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strath-my.sharepoint.com/personal/matteo_pedrotti_strath_ac_uk/Documents/Documents/Research/Distinctive/Papers/3.ComsolTank/Viscosity/"/>
    </mc:Choice>
  </mc:AlternateContent>
  <xr:revisionPtr revIDLastSave="66" documentId="8_{00469332-C7E0-4170-822B-A4EB204D74BB}" xr6:coauthVersionLast="47" xr6:coauthVersionMax="47" xr10:uidLastSave="{190BF339-07A4-4205-AAF1-068D530353EA}"/>
  <bookViews>
    <workbookView xWindow="-120" yWindow="-120" windowWidth="29040" windowHeight="15840" tabRatio="500" xr2:uid="{00000000-000D-0000-FFFF-FFFF00000000}"/>
  </bookViews>
  <sheets>
    <sheet name="Viscosity" sheetId="40" r:id="rId1"/>
    <sheet name="Viscosity at gel time" sheetId="41" r:id="rId2"/>
  </sheets>
  <definedNames>
    <definedName name="solver_adj" localSheetId="0" hidden="1">Viscosity!$PU$2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Viscosity!$PU$18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0" l="1"/>
  <c r="QL1235" i="40" l="1"/>
  <c r="QL1234" i="40"/>
  <c r="QL1233" i="40"/>
  <c r="QL1232" i="40"/>
  <c r="QL1231" i="40"/>
  <c r="QL1230" i="40"/>
  <c r="QL1229" i="40"/>
  <c r="QL1228" i="40"/>
  <c r="QL1227" i="40"/>
  <c r="QL1226" i="40"/>
  <c r="QL1225" i="40"/>
  <c r="QL1224" i="40"/>
  <c r="QL1223" i="40"/>
  <c r="QL1222" i="40"/>
  <c r="QL1221" i="40"/>
  <c r="QL1220" i="40"/>
  <c r="QL1219" i="40"/>
  <c r="QL1218" i="40"/>
  <c r="QL1217" i="40"/>
  <c r="QL1216" i="40"/>
  <c r="QL1215" i="40"/>
  <c r="QL1214" i="40"/>
  <c r="QL1213" i="40"/>
  <c r="QL1212" i="40"/>
  <c r="QL1211" i="40"/>
  <c r="QL1210" i="40"/>
  <c r="QL1209" i="40"/>
  <c r="QL1208" i="40"/>
  <c r="QL1207" i="40"/>
  <c r="QL1206" i="40"/>
  <c r="QL1205" i="40"/>
  <c r="QL1204" i="40"/>
  <c r="QL1203" i="40"/>
  <c r="QL1202" i="40"/>
  <c r="QL1201" i="40"/>
  <c r="QL1200" i="40"/>
  <c r="QL1199" i="40"/>
  <c r="QL1198" i="40"/>
  <c r="QL1197" i="40"/>
  <c r="QL1196" i="40"/>
  <c r="QL1195" i="40"/>
  <c r="QL1194" i="40"/>
  <c r="QL1193" i="40"/>
  <c r="QL1192" i="40"/>
  <c r="QL1191" i="40"/>
  <c r="QL1190" i="40"/>
  <c r="QL1189" i="40"/>
  <c r="QL1188" i="40"/>
  <c r="QL1187" i="40"/>
  <c r="QL1186" i="40"/>
  <c r="QL1185" i="40"/>
  <c r="QL1184" i="40"/>
  <c r="QL1183" i="40"/>
  <c r="QL1182" i="40"/>
  <c r="QL1181" i="40"/>
  <c r="QL1180" i="40"/>
  <c r="QL1179" i="40"/>
  <c r="QL1178" i="40"/>
  <c r="QL1177" i="40"/>
  <c r="QL1176" i="40"/>
  <c r="QL1175" i="40"/>
  <c r="QL1174" i="40"/>
  <c r="QL1173" i="40"/>
  <c r="QL1172" i="40"/>
  <c r="QL1171" i="40"/>
  <c r="QL1170" i="40"/>
  <c r="QL1169" i="40"/>
  <c r="QL1168" i="40"/>
  <c r="QL1167" i="40"/>
  <c r="QL1166" i="40"/>
  <c r="QL1165" i="40"/>
  <c r="QL1164" i="40"/>
  <c r="QL1163" i="40"/>
  <c r="QL1162" i="40"/>
  <c r="QL1161" i="40"/>
  <c r="QL1160" i="40"/>
  <c r="QL1159" i="40"/>
  <c r="QL1158" i="40"/>
  <c r="QL1157" i="40"/>
  <c r="QL1156" i="40"/>
  <c r="QL1155" i="40"/>
  <c r="QL1154" i="40"/>
  <c r="QL1153" i="40"/>
  <c r="QL1152" i="40"/>
  <c r="QL1151" i="40"/>
  <c r="QL1150" i="40"/>
  <c r="QL1149" i="40"/>
  <c r="QL1148" i="40"/>
  <c r="QL1147" i="40"/>
  <c r="QL1146" i="40"/>
  <c r="QL1145" i="40"/>
  <c r="QL1144" i="40"/>
  <c r="QL1143" i="40"/>
  <c r="QL1142" i="40"/>
  <c r="QL1141" i="40"/>
  <c r="QL1140" i="40"/>
  <c r="QL1139" i="40"/>
  <c r="QL1138" i="40"/>
  <c r="QL1137" i="40"/>
  <c r="QL1136" i="40"/>
  <c r="QL1135" i="40"/>
  <c r="QL1134" i="40"/>
  <c r="QL1133" i="40"/>
  <c r="QL1132" i="40"/>
  <c r="QL1131" i="40"/>
  <c r="QL1130" i="40"/>
  <c r="QL1129" i="40"/>
  <c r="QL1128" i="40"/>
  <c r="QL1127" i="40"/>
  <c r="QL1126" i="40"/>
  <c r="QL1125" i="40"/>
  <c r="QL1124" i="40"/>
  <c r="QL1123" i="40"/>
  <c r="QL1122" i="40"/>
  <c r="QL1121" i="40"/>
  <c r="QL1120" i="40"/>
  <c r="QL1119" i="40"/>
  <c r="QL1118" i="40"/>
  <c r="QL1117" i="40"/>
  <c r="QL1116" i="40"/>
  <c r="QL1115" i="40"/>
  <c r="QL1114" i="40"/>
  <c r="QL1113" i="40"/>
  <c r="QL1112" i="40"/>
  <c r="QL1111" i="40"/>
  <c r="QL1110" i="40"/>
  <c r="QL1109" i="40"/>
  <c r="QL1108" i="40"/>
  <c r="QL1107" i="40"/>
  <c r="QL1106" i="40"/>
  <c r="QL1105" i="40"/>
  <c r="QL1104" i="40"/>
  <c r="QL1103" i="40"/>
  <c r="QL1102" i="40"/>
  <c r="QL1101" i="40"/>
  <c r="QL1100" i="40"/>
  <c r="QL1099" i="40"/>
  <c r="QL1098" i="40"/>
  <c r="QL1097" i="40"/>
  <c r="QL1096" i="40"/>
  <c r="QL1095" i="40"/>
  <c r="QL1094" i="40"/>
  <c r="QL1093" i="40"/>
  <c r="QL1092" i="40"/>
  <c r="QL1091" i="40"/>
  <c r="QL1090" i="40"/>
  <c r="QL1089" i="40"/>
  <c r="QL1088" i="40"/>
  <c r="QL1087" i="40"/>
  <c r="QL1086" i="40"/>
  <c r="QL1085" i="40"/>
  <c r="QL1084" i="40"/>
  <c r="QL1083" i="40"/>
  <c r="QL1082" i="40"/>
  <c r="QL1081" i="40"/>
  <c r="QL1080" i="40"/>
  <c r="QL1079" i="40"/>
  <c r="QL1078" i="40"/>
  <c r="QL1077" i="40"/>
  <c r="QL1076" i="40"/>
  <c r="QL1075" i="40"/>
  <c r="QL1074" i="40"/>
  <c r="QL1073" i="40"/>
  <c r="QL1072" i="40"/>
  <c r="QL1071" i="40"/>
  <c r="QL1070" i="40"/>
  <c r="QL1069" i="40"/>
  <c r="QL1068" i="40"/>
  <c r="QL1067" i="40"/>
  <c r="QL1066" i="40"/>
  <c r="QL1065" i="40"/>
  <c r="QL1064" i="40"/>
  <c r="QL1063" i="40"/>
  <c r="QL1062" i="40"/>
  <c r="QL1061" i="40"/>
  <c r="QL1060" i="40"/>
  <c r="QL1059" i="40"/>
  <c r="QL1058" i="40"/>
  <c r="QL1057" i="40"/>
  <c r="QL1056" i="40"/>
  <c r="QL1055" i="40"/>
  <c r="QL1054" i="40"/>
  <c r="QL1053" i="40"/>
  <c r="QL1052" i="40"/>
  <c r="QL1051" i="40"/>
  <c r="QL1050" i="40"/>
  <c r="QL1049" i="40"/>
  <c r="QL1048" i="40"/>
  <c r="QL1047" i="40"/>
  <c r="QL1046" i="40"/>
  <c r="QL1045" i="40"/>
  <c r="QL1044" i="40"/>
  <c r="QL1043" i="40"/>
  <c r="QL1042" i="40"/>
  <c r="QL1041" i="40"/>
  <c r="QL1040" i="40"/>
  <c r="QL1039" i="40"/>
  <c r="QL1038" i="40"/>
  <c r="QL1037" i="40"/>
  <c r="QL1036" i="40"/>
  <c r="QL1035" i="40"/>
  <c r="QL1034" i="40"/>
  <c r="QL1033" i="40"/>
  <c r="QL1032" i="40"/>
  <c r="QL1031" i="40"/>
  <c r="QL1030" i="40"/>
  <c r="QL1029" i="40"/>
  <c r="QL1028" i="40"/>
  <c r="QL1027" i="40"/>
  <c r="QL1026" i="40"/>
  <c r="QL1025" i="40"/>
  <c r="QL1024" i="40"/>
  <c r="QL1023" i="40"/>
  <c r="QL1022" i="40"/>
  <c r="QL1021" i="40"/>
  <c r="QL1020" i="40"/>
  <c r="QL1019" i="40"/>
  <c r="QL1018" i="40"/>
  <c r="QL1017" i="40"/>
  <c r="QL1016" i="40"/>
  <c r="QL1015" i="40"/>
  <c r="QL1014" i="40"/>
  <c r="QL1013" i="40"/>
  <c r="QL1012" i="40"/>
  <c r="QL1011" i="40"/>
  <c r="QL1010" i="40"/>
  <c r="QL1009" i="40"/>
  <c r="QL1008" i="40"/>
  <c r="QL1007" i="40"/>
  <c r="QL1006" i="40"/>
  <c r="QL1005" i="40"/>
  <c r="QL1004" i="40"/>
  <c r="QL1003" i="40"/>
  <c r="QL1002" i="40"/>
  <c r="QL1001" i="40"/>
  <c r="QL1000" i="40"/>
  <c r="QL999" i="40"/>
  <c r="QL998" i="40"/>
  <c r="QL997" i="40"/>
  <c r="QL996" i="40"/>
  <c r="QL995" i="40"/>
  <c r="QL994" i="40"/>
  <c r="QL993" i="40"/>
  <c r="QL992" i="40"/>
  <c r="QL991" i="40"/>
  <c r="QL990" i="40"/>
  <c r="QL989" i="40"/>
  <c r="QL988" i="40"/>
  <c r="QL987" i="40"/>
  <c r="QL986" i="40"/>
  <c r="QL985" i="40"/>
  <c r="QL984" i="40"/>
  <c r="QL983" i="40"/>
  <c r="QL982" i="40"/>
  <c r="QL981" i="40"/>
  <c r="QL980" i="40"/>
  <c r="QL979" i="40"/>
  <c r="QL978" i="40"/>
  <c r="QL977" i="40"/>
  <c r="QL976" i="40"/>
  <c r="QL975" i="40"/>
  <c r="QL974" i="40"/>
  <c r="QL973" i="40"/>
  <c r="QL972" i="40"/>
  <c r="QL971" i="40"/>
  <c r="QL970" i="40"/>
  <c r="QL969" i="40"/>
  <c r="QL968" i="40"/>
  <c r="QL967" i="40"/>
  <c r="QL966" i="40"/>
  <c r="QL965" i="40"/>
  <c r="QL964" i="40"/>
  <c r="QL963" i="40"/>
  <c r="QL962" i="40"/>
  <c r="QL961" i="40"/>
  <c r="QL960" i="40"/>
  <c r="QL959" i="40"/>
  <c r="QL958" i="40"/>
  <c r="QL957" i="40"/>
  <c r="QL956" i="40"/>
  <c r="QL955" i="40"/>
  <c r="QL954" i="40"/>
  <c r="QL953" i="40"/>
  <c r="QL952" i="40"/>
  <c r="QL951" i="40"/>
  <c r="QL950" i="40"/>
  <c r="QL949" i="40"/>
  <c r="QL948" i="40"/>
  <c r="QL947" i="40"/>
  <c r="QL946" i="40"/>
  <c r="QL945" i="40"/>
  <c r="QL944" i="40"/>
  <c r="QL943" i="40"/>
  <c r="QL942" i="40"/>
  <c r="QL941" i="40"/>
  <c r="QL940" i="40"/>
  <c r="QL939" i="40"/>
  <c r="QL938" i="40"/>
  <c r="QL937" i="40"/>
  <c r="QL936" i="40"/>
  <c r="QL935" i="40"/>
  <c r="QL934" i="40"/>
  <c r="QL933" i="40"/>
  <c r="QL932" i="40"/>
  <c r="QL931" i="40"/>
  <c r="QL930" i="40"/>
  <c r="QL929" i="40"/>
  <c r="QL928" i="40"/>
  <c r="QL927" i="40"/>
  <c r="QL926" i="40"/>
  <c r="QL925" i="40"/>
  <c r="QL924" i="40"/>
  <c r="QL923" i="40"/>
  <c r="QL922" i="40"/>
  <c r="QL921" i="40"/>
  <c r="QL920" i="40"/>
  <c r="QL919" i="40"/>
  <c r="QL918" i="40"/>
  <c r="QL917" i="40"/>
  <c r="QL916" i="40"/>
  <c r="QL915" i="40"/>
  <c r="QL914" i="40"/>
  <c r="QL913" i="40"/>
  <c r="QL912" i="40"/>
  <c r="QL911" i="40"/>
  <c r="QL910" i="40"/>
  <c r="QL909" i="40"/>
  <c r="QL908" i="40"/>
  <c r="QL907" i="40"/>
  <c r="QL906" i="40"/>
  <c r="QL905" i="40"/>
  <c r="QL904" i="40"/>
  <c r="QL903" i="40"/>
  <c r="QL902" i="40"/>
  <c r="QL901" i="40"/>
  <c r="QL900" i="40"/>
  <c r="QL899" i="40"/>
  <c r="QL898" i="40"/>
  <c r="QL897" i="40"/>
  <c r="QL896" i="40"/>
  <c r="QL895" i="40"/>
  <c r="QL894" i="40"/>
  <c r="QL893" i="40"/>
  <c r="QL892" i="40"/>
  <c r="QL891" i="40"/>
  <c r="QL890" i="40"/>
  <c r="QL889" i="40"/>
  <c r="QL888" i="40"/>
  <c r="QL887" i="40"/>
  <c r="QL886" i="40"/>
  <c r="QL885" i="40"/>
  <c r="QL884" i="40"/>
  <c r="QL883" i="40"/>
  <c r="QL882" i="40"/>
  <c r="QL881" i="40"/>
  <c r="QL880" i="40"/>
  <c r="QL879" i="40"/>
  <c r="QL878" i="40"/>
  <c r="QL877" i="40"/>
  <c r="QL876" i="40"/>
  <c r="QL875" i="40"/>
  <c r="QL874" i="40"/>
  <c r="QL873" i="40"/>
  <c r="QL872" i="40"/>
  <c r="QL871" i="40"/>
  <c r="QL870" i="40"/>
  <c r="QL869" i="40"/>
  <c r="QL868" i="40"/>
  <c r="QL867" i="40"/>
  <c r="QL866" i="40"/>
  <c r="QL865" i="40"/>
  <c r="QL864" i="40"/>
  <c r="QL863" i="40"/>
  <c r="QL862" i="40"/>
  <c r="QL861" i="40"/>
  <c r="QL860" i="40"/>
  <c r="QL859" i="40"/>
  <c r="QL858" i="40"/>
  <c r="QL857" i="40"/>
  <c r="QL856" i="40"/>
  <c r="QL855" i="40"/>
  <c r="QL854" i="40"/>
  <c r="QL853" i="40"/>
  <c r="QL852" i="40"/>
  <c r="QL851" i="40"/>
  <c r="QL850" i="40"/>
  <c r="QL849" i="40"/>
  <c r="QL848" i="40"/>
  <c r="QL847" i="40"/>
  <c r="QL846" i="40"/>
  <c r="QL845" i="40"/>
  <c r="QL844" i="40"/>
  <c r="QL843" i="40"/>
  <c r="QL842" i="40"/>
  <c r="QL841" i="40"/>
  <c r="QL840" i="40"/>
  <c r="QL839" i="40"/>
  <c r="QL838" i="40"/>
  <c r="QL837" i="40"/>
  <c r="QL836" i="40"/>
  <c r="QL835" i="40"/>
  <c r="QL834" i="40"/>
  <c r="QL833" i="40"/>
  <c r="QL832" i="40"/>
  <c r="QL831" i="40"/>
  <c r="QL830" i="40"/>
  <c r="QL829" i="40"/>
  <c r="QL828" i="40"/>
  <c r="QL827" i="40"/>
  <c r="QL826" i="40"/>
  <c r="QL825" i="40"/>
  <c r="QL824" i="40"/>
  <c r="QL823" i="40"/>
  <c r="QL822" i="40"/>
  <c r="QL821" i="40"/>
  <c r="QL820" i="40"/>
  <c r="QL819" i="40"/>
  <c r="QL818" i="40"/>
  <c r="QL817" i="40"/>
  <c r="QL816" i="40"/>
  <c r="QL815" i="40"/>
  <c r="QL814" i="40"/>
  <c r="QL813" i="40"/>
  <c r="QL812" i="40"/>
  <c r="QL811" i="40"/>
  <c r="QL810" i="40"/>
  <c r="QL809" i="40"/>
  <c r="QL808" i="40"/>
  <c r="QL807" i="40"/>
  <c r="QL806" i="40"/>
  <c r="QL805" i="40"/>
  <c r="QL804" i="40"/>
  <c r="QL803" i="40"/>
  <c r="QL802" i="40"/>
  <c r="QL801" i="40"/>
  <c r="QL800" i="40"/>
  <c r="QL799" i="40"/>
  <c r="QL798" i="40"/>
  <c r="QL797" i="40"/>
  <c r="QL796" i="40"/>
  <c r="QL795" i="40"/>
  <c r="QL794" i="40"/>
  <c r="QL793" i="40"/>
  <c r="QL792" i="40"/>
  <c r="QL791" i="40"/>
  <c r="QL790" i="40"/>
  <c r="QL789" i="40"/>
  <c r="QL788" i="40"/>
  <c r="QL787" i="40"/>
  <c r="QL786" i="40"/>
  <c r="QL785" i="40"/>
  <c r="QL784" i="40"/>
  <c r="QL783" i="40"/>
  <c r="QL782" i="40"/>
  <c r="QL781" i="40"/>
  <c r="QL780" i="40"/>
  <c r="QL779" i="40"/>
  <c r="QL778" i="40"/>
  <c r="QL777" i="40"/>
  <c r="QL776" i="40"/>
  <c r="QL775" i="40"/>
  <c r="QL774" i="40"/>
  <c r="QL773" i="40"/>
  <c r="QL772" i="40"/>
  <c r="QL771" i="40"/>
  <c r="QL770" i="40"/>
  <c r="QL769" i="40"/>
  <c r="QL768" i="40"/>
  <c r="QL767" i="40"/>
  <c r="QL766" i="40"/>
  <c r="QL765" i="40"/>
  <c r="QL764" i="40"/>
  <c r="QL763" i="40"/>
  <c r="QL762" i="40"/>
  <c r="QL761" i="40"/>
  <c r="QL760" i="40"/>
  <c r="QL759" i="40"/>
  <c r="QL758" i="40"/>
  <c r="QL757" i="40"/>
  <c r="QL756" i="40"/>
  <c r="QL755" i="40"/>
  <c r="QL754" i="40"/>
  <c r="QL753" i="40"/>
  <c r="QL752" i="40"/>
  <c r="QL751" i="40"/>
  <c r="QL750" i="40"/>
  <c r="QL749" i="40"/>
  <c r="QL748" i="40"/>
  <c r="QL747" i="40"/>
  <c r="QL746" i="40"/>
  <c r="QL745" i="40"/>
  <c r="QL744" i="40"/>
  <c r="QL743" i="40"/>
  <c r="QL742" i="40"/>
  <c r="QL741" i="40"/>
  <c r="QL740" i="40"/>
  <c r="QL739" i="40"/>
  <c r="QL738" i="40"/>
  <c r="QL737" i="40"/>
  <c r="QL736" i="40"/>
  <c r="QL735" i="40"/>
  <c r="QL734" i="40"/>
  <c r="QL733" i="40"/>
  <c r="QL732" i="40"/>
  <c r="QL731" i="40"/>
  <c r="QL730" i="40"/>
  <c r="QL729" i="40"/>
  <c r="QL728" i="40"/>
  <c r="QL727" i="40"/>
  <c r="QL726" i="40"/>
  <c r="QL725" i="40"/>
  <c r="QL724" i="40"/>
  <c r="QL723" i="40"/>
  <c r="QL722" i="40"/>
  <c r="QL721" i="40"/>
  <c r="QL720" i="40"/>
  <c r="QL719" i="40"/>
  <c r="QL718" i="40"/>
  <c r="QL717" i="40"/>
  <c r="QL716" i="40"/>
  <c r="QL715" i="40"/>
  <c r="QL714" i="40"/>
  <c r="QL713" i="40"/>
  <c r="QL712" i="40"/>
  <c r="QL711" i="40"/>
  <c r="QL710" i="40"/>
  <c r="QL709" i="40"/>
  <c r="QL708" i="40"/>
  <c r="QL707" i="40"/>
  <c r="QL706" i="40"/>
  <c r="QL705" i="40"/>
  <c r="QL704" i="40"/>
  <c r="QL703" i="40"/>
  <c r="QL702" i="40"/>
  <c r="QL701" i="40"/>
  <c r="QL700" i="40"/>
  <c r="QL699" i="40"/>
  <c r="QL698" i="40"/>
  <c r="QL697" i="40"/>
  <c r="QL696" i="40"/>
  <c r="QL695" i="40"/>
  <c r="QL694" i="40"/>
  <c r="QL693" i="40"/>
  <c r="QL692" i="40"/>
  <c r="QL691" i="40"/>
  <c r="QL690" i="40"/>
  <c r="QL689" i="40"/>
  <c r="QL688" i="40"/>
  <c r="QL687" i="40"/>
  <c r="QL686" i="40"/>
  <c r="QL685" i="40"/>
  <c r="QL684" i="40"/>
  <c r="QL683" i="40"/>
  <c r="QL682" i="40"/>
  <c r="QL681" i="40"/>
  <c r="QL680" i="40"/>
  <c r="QL679" i="40"/>
  <c r="QL678" i="40"/>
  <c r="QL677" i="40"/>
  <c r="QL676" i="40"/>
  <c r="QL675" i="40"/>
  <c r="QL674" i="40"/>
  <c r="QL673" i="40"/>
  <c r="QL672" i="40"/>
  <c r="QL671" i="40"/>
  <c r="QL670" i="40"/>
  <c r="QL669" i="40"/>
  <c r="QL668" i="40"/>
  <c r="QL667" i="40"/>
  <c r="QL666" i="40"/>
  <c r="QL665" i="40"/>
  <c r="QL664" i="40"/>
  <c r="QL663" i="40"/>
  <c r="QL662" i="40"/>
  <c r="QL661" i="40"/>
  <c r="QL660" i="40"/>
  <c r="QL659" i="40"/>
  <c r="QL658" i="40"/>
  <c r="QL657" i="40"/>
  <c r="QL656" i="40"/>
  <c r="QL655" i="40"/>
  <c r="QL654" i="40"/>
  <c r="QL653" i="40"/>
  <c r="QL652" i="40"/>
  <c r="QL651" i="40"/>
  <c r="QL650" i="40"/>
  <c r="QL649" i="40"/>
  <c r="QL648" i="40"/>
  <c r="QL647" i="40"/>
  <c r="QL646" i="40"/>
  <c r="QL645" i="40"/>
  <c r="QL644" i="40"/>
  <c r="QL643" i="40"/>
  <c r="QL642" i="40"/>
  <c r="QL641" i="40"/>
  <c r="QL640" i="40"/>
  <c r="QL639" i="40"/>
  <c r="QL638" i="40"/>
  <c r="QL637" i="40"/>
  <c r="QL636" i="40"/>
  <c r="QL635" i="40"/>
  <c r="QL634" i="40"/>
  <c r="QL633" i="40"/>
  <c r="QL632" i="40"/>
  <c r="QL631" i="40"/>
  <c r="QL630" i="40"/>
  <c r="QL629" i="40"/>
  <c r="QL628" i="40"/>
  <c r="QL627" i="40"/>
  <c r="QL626" i="40"/>
  <c r="QL625" i="40"/>
  <c r="QL624" i="40"/>
  <c r="QL623" i="40"/>
  <c r="QL622" i="40"/>
  <c r="QL621" i="40"/>
  <c r="QL620" i="40"/>
  <c r="QL619" i="40"/>
  <c r="QL618" i="40"/>
  <c r="QL617" i="40"/>
  <c r="QL616" i="40"/>
  <c r="QL615" i="40"/>
  <c r="QL614" i="40"/>
  <c r="QL613" i="40"/>
  <c r="QL612" i="40"/>
  <c r="QL611" i="40"/>
  <c r="QL610" i="40"/>
  <c r="QL609" i="40"/>
  <c r="QL608" i="40"/>
  <c r="QL607" i="40"/>
  <c r="QL606" i="40"/>
  <c r="QL605" i="40"/>
  <c r="QL604" i="40"/>
  <c r="QL603" i="40"/>
  <c r="QL602" i="40"/>
  <c r="QL601" i="40"/>
  <c r="QL600" i="40"/>
  <c r="QL599" i="40"/>
  <c r="QL598" i="40"/>
  <c r="QL597" i="40"/>
  <c r="QL596" i="40"/>
  <c r="QL595" i="40"/>
  <c r="QL594" i="40"/>
  <c r="QL593" i="40"/>
  <c r="QL592" i="40"/>
  <c r="QL591" i="40"/>
  <c r="QL590" i="40"/>
  <c r="QL589" i="40"/>
  <c r="QL588" i="40"/>
  <c r="QL587" i="40"/>
  <c r="QL586" i="40"/>
  <c r="QL585" i="40"/>
  <c r="QL584" i="40"/>
  <c r="QL583" i="40"/>
  <c r="QL582" i="40"/>
  <c r="QL581" i="40"/>
  <c r="QL580" i="40"/>
  <c r="QL579" i="40"/>
  <c r="QL578" i="40"/>
  <c r="QL577" i="40"/>
  <c r="QL576" i="40"/>
  <c r="QL575" i="40"/>
  <c r="QL574" i="40"/>
  <c r="QL573" i="40"/>
  <c r="QL572" i="40"/>
  <c r="QL571" i="40"/>
  <c r="QL570" i="40"/>
  <c r="QL569" i="40"/>
  <c r="QL568" i="40"/>
  <c r="QL567" i="40"/>
  <c r="QL566" i="40"/>
  <c r="QL565" i="40"/>
  <c r="QL564" i="40"/>
  <c r="QL563" i="40"/>
  <c r="QL562" i="40"/>
  <c r="QL561" i="40"/>
  <c r="QL560" i="40"/>
  <c r="QL559" i="40"/>
  <c r="QL558" i="40"/>
  <c r="QL557" i="40"/>
  <c r="QL556" i="40"/>
  <c r="QL555" i="40"/>
  <c r="QL554" i="40"/>
  <c r="QL553" i="40"/>
  <c r="QL552" i="40"/>
  <c r="QL551" i="40"/>
  <c r="QL550" i="40"/>
  <c r="QL549" i="40"/>
  <c r="QL548" i="40"/>
  <c r="QL547" i="40"/>
  <c r="QL546" i="40"/>
  <c r="QL545" i="40"/>
  <c r="QL544" i="40"/>
  <c r="QL543" i="40"/>
  <c r="QL542" i="40"/>
  <c r="QL541" i="40"/>
  <c r="QL540" i="40"/>
  <c r="QL539" i="40"/>
  <c r="QL538" i="40"/>
  <c r="QL537" i="40"/>
  <c r="QL536" i="40"/>
  <c r="QL535" i="40"/>
  <c r="QL534" i="40"/>
  <c r="QL533" i="40"/>
  <c r="QL532" i="40"/>
  <c r="QL531" i="40"/>
  <c r="QL530" i="40"/>
  <c r="QL529" i="40"/>
  <c r="QL528" i="40"/>
  <c r="QL527" i="40"/>
  <c r="QL526" i="40"/>
  <c r="QL525" i="40"/>
  <c r="QL524" i="40"/>
  <c r="QL523" i="40"/>
  <c r="QL522" i="40"/>
  <c r="QL521" i="40"/>
  <c r="QL520" i="40"/>
  <c r="QL519" i="40"/>
  <c r="QL518" i="40"/>
  <c r="QL517" i="40"/>
  <c r="QL516" i="40"/>
  <c r="QL515" i="40"/>
  <c r="QL514" i="40"/>
  <c r="QL513" i="40"/>
  <c r="QL512" i="40"/>
  <c r="QL511" i="40"/>
  <c r="QL510" i="40"/>
  <c r="QL509" i="40"/>
  <c r="QL508" i="40"/>
  <c r="QL507" i="40"/>
  <c r="QL506" i="40"/>
  <c r="QL505" i="40"/>
  <c r="QL504" i="40"/>
  <c r="QL503" i="40"/>
  <c r="QL502" i="40"/>
  <c r="QL501" i="40"/>
  <c r="QL500" i="40"/>
  <c r="QL499" i="40"/>
  <c r="QL498" i="40"/>
  <c r="QL497" i="40"/>
  <c r="QL496" i="40"/>
  <c r="QL495" i="40"/>
  <c r="QL494" i="40"/>
  <c r="QL493" i="40"/>
  <c r="QL492" i="40"/>
  <c r="QL491" i="40"/>
  <c r="QL490" i="40"/>
  <c r="QL489" i="40"/>
  <c r="QL488" i="40"/>
  <c r="QL487" i="40"/>
  <c r="QL486" i="40"/>
  <c r="QL485" i="40"/>
  <c r="QL484" i="40"/>
  <c r="QL483" i="40"/>
  <c r="QL482" i="40"/>
  <c r="QL481" i="40"/>
  <c r="QL480" i="40"/>
  <c r="QL479" i="40"/>
  <c r="QL478" i="40"/>
  <c r="QL477" i="40"/>
  <c r="QL476" i="40"/>
  <c r="QL475" i="40"/>
  <c r="QL474" i="40"/>
  <c r="QL473" i="40"/>
  <c r="QL472" i="40"/>
  <c r="QL471" i="40"/>
  <c r="QL470" i="40"/>
  <c r="QL469" i="40"/>
  <c r="QL468" i="40"/>
  <c r="QL467" i="40"/>
  <c r="QL466" i="40"/>
  <c r="QL465" i="40"/>
  <c r="QL464" i="40"/>
  <c r="QL463" i="40"/>
  <c r="QL462" i="40"/>
  <c r="QL461" i="40"/>
  <c r="QL460" i="40"/>
  <c r="QL459" i="40"/>
  <c r="QL458" i="40"/>
  <c r="QL457" i="40"/>
  <c r="QL456" i="40"/>
  <c r="QL455" i="40"/>
  <c r="QL454" i="40"/>
  <c r="QL453" i="40"/>
  <c r="QL452" i="40"/>
  <c r="QL451" i="40"/>
  <c r="QL450" i="40"/>
  <c r="QL449" i="40"/>
  <c r="QL448" i="40"/>
  <c r="QL447" i="40"/>
  <c r="QL446" i="40"/>
  <c r="QL445" i="40"/>
  <c r="QL444" i="40"/>
  <c r="QL443" i="40"/>
  <c r="QL442" i="40"/>
  <c r="QL441" i="40"/>
  <c r="QL440" i="40"/>
  <c r="QL439" i="40"/>
  <c r="QL438" i="40"/>
  <c r="QL437" i="40"/>
  <c r="QL436" i="40"/>
  <c r="QL435" i="40"/>
  <c r="QL434" i="40"/>
  <c r="QL433" i="40"/>
  <c r="QL432" i="40"/>
  <c r="QL431" i="40"/>
  <c r="QL430" i="40"/>
  <c r="QL429" i="40"/>
  <c r="QL428" i="40"/>
  <c r="QL427" i="40"/>
  <c r="QL426" i="40"/>
  <c r="QL425" i="40"/>
  <c r="QL424" i="40"/>
  <c r="QL423" i="40"/>
  <c r="QL422" i="40"/>
  <c r="QL421" i="40"/>
  <c r="QL420" i="40"/>
  <c r="QL419" i="40"/>
  <c r="QL418" i="40"/>
  <c r="QL417" i="40"/>
  <c r="QL416" i="40"/>
  <c r="QL415" i="40"/>
  <c r="QL414" i="40"/>
  <c r="QL413" i="40"/>
  <c r="QL412" i="40"/>
  <c r="QL411" i="40"/>
  <c r="QL410" i="40"/>
  <c r="QL409" i="40"/>
  <c r="QL408" i="40"/>
  <c r="QL407" i="40"/>
  <c r="QL406" i="40"/>
  <c r="QL405" i="40"/>
  <c r="QL404" i="40"/>
  <c r="QL403" i="40"/>
  <c r="QL402" i="40"/>
  <c r="QL401" i="40"/>
  <c r="QL400" i="40"/>
  <c r="QL399" i="40"/>
  <c r="QL398" i="40"/>
  <c r="QL397" i="40"/>
  <c r="QL396" i="40"/>
  <c r="QL395" i="40"/>
  <c r="QL394" i="40"/>
  <c r="QL393" i="40"/>
  <c r="QL392" i="40"/>
  <c r="QL391" i="40"/>
  <c r="QL390" i="40"/>
  <c r="QL389" i="40"/>
  <c r="QL388" i="40"/>
  <c r="QL387" i="40"/>
  <c r="QL386" i="40"/>
  <c r="QL385" i="40"/>
  <c r="QL384" i="40"/>
  <c r="QL383" i="40"/>
  <c r="QL382" i="40"/>
  <c r="QL381" i="40"/>
  <c r="QL380" i="40"/>
  <c r="QL379" i="40"/>
  <c r="QL378" i="40"/>
  <c r="QL377" i="40"/>
  <c r="QL376" i="40"/>
  <c r="QL375" i="40"/>
  <c r="QL374" i="40"/>
  <c r="QL373" i="40"/>
  <c r="QL372" i="40"/>
  <c r="QL371" i="40"/>
  <c r="QL370" i="40"/>
  <c r="QL369" i="40"/>
  <c r="QL368" i="40"/>
  <c r="QL367" i="40"/>
  <c r="QL366" i="40"/>
  <c r="QL365" i="40"/>
  <c r="QL364" i="40"/>
  <c r="QL363" i="40"/>
  <c r="QL362" i="40"/>
  <c r="QL361" i="40"/>
  <c r="QL360" i="40"/>
  <c r="QL359" i="40"/>
  <c r="QL358" i="40"/>
  <c r="QL357" i="40"/>
  <c r="QL356" i="40"/>
  <c r="QL355" i="40"/>
  <c r="QL354" i="40"/>
  <c r="QL353" i="40"/>
  <c r="QL352" i="40"/>
  <c r="QL351" i="40"/>
  <c r="QL350" i="40"/>
  <c r="QL349" i="40"/>
  <c r="QL348" i="40"/>
  <c r="QL347" i="40"/>
  <c r="QL346" i="40"/>
  <c r="QL345" i="40"/>
  <c r="QL344" i="40"/>
  <c r="QL343" i="40"/>
  <c r="QL342" i="40"/>
  <c r="QL341" i="40"/>
  <c r="QL340" i="40"/>
  <c r="QL339" i="40"/>
  <c r="QL338" i="40"/>
  <c r="QL337" i="40"/>
  <c r="QL336" i="40"/>
  <c r="QL335" i="40"/>
  <c r="QL334" i="40"/>
  <c r="QL333" i="40"/>
  <c r="QL332" i="40"/>
  <c r="QL331" i="40"/>
  <c r="QL330" i="40"/>
  <c r="QL329" i="40"/>
  <c r="QL328" i="40"/>
  <c r="QL327" i="40"/>
  <c r="QL326" i="40"/>
  <c r="QL325" i="40"/>
  <c r="QL324" i="40"/>
  <c r="QL323" i="40"/>
  <c r="QL322" i="40"/>
  <c r="QL321" i="40"/>
  <c r="QL320" i="40"/>
  <c r="QL319" i="40"/>
  <c r="QL318" i="40"/>
  <c r="QL317" i="40"/>
  <c r="QL316" i="40"/>
  <c r="QL315" i="40"/>
  <c r="QL314" i="40"/>
  <c r="QL313" i="40"/>
  <c r="QL312" i="40"/>
  <c r="QL311" i="40"/>
  <c r="QL310" i="40"/>
  <c r="QL309" i="40"/>
  <c r="QL308" i="40"/>
  <c r="QL307" i="40"/>
  <c r="QL306" i="40"/>
  <c r="QL305" i="40"/>
  <c r="QL304" i="40"/>
  <c r="QL303" i="40"/>
  <c r="QL302" i="40"/>
  <c r="QL301" i="40"/>
  <c r="QL300" i="40"/>
  <c r="QL299" i="40"/>
  <c r="QL298" i="40"/>
  <c r="QL297" i="40"/>
  <c r="QL296" i="40"/>
  <c r="QL295" i="40"/>
  <c r="QL294" i="40"/>
  <c r="QL293" i="40"/>
  <c r="QL292" i="40"/>
  <c r="QL291" i="40"/>
  <c r="QL290" i="40"/>
  <c r="QL289" i="40"/>
  <c r="QL288" i="40"/>
  <c r="QL287" i="40"/>
  <c r="QL286" i="40"/>
  <c r="QL285" i="40"/>
  <c r="QL284" i="40"/>
  <c r="QL283" i="40"/>
  <c r="QL282" i="40"/>
  <c r="QL281" i="40"/>
  <c r="QL280" i="40"/>
  <c r="QL279" i="40"/>
  <c r="QL278" i="40"/>
  <c r="QL277" i="40"/>
  <c r="QL276" i="40"/>
  <c r="QL275" i="40"/>
  <c r="QL274" i="40"/>
  <c r="QL273" i="40"/>
  <c r="QL272" i="40"/>
  <c r="QL271" i="40"/>
  <c r="QL270" i="40"/>
  <c r="QL269" i="40"/>
  <c r="QL268" i="40"/>
  <c r="QL267" i="40"/>
  <c r="QL266" i="40"/>
  <c r="QL265" i="40"/>
  <c r="QL264" i="40"/>
  <c r="QL263" i="40"/>
  <c r="QL262" i="40"/>
  <c r="QL261" i="40"/>
  <c r="QL260" i="40"/>
  <c r="QL259" i="40"/>
  <c r="QL258" i="40"/>
  <c r="QL257" i="40"/>
  <c r="QL256" i="40"/>
  <c r="QL255" i="40"/>
  <c r="QL254" i="40"/>
  <c r="QL253" i="40"/>
  <c r="QL252" i="40"/>
  <c r="QL251" i="40"/>
  <c r="QL250" i="40"/>
  <c r="QL249" i="40"/>
  <c r="QL248" i="40"/>
  <c r="QL247" i="40"/>
  <c r="QL246" i="40"/>
  <c r="QL245" i="40"/>
  <c r="QL244" i="40"/>
  <c r="QL243" i="40"/>
  <c r="QL242" i="40"/>
  <c r="QL241" i="40"/>
  <c r="QL240" i="40"/>
  <c r="QL239" i="40"/>
  <c r="QL238" i="40"/>
  <c r="QL237" i="40"/>
  <c r="QL236" i="40"/>
  <c r="QL235" i="40"/>
  <c r="QL234" i="40"/>
  <c r="QL233" i="40"/>
  <c r="QL232" i="40"/>
  <c r="QL231" i="40"/>
  <c r="QL230" i="40"/>
  <c r="QL229" i="40"/>
  <c r="QL228" i="40"/>
  <c r="QL227" i="40"/>
  <c r="QL226" i="40"/>
  <c r="QL225" i="40"/>
  <c r="QL224" i="40"/>
  <c r="QL223" i="40"/>
  <c r="QL222" i="40"/>
  <c r="QL221" i="40"/>
  <c r="QL220" i="40"/>
  <c r="QL219" i="40"/>
  <c r="QL218" i="40"/>
  <c r="QL217" i="40"/>
  <c r="QL216" i="40"/>
  <c r="QL215" i="40"/>
  <c r="QL214" i="40"/>
  <c r="QL213" i="40"/>
  <c r="QL212" i="40"/>
  <c r="QL211" i="40"/>
  <c r="QL210" i="40"/>
  <c r="QL209" i="40"/>
  <c r="QL208" i="40"/>
  <c r="QL207" i="40"/>
  <c r="QL206" i="40"/>
  <c r="QL205" i="40"/>
  <c r="QL204" i="40"/>
  <c r="QL203" i="40"/>
  <c r="QL202" i="40"/>
  <c r="QL201" i="40"/>
  <c r="QL200" i="40"/>
  <c r="QL199" i="40"/>
  <c r="QL198" i="40"/>
  <c r="QL197" i="40"/>
  <c r="QL196" i="40"/>
  <c r="QL195" i="40"/>
  <c r="QL194" i="40"/>
  <c r="QL193" i="40"/>
  <c r="QL192" i="40"/>
  <c r="QL191" i="40"/>
  <c r="QL190" i="40"/>
  <c r="QL189" i="40"/>
  <c r="QL188" i="40"/>
  <c r="QL187" i="40"/>
  <c r="QL186" i="40"/>
  <c r="QL185" i="40"/>
  <c r="QL184" i="40"/>
  <c r="QL183" i="40"/>
  <c r="QL182" i="40"/>
  <c r="QL181" i="40"/>
  <c r="QL180" i="40"/>
  <c r="QL179" i="40"/>
  <c r="QL178" i="40"/>
  <c r="QL177" i="40"/>
  <c r="QL176" i="40"/>
  <c r="QL175" i="40"/>
  <c r="QL174" i="40"/>
  <c r="QL173" i="40"/>
  <c r="QL172" i="40"/>
  <c r="QL171" i="40"/>
  <c r="QL170" i="40"/>
  <c r="QL169" i="40"/>
  <c r="QL168" i="40"/>
  <c r="QL167" i="40"/>
  <c r="QL166" i="40"/>
  <c r="QL165" i="40"/>
  <c r="QL164" i="40"/>
  <c r="QL163" i="40"/>
  <c r="QL162" i="40"/>
  <c r="QL161" i="40"/>
  <c r="QL160" i="40"/>
  <c r="QL159" i="40"/>
  <c r="QL158" i="40"/>
  <c r="QL157" i="40"/>
  <c r="QL156" i="40"/>
  <c r="QL155" i="40"/>
  <c r="QL154" i="40"/>
  <c r="QL153" i="40"/>
  <c r="QL152" i="40"/>
  <c r="QL151" i="40"/>
  <c r="QL150" i="40"/>
  <c r="QL149" i="40"/>
  <c r="QL148" i="40"/>
  <c r="QL147" i="40"/>
  <c r="QL146" i="40"/>
  <c r="QL145" i="40"/>
  <c r="QL144" i="40"/>
  <c r="QL143" i="40"/>
  <c r="QL142" i="40"/>
  <c r="QL141" i="40"/>
  <c r="QL140" i="40"/>
  <c r="QL139" i="40"/>
  <c r="QL138" i="40"/>
  <c r="QL137" i="40"/>
  <c r="QL136" i="40"/>
  <c r="QL135" i="40"/>
  <c r="QL134" i="40"/>
  <c r="QL133" i="40"/>
  <c r="QL132" i="40"/>
  <c r="QL131" i="40"/>
  <c r="QL130" i="40"/>
  <c r="QL129" i="40"/>
  <c r="QL128" i="40"/>
  <c r="QL127" i="40"/>
  <c r="QL126" i="40"/>
  <c r="QL125" i="40"/>
  <c r="QL124" i="40"/>
  <c r="QL123" i="40"/>
  <c r="QL122" i="40"/>
  <c r="QL121" i="40"/>
  <c r="QL120" i="40"/>
  <c r="QL119" i="40"/>
  <c r="QL118" i="40"/>
  <c r="QL117" i="40"/>
  <c r="QL116" i="40"/>
  <c r="QL115" i="40"/>
  <c r="QL114" i="40"/>
  <c r="QL113" i="40"/>
  <c r="QL112" i="40"/>
  <c r="QL111" i="40"/>
  <c r="QL110" i="40"/>
  <c r="QL109" i="40"/>
  <c r="QL108" i="40"/>
  <c r="QL107" i="40"/>
  <c r="QL106" i="40"/>
  <c r="QL105" i="40"/>
  <c r="QL104" i="40"/>
  <c r="QL103" i="40"/>
  <c r="QL102" i="40"/>
  <c r="QL101" i="40"/>
  <c r="QL100" i="40"/>
  <c r="QL99" i="40"/>
  <c r="QL98" i="40"/>
  <c r="QL97" i="40"/>
  <c r="QL96" i="40"/>
  <c r="QL95" i="40"/>
  <c r="QL94" i="40"/>
  <c r="QL93" i="40"/>
  <c r="QL92" i="40"/>
  <c r="QL91" i="40"/>
  <c r="QL90" i="40"/>
  <c r="QL89" i="40"/>
  <c r="QL88" i="40"/>
  <c r="QL87" i="40"/>
  <c r="QL86" i="40"/>
  <c r="QL85" i="40"/>
  <c r="QL84" i="40"/>
  <c r="QL83" i="40"/>
  <c r="QL82" i="40"/>
  <c r="QL81" i="40"/>
  <c r="QL80" i="40"/>
  <c r="QL79" i="40"/>
  <c r="QL78" i="40"/>
  <c r="QL77" i="40"/>
  <c r="QL76" i="40"/>
  <c r="QL75" i="40"/>
  <c r="QL74" i="40"/>
  <c r="QL73" i="40"/>
  <c r="QL72" i="40"/>
  <c r="QL71" i="40"/>
  <c r="QL70" i="40"/>
  <c r="QL69" i="40"/>
  <c r="QL68" i="40"/>
  <c r="QL67" i="40"/>
  <c r="QL66" i="40"/>
  <c r="QL65" i="40"/>
  <c r="QL64" i="40"/>
  <c r="QL63" i="40"/>
  <c r="QL62" i="40"/>
  <c r="QL61" i="40"/>
  <c r="QL60" i="40"/>
  <c r="QL59" i="40"/>
  <c r="QL58" i="40"/>
  <c r="QL57" i="40"/>
  <c r="QL56" i="40"/>
  <c r="QL55" i="40"/>
  <c r="QL54" i="40"/>
  <c r="QL53" i="40"/>
  <c r="QL52" i="40"/>
  <c r="QL51" i="40"/>
  <c r="QL50" i="40"/>
  <c r="QL49" i="40"/>
  <c r="QL48" i="40"/>
  <c r="QC1235" i="40"/>
  <c r="QC1234" i="40"/>
  <c r="QC1233" i="40"/>
  <c r="QC1232" i="40"/>
  <c r="QC1231" i="40"/>
  <c r="QC1230" i="40"/>
  <c r="QC1229" i="40"/>
  <c r="QC1228" i="40"/>
  <c r="QC1227" i="40"/>
  <c r="QC1226" i="40"/>
  <c r="QC1225" i="40"/>
  <c r="QC1224" i="40"/>
  <c r="QC1223" i="40"/>
  <c r="QC1222" i="40"/>
  <c r="QC1221" i="40"/>
  <c r="QC1220" i="40"/>
  <c r="QC1219" i="40"/>
  <c r="QC1218" i="40"/>
  <c r="QC1217" i="40"/>
  <c r="QC1216" i="40"/>
  <c r="QC1215" i="40"/>
  <c r="QC1214" i="40"/>
  <c r="QC1213" i="40"/>
  <c r="QC1212" i="40"/>
  <c r="QC1211" i="40"/>
  <c r="QC1210" i="40"/>
  <c r="QC1209" i="40"/>
  <c r="QC1208" i="40"/>
  <c r="QC1207" i="40"/>
  <c r="QC1206" i="40"/>
  <c r="QC1205" i="40"/>
  <c r="QC1204" i="40"/>
  <c r="QC1203" i="40"/>
  <c r="QC1202" i="40"/>
  <c r="QC1201" i="40"/>
  <c r="QC1200" i="40"/>
  <c r="QC1199" i="40"/>
  <c r="QC1198" i="40"/>
  <c r="QC1197" i="40"/>
  <c r="QC1196" i="40"/>
  <c r="QC1195" i="40"/>
  <c r="QC1194" i="40"/>
  <c r="QC1193" i="40"/>
  <c r="QC1192" i="40"/>
  <c r="QC1191" i="40"/>
  <c r="QC1190" i="40"/>
  <c r="QC1189" i="40"/>
  <c r="QC1188" i="40"/>
  <c r="QC1187" i="40"/>
  <c r="QC1186" i="40"/>
  <c r="QC1185" i="40"/>
  <c r="QC1184" i="40"/>
  <c r="QC1183" i="40"/>
  <c r="QC1182" i="40"/>
  <c r="QC1181" i="40"/>
  <c r="QC1180" i="40"/>
  <c r="QC1179" i="40"/>
  <c r="QC1178" i="40"/>
  <c r="QC1177" i="40"/>
  <c r="QC1176" i="40"/>
  <c r="QC1175" i="40"/>
  <c r="QC1174" i="40"/>
  <c r="QC1173" i="40"/>
  <c r="QC1172" i="40"/>
  <c r="QC1171" i="40"/>
  <c r="QC1170" i="40"/>
  <c r="QC1169" i="40"/>
  <c r="QC1168" i="40"/>
  <c r="QC1167" i="40"/>
  <c r="QC1166" i="40"/>
  <c r="QC1165" i="40"/>
  <c r="QC1164" i="40"/>
  <c r="QC1163" i="40"/>
  <c r="QC1162" i="40"/>
  <c r="QC1161" i="40"/>
  <c r="QC1160" i="40"/>
  <c r="QC1159" i="40"/>
  <c r="QC1158" i="40"/>
  <c r="QC1157" i="40"/>
  <c r="QC1156" i="40"/>
  <c r="QC1155" i="40"/>
  <c r="QC1154" i="40"/>
  <c r="QC1153" i="40"/>
  <c r="QC1152" i="40"/>
  <c r="QC1151" i="40"/>
  <c r="QC1150" i="40"/>
  <c r="QC1149" i="40"/>
  <c r="QC1148" i="40"/>
  <c r="QC1147" i="40"/>
  <c r="QC1146" i="40"/>
  <c r="QC1145" i="40"/>
  <c r="QC1144" i="40"/>
  <c r="QC1143" i="40"/>
  <c r="QC1142" i="40"/>
  <c r="QC1141" i="40"/>
  <c r="QC1140" i="40"/>
  <c r="QC1139" i="40"/>
  <c r="QC1138" i="40"/>
  <c r="QC1137" i="40"/>
  <c r="QC1136" i="40"/>
  <c r="QC1135" i="40"/>
  <c r="QC1134" i="40"/>
  <c r="QC1133" i="40"/>
  <c r="QC1132" i="40"/>
  <c r="QC1131" i="40"/>
  <c r="QC1130" i="40"/>
  <c r="QC1129" i="40"/>
  <c r="QC1128" i="40"/>
  <c r="QC1127" i="40"/>
  <c r="QC1126" i="40"/>
  <c r="QC1125" i="40"/>
  <c r="QC1124" i="40"/>
  <c r="QC1123" i="40"/>
  <c r="QC1122" i="40"/>
  <c r="QC1121" i="40"/>
  <c r="QC1120" i="40"/>
  <c r="QC1119" i="40"/>
  <c r="QC1118" i="40"/>
  <c r="QC1117" i="40"/>
  <c r="QC1116" i="40"/>
  <c r="QC1115" i="40"/>
  <c r="QC1114" i="40"/>
  <c r="QC1113" i="40"/>
  <c r="QC1112" i="40"/>
  <c r="QC1111" i="40"/>
  <c r="QC1110" i="40"/>
  <c r="QC1109" i="40"/>
  <c r="QC1108" i="40"/>
  <c r="QC1107" i="40"/>
  <c r="QC1106" i="40"/>
  <c r="QC1105" i="40"/>
  <c r="QC1104" i="40"/>
  <c r="QC1103" i="40"/>
  <c r="QC1102" i="40"/>
  <c r="QC1101" i="40"/>
  <c r="QC1100" i="40"/>
  <c r="QC1099" i="40"/>
  <c r="QC1098" i="40"/>
  <c r="QC1097" i="40"/>
  <c r="QC1096" i="40"/>
  <c r="QC1095" i="40"/>
  <c r="QC1094" i="40"/>
  <c r="QC1093" i="40"/>
  <c r="QC1092" i="40"/>
  <c r="QC1091" i="40"/>
  <c r="QC1090" i="40"/>
  <c r="QC1089" i="40"/>
  <c r="QC1088" i="40"/>
  <c r="QC1087" i="40"/>
  <c r="QC1086" i="40"/>
  <c r="QC1085" i="40"/>
  <c r="QC1084" i="40"/>
  <c r="QC1083" i="40"/>
  <c r="QC1082" i="40"/>
  <c r="QC1081" i="40"/>
  <c r="QC1080" i="40"/>
  <c r="QC1079" i="40"/>
  <c r="QC1078" i="40"/>
  <c r="QC1077" i="40"/>
  <c r="QC1076" i="40"/>
  <c r="QC1075" i="40"/>
  <c r="QC1074" i="40"/>
  <c r="QC1073" i="40"/>
  <c r="QC1072" i="40"/>
  <c r="QC1071" i="40"/>
  <c r="QC1070" i="40"/>
  <c r="QC1069" i="40"/>
  <c r="QC1068" i="40"/>
  <c r="QC1067" i="40"/>
  <c r="QC1066" i="40"/>
  <c r="QC1065" i="40"/>
  <c r="QC1064" i="40"/>
  <c r="QC1063" i="40"/>
  <c r="QC1062" i="40"/>
  <c r="QC1061" i="40"/>
  <c r="QC1060" i="40"/>
  <c r="QC1059" i="40"/>
  <c r="QC1058" i="40"/>
  <c r="QC1057" i="40"/>
  <c r="QC1056" i="40"/>
  <c r="QC1055" i="40"/>
  <c r="QC1054" i="40"/>
  <c r="QC1053" i="40"/>
  <c r="QC1052" i="40"/>
  <c r="QC1051" i="40"/>
  <c r="QC1050" i="40"/>
  <c r="QC1049" i="40"/>
  <c r="QC1048" i="40"/>
  <c r="QC1047" i="40"/>
  <c r="QC1046" i="40"/>
  <c r="QC1045" i="40"/>
  <c r="QC1044" i="40"/>
  <c r="QC1043" i="40"/>
  <c r="QC1042" i="40"/>
  <c r="QC1041" i="40"/>
  <c r="QC1040" i="40"/>
  <c r="QC1039" i="40"/>
  <c r="QC1038" i="40"/>
  <c r="QC1037" i="40"/>
  <c r="QC1036" i="40"/>
  <c r="QC1035" i="40"/>
  <c r="QC1034" i="40"/>
  <c r="QC1033" i="40"/>
  <c r="QC1032" i="40"/>
  <c r="QC1031" i="40"/>
  <c r="QC1030" i="40"/>
  <c r="QC1029" i="40"/>
  <c r="QC1028" i="40"/>
  <c r="QC1027" i="40"/>
  <c r="QC1026" i="40"/>
  <c r="QC1025" i="40"/>
  <c r="QC1024" i="40"/>
  <c r="QC1023" i="40"/>
  <c r="QC1022" i="40"/>
  <c r="QC1021" i="40"/>
  <c r="QC1020" i="40"/>
  <c r="QC1019" i="40"/>
  <c r="QC1018" i="40"/>
  <c r="QC1017" i="40"/>
  <c r="QC1016" i="40"/>
  <c r="QC1015" i="40"/>
  <c r="QC1014" i="40"/>
  <c r="QC1013" i="40"/>
  <c r="QC1012" i="40"/>
  <c r="QC1011" i="40"/>
  <c r="QC1010" i="40"/>
  <c r="QC1009" i="40"/>
  <c r="QC1008" i="40"/>
  <c r="QC1007" i="40"/>
  <c r="QC1006" i="40"/>
  <c r="QC1005" i="40"/>
  <c r="QC1004" i="40"/>
  <c r="QC1003" i="40"/>
  <c r="QC1002" i="40"/>
  <c r="QC1001" i="40"/>
  <c r="QC1000" i="40"/>
  <c r="QC999" i="40"/>
  <c r="QC998" i="40"/>
  <c r="QC997" i="40"/>
  <c r="QC996" i="40"/>
  <c r="QC995" i="40"/>
  <c r="QC994" i="40"/>
  <c r="QC993" i="40"/>
  <c r="QC992" i="40"/>
  <c r="QC991" i="40"/>
  <c r="QC990" i="40"/>
  <c r="QC989" i="40"/>
  <c r="QC988" i="40"/>
  <c r="QC987" i="40"/>
  <c r="QC986" i="40"/>
  <c r="QC985" i="40"/>
  <c r="QC984" i="40"/>
  <c r="QC983" i="40"/>
  <c r="QC982" i="40"/>
  <c r="QC981" i="40"/>
  <c r="QC980" i="40"/>
  <c r="QC979" i="40"/>
  <c r="QC978" i="40"/>
  <c r="QC977" i="40"/>
  <c r="QC976" i="40"/>
  <c r="QC975" i="40"/>
  <c r="QC974" i="40"/>
  <c r="QC973" i="40"/>
  <c r="QC972" i="40"/>
  <c r="QC971" i="40"/>
  <c r="QC970" i="40"/>
  <c r="QC969" i="40"/>
  <c r="QC968" i="40"/>
  <c r="QC967" i="40"/>
  <c r="QC966" i="40"/>
  <c r="QC965" i="40"/>
  <c r="QC964" i="40"/>
  <c r="QC963" i="40"/>
  <c r="QC962" i="40"/>
  <c r="QC961" i="40"/>
  <c r="QC960" i="40"/>
  <c r="QC959" i="40"/>
  <c r="QC958" i="40"/>
  <c r="QC957" i="40"/>
  <c r="QC956" i="40"/>
  <c r="QC955" i="40"/>
  <c r="QC954" i="40"/>
  <c r="QC953" i="40"/>
  <c r="QC952" i="40"/>
  <c r="QC951" i="40"/>
  <c r="QC950" i="40"/>
  <c r="QC949" i="40"/>
  <c r="QC948" i="40"/>
  <c r="QC947" i="40"/>
  <c r="QC946" i="40"/>
  <c r="QC945" i="40"/>
  <c r="QC944" i="40"/>
  <c r="QC943" i="40"/>
  <c r="QC942" i="40"/>
  <c r="QC941" i="40"/>
  <c r="QC940" i="40"/>
  <c r="QC939" i="40"/>
  <c r="QC938" i="40"/>
  <c r="QC937" i="40"/>
  <c r="QC936" i="40"/>
  <c r="QC935" i="40"/>
  <c r="QC934" i="40"/>
  <c r="QC933" i="40"/>
  <c r="QC932" i="40"/>
  <c r="QC931" i="40"/>
  <c r="QC930" i="40"/>
  <c r="QC929" i="40"/>
  <c r="QC928" i="40"/>
  <c r="QC927" i="40"/>
  <c r="QC926" i="40"/>
  <c r="QC925" i="40"/>
  <c r="QC924" i="40"/>
  <c r="QC923" i="40"/>
  <c r="QC922" i="40"/>
  <c r="QC921" i="40"/>
  <c r="QC920" i="40"/>
  <c r="QC919" i="40"/>
  <c r="QC918" i="40"/>
  <c r="QC917" i="40"/>
  <c r="QC916" i="40"/>
  <c r="QC915" i="40"/>
  <c r="QC914" i="40"/>
  <c r="QC913" i="40"/>
  <c r="QC912" i="40"/>
  <c r="QC911" i="40"/>
  <c r="QC910" i="40"/>
  <c r="QC909" i="40"/>
  <c r="QC908" i="40"/>
  <c r="QC907" i="40"/>
  <c r="QC906" i="40"/>
  <c r="QC905" i="40"/>
  <c r="QC904" i="40"/>
  <c r="QC903" i="40"/>
  <c r="QC902" i="40"/>
  <c r="QC901" i="40"/>
  <c r="QC900" i="40"/>
  <c r="QC899" i="40"/>
  <c r="QC898" i="40"/>
  <c r="QC897" i="40"/>
  <c r="QC896" i="40"/>
  <c r="QC895" i="40"/>
  <c r="QC894" i="40"/>
  <c r="QC893" i="40"/>
  <c r="QC892" i="40"/>
  <c r="QC891" i="40"/>
  <c r="QC890" i="40"/>
  <c r="QC889" i="40"/>
  <c r="QC888" i="40"/>
  <c r="QC887" i="40"/>
  <c r="QC886" i="40"/>
  <c r="QC885" i="40"/>
  <c r="QC884" i="40"/>
  <c r="QC883" i="40"/>
  <c r="QC882" i="40"/>
  <c r="QC881" i="40"/>
  <c r="QC880" i="40"/>
  <c r="QC879" i="40"/>
  <c r="QC878" i="40"/>
  <c r="QC877" i="40"/>
  <c r="QC876" i="40"/>
  <c r="QC875" i="40"/>
  <c r="QC874" i="40"/>
  <c r="QC873" i="40"/>
  <c r="QC872" i="40"/>
  <c r="QC871" i="40"/>
  <c r="QC870" i="40"/>
  <c r="QC869" i="40"/>
  <c r="QC868" i="40"/>
  <c r="QC867" i="40"/>
  <c r="QC866" i="40"/>
  <c r="QC865" i="40"/>
  <c r="QC864" i="40"/>
  <c r="QC863" i="40"/>
  <c r="QC862" i="40"/>
  <c r="QC861" i="40"/>
  <c r="QC860" i="40"/>
  <c r="QC859" i="40"/>
  <c r="QC858" i="40"/>
  <c r="QC857" i="40"/>
  <c r="QC856" i="40"/>
  <c r="QC855" i="40"/>
  <c r="QC854" i="40"/>
  <c r="QC853" i="40"/>
  <c r="QC852" i="40"/>
  <c r="QC851" i="40"/>
  <c r="QC850" i="40"/>
  <c r="QC849" i="40"/>
  <c r="QC848" i="40"/>
  <c r="QC847" i="40"/>
  <c r="QC846" i="40"/>
  <c r="QC845" i="40"/>
  <c r="QC844" i="40"/>
  <c r="QC843" i="40"/>
  <c r="QC842" i="40"/>
  <c r="QC841" i="40"/>
  <c r="QC840" i="40"/>
  <c r="QC839" i="40"/>
  <c r="QC838" i="40"/>
  <c r="QC837" i="40"/>
  <c r="QC836" i="40"/>
  <c r="QC835" i="40"/>
  <c r="QC834" i="40"/>
  <c r="QC833" i="40"/>
  <c r="QC832" i="40"/>
  <c r="QC831" i="40"/>
  <c r="QC830" i="40"/>
  <c r="QC829" i="40"/>
  <c r="QC828" i="40"/>
  <c r="QC827" i="40"/>
  <c r="QC826" i="40"/>
  <c r="QC825" i="40"/>
  <c r="QC824" i="40"/>
  <c r="QC823" i="40"/>
  <c r="QC822" i="40"/>
  <c r="QC821" i="40"/>
  <c r="QC820" i="40"/>
  <c r="QC819" i="40"/>
  <c r="QC818" i="40"/>
  <c r="QC817" i="40"/>
  <c r="QC816" i="40"/>
  <c r="QC815" i="40"/>
  <c r="QC814" i="40"/>
  <c r="QC813" i="40"/>
  <c r="QC812" i="40"/>
  <c r="QC811" i="40"/>
  <c r="QC810" i="40"/>
  <c r="QC809" i="40"/>
  <c r="QC808" i="40"/>
  <c r="QC807" i="40"/>
  <c r="QC806" i="40"/>
  <c r="QC805" i="40"/>
  <c r="QC804" i="40"/>
  <c r="QC803" i="40"/>
  <c r="QC802" i="40"/>
  <c r="QC801" i="40"/>
  <c r="QC800" i="40"/>
  <c r="QC799" i="40"/>
  <c r="QC798" i="40"/>
  <c r="QC797" i="40"/>
  <c r="QC796" i="40"/>
  <c r="QC795" i="40"/>
  <c r="QC794" i="40"/>
  <c r="QC793" i="40"/>
  <c r="QC792" i="40"/>
  <c r="QC791" i="40"/>
  <c r="QC790" i="40"/>
  <c r="QC789" i="40"/>
  <c r="QC788" i="40"/>
  <c r="QC787" i="40"/>
  <c r="QC786" i="40"/>
  <c r="QC785" i="40"/>
  <c r="QC784" i="40"/>
  <c r="QC783" i="40"/>
  <c r="QC782" i="40"/>
  <c r="QC781" i="40"/>
  <c r="QC780" i="40"/>
  <c r="QC779" i="40"/>
  <c r="QC778" i="40"/>
  <c r="QC777" i="40"/>
  <c r="QC776" i="40"/>
  <c r="QC775" i="40"/>
  <c r="QC774" i="40"/>
  <c r="QC773" i="40"/>
  <c r="QC772" i="40"/>
  <c r="QC771" i="40"/>
  <c r="QC770" i="40"/>
  <c r="QC769" i="40"/>
  <c r="QC768" i="40"/>
  <c r="QC767" i="40"/>
  <c r="QC766" i="40"/>
  <c r="QC765" i="40"/>
  <c r="QC764" i="40"/>
  <c r="QC763" i="40"/>
  <c r="QC762" i="40"/>
  <c r="QC761" i="40"/>
  <c r="QC760" i="40"/>
  <c r="QC759" i="40"/>
  <c r="QC758" i="40"/>
  <c r="QC757" i="40"/>
  <c r="QC756" i="40"/>
  <c r="QC755" i="40"/>
  <c r="QC754" i="40"/>
  <c r="QC753" i="40"/>
  <c r="QC752" i="40"/>
  <c r="QC751" i="40"/>
  <c r="QC750" i="40"/>
  <c r="QC749" i="40"/>
  <c r="QC748" i="40"/>
  <c r="QC747" i="40"/>
  <c r="QC746" i="40"/>
  <c r="QC745" i="40"/>
  <c r="QC744" i="40"/>
  <c r="QC743" i="40"/>
  <c r="QC742" i="40"/>
  <c r="QC741" i="40"/>
  <c r="QC740" i="40"/>
  <c r="QC739" i="40"/>
  <c r="QC738" i="40"/>
  <c r="QC737" i="40"/>
  <c r="QC736" i="40"/>
  <c r="QC735" i="40"/>
  <c r="QC734" i="40"/>
  <c r="QC733" i="40"/>
  <c r="QC732" i="40"/>
  <c r="QC731" i="40"/>
  <c r="QC730" i="40"/>
  <c r="QC729" i="40"/>
  <c r="QC728" i="40"/>
  <c r="QC727" i="40"/>
  <c r="QC726" i="40"/>
  <c r="QC725" i="40"/>
  <c r="QC724" i="40"/>
  <c r="QC723" i="40"/>
  <c r="QC722" i="40"/>
  <c r="QC721" i="40"/>
  <c r="QC720" i="40"/>
  <c r="QC719" i="40"/>
  <c r="QC718" i="40"/>
  <c r="QC717" i="40"/>
  <c r="QC716" i="40"/>
  <c r="QC715" i="40"/>
  <c r="QC714" i="40"/>
  <c r="QC713" i="40"/>
  <c r="QC712" i="40"/>
  <c r="QC711" i="40"/>
  <c r="QC710" i="40"/>
  <c r="QC709" i="40"/>
  <c r="QC708" i="40"/>
  <c r="QC707" i="40"/>
  <c r="QC706" i="40"/>
  <c r="QC705" i="40"/>
  <c r="QC704" i="40"/>
  <c r="QC703" i="40"/>
  <c r="QC702" i="40"/>
  <c r="QC701" i="40"/>
  <c r="QC700" i="40"/>
  <c r="QC699" i="40"/>
  <c r="QC698" i="40"/>
  <c r="QC697" i="40"/>
  <c r="QC696" i="40"/>
  <c r="QC695" i="40"/>
  <c r="QC694" i="40"/>
  <c r="QC693" i="40"/>
  <c r="QC692" i="40"/>
  <c r="QC691" i="40"/>
  <c r="QC690" i="40"/>
  <c r="QC689" i="40"/>
  <c r="QC688" i="40"/>
  <c r="QC687" i="40"/>
  <c r="QC686" i="40"/>
  <c r="QC685" i="40"/>
  <c r="QC684" i="40"/>
  <c r="QC683" i="40"/>
  <c r="QC682" i="40"/>
  <c r="QC681" i="40"/>
  <c r="QC680" i="40"/>
  <c r="QC679" i="40"/>
  <c r="QC678" i="40"/>
  <c r="QC677" i="40"/>
  <c r="QC676" i="40"/>
  <c r="QC675" i="40"/>
  <c r="QC674" i="40"/>
  <c r="QC673" i="40"/>
  <c r="QC672" i="40"/>
  <c r="QC671" i="40"/>
  <c r="QC670" i="40"/>
  <c r="QC669" i="40"/>
  <c r="QC668" i="40"/>
  <c r="QC667" i="40"/>
  <c r="QC666" i="40"/>
  <c r="QC665" i="40"/>
  <c r="QC664" i="40"/>
  <c r="QC663" i="40"/>
  <c r="QC662" i="40"/>
  <c r="QC661" i="40"/>
  <c r="QC660" i="40"/>
  <c r="QC659" i="40"/>
  <c r="QC658" i="40"/>
  <c r="QC657" i="40"/>
  <c r="QC656" i="40"/>
  <c r="QC655" i="40"/>
  <c r="QC654" i="40"/>
  <c r="QC653" i="40"/>
  <c r="QC652" i="40"/>
  <c r="QC651" i="40"/>
  <c r="QC650" i="40"/>
  <c r="QC649" i="40"/>
  <c r="QC648" i="40"/>
  <c r="QC647" i="40"/>
  <c r="QC646" i="40"/>
  <c r="QC645" i="40"/>
  <c r="QC644" i="40"/>
  <c r="QC643" i="40"/>
  <c r="QC642" i="40"/>
  <c r="QC641" i="40"/>
  <c r="QC640" i="40"/>
  <c r="QC639" i="40"/>
  <c r="QC638" i="40"/>
  <c r="QC637" i="40"/>
  <c r="QC636" i="40"/>
  <c r="QC635" i="40"/>
  <c r="QC634" i="40"/>
  <c r="QC633" i="40"/>
  <c r="QC632" i="40"/>
  <c r="QC631" i="40"/>
  <c r="QC630" i="40"/>
  <c r="QC629" i="40"/>
  <c r="QC628" i="40"/>
  <c r="QC627" i="40"/>
  <c r="QC626" i="40"/>
  <c r="QC625" i="40"/>
  <c r="QC624" i="40"/>
  <c r="QC623" i="40"/>
  <c r="QC622" i="40"/>
  <c r="QC621" i="40"/>
  <c r="QC620" i="40"/>
  <c r="QC619" i="40"/>
  <c r="QC618" i="40"/>
  <c r="QC617" i="40"/>
  <c r="QC616" i="40"/>
  <c r="QC615" i="40"/>
  <c r="QC614" i="40"/>
  <c r="QC613" i="40"/>
  <c r="QC612" i="40"/>
  <c r="QC611" i="40"/>
  <c r="QC610" i="40"/>
  <c r="QC609" i="40"/>
  <c r="QC608" i="40"/>
  <c r="QC607" i="40"/>
  <c r="QC606" i="40"/>
  <c r="QC605" i="40"/>
  <c r="QC604" i="40"/>
  <c r="QC603" i="40"/>
  <c r="QC602" i="40"/>
  <c r="QC601" i="40"/>
  <c r="QC600" i="40"/>
  <c r="QC599" i="40"/>
  <c r="QC598" i="40"/>
  <c r="QC597" i="40"/>
  <c r="QC596" i="40"/>
  <c r="QC595" i="40"/>
  <c r="QC594" i="40"/>
  <c r="QC593" i="40"/>
  <c r="QC592" i="40"/>
  <c r="QC591" i="40"/>
  <c r="QC590" i="40"/>
  <c r="QC589" i="40"/>
  <c r="QC588" i="40"/>
  <c r="QC587" i="40"/>
  <c r="QC586" i="40"/>
  <c r="QC585" i="40"/>
  <c r="QC584" i="40"/>
  <c r="QC583" i="40"/>
  <c r="QC582" i="40"/>
  <c r="QC581" i="40"/>
  <c r="QC580" i="40"/>
  <c r="QC579" i="40"/>
  <c r="QC578" i="40"/>
  <c r="QC577" i="40"/>
  <c r="QC576" i="40"/>
  <c r="QC575" i="40"/>
  <c r="QC574" i="40"/>
  <c r="QC573" i="40"/>
  <c r="QC572" i="40"/>
  <c r="QC571" i="40"/>
  <c r="QC570" i="40"/>
  <c r="QC569" i="40"/>
  <c r="QC568" i="40"/>
  <c r="QC567" i="40"/>
  <c r="QC566" i="40"/>
  <c r="QC565" i="40"/>
  <c r="QC564" i="40"/>
  <c r="QC563" i="40"/>
  <c r="QC562" i="40"/>
  <c r="QC561" i="40"/>
  <c r="QC560" i="40"/>
  <c r="QC559" i="40"/>
  <c r="QC558" i="40"/>
  <c r="QC557" i="40"/>
  <c r="QC556" i="40"/>
  <c r="QC555" i="40"/>
  <c r="QC554" i="40"/>
  <c r="QC553" i="40"/>
  <c r="QC552" i="40"/>
  <c r="QC551" i="40"/>
  <c r="QC550" i="40"/>
  <c r="QC549" i="40"/>
  <c r="QC548" i="40"/>
  <c r="QC547" i="40"/>
  <c r="QC546" i="40"/>
  <c r="QC545" i="40"/>
  <c r="QC544" i="40"/>
  <c r="QC543" i="40"/>
  <c r="QC542" i="40"/>
  <c r="QC541" i="40"/>
  <c r="QC540" i="40"/>
  <c r="QC539" i="40"/>
  <c r="QC538" i="40"/>
  <c r="QC537" i="40"/>
  <c r="QC536" i="40"/>
  <c r="QC535" i="40"/>
  <c r="QC534" i="40"/>
  <c r="QC533" i="40"/>
  <c r="QC532" i="40"/>
  <c r="QC531" i="40"/>
  <c r="QC530" i="40"/>
  <c r="QC529" i="40"/>
  <c r="QC528" i="40"/>
  <c r="QC527" i="40"/>
  <c r="QC526" i="40"/>
  <c r="QC525" i="40"/>
  <c r="QC524" i="40"/>
  <c r="QC523" i="40"/>
  <c r="QC522" i="40"/>
  <c r="QC521" i="40"/>
  <c r="QC520" i="40"/>
  <c r="QC519" i="40"/>
  <c r="QC518" i="40"/>
  <c r="QC517" i="40"/>
  <c r="QC516" i="40"/>
  <c r="QC515" i="40"/>
  <c r="QC514" i="40"/>
  <c r="QC513" i="40"/>
  <c r="QC512" i="40"/>
  <c r="QC511" i="40"/>
  <c r="QC510" i="40"/>
  <c r="QC509" i="40"/>
  <c r="QC508" i="40"/>
  <c r="QC507" i="40"/>
  <c r="QC506" i="40"/>
  <c r="QC505" i="40"/>
  <c r="QC504" i="40"/>
  <c r="QC503" i="40"/>
  <c r="QC502" i="40"/>
  <c r="QC501" i="40"/>
  <c r="QC500" i="40"/>
  <c r="QC499" i="40"/>
  <c r="QC498" i="40"/>
  <c r="QC497" i="40"/>
  <c r="QC496" i="40"/>
  <c r="QC495" i="40"/>
  <c r="QC494" i="40"/>
  <c r="QC493" i="40"/>
  <c r="QC492" i="40"/>
  <c r="QC491" i="40"/>
  <c r="QC490" i="40"/>
  <c r="QC489" i="40"/>
  <c r="QC488" i="40"/>
  <c r="QC487" i="40"/>
  <c r="QC486" i="40"/>
  <c r="QC485" i="40"/>
  <c r="QC484" i="40"/>
  <c r="QC483" i="40"/>
  <c r="QC482" i="40"/>
  <c r="QC481" i="40"/>
  <c r="QC480" i="40"/>
  <c r="QC479" i="40"/>
  <c r="QC478" i="40"/>
  <c r="QC477" i="40"/>
  <c r="QC476" i="40"/>
  <c r="QC475" i="40"/>
  <c r="QC474" i="40"/>
  <c r="QC473" i="40"/>
  <c r="QC472" i="40"/>
  <c r="QC471" i="40"/>
  <c r="QC470" i="40"/>
  <c r="QC469" i="40"/>
  <c r="QC468" i="40"/>
  <c r="QC467" i="40"/>
  <c r="QC466" i="40"/>
  <c r="QC465" i="40"/>
  <c r="QC464" i="40"/>
  <c r="QC463" i="40"/>
  <c r="QC462" i="40"/>
  <c r="QC461" i="40"/>
  <c r="QC460" i="40"/>
  <c r="QC459" i="40"/>
  <c r="QC458" i="40"/>
  <c r="QC457" i="40"/>
  <c r="QC456" i="40"/>
  <c r="QC455" i="40"/>
  <c r="QC454" i="40"/>
  <c r="QC453" i="40"/>
  <c r="QC452" i="40"/>
  <c r="QC451" i="40"/>
  <c r="QC450" i="40"/>
  <c r="QC449" i="40"/>
  <c r="QC448" i="40"/>
  <c r="QC447" i="40"/>
  <c r="QC446" i="40"/>
  <c r="QC445" i="40"/>
  <c r="QC444" i="40"/>
  <c r="QC443" i="40"/>
  <c r="QC442" i="40"/>
  <c r="QC441" i="40"/>
  <c r="QC440" i="40"/>
  <c r="QC439" i="40"/>
  <c r="QC438" i="40"/>
  <c r="QC437" i="40"/>
  <c r="QC436" i="40"/>
  <c r="QC435" i="40"/>
  <c r="QC434" i="40"/>
  <c r="QC433" i="40"/>
  <c r="QC432" i="40"/>
  <c r="QC431" i="40"/>
  <c r="QC430" i="40"/>
  <c r="QC429" i="40"/>
  <c r="QC428" i="40"/>
  <c r="QC427" i="40"/>
  <c r="QC426" i="40"/>
  <c r="QC425" i="40"/>
  <c r="QC424" i="40"/>
  <c r="QC423" i="40"/>
  <c r="QC422" i="40"/>
  <c r="QC421" i="40"/>
  <c r="QC420" i="40"/>
  <c r="QC419" i="40"/>
  <c r="QC418" i="40"/>
  <c r="QC417" i="40"/>
  <c r="QC416" i="40"/>
  <c r="QC415" i="40"/>
  <c r="QC414" i="40"/>
  <c r="QC413" i="40"/>
  <c r="QC412" i="40"/>
  <c r="QC411" i="40"/>
  <c r="QC410" i="40"/>
  <c r="QC409" i="40"/>
  <c r="QC408" i="40"/>
  <c r="QC407" i="40"/>
  <c r="QC406" i="40"/>
  <c r="QC405" i="40"/>
  <c r="QC404" i="40"/>
  <c r="QC403" i="40"/>
  <c r="QC402" i="40"/>
  <c r="QC401" i="40"/>
  <c r="QC400" i="40"/>
  <c r="QC399" i="40"/>
  <c r="QC398" i="40"/>
  <c r="QC397" i="40"/>
  <c r="QC396" i="40"/>
  <c r="QC395" i="40"/>
  <c r="QC394" i="40"/>
  <c r="QC393" i="40"/>
  <c r="QC392" i="40"/>
  <c r="QC391" i="40"/>
  <c r="QC390" i="40"/>
  <c r="QC389" i="40"/>
  <c r="QC388" i="40"/>
  <c r="QC387" i="40"/>
  <c r="QC386" i="40"/>
  <c r="QC385" i="40"/>
  <c r="QC384" i="40"/>
  <c r="QC383" i="40"/>
  <c r="QC382" i="40"/>
  <c r="QC381" i="40"/>
  <c r="QC380" i="40"/>
  <c r="QC379" i="40"/>
  <c r="QC378" i="40"/>
  <c r="QC377" i="40"/>
  <c r="QC376" i="40"/>
  <c r="QC375" i="40"/>
  <c r="QC374" i="40"/>
  <c r="QC373" i="40"/>
  <c r="QC372" i="40"/>
  <c r="QC371" i="40"/>
  <c r="QC370" i="40"/>
  <c r="QC369" i="40"/>
  <c r="QC368" i="40"/>
  <c r="QC367" i="40"/>
  <c r="QC366" i="40"/>
  <c r="QC365" i="40"/>
  <c r="QC364" i="40"/>
  <c r="QC363" i="40"/>
  <c r="QC362" i="40"/>
  <c r="QC361" i="40"/>
  <c r="QC360" i="40"/>
  <c r="QC359" i="40"/>
  <c r="QC358" i="40"/>
  <c r="QC357" i="40"/>
  <c r="QC356" i="40"/>
  <c r="QC355" i="40"/>
  <c r="QC354" i="40"/>
  <c r="QC353" i="40"/>
  <c r="QC352" i="40"/>
  <c r="QC351" i="40"/>
  <c r="QC350" i="40"/>
  <c r="QC349" i="40"/>
  <c r="QC348" i="40"/>
  <c r="QC347" i="40"/>
  <c r="QC346" i="40"/>
  <c r="QC345" i="40"/>
  <c r="QC344" i="40"/>
  <c r="QC343" i="40"/>
  <c r="QC342" i="40"/>
  <c r="QC341" i="40"/>
  <c r="QC340" i="40"/>
  <c r="QC339" i="40"/>
  <c r="QC338" i="40"/>
  <c r="QC337" i="40"/>
  <c r="QC336" i="40"/>
  <c r="QC335" i="40"/>
  <c r="QC334" i="40"/>
  <c r="QC333" i="40"/>
  <c r="QC332" i="40"/>
  <c r="QC331" i="40"/>
  <c r="QC330" i="40"/>
  <c r="QC329" i="40"/>
  <c r="QC328" i="40"/>
  <c r="QC327" i="40"/>
  <c r="QC326" i="40"/>
  <c r="QC325" i="40"/>
  <c r="QC324" i="40"/>
  <c r="QC323" i="40"/>
  <c r="QC322" i="40"/>
  <c r="QC321" i="40"/>
  <c r="QC320" i="40"/>
  <c r="QC319" i="40"/>
  <c r="QC318" i="40"/>
  <c r="QC317" i="40"/>
  <c r="QC316" i="40"/>
  <c r="QC315" i="40"/>
  <c r="QC314" i="40"/>
  <c r="QC313" i="40"/>
  <c r="QC312" i="40"/>
  <c r="QC311" i="40"/>
  <c r="QC310" i="40"/>
  <c r="QC309" i="40"/>
  <c r="QC308" i="40"/>
  <c r="QC307" i="40"/>
  <c r="QC306" i="40"/>
  <c r="QC305" i="40"/>
  <c r="QC304" i="40"/>
  <c r="QC303" i="40"/>
  <c r="QC302" i="40"/>
  <c r="QC301" i="40"/>
  <c r="QC300" i="40"/>
  <c r="QC299" i="40"/>
  <c r="QC298" i="40"/>
  <c r="QC297" i="40"/>
  <c r="QC296" i="40"/>
  <c r="QC295" i="40"/>
  <c r="QC294" i="40"/>
  <c r="QC293" i="40"/>
  <c r="QC292" i="40"/>
  <c r="QC291" i="40"/>
  <c r="QC290" i="40"/>
  <c r="QC289" i="40"/>
  <c r="QC288" i="40"/>
  <c r="QC287" i="40"/>
  <c r="QC286" i="40"/>
  <c r="QC285" i="40"/>
  <c r="QC284" i="40"/>
  <c r="QC283" i="40"/>
  <c r="QC282" i="40"/>
  <c r="QC281" i="40"/>
  <c r="QC280" i="40"/>
  <c r="QC279" i="40"/>
  <c r="QC278" i="40"/>
  <c r="QC277" i="40"/>
  <c r="QC276" i="40"/>
  <c r="QC275" i="40"/>
  <c r="QC274" i="40"/>
  <c r="QC273" i="40"/>
  <c r="QC272" i="40"/>
  <c r="QC271" i="40"/>
  <c r="QC270" i="40"/>
  <c r="QC269" i="40"/>
  <c r="QC268" i="40"/>
  <c r="QC267" i="40"/>
  <c r="QC266" i="40"/>
  <c r="QC265" i="40"/>
  <c r="QC264" i="40"/>
  <c r="QC263" i="40"/>
  <c r="QC262" i="40"/>
  <c r="QC261" i="40"/>
  <c r="QC260" i="40"/>
  <c r="QC259" i="40"/>
  <c r="QC258" i="40"/>
  <c r="QC257" i="40"/>
  <c r="QC256" i="40"/>
  <c r="QC255" i="40"/>
  <c r="QC254" i="40"/>
  <c r="QC253" i="40"/>
  <c r="QC252" i="40"/>
  <c r="QC251" i="40"/>
  <c r="QC250" i="40"/>
  <c r="QC249" i="40"/>
  <c r="QC248" i="40"/>
  <c r="QC247" i="40"/>
  <c r="QC246" i="40"/>
  <c r="QC245" i="40"/>
  <c r="QC244" i="40"/>
  <c r="QC243" i="40"/>
  <c r="QC242" i="40"/>
  <c r="QC241" i="40"/>
  <c r="QC240" i="40"/>
  <c r="QC239" i="40"/>
  <c r="QC238" i="40"/>
  <c r="QC237" i="40"/>
  <c r="QC236" i="40"/>
  <c r="QC235" i="40"/>
  <c r="QC234" i="40"/>
  <c r="QC233" i="40"/>
  <c r="QC232" i="40"/>
  <c r="QC231" i="40"/>
  <c r="QC230" i="40"/>
  <c r="QC229" i="40"/>
  <c r="QC228" i="40"/>
  <c r="QC227" i="40"/>
  <c r="QC226" i="40"/>
  <c r="QC225" i="40"/>
  <c r="QC224" i="40"/>
  <c r="QC223" i="40"/>
  <c r="QC222" i="40"/>
  <c r="QC221" i="40"/>
  <c r="QC220" i="40"/>
  <c r="QC219" i="40"/>
  <c r="QC218" i="40"/>
  <c r="QC217" i="40"/>
  <c r="QC216" i="40"/>
  <c r="QC215" i="40"/>
  <c r="QC214" i="40"/>
  <c r="QC213" i="40"/>
  <c r="QC212" i="40"/>
  <c r="QC211" i="40"/>
  <c r="QC210" i="40"/>
  <c r="QC209" i="40"/>
  <c r="QC208" i="40"/>
  <c r="QC207" i="40"/>
  <c r="QC206" i="40"/>
  <c r="QC205" i="40"/>
  <c r="QC204" i="40"/>
  <c r="QC203" i="40"/>
  <c r="QC202" i="40"/>
  <c r="QC201" i="40"/>
  <c r="QC200" i="40"/>
  <c r="QC199" i="40"/>
  <c r="QC198" i="40"/>
  <c r="QC197" i="40"/>
  <c r="QC196" i="40"/>
  <c r="QC195" i="40"/>
  <c r="QC194" i="40"/>
  <c r="QC193" i="40"/>
  <c r="QC192" i="40"/>
  <c r="QC191" i="40"/>
  <c r="QC190" i="40"/>
  <c r="QC189" i="40"/>
  <c r="QC188" i="40"/>
  <c r="QC187" i="40"/>
  <c r="QC186" i="40"/>
  <c r="QC185" i="40"/>
  <c r="QC184" i="40"/>
  <c r="QC183" i="40"/>
  <c r="QC182" i="40"/>
  <c r="QC181" i="40"/>
  <c r="QC180" i="40"/>
  <c r="QC179" i="40"/>
  <c r="QC178" i="40"/>
  <c r="QC177" i="40"/>
  <c r="QC176" i="40"/>
  <c r="QC175" i="40"/>
  <c r="QC174" i="40"/>
  <c r="QC173" i="40"/>
  <c r="QC172" i="40"/>
  <c r="QC171" i="40"/>
  <c r="QC170" i="40"/>
  <c r="QC169" i="40"/>
  <c r="QC168" i="40"/>
  <c r="QC167" i="40"/>
  <c r="QC166" i="40"/>
  <c r="QC165" i="40"/>
  <c r="QC164" i="40"/>
  <c r="QC163" i="40"/>
  <c r="QC162" i="40"/>
  <c r="QC161" i="40"/>
  <c r="QC160" i="40"/>
  <c r="QC159" i="40"/>
  <c r="QC158" i="40"/>
  <c r="QC157" i="40"/>
  <c r="QC156" i="40"/>
  <c r="QC155" i="40"/>
  <c r="QC154" i="40"/>
  <c r="QC153" i="40"/>
  <c r="QC152" i="40"/>
  <c r="QC151" i="40"/>
  <c r="QC150" i="40"/>
  <c r="QC149" i="40"/>
  <c r="QC148" i="40"/>
  <c r="QC147" i="40"/>
  <c r="QC146" i="40"/>
  <c r="QC145" i="40"/>
  <c r="QC144" i="40"/>
  <c r="QC143" i="40"/>
  <c r="QC142" i="40"/>
  <c r="QC141" i="40"/>
  <c r="QC140" i="40"/>
  <c r="QC139" i="40"/>
  <c r="QC138" i="40"/>
  <c r="QC137" i="40"/>
  <c r="QC136" i="40"/>
  <c r="QC135" i="40"/>
  <c r="QC134" i="40"/>
  <c r="QC133" i="40"/>
  <c r="QC132" i="40"/>
  <c r="QC131" i="40"/>
  <c r="QC130" i="40"/>
  <c r="QC129" i="40"/>
  <c r="QC128" i="40"/>
  <c r="QC127" i="40"/>
  <c r="QC126" i="40"/>
  <c r="QC125" i="40"/>
  <c r="QC124" i="40"/>
  <c r="QC123" i="40"/>
  <c r="QC122" i="40"/>
  <c r="QC121" i="40"/>
  <c r="QC120" i="40"/>
  <c r="QC119" i="40"/>
  <c r="QC118" i="40"/>
  <c r="QC117" i="40"/>
  <c r="QC116" i="40"/>
  <c r="QC115" i="40"/>
  <c r="QC114" i="40"/>
  <c r="QC113" i="40"/>
  <c r="QC112" i="40"/>
  <c r="QC111" i="40"/>
  <c r="QC110" i="40"/>
  <c r="QC109" i="40"/>
  <c r="QC108" i="40"/>
  <c r="QC107" i="40"/>
  <c r="QC106" i="40"/>
  <c r="QC105" i="40"/>
  <c r="QC104" i="40"/>
  <c r="QC103" i="40"/>
  <c r="QC102" i="40"/>
  <c r="QC101" i="40"/>
  <c r="QC100" i="40"/>
  <c r="QC99" i="40"/>
  <c r="QC98" i="40"/>
  <c r="QC97" i="40"/>
  <c r="QC96" i="40"/>
  <c r="QC95" i="40"/>
  <c r="QC94" i="40"/>
  <c r="QC93" i="40"/>
  <c r="QC92" i="40"/>
  <c r="QC91" i="40"/>
  <c r="QC90" i="40"/>
  <c r="QC89" i="40"/>
  <c r="QC88" i="40"/>
  <c r="QC87" i="40"/>
  <c r="QC86" i="40"/>
  <c r="QC85" i="40"/>
  <c r="QC84" i="40"/>
  <c r="QC83" i="40"/>
  <c r="QC82" i="40"/>
  <c r="QC81" i="40"/>
  <c r="QC80" i="40"/>
  <c r="QC79" i="40"/>
  <c r="QC78" i="40"/>
  <c r="QC77" i="40"/>
  <c r="QC76" i="40"/>
  <c r="QC75" i="40"/>
  <c r="QC74" i="40"/>
  <c r="QC73" i="40"/>
  <c r="QC72" i="40"/>
  <c r="QC71" i="40"/>
  <c r="QC70" i="40"/>
  <c r="QC69" i="40"/>
  <c r="QC68" i="40"/>
  <c r="QC67" i="40"/>
  <c r="QC66" i="40"/>
  <c r="QC65" i="40"/>
  <c r="QC64" i="40"/>
  <c r="QC63" i="40"/>
  <c r="QC62" i="40"/>
  <c r="QC61" i="40"/>
  <c r="QC60" i="40"/>
  <c r="QC59" i="40"/>
  <c r="QC58" i="40"/>
  <c r="QC57" i="40"/>
  <c r="QC56" i="40"/>
  <c r="QC55" i="40"/>
  <c r="QC54" i="40"/>
  <c r="QC53" i="40"/>
  <c r="QC52" i="40"/>
  <c r="QC51" i="40"/>
  <c r="QC50" i="40"/>
  <c r="PK1235" i="40"/>
  <c r="PK1234" i="40"/>
  <c r="PK1233" i="40"/>
  <c r="PK1232" i="40"/>
  <c r="PK1231" i="40"/>
  <c r="PK1230" i="40"/>
  <c r="PK1229" i="40"/>
  <c r="PK1228" i="40"/>
  <c r="PK1227" i="40"/>
  <c r="PK1226" i="40"/>
  <c r="PK1225" i="40"/>
  <c r="PK1224" i="40"/>
  <c r="PK1223" i="40"/>
  <c r="PK1222" i="40"/>
  <c r="PK1221" i="40"/>
  <c r="PK1220" i="40"/>
  <c r="PK1219" i="40"/>
  <c r="PK1218" i="40"/>
  <c r="PK1217" i="40"/>
  <c r="PK1216" i="40"/>
  <c r="PK1215" i="40"/>
  <c r="PK1214" i="40"/>
  <c r="PK1213" i="40"/>
  <c r="PK1212" i="40"/>
  <c r="PK1211" i="40"/>
  <c r="PK1210" i="40"/>
  <c r="PK1209" i="40"/>
  <c r="PK1208" i="40"/>
  <c r="PK1207" i="40"/>
  <c r="PK1206" i="40"/>
  <c r="PK1205" i="40"/>
  <c r="PK1204" i="40"/>
  <c r="PK1203" i="40"/>
  <c r="PK1202" i="40"/>
  <c r="PK1201" i="40"/>
  <c r="PK1200" i="40"/>
  <c r="PK1199" i="40"/>
  <c r="PK1198" i="40"/>
  <c r="PK1197" i="40"/>
  <c r="PK1196" i="40"/>
  <c r="PK1195" i="40"/>
  <c r="PK1194" i="40"/>
  <c r="PK1193" i="40"/>
  <c r="PK1192" i="40"/>
  <c r="PK1191" i="40"/>
  <c r="PK1190" i="40"/>
  <c r="PK1189" i="40"/>
  <c r="PK1188" i="40"/>
  <c r="PK1187" i="40"/>
  <c r="PK1186" i="40"/>
  <c r="PK1185" i="40"/>
  <c r="PK1184" i="40"/>
  <c r="PK1183" i="40"/>
  <c r="PK1182" i="40"/>
  <c r="PK1181" i="40"/>
  <c r="PK1180" i="40"/>
  <c r="PK1179" i="40"/>
  <c r="PK1178" i="40"/>
  <c r="PK1177" i="40"/>
  <c r="PK1176" i="40"/>
  <c r="PK1175" i="40"/>
  <c r="PK1174" i="40"/>
  <c r="PK1173" i="40"/>
  <c r="PK1172" i="40"/>
  <c r="PK1171" i="40"/>
  <c r="PK1170" i="40"/>
  <c r="PK1169" i="40"/>
  <c r="PK1168" i="40"/>
  <c r="PK1167" i="40"/>
  <c r="PK1166" i="40"/>
  <c r="PK1165" i="40"/>
  <c r="PK1164" i="40"/>
  <c r="PK1163" i="40"/>
  <c r="PK1162" i="40"/>
  <c r="PK1161" i="40"/>
  <c r="PK1160" i="40"/>
  <c r="PK1159" i="40"/>
  <c r="PK1158" i="40"/>
  <c r="PK1157" i="40"/>
  <c r="PK1156" i="40"/>
  <c r="PK1155" i="40"/>
  <c r="PK1154" i="40"/>
  <c r="PK1153" i="40"/>
  <c r="PK1152" i="40"/>
  <c r="PK1151" i="40"/>
  <c r="PK1150" i="40"/>
  <c r="PK1149" i="40"/>
  <c r="PK1148" i="40"/>
  <c r="PK1147" i="40"/>
  <c r="PK1146" i="40"/>
  <c r="PK1145" i="40"/>
  <c r="PK1144" i="40"/>
  <c r="PK1143" i="40"/>
  <c r="PK1142" i="40"/>
  <c r="PK1141" i="40"/>
  <c r="PK1140" i="40"/>
  <c r="PK1139" i="40"/>
  <c r="PK1138" i="40"/>
  <c r="PK1137" i="40"/>
  <c r="PK1136" i="40"/>
  <c r="PK1135" i="40"/>
  <c r="PK1134" i="40"/>
  <c r="PK1133" i="40"/>
  <c r="PK1132" i="40"/>
  <c r="PK1131" i="40"/>
  <c r="PK1130" i="40"/>
  <c r="PK1129" i="40"/>
  <c r="PK1128" i="40"/>
  <c r="PK1127" i="40"/>
  <c r="PK1126" i="40"/>
  <c r="PK1125" i="40"/>
  <c r="PK1124" i="40"/>
  <c r="PK1123" i="40"/>
  <c r="PK1122" i="40"/>
  <c r="PK1121" i="40"/>
  <c r="PK1120" i="40"/>
  <c r="PK1119" i="40"/>
  <c r="PK1118" i="40"/>
  <c r="PK1117" i="40"/>
  <c r="PK1116" i="40"/>
  <c r="PK1115" i="40"/>
  <c r="PK1114" i="40"/>
  <c r="PK1113" i="40"/>
  <c r="PK1112" i="40"/>
  <c r="PK1111" i="40"/>
  <c r="PK1110" i="40"/>
  <c r="PK1109" i="40"/>
  <c r="PK1108" i="40"/>
  <c r="PK1107" i="40"/>
  <c r="PK1106" i="40"/>
  <c r="PK1105" i="40"/>
  <c r="PK1104" i="40"/>
  <c r="PK1103" i="40"/>
  <c r="PK1102" i="40"/>
  <c r="PK1101" i="40"/>
  <c r="PK1100" i="40"/>
  <c r="PK1099" i="40"/>
  <c r="PK1098" i="40"/>
  <c r="PK1097" i="40"/>
  <c r="PK1096" i="40"/>
  <c r="PK1095" i="40"/>
  <c r="PK1094" i="40"/>
  <c r="PK1093" i="40"/>
  <c r="PK1092" i="40"/>
  <c r="PK1091" i="40"/>
  <c r="PK1090" i="40"/>
  <c r="PK1089" i="40"/>
  <c r="PK1088" i="40"/>
  <c r="PK1087" i="40"/>
  <c r="PK1086" i="40"/>
  <c r="PK1085" i="40"/>
  <c r="PK1084" i="40"/>
  <c r="PK1083" i="40"/>
  <c r="PK1082" i="40"/>
  <c r="PK1081" i="40"/>
  <c r="PK1080" i="40"/>
  <c r="PK1079" i="40"/>
  <c r="PK1078" i="40"/>
  <c r="PK1077" i="40"/>
  <c r="PK1076" i="40"/>
  <c r="PK1075" i="40"/>
  <c r="PK1074" i="40"/>
  <c r="PK1073" i="40"/>
  <c r="PK1072" i="40"/>
  <c r="PK1071" i="40"/>
  <c r="PK1070" i="40"/>
  <c r="PK1069" i="40"/>
  <c r="PK1068" i="40"/>
  <c r="PK1067" i="40"/>
  <c r="PK1066" i="40"/>
  <c r="PK1065" i="40"/>
  <c r="PK1064" i="40"/>
  <c r="PK1063" i="40"/>
  <c r="PK1062" i="40"/>
  <c r="PK1061" i="40"/>
  <c r="PK1060" i="40"/>
  <c r="PK1059" i="40"/>
  <c r="PK1058" i="40"/>
  <c r="PK1057" i="40"/>
  <c r="PK1056" i="40"/>
  <c r="PK1055" i="40"/>
  <c r="PK1054" i="40"/>
  <c r="PK1053" i="40"/>
  <c r="PK1052" i="40"/>
  <c r="PK1051" i="40"/>
  <c r="PK1050" i="40"/>
  <c r="PK1049" i="40"/>
  <c r="PK1048" i="40"/>
  <c r="PK1047" i="40"/>
  <c r="PK1046" i="40"/>
  <c r="PK1045" i="40"/>
  <c r="PK1044" i="40"/>
  <c r="PK1043" i="40"/>
  <c r="PK1042" i="40"/>
  <c r="PK1041" i="40"/>
  <c r="PK1040" i="40"/>
  <c r="PK1039" i="40"/>
  <c r="PK1038" i="40"/>
  <c r="PK1037" i="40"/>
  <c r="PK1036" i="40"/>
  <c r="PK1035" i="40"/>
  <c r="PK1034" i="40"/>
  <c r="PK1033" i="40"/>
  <c r="PK1032" i="40"/>
  <c r="PK1031" i="40"/>
  <c r="PK1030" i="40"/>
  <c r="PK1029" i="40"/>
  <c r="PK1028" i="40"/>
  <c r="PK1027" i="40"/>
  <c r="PK1026" i="40"/>
  <c r="PK1025" i="40"/>
  <c r="PK1024" i="40"/>
  <c r="PK1023" i="40"/>
  <c r="PK1022" i="40"/>
  <c r="PK1021" i="40"/>
  <c r="PK1020" i="40"/>
  <c r="PK1019" i="40"/>
  <c r="PK1018" i="40"/>
  <c r="PK1017" i="40"/>
  <c r="PK1016" i="40"/>
  <c r="PK1015" i="40"/>
  <c r="PK1014" i="40"/>
  <c r="PK1013" i="40"/>
  <c r="PK1012" i="40"/>
  <c r="PK1011" i="40"/>
  <c r="PK1010" i="40"/>
  <c r="PK1009" i="40"/>
  <c r="PK1008" i="40"/>
  <c r="PK1007" i="40"/>
  <c r="PK1006" i="40"/>
  <c r="PK1005" i="40"/>
  <c r="PK1004" i="40"/>
  <c r="PK1003" i="40"/>
  <c r="PK1002" i="40"/>
  <c r="PK1001" i="40"/>
  <c r="PK1000" i="40"/>
  <c r="PK999" i="40"/>
  <c r="PK998" i="40"/>
  <c r="PK997" i="40"/>
  <c r="PK996" i="40"/>
  <c r="PK995" i="40"/>
  <c r="PK994" i="40"/>
  <c r="PK993" i="40"/>
  <c r="PK992" i="40"/>
  <c r="PK991" i="40"/>
  <c r="PK990" i="40"/>
  <c r="PK989" i="40"/>
  <c r="PK988" i="40"/>
  <c r="PK987" i="40"/>
  <c r="PK986" i="40"/>
  <c r="PK985" i="40"/>
  <c r="PK984" i="40"/>
  <c r="PK983" i="40"/>
  <c r="PK982" i="40"/>
  <c r="PK981" i="40"/>
  <c r="PK980" i="40"/>
  <c r="PK979" i="40"/>
  <c r="PK978" i="40"/>
  <c r="PK977" i="40"/>
  <c r="PK976" i="40"/>
  <c r="PK975" i="40"/>
  <c r="PK974" i="40"/>
  <c r="PK973" i="40"/>
  <c r="PK972" i="40"/>
  <c r="PK971" i="40"/>
  <c r="PK970" i="40"/>
  <c r="PK969" i="40"/>
  <c r="PK968" i="40"/>
  <c r="PK967" i="40"/>
  <c r="PK966" i="40"/>
  <c r="PK965" i="40"/>
  <c r="PK964" i="40"/>
  <c r="PK963" i="40"/>
  <c r="PK962" i="40"/>
  <c r="PK961" i="40"/>
  <c r="PK960" i="40"/>
  <c r="PK959" i="40"/>
  <c r="PK958" i="40"/>
  <c r="PK957" i="40"/>
  <c r="PK956" i="40"/>
  <c r="PK955" i="40"/>
  <c r="PK954" i="40"/>
  <c r="PK953" i="40"/>
  <c r="PK952" i="40"/>
  <c r="PK951" i="40"/>
  <c r="PK950" i="40"/>
  <c r="PK949" i="40"/>
  <c r="PK948" i="40"/>
  <c r="PK947" i="40"/>
  <c r="PK946" i="40"/>
  <c r="PK945" i="40"/>
  <c r="PK944" i="40"/>
  <c r="PK943" i="40"/>
  <c r="PK942" i="40"/>
  <c r="PK941" i="40"/>
  <c r="PK940" i="40"/>
  <c r="PK939" i="40"/>
  <c r="PK938" i="40"/>
  <c r="PK937" i="40"/>
  <c r="PK936" i="40"/>
  <c r="PK935" i="40"/>
  <c r="PK934" i="40"/>
  <c r="PK933" i="40"/>
  <c r="PK932" i="40"/>
  <c r="PK931" i="40"/>
  <c r="PK930" i="40"/>
  <c r="PK929" i="40"/>
  <c r="PK928" i="40"/>
  <c r="PK927" i="40"/>
  <c r="PK926" i="40"/>
  <c r="PK925" i="40"/>
  <c r="PK924" i="40"/>
  <c r="PK923" i="40"/>
  <c r="PK922" i="40"/>
  <c r="PK921" i="40"/>
  <c r="PK920" i="40"/>
  <c r="PK919" i="40"/>
  <c r="PK918" i="40"/>
  <c r="PK917" i="40"/>
  <c r="PK916" i="40"/>
  <c r="PK915" i="40"/>
  <c r="PK914" i="40"/>
  <c r="PK913" i="40"/>
  <c r="PK912" i="40"/>
  <c r="PK911" i="40"/>
  <c r="PK910" i="40"/>
  <c r="PK909" i="40"/>
  <c r="PK908" i="40"/>
  <c r="PK907" i="40"/>
  <c r="PK906" i="40"/>
  <c r="PK905" i="40"/>
  <c r="PK904" i="40"/>
  <c r="PK903" i="40"/>
  <c r="PK902" i="40"/>
  <c r="PK901" i="40"/>
  <c r="PK900" i="40"/>
  <c r="PK899" i="40"/>
  <c r="PK898" i="40"/>
  <c r="PK897" i="40"/>
  <c r="PK896" i="40"/>
  <c r="PK895" i="40"/>
  <c r="PK894" i="40"/>
  <c r="PK893" i="40"/>
  <c r="PK892" i="40"/>
  <c r="PK891" i="40"/>
  <c r="PK890" i="40"/>
  <c r="PK889" i="40"/>
  <c r="PK888" i="40"/>
  <c r="PK887" i="40"/>
  <c r="PK886" i="40"/>
  <c r="PK885" i="40"/>
  <c r="PK884" i="40"/>
  <c r="PK883" i="40"/>
  <c r="PK882" i="40"/>
  <c r="PK881" i="40"/>
  <c r="PK880" i="40"/>
  <c r="PK879" i="40"/>
  <c r="PK878" i="40"/>
  <c r="PK877" i="40"/>
  <c r="PK876" i="40"/>
  <c r="PK875" i="40"/>
  <c r="PK874" i="40"/>
  <c r="PK873" i="40"/>
  <c r="PK872" i="40"/>
  <c r="PK871" i="40"/>
  <c r="PK870" i="40"/>
  <c r="PK869" i="40"/>
  <c r="PK868" i="40"/>
  <c r="PK867" i="40"/>
  <c r="PK866" i="40"/>
  <c r="PK865" i="40"/>
  <c r="PK864" i="40"/>
  <c r="PK863" i="40"/>
  <c r="PK862" i="40"/>
  <c r="PK861" i="40"/>
  <c r="PK860" i="40"/>
  <c r="PK859" i="40"/>
  <c r="PK858" i="40"/>
  <c r="PK857" i="40"/>
  <c r="PK856" i="40"/>
  <c r="PK855" i="40"/>
  <c r="PK854" i="40"/>
  <c r="PK853" i="40"/>
  <c r="PK852" i="40"/>
  <c r="PK851" i="40"/>
  <c r="PK850" i="40"/>
  <c r="PK849" i="40"/>
  <c r="PK848" i="40"/>
  <c r="PK847" i="40"/>
  <c r="PK846" i="40"/>
  <c r="PK845" i="40"/>
  <c r="PK844" i="40"/>
  <c r="PK843" i="40"/>
  <c r="PK842" i="40"/>
  <c r="PK841" i="40"/>
  <c r="PK840" i="40"/>
  <c r="PK839" i="40"/>
  <c r="PK838" i="40"/>
  <c r="PK837" i="40"/>
  <c r="PK836" i="40"/>
  <c r="PK835" i="40"/>
  <c r="PK834" i="40"/>
  <c r="PK833" i="40"/>
  <c r="PK832" i="40"/>
  <c r="PK831" i="40"/>
  <c r="PK830" i="40"/>
  <c r="PK829" i="40"/>
  <c r="PK828" i="40"/>
  <c r="PK827" i="40"/>
  <c r="PK826" i="40"/>
  <c r="PK825" i="40"/>
  <c r="PK824" i="40"/>
  <c r="PK823" i="40"/>
  <c r="PK822" i="40"/>
  <c r="PK821" i="40"/>
  <c r="PK820" i="40"/>
  <c r="PK819" i="40"/>
  <c r="PK818" i="40"/>
  <c r="PK817" i="40"/>
  <c r="PK816" i="40"/>
  <c r="PK815" i="40"/>
  <c r="PK814" i="40"/>
  <c r="PK813" i="40"/>
  <c r="PK812" i="40"/>
  <c r="PK811" i="40"/>
  <c r="PK810" i="40"/>
  <c r="PK809" i="40"/>
  <c r="PK808" i="40"/>
  <c r="PK807" i="40"/>
  <c r="PK806" i="40"/>
  <c r="PK805" i="40"/>
  <c r="PK804" i="40"/>
  <c r="PK803" i="40"/>
  <c r="PK802" i="40"/>
  <c r="PK801" i="40"/>
  <c r="PK800" i="40"/>
  <c r="PK799" i="40"/>
  <c r="PK798" i="40"/>
  <c r="PK797" i="40"/>
  <c r="PK796" i="40"/>
  <c r="PK795" i="40"/>
  <c r="PK794" i="40"/>
  <c r="PK793" i="40"/>
  <c r="PK792" i="40"/>
  <c r="PK791" i="40"/>
  <c r="PK790" i="40"/>
  <c r="PK789" i="40"/>
  <c r="PK788" i="40"/>
  <c r="PK787" i="40"/>
  <c r="PK786" i="40"/>
  <c r="PK785" i="40"/>
  <c r="PK784" i="40"/>
  <c r="PK783" i="40"/>
  <c r="PK782" i="40"/>
  <c r="PK781" i="40"/>
  <c r="PK780" i="40"/>
  <c r="PK779" i="40"/>
  <c r="PK778" i="40"/>
  <c r="PK777" i="40"/>
  <c r="PK776" i="40"/>
  <c r="PK775" i="40"/>
  <c r="PK774" i="40"/>
  <c r="PK773" i="40"/>
  <c r="PK772" i="40"/>
  <c r="PK771" i="40"/>
  <c r="PK770" i="40"/>
  <c r="PK769" i="40"/>
  <c r="PK768" i="40"/>
  <c r="PK767" i="40"/>
  <c r="PK766" i="40"/>
  <c r="PK765" i="40"/>
  <c r="PK764" i="40"/>
  <c r="PK763" i="40"/>
  <c r="PK762" i="40"/>
  <c r="PK761" i="40"/>
  <c r="PK760" i="40"/>
  <c r="PK759" i="40"/>
  <c r="PK758" i="40"/>
  <c r="PK757" i="40"/>
  <c r="PK756" i="40"/>
  <c r="PK755" i="40"/>
  <c r="PK754" i="40"/>
  <c r="PK753" i="40"/>
  <c r="PK752" i="40"/>
  <c r="PK751" i="40"/>
  <c r="PK750" i="40"/>
  <c r="PK749" i="40"/>
  <c r="PK748" i="40"/>
  <c r="PK747" i="40"/>
  <c r="PK746" i="40"/>
  <c r="PK745" i="40"/>
  <c r="PK744" i="40"/>
  <c r="PK743" i="40"/>
  <c r="PK742" i="40"/>
  <c r="PK741" i="40"/>
  <c r="PK740" i="40"/>
  <c r="PK739" i="40"/>
  <c r="PK738" i="40"/>
  <c r="PK737" i="40"/>
  <c r="PK736" i="40"/>
  <c r="PK735" i="40"/>
  <c r="PK734" i="40"/>
  <c r="PK733" i="40"/>
  <c r="PK732" i="40"/>
  <c r="PK731" i="40"/>
  <c r="PK730" i="40"/>
  <c r="PK729" i="40"/>
  <c r="PK728" i="40"/>
  <c r="PK727" i="40"/>
  <c r="PK726" i="40"/>
  <c r="PK725" i="40"/>
  <c r="PK724" i="40"/>
  <c r="PK723" i="40"/>
  <c r="PK722" i="40"/>
  <c r="PK721" i="40"/>
  <c r="PK720" i="40"/>
  <c r="PK719" i="40"/>
  <c r="PK718" i="40"/>
  <c r="PK717" i="40"/>
  <c r="PK716" i="40"/>
  <c r="PK715" i="40"/>
  <c r="PK714" i="40"/>
  <c r="PK713" i="40"/>
  <c r="PK712" i="40"/>
  <c r="PK711" i="40"/>
  <c r="PK710" i="40"/>
  <c r="PK709" i="40"/>
  <c r="PK708" i="40"/>
  <c r="PK707" i="40"/>
  <c r="PK706" i="40"/>
  <c r="PK705" i="40"/>
  <c r="PK704" i="40"/>
  <c r="PK703" i="40"/>
  <c r="PK702" i="40"/>
  <c r="PK701" i="40"/>
  <c r="PK700" i="40"/>
  <c r="PK699" i="40"/>
  <c r="PK698" i="40"/>
  <c r="PK697" i="40"/>
  <c r="PK696" i="40"/>
  <c r="PK695" i="40"/>
  <c r="PK694" i="40"/>
  <c r="PK693" i="40"/>
  <c r="PK692" i="40"/>
  <c r="PK691" i="40"/>
  <c r="PK690" i="40"/>
  <c r="PK689" i="40"/>
  <c r="PK688" i="40"/>
  <c r="PK687" i="40"/>
  <c r="PK686" i="40"/>
  <c r="PK685" i="40"/>
  <c r="PK684" i="40"/>
  <c r="PK683" i="40"/>
  <c r="PK682" i="40"/>
  <c r="PK681" i="40"/>
  <c r="PK680" i="40"/>
  <c r="PK679" i="40"/>
  <c r="PK678" i="40"/>
  <c r="PK677" i="40"/>
  <c r="PK676" i="40"/>
  <c r="PK675" i="40"/>
  <c r="PK674" i="40"/>
  <c r="PK673" i="40"/>
  <c r="PK672" i="40"/>
  <c r="PK671" i="40"/>
  <c r="PK670" i="40"/>
  <c r="PK669" i="40"/>
  <c r="PK668" i="40"/>
  <c r="PK667" i="40"/>
  <c r="PK666" i="40"/>
  <c r="PK665" i="40"/>
  <c r="PK664" i="40"/>
  <c r="PK663" i="40"/>
  <c r="PK662" i="40"/>
  <c r="PK661" i="40"/>
  <c r="PK660" i="40"/>
  <c r="PK659" i="40"/>
  <c r="PK658" i="40"/>
  <c r="PK657" i="40"/>
  <c r="PK656" i="40"/>
  <c r="PK655" i="40"/>
  <c r="PK654" i="40"/>
  <c r="PK653" i="40"/>
  <c r="PK652" i="40"/>
  <c r="PK651" i="40"/>
  <c r="PK650" i="40"/>
  <c r="PK649" i="40"/>
  <c r="PK648" i="40"/>
  <c r="PK647" i="40"/>
  <c r="PK646" i="40"/>
  <c r="PK645" i="40"/>
  <c r="PK644" i="40"/>
  <c r="PK643" i="40"/>
  <c r="PK642" i="40"/>
  <c r="PK641" i="40"/>
  <c r="PK640" i="40"/>
  <c r="PK639" i="40"/>
  <c r="PK638" i="40"/>
  <c r="PK637" i="40"/>
  <c r="PK636" i="40"/>
  <c r="PK635" i="40"/>
  <c r="PK634" i="40"/>
  <c r="PK633" i="40"/>
  <c r="PK632" i="40"/>
  <c r="PK631" i="40"/>
  <c r="PK630" i="40"/>
  <c r="PK629" i="40"/>
  <c r="PK628" i="40"/>
  <c r="PK627" i="40"/>
  <c r="PK626" i="40"/>
  <c r="PK625" i="40"/>
  <c r="PK624" i="40"/>
  <c r="PK623" i="40"/>
  <c r="PK622" i="40"/>
  <c r="PK621" i="40"/>
  <c r="PK620" i="40"/>
  <c r="PK619" i="40"/>
  <c r="PK618" i="40"/>
  <c r="PK617" i="40"/>
  <c r="PK616" i="40"/>
  <c r="PK615" i="40"/>
  <c r="PK614" i="40"/>
  <c r="PK613" i="40"/>
  <c r="PK612" i="40"/>
  <c r="PK611" i="40"/>
  <c r="PK610" i="40"/>
  <c r="PK609" i="40"/>
  <c r="PK608" i="40"/>
  <c r="PK607" i="40"/>
  <c r="PK606" i="40"/>
  <c r="PK605" i="40"/>
  <c r="PK604" i="40"/>
  <c r="PK603" i="40"/>
  <c r="PK602" i="40"/>
  <c r="PK601" i="40"/>
  <c r="PK600" i="40"/>
  <c r="PK599" i="40"/>
  <c r="PK598" i="40"/>
  <c r="PK597" i="40"/>
  <c r="PK596" i="40"/>
  <c r="PK595" i="40"/>
  <c r="PK594" i="40"/>
  <c r="PK593" i="40"/>
  <c r="PK592" i="40"/>
  <c r="PK591" i="40"/>
  <c r="PK590" i="40"/>
  <c r="PK589" i="40"/>
  <c r="PK588" i="40"/>
  <c r="PK587" i="40"/>
  <c r="PK586" i="40"/>
  <c r="PK585" i="40"/>
  <c r="PK584" i="40"/>
  <c r="PK583" i="40"/>
  <c r="PK582" i="40"/>
  <c r="PK581" i="40"/>
  <c r="PK580" i="40"/>
  <c r="PK579" i="40"/>
  <c r="PK578" i="40"/>
  <c r="PK577" i="40"/>
  <c r="PK576" i="40"/>
  <c r="PK575" i="40"/>
  <c r="PK574" i="40"/>
  <c r="PK573" i="40"/>
  <c r="PK572" i="40"/>
  <c r="PK571" i="40"/>
  <c r="PK570" i="40"/>
  <c r="PK569" i="40"/>
  <c r="PK568" i="40"/>
  <c r="PK567" i="40"/>
  <c r="PK566" i="40"/>
  <c r="PK565" i="40"/>
  <c r="PK564" i="40"/>
  <c r="PK563" i="40"/>
  <c r="PK562" i="40"/>
  <c r="PK561" i="40"/>
  <c r="PK560" i="40"/>
  <c r="PK559" i="40"/>
  <c r="PK558" i="40"/>
  <c r="PK557" i="40"/>
  <c r="PK556" i="40"/>
  <c r="PK555" i="40"/>
  <c r="PK554" i="40"/>
  <c r="PK553" i="40"/>
  <c r="PK552" i="40"/>
  <c r="PK551" i="40"/>
  <c r="PK550" i="40"/>
  <c r="PK549" i="40"/>
  <c r="PK548" i="40"/>
  <c r="PK547" i="40"/>
  <c r="PK546" i="40"/>
  <c r="PK545" i="40"/>
  <c r="PK544" i="40"/>
  <c r="PK543" i="40"/>
  <c r="PK542" i="40"/>
  <c r="PK541" i="40"/>
  <c r="PK540" i="40"/>
  <c r="PK539" i="40"/>
  <c r="PK538" i="40"/>
  <c r="PK537" i="40"/>
  <c r="PK536" i="40"/>
  <c r="PK535" i="40"/>
  <c r="PK534" i="40"/>
  <c r="PK533" i="40"/>
  <c r="PK532" i="40"/>
  <c r="PK531" i="40"/>
  <c r="PK530" i="40"/>
  <c r="PK529" i="40"/>
  <c r="PK528" i="40"/>
  <c r="PK527" i="40"/>
  <c r="PK526" i="40"/>
  <c r="PK525" i="40"/>
  <c r="PK524" i="40"/>
  <c r="PK523" i="40"/>
  <c r="PK522" i="40"/>
  <c r="PK521" i="40"/>
  <c r="PK520" i="40"/>
  <c r="PK519" i="40"/>
  <c r="PK518" i="40"/>
  <c r="PK517" i="40"/>
  <c r="PK516" i="40"/>
  <c r="PK515" i="40"/>
  <c r="PK514" i="40"/>
  <c r="PK513" i="40"/>
  <c r="PK512" i="40"/>
  <c r="PK511" i="40"/>
  <c r="PK510" i="40"/>
  <c r="PK509" i="40"/>
  <c r="PK508" i="40"/>
  <c r="PK507" i="40"/>
  <c r="PK506" i="40"/>
  <c r="PK505" i="40"/>
  <c r="PK504" i="40"/>
  <c r="PK503" i="40"/>
  <c r="PK502" i="40"/>
  <c r="PK501" i="40"/>
  <c r="PK500" i="40"/>
  <c r="PK499" i="40"/>
  <c r="PK498" i="40"/>
  <c r="PK497" i="40"/>
  <c r="PK496" i="40"/>
  <c r="PK495" i="40"/>
  <c r="PK494" i="40"/>
  <c r="PK493" i="40"/>
  <c r="PK492" i="40"/>
  <c r="PK491" i="40"/>
  <c r="PK490" i="40"/>
  <c r="PK489" i="40"/>
  <c r="PK488" i="40"/>
  <c r="PK487" i="40"/>
  <c r="PK486" i="40"/>
  <c r="PK485" i="40"/>
  <c r="PK484" i="40"/>
  <c r="PK483" i="40"/>
  <c r="PK482" i="40"/>
  <c r="PK481" i="40"/>
  <c r="PK480" i="40"/>
  <c r="PK479" i="40"/>
  <c r="PK478" i="40"/>
  <c r="PK477" i="40"/>
  <c r="PK476" i="40"/>
  <c r="PK475" i="40"/>
  <c r="PK474" i="40"/>
  <c r="PK473" i="40"/>
  <c r="PK472" i="40"/>
  <c r="PK471" i="40"/>
  <c r="PK470" i="40"/>
  <c r="PK469" i="40"/>
  <c r="PK468" i="40"/>
  <c r="PK467" i="40"/>
  <c r="PK466" i="40"/>
  <c r="PK465" i="40"/>
  <c r="PK464" i="40"/>
  <c r="PK463" i="40"/>
  <c r="PK462" i="40"/>
  <c r="PK461" i="40"/>
  <c r="PK460" i="40"/>
  <c r="PK459" i="40"/>
  <c r="PK458" i="40"/>
  <c r="PK457" i="40"/>
  <c r="PK456" i="40"/>
  <c r="PK455" i="40"/>
  <c r="PK454" i="40"/>
  <c r="PK453" i="40"/>
  <c r="PK452" i="40"/>
  <c r="PK451" i="40"/>
  <c r="PK450" i="40"/>
  <c r="PK449" i="40"/>
  <c r="PK448" i="40"/>
  <c r="PK447" i="40"/>
  <c r="PK446" i="40"/>
  <c r="PK445" i="40"/>
  <c r="PK444" i="40"/>
  <c r="PK443" i="40"/>
  <c r="PK442" i="40"/>
  <c r="PK441" i="40"/>
  <c r="PK440" i="40"/>
  <c r="PK439" i="40"/>
  <c r="PK438" i="40"/>
  <c r="PK437" i="40"/>
  <c r="PK436" i="40"/>
  <c r="PK435" i="40"/>
  <c r="PK434" i="40"/>
  <c r="PK433" i="40"/>
  <c r="PK432" i="40"/>
  <c r="PK431" i="40"/>
  <c r="PK430" i="40"/>
  <c r="PK429" i="40"/>
  <c r="PK428" i="40"/>
  <c r="PK427" i="40"/>
  <c r="PK426" i="40"/>
  <c r="PK425" i="40"/>
  <c r="PK424" i="40"/>
  <c r="PK423" i="40"/>
  <c r="PK422" i="40"/>
  <c r="PK421" i="40"/>
  <c r="PK420" i="40"/>
  <c r="PK419" i="40"/>
  <c r="PK418" i="40"/>
  <c r="PK417" i="40"/>
  <c r="PK416" i="40"/>
  <c r="PK415" i="40"/>
  <c r="PK414" i="40"/>
  <c r="PK413" i="40"/>
  <c r="PK412" i="40"/>
  <c r="PK411" i="40"/>
  <c r="PK410" i="40"/>
  <c r="PK409" i="40"/>
  <c r="PK408" i="40"/>
  <c r="PK407" i="40"/>
  <c r="PK406" i="40"/>
  <c r="PK405" i="40"/>
  <c r="PK404" i="40"/>
  <c r="PK403" i="40"/>
  <c r="PK402" i="40"/>
  <c r="PK401" i="40"/>
  <c r="PK400" i="40"/>
  <c r="PK399" i="40"/>
  <c r="PK398" i="40"/>
  <c r="PK397" i="40"/>
  <c r="PK396" i="40"/>
  <c r="PK395" i="40"/>
  <c r="PK394" i="40"/>
  <c r="PK393" i="40"/>
  <c r="PK392" i="40"/>
  <c r="PK391" i="40"/>
  <c r="PK390" i="40"/>
  <c r="PK389" i="40"/>
  <c r="PK388" i="40"/>
  <c r="PK387" i="40"/>
  <c r="PK386" i="40"/>
  <c r="PK385" i="40"/>
  <c r="PK384" i="40"/>
  <c r="PK383" i="40"/>
  <c r="PK382" i="40"/>
  <c r="PK381" i="40"/>
  <c r="PK380" i="40"/>
  <c r="PK379" i="40"/>
  <c r="PK378" i="40"/>
  <c r="PK377" i="40"/>
  <c r="PK376" i="40"/>
  <c r="PK375" i="40"/>
  <c r="PK374" i="40"/>
  <c r="PK373" i="40"/>
  <c r="PK372" i="40"/>
  <c r="PK371" i="40"/>
  <c r="PK370" i="40"/>
  <c r="PK369" i="40"/>
  <c r="PK368" i="40"/>
  <c r="PK367" i="40"/>
  <c r="PK366" i="40"/>
  <c r="PK365" i="40"/>
  <c r="PK364" i="40"/>
  <c r="PK363" i="40"/>
  <c r="PK362" i="40"/>
  <c r="PK361" i="40"/>
  <c r="PK360" i="40"/>
  <c r="PK359" i="40"/>
  <c r="PK358" i="40"/>
  <c r="PK357" i="40"/>
  <c r="PK356" i="40"/>
  <c r="PK355" i="40"/>
  <c r="PK354" i="40"/>
  <c r="PK353" i="40"/>
  <c r="PK352" i="40"/>
  <c r="PK351" i="40"/>
  <c r="PK350" i="40"/>
  <c r="PK349" i="40"/>
  <c r="PK348" i="40"/>
  <c r="PK347" i="40"/>
  <c r="PK346" i="40"/>
  <c r="PK345" i="40"/>
  <c r="PK344" i="40"/>
  <c r="PK343" i="40"/>
  <c r="PK342" i="40"/>
  <c r="PK341" i="40"/>
  <c r="PK340" i="40"/>
  <c r="PK339" i="40"/>
  <c r="PK338" i="40"/>
  <c r="PK337" i="40"/>
  <c r="PK336" i="40"/>
  <c r="PK335" i="40"/>
  <c r="PK334" i="40"/>
  <c r="PK333" i="40"/>
  <c r="PK332" i="40"/>
  <c r="PK331" i="40"/>
  <c r="PK330" i="40"/>
  <c r="PK329" i="40"/>
  <c r="PK328" i="40"/>
  <c r="PK327" i="40"/>
  <c r="PK326" i="40"/>
  <c r="PK325" i="40"/>
  <c r="PK324" i="40"/>
  <c r="PK323" i="40"/>
  <c r="PK322" i="40"/>
  <c r="PK321" i="40"/>
  <c r="PK320" i="40"/>
  <c r="PK319" i="40"/>
  <c r="PK318" i="40"/>
  <c r="PK317" i="40"/>
  <c r="PK316" i="40"/>
  <c r="PK315" i="40"/>
  <c r="PK314" i="40"/>
  <c r="PK313" i="40"/>
  <c r="PK312" i="40"/>
  <c r="PK311" i="40"/>
  <c r="PK310" i="40"/>
  <c r="PK309" i="40"/>
  <c r="PK308" i="40"/>
  <c r="PK307" i="40"/>
  <c r="PK306" i="40"/>
  <c r="PK305" i="40"/>
  <c r="PK304" i="40"/>
  <c r="PK303" i="40"/>
  <c r="PK302" i="40"/>
  <c r="PK301" i="40"/>
  <c r="PK300" i="40"/>
  <c r="PK299" i="40"/>
  <c r="PK298" i="40"/>
  <c r="PK297" i="40"/>
  <c r="PK296" i="40"/>
  <c r="PK295" i="40"/>
  <c r="PK294" i="40"/>
  <c r="PK293" i="40"/>
  <c r="PK292" i="40"/>
  <c r="PK291" i="40"/>
  <c r="PK290" i="40"/>
  <c r="PK289" i="40"/>
  <c r="PK288" i="40"/>
  <c r="PK287" i="40"/>
  <c r="PK286" i="40"/>
  <c r="PK285" i="40"/>
  <c r="PK284" i="40"/>
  <c r="PK283" i="40"/>
  <c r="PK282" i="40"/>
  <c r="PK281" i="40"/>
  <c r="PK280" i="40"/>
  <c r="PK279" i="40"/>
  <c r="PK278" i="40"/>
  <c r="PK277" i="40"/>
  <c r="PK276" i="40"/>
  <c r="PK275" i="40"/>
  <c r="PK274" i="40"/>
  <c r="PK273" i="40"/>
  <c r="PK272" i="40"/>
  <c r="PK271" i="40"/>
  <c r="PK270" i="40"/>
  <c r="PK269" i="40"/>
  <c r="PK268" i="40"/>
  <c r="PK267" i="40"/>
  <c r="PK266" i="40"/>
  <c r="PK265" i="40"/>
  <c r="PK264" i="40"/>
  <c r="PK263" i="40"/>
  <c r="PK262" i="40"/>
  <c r="PK261" i="40"/>
  <c r="PK260" i="40"/>
  <c r="PK259" i="40"/>
  <c r="PK258" i="40"/>
  <c r="PK257" i="40"/>
  <c r="PK256" i="40"/>
  <c r="PK255" i="40"/>
  <c r="PK254" i="40"/>
  <c r="PK253" i="40"/>
  <c r="PK252" i="40"/>
  <c r="PK251" i="40"/>
  <c r="PK250" i="40"/>
  <c r="PK249" i="40"/>
  <c r="PK248" i="40"/>
  <c r="PK247" i="40"/>
  <c r="PK246" i="40"/>
  <c r="PK245" i="40"/>
  <c r="PK244" i="40"/>
  <c r="PK243" i="40"/>
  <c r="PK242" i="40"/>
  <c r="PK241" i="40"/>
  <c r="PK240" i="40"/>
  <c r="PK239" i="40"/>
  <c r="PK238" i="40"/>
  <c r="PK237" i="40"/>
  <c r="PK236" i="40"/>
  <c r="PK235" i="40"/>
  <c r="PK234" i="40"/>
  <c r="PK233" i="40"/>
  <c r="PK232" i="40"/>
  <c r="PK231" i="40"/>
  <c r="PK230" i="40"/>
  <c r="PK229" i="40"/>
  <c r="PK228" i="40"/>
  <c r="PK227" i="40"/>
  <c r="PK226" i="40"/>
  <c r="PK225" i="40"/>
  <c r="PK224" i="40"/>
  <c r="PK223" i="40"/>
  <c r="PK222" i="40"/>
  <c r="PK221" i="40"/>
  <c r="PK220" i="40"/>
  <c r="PK219" i="40"/>
  <c r="PK218" i="40"/>
  <c r="PK217" i="40"/>
  <c r="PK216" i="40"/>
  <c r="PK215" i="40"/>
  <c r="PK214" i="40"/>
  <c r="PK213" i="40"/>
  <c r="PK212" i="40"/>
  <c r="PK211" i="40"/>
  <c r="PK210" i="40"/>
  <c r="PK209" i="40"/>
  <c r="PK208" i="40"/>
  <c r="PK207" i="40"/>
  <c r="PK206" i="40"/>
  <c r="PK205" i="40"/>
  <c r="PK204" i="40"/>
  <c r="PK203" i="40"/>
  <c r="PK202" i="40"/>
  <c r="PK201" i="40"/>
  <c r="PK200" i="40"/>
  <c r="PK199" i="40"/>
  <c r="PK198" i="40"/>
  <c r="PK197" i="40"/>
  <c r="PK196" i="40"/>
  <c r="PK195" i="40"/>
  <c r="PK194" i="40"/>
  <c r="PK193" i="40"/>
  <c r="PK192" i="40"/>
  <c r="PK191" i="40"/>
  <c r="PK190" i="40"/>
  <c r="PK189" i="40"/>
  <c r="PK188" i="40"/>
  <c r="PK187" i="40"/>
  <c r="PK186" i="40"/>
  <c r="PK185" i="40"/>
  <c r="PK184" i="40"/>
  <c r="PK183" i="40"/>
  <c r="PK182" i="40"/>
  <c r="PK181" i="40"/>
  <c r="PK180" i="40"/>
  <c r="PK179" i="40"/>
  <c r="PK178" i="40"/>
  <c r="PK177" i="40"/>
  <c r="PK176" i="40"/>
  <c r="PK175" i="40"/>
  <c r="PK174" i="40"/>
  <c r="PK173" i="40"/>
  <c r="PK172" i="40"/>
  <c r="PK171" i="40"/>
  <c r="PK170" i="40"/>
  <c r="PK169" i="40"/>
  <c r="PK168" i="40"/>
  <c r="PK167" i="40"/>
  <c r="PK166" i="40"/>
  <c r="PK165" i="40"/>
  <c r="PK164" i="40"/>
  <c r="PK163" i="40"/>
  <c r="PK162" i="40"/>
  <c r="PK161" i="40"/>
  <c r="PK160" i="40"/>
  <c r="PK159" i="40"/>
  <c r="PK158" i="40"/>
  <c r="PK157" i="40"/>
  <c r="PK156" i="40"/>
  <c r="PK155" i="40"/>
  <c r="PK154" i="40"/>
  <c r="PK153" i="40"/>
  <c r="PK152" i="40"/>
  <c r="PK151" i="40"/>
  <c r="PK150" i="40"/>
  <c r="PK149" i="40"/>
  <c r="PK148" i="40"/>
  <c r="PK147" i="40"/>
  <c r="PK146" i="40"/>
  <c r="PK145" i="40"/>
  <c r="PK144" i="40"/>
  <c r="PK143" i="40"/>
  <c r="PK142" i="40"/>
  <c r="PK141" i="40"/>
  <c r="PK140" i="40"/>
  <c r="PK139" i="40"/>
  <c r="PK138" i="40"/>
  <c r="PK137" i="40"/>
  <c r="PK136" i="40"/>
  <c r="PK135" i="40"/>
  <c r="PK134" i="40"/>
  <c r="PK133" i="40"/>
  <c r="PK132" i="40"/>
  <c r="PK131" i="40"/>
  <c r="PK130" i="40"/>
  <c r="PK129" i="40"/>
  <c r="PK128" i="40"/>
  <c r="PK127" i="40"/>
  <c r="PK126" i="40"/>
  <c r="PK125" i="40"/>
  <c r="PK124" i="40"/>
  <c r="PK123" i="40"/>
  <c r="PK122" i="40"/>
  <c r="PK121" i="40"/>
  <c r="PK120" i="40"/>
  <c r="PK119" i="40"/>
  <c r="PK118" i="40"/>
  <c r="PK117" i="40"/>
  <c r="PK116" i="40"/>
  <c r="PK115" i="40"/>
  <c r="PK114" i="40"/>
  <c r="PK113" i="40"/>
  <c r="PK112" i="40"/>
  <c r="PK111" i="40"/>
  <c r="PK110" i="40"/>
  <c r="PK109" i="40"/>
  <c r="PB1235" i="40"/>
  <c r="PB1234" i="40"/>
  <c r="PB1233" i="40"/>
  <c r="PB1232" i="40"/>
  <c r="PB1231" i="40"/>
  <c r="PB1230" i="40"/>
  <c r="PB1229" i="40"/>
  <c r="PB1228" i="40"/>
  <c r="PB1227" i="40"/>
  <c r="PB1226" i="40"/>
  <c r="PB1225" i="40"/>
  <c r="PB1224" i="40"/>
  <c r="PB1223" i="40"/>
  <c r="PB1222" i="40"/>
  <c r="PB1221" i="40"/>
  <c r="PB1220" i="40"/>
  <c r="PB1219" i="40"/>
  <c r="PB1218" i="40"/>
  <c r="PB1217" i="40"/>
  <c r="PB1216" i="40"/>
  <c r="PB1215" i="40"/>
  <c r="PB1214" i="40"/>
  <c r="PB1213" i="40"/>
  <c r="PB1212" i="40"/>
  <c r="PB1211" i="40"/>
  <c r="PB1210" i="40"/>
  <c r="PB1209" i="40"/>
  <c r="PB1208" i="40"/>
  <c r="PB1207" i="40"/>
  <c r="PB1206" i="40"/>
  <c r="PB1205" i="40"/>
  <c r="PB1204" i="40"/>
  <c r="PB1203" i="40"/>
  <c r="PB1202" i="40"/>
  <c r="PB1201" i="40"/>
  <c r="PB1200" i="40"/>
  <c r="PB1199" i="40"/>
  <c r="PB1198" i="40"/>
  <c r="PB1197" i="40"/>
  <c r="PB1196" i="40"/>
  <c r="PB1195" i="40"/>
  <c r="PB1194" i="40"/>
  <c r="PB1193" i="40"/>
  <c r="PB1192" i="40"/>
  <c r="PB1191" i="40"/>
  <c r="PB1190" i="40"/>
  <c r="PB1189" i="40"/>
  <c r="PB1188" i="40"/>
  <c r="PB1187" i="40"/>
  <c r="PB1186" i="40"/>
  <c r="PB1185" i="40"/>
  <c r="PB1184" i="40"/>
  <c r="PB1183" i="40"/>
  <c r="PB1182" i="40"/>
  <c r="PB1181" i="40"/>
  <c r="PB1180" i="40"/>
  <c r="PB1179" i="40"/>
  <c r="PB1178" i="40"/>
  <c r="PB1177" i="40"/>
  <c r="PB1176" i="40"/>
  <c r="PB1175" i="40"/>
  <c r="PB1174" i="40"/>
  <c r="PB1173" i="40"/>
  <c r="PB1172" i="40"/>
  <c r="PB1171" i="40"/>
  <c r="PB1170" i="40"/>
  <c r="PB1169" i="40"/>
  <c r="PB1168" i="40"/>
  <c r="PB1167" i="40"/>
  <c r="PB1166" i="40"/>
  <c r="PB1165" i="40"/>
  <c r="PB1164" i="40"/>
  <c r="PB1163" i="40"/>
  <c r="PB1162" i="40"/>
  <c r="PB1161" i="40"/>
  <c r="PB1160" i="40"/>
  <c r="PB1159" i="40"/>
  <c r="PB1158" i="40"/>
  <c r="PB1157" i="40"/>
  <c r="PB1156" i="40"/>
  <c r="PB1155" i="40"/>
  <c r="PB1154" i="40"/>
  <c r="PB1153" i="40"/>
  <c r="PB1152" i="40"/>
  <c r="PB1151" i="40"/>
  <c r="PB1150" i="40"/>
  <c r="PB1149" i="40"/>
  <c r="PB1148" i="40"/>
  <c r="PB1147" i="40"/>
  <c r="PB1146" i="40"/>
  <c r="PB1145" i="40"/>
  <c r="PB1144" i="40"/>
  <c r="PB1143" i="40"/>
  <c r="PB1142" i="40"/>
  <c r="PB1141" i="40"/>
  <c r="PB1140" i="40"/>
  <c r="PB1139" i="40"/>
  <c r="PB1138" i="40"/>
  <c r="PB1137" i="40"/>
  <c r="PB1136" i="40"/>
  <c r="PB1135" i="40"/>
  <c r="PB1134" i="40"/>
  <c r="PB1133" i="40"/>
  <c r="PB1132" i="40"/>
  <c r="PB1131" i="40"/>
  <c r="PB1130" i="40"/>
  <c r="PB1129" i="40"/>
  <c r="PB1128" i="40"/>
  <c r="PB1127" i="40"/>
  <c r="PB1126" i="40"/>
  <c r="PB1125" i="40"/>
  <c r="PB1124" i="40"/>
  <c r="PB1123" i="40"/>
  <c r="PB1122" i="40"/>
  <c r="PB1121" i="40"/>
  <c r="PB1120" i="40"/>
  <c r="PB1119" i="40"/>
  <c r="PB1118" i="40"/>
  <c r="PB1117" i="40"/>
  <c r="PB1116" i="40"/>
  <c r="PB1115" i="40"/>
  <c r="PB1114" i="40"/>
  <c r="PB1113" i="40"/>
  <c r="PB1112" i="40"/>
  <c r="PB1111" i="40"/>
  <c r="PB1110" i="40"/>
  <c r="PB1109" i="40"/>
  <c r="PB1108" i="40"/>
  <c r="PB1107" i="40"/>
  <c r="PB1106" i="40"/>
  <c r="PB1105" i="40"/>
  <c r="PB1104" i="40"/>
  <c r="PB1103" i="40"/>
  <c r="PB1102" i="40"/>
  <c r="PB1101" i="40"/>
  <c r="PB1100" i="40"/>
  <c r="PB1099" i="40"/>
  <c r="PB1098" i="40"/>
  <c r="PB1097" i="40"/>
  <c r="PB1096" i="40"/>
  <c r="PB1095" i="40"/>
  <c r="PB1094" i="40"/>
  <c r="PB1093" i="40"/>
  <c r="PB1092" i="40"/>
  <c r="PB1091" i="40"/>
  <c r="PB1090" i="40"/>
  <c r="PB1089" i="40"/>
  <c r="PB1088" i="40"/>
  <c r="PB1087" i="40"/>
  <c r="PB1086" i="40"/>
  <c r="PB1085" i="40"/>
  <c r="PB1084" i="40"/>
  <c r="PB1083" i="40"/>
  <c r="PB1082" i="40"/>
  <c r="PB1081" i="40"/>
  <c r="PB1080" i="40"/>
  <c r="PB1079" i="40"/>
  <c r="PB1078" i="40"/>
  <c r="PB1077" i="40"/>
  <c r="PB1076" i="40"/>
  <c r="PB1075" i="40"/>
  <c r="PB1074" i="40"/>
  <c r="PB1073" i="40"/>
  <c r="PB1072" i="40"/>
  <c r="PB1071" i="40"/>
  <c r="PB1070" i="40"/>
  <c r="PB1069" i="40"/>
  <c r="PB1068" i="40"/>
  <c r="PB1067" i="40"/>
  <c r="PB1066" i="40"/>
  <c r="PB1065" i="40"/>
  <c r="PB1064" i="40"/>
  <c r="PB1063" i="40"/>
  <c r="PB1062" i="40"/>
  <c r="PB1061" i="40"/>
  <c r="PB1060" i="40"/>
  <c r="PB1059" i="40"/>
  <c r="PB1058" i="40"/>
  <c r="PB1057" i="40"/>
  <c r="PB1056" i="40"/>
  <c r="PB1055" i="40"/>
  <c r="PB1054" i="40"/>
  <c r="PB1053" i="40"/>
  <c r="PB1052" i="40"/>
  <c r="PB1051" i="40"/>
  <c r="PB1050" i="40"/>
  <c r="PB1049" i="40"/>
  <c r="PB1048" i="40"/>
  <c r="PB1047" i="40"/>
  <c r="PB1046" i="40"/>
  <c r="PB1045" i="40"/>
  <c r="PB1044" i="40"/>
  <c r="PB1043" i="40"/>
  <c r="PB1042" i="40"/>
  <c r="PB1041" i="40"/>
  <c r="PB1040" i="40"/>
  <c r="PB1039" i="40"/>
  <c r="PB1038" i="40"/>
  <c r="PB1037" i="40"/>
  <c r="PB1036" i="40"/>
  <c r="PB1035" i="40"/>
  <c r="PB1034" i="40"/>
  <c r="PB1033" i="40"/>
  <c r="PB1032" i="40"/>
  <c r="PB1031" i="40"/>
  <c r="PB1030" i="40"/>
  <c r="PB1029" i="40"/>
  <c r="PB1028" i="40"/>
  <c r="PB1027" i="40"/>
  <c r="PB1026" i="40"/>
  <c r="PB1025" i="40"/>
  <c r="PB1024" i="40"/>
  <c r="PB1023" i="40"/>
  <c r="PB1022" i="40"/>
  <c r="PB1021" i="40"/>
  <c r="PB1020" i="40"/>
  <c r="PB1019" i="40"/>
  <c r="PB1018" i="40"/>
  <c r="PB1017" i="40"/>
  <c r="PB1016" i="40"/>
  <c r="PB1015" i="40"/>
  <c r="PB1014" i="40"/>
  <c r="PB1013" i="40"/>
  <c r="PB1012" i="40"/>
  <c r="PB1011" i="40"/>
  <c r="PB1010" i="40"/>
  <c r="PB1009" i="40"/>
  <c r="PB1008" i="40"/>
  <c r="PB1007" i="40"/>
  <c r="PB1006" i="40"/>
  <c r="PB1005" i="40"/>
  <c r="PB1004" i="40"/>
  <c r="PB1003" i="40"/>
  <c r="PB1002" i="40"/>
  <c r="PB1001" i="40"/>
  <c r="PB1000" i="40"/>
  <c r="PB999" i="40"/>
  <c r="PB998" i="40"/>
  <c r="PB997" i="40"/>
  <c r="PB996" i="40"/>
  <c r="PB995" i="40"/>
  <c r="PB994" i="40"/>
  <c r="PB993" i="40"/>
  <c r="PB992" i="40"/>
  <c r="PB991" i="40"/>
  <c r="PB990" i="40"/>
  <c r="PB989" i="40"/>
  <c r="PB988" i="40"/>
  <c r="PB987" i="40"/>
  <c r="PB986" i="40"/>
  <c r="PB985" i="40"/>
  <c r="PB984" i="40"/>
  <c r="PB983" i="40"/>
  <c r="PB982" i="40"/>
  <c r="PB981" i="40"/>
  <c r="PB980" i="40"/>
  <c r="PB979" i="40"/>
  <c r="PB978" i="40"/>
  <c r="PB977" i="40"/>
  <c r="PB976" i="40"/>
  <c r="PB975" i="40"/>
  <c r="PB974" i="40"/>
  <c r="PB973" i="40"/>
  <c r="PB972" i="40"/>
  <c r="PB971" i="40"/>
  <c r="PB970" i="40"/>
  <c r="PB969" i="40"/>
  <c r="PB968" i="40"/>
  <c r="PB967" i="40"/>
  <c r="PB966" i="40"/>
  <c r="PB965" i="40"/>
  <c r="PB964" i="40"/>
  <c r="PB963" i="40"/>
  <c r="PB962" i="40"/>
  <c r="PB961" i="40"/>
  <c r="PB960" i="40"/>
  <c r="PB959" i="40"/>
  <c r="PB958" i="40"/>
  <c r="PB957" i="40"/>
  <c r="PB956" i="40"/>
  <c r="PB955" i="40"/>
  <c r="PB954" i="40"/>
  <c r="PB953" i="40"/>
  <c r="PB952" i="40"/>
  <c r="PB951" i="40"/>
  <c r="PB950" i="40"/>
  <c r="PB949" i="40"/>
  <c r="PB948" i="40"/>
  <c r="PB947" i="40"/>
  <c r="PB946" i="40"/>
  <c r="PB945" i="40"/>
  <c r="PB944" i="40"/>
  <c r="PB943" i="40"/>
  <c r="PB942" i="40"/>
  <c r="PB941" i="40"/>
  <c r="PB940" i="40"/>
  <c r="PB939" i="40"/>
  <c r="PB938" i="40"/>
  <c r="PB937" i="40"/>
  <c r="PB936" i="40"/>
  <c r="PB935" i="40"/>
  <c r="PB934" i="40"/>
  <c r="PB933" i="40"/>
  <c r="PB932" i="40"/>
  <c r="PB931" i="40"/>
  <c r="PB930" i="40"/>
  <c r="PB929" i="40"/>
  <c r="PB928" i="40"/>
  <c r="PB927" i="40"/>
  <c r="PB926" i="40"/>
  <c r="PB925" i="40"/>
  <c r="PB924" i="40"/>
  <c r="PB923" i="40"/>
  <c r="PB922" i="40"/>
  <c r="PB921" i="40"/>
  <c r="PB920" i="40"/>
  <c r="PB919" i="40"/>
  <c r="PB918" i="40"/>
  <c r="PB917" i="40"/>
  <c r="PB916" i="40"/>
  <c r="PB915" i="40"/>
  <c r="PB914" i="40"/>
  <c r="PB913" i="40"/>
  <c r="PB912" i="40"/>
  <c r="PB911" i="40"/>
  <c r="PB910" i="40"/>
  <c r="PB909" i="40"/>
  <c r="PB908" i="40"/>
  <c r="PB907" i="40"/>
  <c r="PB906" i="40"/>
  <c r="PB905" i="40"/>
  <c r="PB904" i="40"/>
  <c r="PB903" i="40"/>
  <c r="PB902" i="40"/>
  <c r="PB901" i="40"/>
  <c r="PB900" i="40"/>
  <c r="PB899" i="40"/>
  <c r="PB898" i="40"/>
  <c r="PB897" i="40"/>
  <c r="PB896" i="40"/>
  <c r="PB895" i="40"/>
  <c r="PB894" i="40"/>
  <c r="PB893" i="40"/>
  <c r="PB892" i="40"/>
  <c r="PB891" i="40"/>
  <c r="PB890" i="40"/>
  <c r="PB889" i="40"/>
  <c r="PB888" i="40"/>
  <c r="PB887" i="40"/>
  <c r="PB886" i="40"/>
  <c r="PB885" i="40"/>
  <c r="PB884" i="40"/>
  <c r="PB883" i="40"/>
  <c r="PB882" i="40"/>
  <c r="PB881" i="40"/>
  <c r="PB880" i="40"/>
  <c r="PB879" i="40"/>
  <c r="PB878" i="40"/>
  <c r="PB877" i="40"/>
  <c r="PB876" i="40"/>
  <c r="PB875" i="40"/>
  <c r="PB874" i="40"/>
  <c r="PB873" i="40"/>
  <c r="PB872" i="40"/>
  <c r="PB871" i="40"/>
  <c r="PB870" i="40"/>
  <c r="PB869" i="40"/>
  <c r="PB868" i="40"/>
  <c r="PB867" i="40"/>
  <c r="PB866" i="40"/>
  <c r="PB865" i="40"/>
  <c r="PB864" i="40"/>
  <c r="PB863" i="40"/>
  <c r="PB862" i="40"/>
  <c r="PB861" i="40"/>
  <c r="PB860" i="40"/>
  <c r="PB859" i="40"/>
  <c r="PB858" i="40"/>
  <c r="PB857" i="40"/>
  <c r="PB856" i="40"/>
  <c r="PB855" i="40"/>
  <c r="PB854" i="40"/>
  <c r="PB853" i="40"/>
  <c r="PB852" i="40"/>
  <c r="PB851" i="40"/>
  <c r="PB850" i="40"/>
  <c r="PB849" i="40"/>
  <c r="PB848" i="40"/>
  <c r="PB847" i="40"/>
  <c r="PB846" i="40"/>
  <c r="PB845" i="40"/>
  <c r="PB844" i="40"/>
  <c r="PB843" i="40"/>
  <c r="PB842" i="40"/>
  <c r="PB841" i="40"/>
  <c r="PB840" i="40"/>
  <c r="PB839" i="40"/>
  <c r="PB838" i="40"/>
  <c r="PB837" i="40"/>
  <c r="PB836" i="40"/>
  <c r="PB835" i="40"/>
  <c r="PB834" i="40"/>
  <c r="PB833" i="40"/>
  <c r="PB832" i="40"/>
  <c r="PB831" i="40"/>
  <c r="PB830" i="40"/>
  <c r="PB829" i="40"/>
  <c r="PB828" i="40"/>
  <c r="PB827" i="40"/>
  <c r="PB826" i="40"/>
  <c r="PB825" i="40"/>
  <c r="PB824" i="40"/>
  <c r="PB823" i="40"/>
  <c r="PB822" i="40"/>
  <c r="PB821" i="40"/>
  <c r="PB820" i="40"/>
  <c r="PB819" i="40"/>
  <c r="PB818" i="40"/>
  <c r="PB817" i="40"/>
  <c r="PB816" i="40"/>
  <c r="PB815" i="40"/>
  <c r="PB814" i="40"/>
  <c r="PB813" i="40"/>
  <c r="PB812" i="40"/>
  <c r="PB811" i="40"/>
  <c r="PB810" i="40"/>
  <c r="PB809" i="40"/>
  <c r="PB808" i="40"/>
  <c r="PB807" i="40"/>
  <c r="PB806" i="40"/>
  <c r="PB805" i="40"/>
  <c r="PB804" i="40"/>
  <c r="PB803" i="40"/>
  <c r="PB802" i="40"/>
  <c r="PB801" i="40"/>
  <c r="PB800" i="40"/>
  <c r="PB799" i="40"/>
  <c r="PB798" i="40"/>
  <c r="PB797" i="40"/>
  <c r="PB796" i="40"/>
  <c r="PB795" i="40"/>
  <c r="PB794" i="40"/>
  <c r="PB793" i="40"/>
  <c r="PB792" i="40"/>
  <c r="PB791" i="40"/>
  <c r="PB790" i="40"/>
  <c r="PB789" i="40"/>
  <c r="PB788" i="40"/>
  <c r="PB787" i="40"/>
  <c r="PB786" i="40"/>
  <c r="PB785" i="40"/>
  <c r="PB784" i="40"/>
  <c r="PB783" i="40"/>
  <c r="PB782" i="40"/>
  <c r="PB781" i="40"/>
  <c r="PB780" i="40"/>
  <c r="PB779" i="40"/>
  <c r="PB778" i="40"/>
  <c r="PB777" i="40"/>
  <c r="PB776" i="40"/>
  <c r="PB775" i="40"/>
  <c r="PB774" i="40"/>
  <c r="PB773" i="40"/>
  <c r="PB772" i="40"/>
  <c r="PB771" i="40"/>
  <c r="PB770" i="40"/>
  <c r="PB769" i="40"/>
  <c r="PB768" i="40"/>
  <c r="PB767" i="40"/>
  <c r="PB766" i="40"/>
  <c r="PB765" i="40"/>
  <c r="PB764" i="40"/>
  <c r="PB763" i="40"/>
  <c r="PB762" i="40"/>
  <c r="PB761" i="40"/>
  <c r="PB760" i="40"/>
  <c r="PB759" i="40"/>
  <c r="PB758" i="40"/>
  <c r="PB757" i="40"/>
  <c r="PB756" i="40"/>
  <c r="PB755" i="40"/>
  <c r="PB754" i="40"/>
  <c r="PB753" i="40"/>
  <c r="PB752" i="40"/>
  <c r="PB751" i="40"/>
  <c r="PB750" i="40"/>
  <c r="PB749" i="40"/>
  <c r="PB748" i="40"/>
  <c r="PB747" i="40"/>
  <c r="PB746" i="40"/>
  <c r="PB745" i="40"/>
  <c r="PB744" i="40"/>
  <c r="PB743" i="40"/>
  <c r="PB742" i="40"/>
  <c r="PB741" i="40"/>
  <c r="PB740" i="40"/>
  <c r="PB739" i="40"/>
  <c r="PB738" i="40"/>
  <c r="PB737" i="40"/>
  <c r="PB736" i="40"/>
  <c r="PB735" i="40"/>
  <c r="PB734" i="40"/>
  <c r="PB733" i="40"/>
  <c r="PB732" i="40"/>
  <c r="PB731" i="40"/>
  <c r="PB730" i="40"/>
  <c r="PB729" i="40"/>
  <c r="PB728" i="40"/>
  <c r="PB727" i="40"/>
  <c r="PB726" i="40"/>
  <c r="PB725" i="40"/>
  <c r="PB724" i="40"/>
  <c r="PB723" i="40"/>
  <c r="PB722" i="40"/>
  <c r="PB721" i="40"/>
  <c r="PB720" i="40"/>
  <c r="PB719" i="40"/>
  <c r="PB718" i="40"/>
  <c r="PB717" i="40"/>
  <c r="PB716" i="40"/>
  <c r="PB715" i="40"/>
  <c r="PB714" i="40"/>
  <c r="PB713" i="40"/>
  <c r="PB712" i="40"/>
  <c r="PB711" i="40"/>
  <c r="PB710" i="40"/>
  <c r="PB709" i="40"/>
  <c r="PB708" i="40"/>
  <c r="PB707" i="40"/>
  <c r="PB706" i="40"/>
  <c r="PB705" i="40"/>
  <c r="PB704" i="40"/>
  <c r="PB703" i="40"/>
  <c r="PB702" i="40"/>
  <c r="PB701" i="40"/>
  <c r="PB700" i="40"/>
  <c r="PB699" i="40"/>
  <c r="PB698" i="40"/>
  <c r="PB697" i="40"/>
  <c r="PB696" i="40"/>
  <c r="PB695" i="40"/>
  <c r="PB694" i="40"/>
  <c r="PB693" i="40"/>
  <c r="PB692" i="40"/>
  <c r="PB691" i="40"/>
  <c r="PB690" i="40"/>
  <c r="PB689" i="40"/>
  <c r="PB688" i="40"/>
  <c r="PB687" i="40"/>
  <c r="PB686" i="40"/>
  <c r="PB685" i="40"/>
  <c r="PB684" i="40"/>
  <c r="PB683" i="40"/>
  <c r="PB682" i="40"/>
  <c r="PB681" i="40"/>
  <c r="PB680" i="40"/>
  <c r="PB679" i="40"/>
  <c r="PB678" i="40"/>
  <c r="PB677" i="40"/>
  <c r="PB676" i="40"/>
  <c r="PB675" i="40"/>
  <c r="PB674" i="40"/>
  <c r="PB673" i="40"/>
  <c r="PB672" i="40"/>
  <c r="PB671" i="40"/>
  <c r="PB670" i="40"/>
  <c r="PB669" i="40"/>
  <c r="PB668" i="40"/>
  <c r="PB667" i="40"/>
  <c r="PB666" i="40"/>
  <c r="PB665" i="40"/>
  <c r="PB664" i="40"/>
  <c r="PB663" i="40"/>
  <c r="PB662" i="40"/>
  <c r="PB661" i="40"/>
  <c r="PB660" i="40"/>
  <c r="PB659" i="40"/>
  <c r="PB658" i="40"/>
  <c r="PB657" i="40"/>
  <c r="PB656" i="40"/>
  <c r="PB655" i="40"/>
  <c r="PB654" i="40"/>
  <c r="PB653" i="40"/>
  <c r="PB652" i="40"/>
  <c r="PB651" i="40"/>
  <c r="PB650" i="40"/>
  <c r="PB649" i="40"/>
  <c r="PB648" i="40"/>
  <c r="PB647" i="40"/>
  <c r="PB646" i="40"/>
  <c r="PB645" i="40"/>
  <c r="PB644" i="40"/>
  <c r="PB643" i="40"/>
  <c r="PB642" i="40"/>
  <c r="PB641" i="40"/>
  <c r="PB640" i="40"/>
  <c r="PB639" i="40"/>
  <c r="PB638" i="40"/>
  <c r="PB637" i="40"/>
  <c r="PB636" i="40"/>
  <c r="PB635" i="40"/>
  <c r="PB634" i="40"/>
  <c r="PB633" i="40"/>
  <c r="PB632" i="40"/>
  <c r="PB631" i="40"/>
  <c r="PB630" i="40"/>
  <c r="PB629" i="40"/>
  <c r="PB628" i="40"/>
  <c r="PB627" i="40"/>
  <c r="PB626" i="40"/>
  <c r="PB625" i="40"/>
  <c r="PB624" i="40"/>
  <c r="PB623" i="40"/>
  <c r="PB622" i="40"/>
  <c r="PB621" i="40"/>
  <c r="PB620" i="40"/>
  <c r="PB619" i="40"/>
  <c r="PB618" i="40"/>
  <c r="PB617" i="40"/>
  <c r="PB616" i="40"/>
  <c r="PB615" i="40"/>
  <c r="PB614" i="40"/>
  <c r="PB613" i="40"/>
  <c r="PB612" i="40"/>
  <c r="PB611" i="40"/>
  <c r="PB610" i="40"/>
  <c r="PB609" i="40"/>
  <c r="PB608" i="40"/>
  <c r="PB607" i="40"/>
  <c r="PB606" i="40"/>
  <c r="PB605" i="40"/>
  <c r="PB604" i="40"/>
  <c r="PB603" i="40"/>
  <c r="PB602" i="40"/>
  <c r="PB601" i="40"/>
  <c r="PB600" i="40"/>
  <c r="PB599" i="40"/>
  <c r="PB598" i="40"/>
  <c r="PB597" i="40"/>
  <c r="PB596" i="40"/>
  <c r="PB595" i="40"/>
  <c r="PB594" i="40"/>
  <c r="PB593" i="40"/>
  <c r="PB592" i="40"/>
  <c r="PB591" i="40"/>
  <c r="PB590" i="40"/>
  <c r="PB589" i="40"/>
  <c r="PB588" i="40"/>
  <c r="PB587" i="40"/>
  <c r="PB586" i="40"/>
  <c r="PB585" i="40"/>
  <c r="PB584" i="40"/>
  <c r="PB583" i="40"/>
  <c r="PB582" i="40"/>
  <c r="PB581" i="40"/>
  <c r="PB580" i="40"/>
  <c r="PB579" i="40"/>
  <c r="PB578" i="40"/>
  <c r="PB577" i="40"/>
  <c r="PB576" i="40"/>
  <c r="PB575" i="40"/>
  <c r="PB574" i="40"/>
  <c r="PB573" i="40"/>
  <c r="PB572" i="40"/>
  <c r="PB571" i="40"/>
  <c r="PB570" i="40"/>
  <c r="PB569" i="40"/>
  <c r="PB568" i="40"/>
  <c r="PB567" i="40"/>
  <c r="PB566" i="40"/>
  <c r="PB565" i="40"/>
  <c r="PB564" i="40"/>
  <c r="PB563" i="40"/>
  <c r="PB562" i="40"/>
  <c r="PB561" i="40"/>
  <c r="PB560" i="40"/>
  <c r="PB559" i="40"/>
  <c r="PB558" i="40"/>
  <c r="PB557" i="40"/>
  <c r="PB556" i="40"/>
  <c r="PB555" i="40"/>
  <c r="PB554" i="40"/>
  <c r="PB553" i="40"/>
  <c r="PB552" i="40"/>
  <c r="PB551" i="40"/>
  <c r="PB550" i="40"/>
  <c r="PB549" i="40"/>
  <c r="PB548" i="40"/>
  <c r="PB547" i="40"/>
  <c r="PB546" i="40"/>
  <c r="PB545" i="40"/>
  <c r="PB544" i="40"/>
  <c r="PB543" i="40"/>
  <c r="PB542" i="40"/>
  <c r="PB541" i="40"/>
  <c r="PB540" i="40"/>
  <c r="PB539" i="40"/>
  <c r="PB538" i="40"/>
  <c r="PB537" i="40"/>
  <c r="PB536" i="40"/>
  <c r="PB535" i="40"/>
  <c r="PB534" i="40"/>
  <c r="PB533" i="40"/>
  <c r="PB532" i="40"/>
  <c r="PB531" i="40"/>
  <c r="PB530" i="40"/>
  <c r="PB529" i="40"/>
  <c r="PB528" i="40"/>
  <c r="PB527" i="40"/>
  <c r="PB526" i="40"/>
  <c r="PB525" i="40"/>
  <c r="PB524" i="40"/>
  <c r="PB523" i="40"/>
  <c r="PB522" i="40"/>
  <c r="PB521" i="40"/>
  <c r="PB520" i="40"/>
  <c r="PB519" i="40"/>
  <c r="PB518" i="40"/>
  <c r="PB517" i="40"/>
  <c r="PB516" i="40"/>
  <c r="PB515" i="40"/>
  <c r="PB514" i="40"/>
  <c r="PB513" i="40"/>
  <c r="PB512" i="40"/>
  <c r="PB511" i="40"/>
  <c r="PB510" i="40"/>
  <c r="PB509" i="40"/>
  <c r="PB508" i="40"/>
  <c r="PB507" i="40"/>
  <c r="PB506" i="40"/>
  <c r="PB505" i="40"/>
  <c r="PB504" i="40"/>
  <c r="PB503" i="40"/>
  <c r="PB502" i="40"/>
  <c r="PB501" i="40"/>
  <c r="PB500" i="40"/>
  <c r="PB499" i="40"/>
  <c r="PB498" i="40"/>
  <c r="PB497" i="40"/>
  <c r="PB496" i="40"/>
  <c r="PB495" i="40"/>
  <c r="PB494" i="40"/>
  <c r="PB493" i="40"/>
  <c r="PB492" i="40"/>
  <c r="PB491" i="40"/>
  <c r="PB490" i="40"/>
  <c r="PB489" i="40"/>
  <c r="PB488" i="40"/>
  <c r="PB487" i="40"/>
  <c r="PB486" i="40"/>
  <c r="PB485" i="40"/>
  <c r="PB484" i="40"/>
  <c r="PB483" i="40"/>
  <c r="PB482" i="40"/>
  <c r="PB481" i="40"/>
  <c r="PB480" i="40"/>
  <c r="PB479" i="40"/>
  <c r="PB478" i="40"/>
  <c r="PB477" i="40"/>
  <c r="PB476" i="40"/>
  <c r="PB475" i="40"/>
  <c r="PB474" i="40"/>
  <c r="PB473" i="40"/>
  <c r="PB472" i="40"/>
  <c r="PB471" i="40"/>
  <c r="PB470" i="40"/>
  <c r="PB469" i="40"/>
  <c r="PB468" i="40"/>
  <c r="PB467" i="40"/>
  <c r="PB466" i="40"/>
  <c r="PB465" i="40"/>
  <c r="PB464" i="40"/>
  <c r="PB463" i="40"/>
  <c r="PB462" i="40"/>
  <c r="PB461" i="40"/>
  <c r="PB460" i="40"/>
  <c r="PB459" i="40"/>
  <c r="PB458" i="40"/>
  <c r="PB457" i="40"/>
  <c r="PB456" i="40"/>
  <c r="PB455" i="40"/>
  <c r="PB454" i="40"/>
  <c r="PB453" i="40"/>
  <c r="PB452" i="40"/>
  <c r="PB451" i="40"/>
  <c r="PB450" i="40"/>
  <c r="PB449" i="40"/>
  <c r="PB448" i="40"/>
  <c r="PB447" i="40"/>
  <c r="PB446" i="40"/>
  <c r="PB445" i="40"/>
  <c r="PB444" i="40"/>
  <c r="PB443" i="40"/>
  <c r="PB442" i="40"/>
  <c r="PB441" i="40"/>
  <c r="PB440" i="40"/>
  <c r="PB439" i="40"/>
  <c r="PB438" i="40"/>
  <c r="PB437" i="40"/>
  <c r="PB436" i="40"/>
  <c r="PB435" i="40"/>
  <c r="PB434" i="40"/>
  <c r="PB433" i="40"/>
  <c r="PB432" i="40"/>
  <c r="PB431" i="40"/>
  <c r="PB430" i="40"/>
  <c r="PB429" i="40"/>
  <c r="PB428" i="40"/>
  <c r="PB427" i="40"/>
  <c r="PB426" i="40"/>
  <c r="PB425" i="40"/>
  <c r="PB424" i="40"/>
  <c r="PB423" i="40"/>
  <c r="PB422" i="40"/>
  <c r="PB421" i="40"/>
  <c r="PB420" i="40"/>
  <c r="PB419" i="40"/>
  <c r="PB418" i="40"/>
  <c r="PB417" i="40"/>
  <c r="PB416" i="40"/>
  <c r="PB415" i="40"/>
  <c r="PB414" i="40"/>
  <c r="PB413" i="40"/>
  <c r="PB412" i="40"/>
  <c r="PB411" i="40"/>
  <c r="PB410" i="40"/>
  <c r="PB409" i="40"/>
  <c r="PB408" i="40"/>
  <c r="PB407" i="40"/>
  <c r="PB406" i="40"/>
  <c r="PB405" i="40"/>
  <c r="PB404" i="40"/>
  <c r="PB403" i="40"/>
  <c r="PB402" i="40"/>
  <c r="PB401" i="40"/>
  <c r="PB400" i="40"/>
  <c r="PB399" i="40"/>
  <c r="PB398" i="40"/>
  <c r="PB397" i="40"/>
  <c r="PB396" i="40"/>
  <c r="PB395" i="40"/>
  <c r="PB394" i="40"/>
  <c r="PB393" i="40"/>
  <c r="PB392" i="40"/>
  <c r="PB391" i="40"/>
  <c r="PB390" i="40"/>
  <c r="PB389" i="40"/>
  <c r="PB388" i="40"/>
  <c r="PB387" i="40"/>
  <c r="PB386" i="40"/>
  <c r="PB385" i="40"/>
  <c r="PB384" i="40"/>
  <c r="PB383" i="40"/>
  <c r="PB382" i="40"/>
  <c r="PB381" i="40"/>
  <c r="PB380" i="40"/>
  <c r="PB379" i="40"/>
  <c r="PB378" i="40"/>
  <c r="PB377" i="40"/>
  <c r="PB376" i="40"/>
  <c r="PB375" i="40"/>
  <c r="PB374" i="40"/>
  <c r="PB373" i="40"/>
  <c r="PB372" i="40"/>
  <c r="PB371" i="40"/>
  <c r="PB370" i="40"/>
  <c r="PB369" i="40"/>
  <c r="PB368" i="40"/>
  <c r="PB367" i="40"/>
  <c r="PB366" i="40"/>
  <c r="PB365" i="40"/>
  <c r="PB364" i="40"/>
  <c r="PB363" i="40"/>
  <c r="PB362" i="40"/>
  <c r="PB361" i="40"/>
  <c r="PB360" i="40"/>
  <c r="PB359" i="40"/>
  <c r="PB358" i="40"/>
  <c r="PB357" i="40"/>
  <c r="PB356" i="40"/>
  <c r="PB355" i="40"/>
  <c r="PB354" i="40"/>
  <c r="PB353" i="40"/>
  <c r="PB352" i="40"/>
  <c r="PB351" i="40"/>
  <c r="PB350" i="40"/>
  <c r="PB349" i="40"/>
  <c r="PB348" i="40"/>
  <c r="PB347" i="40"/>
  <c r="PB346" i="40"/>
  <c r="PB345" i="40"/>
  <c r="PB344" i="40"/>
  <c r="PB343" i="40"/>
  <c r="PB342" i="40"/>
  <c r="PB341" i="40"/>
  <c r="PB340" i="40"/>
  <c r="PB339" i="40"/>
  <c r="PB338" i="40"/>
  <c r="PB337" i="40"/>
  <c r="PB336" i="40"/>
  <c r="PB335" i="40"/>
  <c r="PB334" i="40"/>
  <c r="PB333" i="40"/>
  <c r="PB332" i="40"/>
  <c r="PB331" i="40"/>
  <c r="PB330" i="40"/>
  <c r="PB329" i="40"/>
  <c r="PB328" i="40"/>
  <c r="PB327" i="40"/>
  <c r="PB326" i="40"/>
  <c r="PB325" i="40"/>
  <c r="PB324" i="40"/>
  <c r="PB323" i="40"/>
  <c r="PB322" i="40"/>
  <c r="PB321" i="40"/>
  <c r="PB320" i="40"/>
  <c r="PB319" i="40"/>
  <c r="PB318" i="40"/>
  <c r="PB317" i="40"/>
  <c r="PB316" i="40"/>
  <c r="PB315" i="40"/>
  <c r="PB314" i="40"/>
  <c r="PB313" i="40"/>
  <c r="PB312" i="40"/>
  <c r="PB311" i="40"/>
  <c r="PB310" i="40"/>
  <c r="PB309" i="40"/>
  <c r="PB308" i="40"/>
  <c r="PB307" i="40"/>
  <c r="PB306" i="40"/>
  <c r="PB305" i="40"/>
  <c r="PB304" i="40"/>
  <c r="PB303" i="40"/>
  <c r="PB302" i="40"/>
  <c r="PB301" i="40"/>
  <c r="PB300" i="40"/>
  <c r="PB299" i="40"/>
  <c r="PB298" i="40"/>
  <c r="PB297" i="40"/>
  <c r="PB296" i="40"/>
  <c r="PB295" i="40"/>
  <c r="PB294" i="40"/>
  <c r="PB293" i="40"/>
  <c r="PB292" i="40"/>
  <c r="PB291" i="40"/>
  <c r="PB290" i="40"/>
  <c r="PB289" i="40"/>
  <c r="PB288" i="40"/>
  <c r="PB287" i="40"/>
  <c r="PB286" i="40"/>
  <c r="PB285" i="40"/>
  <c r="PB284" i="40"/>
  <c r="PB283" i="40"/>
  <c r="PB282" i="40"/>
  <c r="PB281" i="40"/>
  <c r="PB280" i="40"/>
  <c r="PB279" i="40"/>
  <c r="PB278" i="40"/>
  <c r="PB277" i="40"/>
  <c r="PB276" i="40"/>
  <c r="PB275" i="40"/>
  <c r="PB274" i="40"/>
  <c r="PB273" i="40"/>
  <c r="PB272" i="40"/>
  <c r="PB271" i="40"/>
  <c r="PB270" i="40"/>
  <c r="PB269" i="40"/>
  <c r="PB268" i="40"/>
  <c r="PB267" i="40"/>
  <c r="PB266" i="40"/>
  <c r="PB265" i="40"/>
  <c r="PB264" i="40"/>
  <c r="PB263" i="40"/>
  <c r="PB262" i="40"/>
  <c r="PB261" i="40"/>
  <c r="PB260" i="40"/>
  <c r="PB259" i="40"/>
  <c r="PB258" i="40"/>
  <c r="PB257" i="40"/>
  <c r="PB256" i="40"/>
  <c r="PB255" i="40"/>
  <c r="PB254" i="40"/>
  <c r="PB253" i="40"/>
  <c r="PB252" i="40"/>
  <c r="PB251" i="40"/>
  <c r="PB250" i="40"/>
  <c r="PB249" i="40"/>
  <c r="PB248" i="40"/>
  <c r="PB247" i="40"/>
  <c r="PB246" i="40"/>
  <c r="PB245" i="40"/>
  <c r="PB244" i="40"/>
  <c r="PB243" i="40"/>
  <c r="PB242" i="40"/>
  <c r="PB241" i="40"/>
  <c r="PB240" i="40"/>
  <c r="PB239" i="40"/>
  <c r="PB238" i="40"/>
  <c r="PB237" i="40"/>
  <c r="PB236" i="40"/>
  <c r="PB235" i="40"/>
  <c r="PB234" i="40"/>
  <c r="PB233" i="40"/>
  <c r="PB232" i="40"/>
  <c r="PB231" i="40"/>
  <c r="PB230" i="40"/>
  <c r="PB229" i="40"/>
  <c r="PB228" i="40"/>
  <c r="PB227" i="40"/>
  <c r="PB226" i="40"/>
  <c r="PB225" i="40"/>
  <c r="PB224" i="40"/>
  <c r="PB223" i="40"/>
  <c r="PB222" i="40"/>
  <c r="PB221" i="40"/>
  <c r="PB220" i="40"/>
  <c r="PB219" i="40"/>
  <c r="PB218" i="40"/>
  <c r="PB217" i="40"/>
  <c r="PB216" i="40"/>
  <c r="PB215" i="40"/>
  <c r="PB214" i="40"/>
  <c r="PB213" i="40"/>
  <c r="PB212" i="40"/>
  <c r="PB211" i="40"/>
  <c r="PB210" i="40"/>
  <c r="PB209" i="40"/>
  <c r="PB208" i="40"/>
  <c r="PB207" i="40"/>
  <c r="PB206" i="40"/>
  <c r="PB205" i="40"/>
  <c r="PB204" i="40"/>
  <c r="PB203" i="40"/>
  <c r="PB202" i="40"/>
  <c r="PB201" i="40"/>
  <c r="PB200" i="40"/>
  <c r="PB199" i="40"/>
  <c r="PB198" i="40"/>
  <c r="PB197" i="40"/>
  <c r="PB196" i="40"/>
  <c r="PB195" i="40"/>
  <c r="PB194" i="40"/>
  <c r="PB193" i="40"/>
  <c r="PB192" i="40"/>
  <c r="PB191" i="40"/>
  <c r="PB190" i="40"/>
  <c r="PB189" i="40"/>
  <c r="PB188" i="40"/>
  <c r="PB187" i="40"/>
  <c r="PB186" i="40"/>
  <c r="PB185" i="40"/>
  <c r="PB184" i="40"/>
  <c r="PB183" i="40"/>
  <c r="PB182" i="40"/>
  <c r="PB181" i="40"/>
  <c r="PB180" i="40"/>
  <c r="PB179" i="40"/>
  <c r="PB178" i="40"/>
  <c r="PB177" i="40"/>
  <c r="PB176" i="40"/>
  <c r="PB175" i="40"/>
  <c r="PB174" i="40"/>
  <c r="PB173" i="40"/>
  <c r="PB172" i="40"/>
  <c r="PB171" i="40"/>
  <c r="PB170" i="40"/>
  <c r="PB169" i="40"/>
  <c r="PB168" i="40"/>
  <c r="PB167" i="40"/>
  <c r="PB166" i="40"/>
  <c r="PB165" i="40"/>
  <c r="PB164" i="40"/>
  <c r="PB163" i="40"/>
  <c r="PB162" i="40"/>
  <c r="PB161" i="40"/>
  <c r="PB160" i="40"/>
  <c r="PB159" i="40"/>
  <c r="PB158" i="40"/>
  <c r="PB157" i="40"/>
  <c r="PB156" i="40"/>
  <c r="PB155" i="40"/>
  <c r="PB154" i="40"/>
  <c r="PB153" i="40"/>
  <c r="PB152" i="40"/>
  <c r="PB151" i="40"/>
  <c r="PB150" i="40"/>
  <c r="PB149" i="40"/>
  <c r="PB148" i="40"/>
  <c r="PB147" i="40"/>
  <c r="PB146" i="40"/>
  <c r="PB145" i="40"/>
  <c r="PB144" i="40"/>
  <c r="PB143" i="40"/>
  <c r="PB142" i="40"/>
  <c r="PB141" i="40"/>
  <c r="PB140" i="40"/>
  <c r="PB139" i="40"/>
  <c r="PB138" i="40"/>
  <c r="PB137" i="40"/>
  <c r="PB136" i="40"/>
  <c r="PB135" i="40"/>
  <c r="PB134" i="40"/>
  <c r="PB133" i="40"/>
  <c r="PB132" i="40"/>
  <c r="PB131" i="40"/>
  <c r="PB130" i="40"/>
  <c r="PB129" i="40"/>
  <c r="PB128" i="40"/>
  <c r="PB127" i="40"/>
  <c r="PB126" i="40"/>
  <c r="PB125" i="40"/>
  <c r="PB124" i="40"/>
  <c r="PB123" i="40"/>
  <c r="PB122" i="40"/>
  <c r="PB121" i="40"/>
  <c r="PB120" i="40"/>
  <c r="PB119" i="40"/>
  <c r="PB118" i="40"/>
  <c r="PB117" i="40"/>
  <c r="PB116" i="40"/>
  <c r="PB115" i="40"/>
  <c r="PB114" i="40"/>
  <c r="PB113" i="40"/>
  <c r="PB112" i="40"/>
  <c r="PB111" i="40"/>
  <c r="PB110" i="40"/>
  <c r="PB109" i="40"/>
  <c r="PB108" i="40"/>
  <c r="PB107" i="40"/>
  <c r="PB106" i="40"/>
  <c r="PB105" i="40"/>
  <c r="PB104" i="40"/>
  <c r="PB103" i="40"/>
  <c r="PB102" i="40"/>
  <c r="PB101" i="40"/>
  <c r="PB100" i="40"/>
  <c r="PB99" i="40"/>
  <c r="PB98" i="40"/>
  <c r="PB97" i="40"/>
  <c r="PB96" i="40"/>
  <c r="PB95" i="40"/>
  <c r="PB94" i="40"/>
  <c r="PB93" i="40"/>
  <c r="PB92" i="40"/>
  <c r="PB91" i="40"/>
  <c r="PB90" i="40"/>
  <c r="PB89" i="40"/>
  <c r="PB88" i="40"/>
  <c r="PB87" i="40"/>
  <c r="PB86" i="40"/>
  <c r="PB85" i="40"/>
  <c r="PB84" i="40"/>
  <c r="PB83" i="40"/>
  <c r="PB82" i="40"/>
  <c r="PB81" i="40"/>
  <c r="PB80" i="40"/>
  <c r="PB79" i="40"/>
  <c r="PB78" i="40"/>
  <c r="PB77" i="40"/>
  <c r="PB76" i="40"/>
  <c r="PB75" i="40"/>
  <c r="PB74" i="40"/>
  <c r="PB73" i="40"/>
  <c r="PB72" i="40"/>
  <c r="PB71" i="40"/>
  <c r="PB70" i="40"/>
  <c r="PB69" i="40"/>
  <c r="PB68" i="40"/>
  <c r="PB67" i="40"/>
  <c r="PB66" i="40"/>
  <c r="PB65" i="40"/>
  <c r="PB64" i="40"/>
  <c r="PB63" i="40"/>
  <c r="PB62" i="40"/>
  <c r="PB61" i="40"/>
  <c r="PB60" i="40"/>
  <c r="PB59" i="40"/>
  <c r="PB58" i="40"/>
  <c r="PB57" i="40"/>
  <c r="PB56" i="40"/>
  <c r="PB55" i="40"/>
  <c r="PB54" i="40"/>
  <c r="PB53" i="40"/>
  <c r="PB52" i="40"/>
  <c r="PB51" i="40"/>
  <c r="PB50" i="40"/>
  <c r="PB49" i="40"/>
  <c r="PB48" i="40"/>
  <c r="PB47" i="40"/>
  <c r="PB46" i="40"/>
  <c r="PB45" i="40"/>
  <c r="PB44" i="40"/>
  <c r="PB43" i="40"/>
  <c r="PB42" i="40"/>
  <c r="PB41" i="40"/>
  <c r="PB40" i="40"/>
  <c r="PB39" i="40"/>
  <c r="PB38" i="40"/>
  <c r="PB37" i="40"/>
  <c r="PB36" i="40"/>
  <c r="PB35" i="40"/>
  <c r="PB34" i="40"/>
  <c r="PB33" i="40"/>
  <c r="PB32" i="40"/>
  <c r="OS1235" i="40"/>
  <c r="OS1234" i="40"/>
  <c r="OS1233" i="40"/>
  <c r="OS1232" i="40"/>
  <c r="OS1231" i="40"/>
  <c r="OS1230" i="40"/>
  <c r="OS1229" i="40"/>
  <c r="OS1228" i="40"/>
  <c r="OS1227" i="40"/>
  <c r="OS1226" i="40"/>
  <c r="OS1225" i="40"/>
  <c r="OS1224" i="40"/>
  <c r="OS1223" i="40"/>
  <c r="OS1222" i="40"/>
  <c r="OS1221" i="40"/>
  <c r="OS1220" i="40"/>
  <c r="OS1219" i="40"/>
  <c r="OS1218" i="40"/>
  <c r="OS1217" i="40"/>
  <c r="OS1216" i="40"/>
  <c r="OS1215" i="40"/>
  <c r="OS1214" i="40"/>
  <c r="OS1213" i="40"/>
  <c r="OS1212" i="40"/>
  <c r="OS1211" i="40"/>
  <c r="OS1210" i="40"/>
  <c r="OS1209" i="40"/>
  <c r="OS1208" i="40"/>
  <c r="OS1207" i="40"/>
  <c r="OS1206" i="40"/>
  <c r="OS1205" i="40"/>
  <c r="OS1204" i="40"/>
  <c r="OS1203" i="40"/>
  <c r="OS1202" i="40"/>
  <c r="OS1201" i="40"/>
  <c r="OS1200" i="40"/>
  <c r="OS1199" i="40"/>
  <c r="OS1198" i="40"/>
  <c r="OS1197" i="40"/>
  <c r="OS1196" i="40"/>
  <c r="OS1195" i="40"/>
  <c r="OS1194" i="40"/>
  <c r="OS1193" i="40"/>
  <c r="OS1192" i="40"/>
  <c r="OS1191" i="40"/>
  <c r="OS1190" i="40"/>
  <c r="OS1189" i="40"/>
  <c r="OS1188" i="40"/>
  <c r="OS1187" i="40"/>
  <c r="OS1186" i="40"/>
  <c r="OS1185" i="40"/>
  <c r="OS1184" i="40"/>
  <c r="OS1183" i="40"/>
  <c r="OS1182" i="40"/>
  <c r="OS1181" i="40"/>
  <c r="OS1180" i="40"/>
  <c r="OS1179" i="40"/>
  <c r="OS1178" i="40"/>
  <c r="OS1177" i="40"/>
  <c r="OS1176" i="40"/>
  <c r="OS1175" i="40"/>
  <c r="OS1174" i="40"/>
  <c r="OS1173" i="40"/>
  <c r="OS1172" i="40"/>
  <c r="OS1171" i="40"/>
  <c r="OS1170" i="40"/>
  <c r="OS1169" i="40"/>
  <c r="OS1168" i="40"/>
  <c r="OS1167" i="40"/>
  <c r="OS1166" i="40"/>
  <c r="OS1165" i="40"/>
  <c r="OS1164" i="40"/>
  <c r="OS1163" i="40"/>
  <c r="OS1162" i="40"/>
  <c r="OS1161" i="40"/>
  <c r="OS1160" i="40"/>
  <c r="OS1159" i="40"/>
  <c r="OS1158" i="40"/>
  <c r="OS1157" i="40"/>
  <c r="OS1156" i="40"/>
  <c r="OS1155" i="40"/>
  <c r="OS1154" i="40"/>
  <c r="OS1153" i="40"/>
  <c r="OS1152" i="40"/>
  <c r="OS1151" i="40"/>
  <c r="OS1150" i="40"/>
  <c r="OS1149" i="40"/>
  <c r="OS1148" i="40"/>
  <c r="OS1147" i="40"/>
  <c r="OS1146" i="40"/>
  <c r="OS1145" i="40"/>
  <c r="OS1144" i="40"/>
  <c r="OS1143" i="40"/>
  <c r="OS1142" i="40"/>
  <c r="OS1141" i="40"/>
  <c r="OS1140" i="40"/>
  <c r="OS1139" i="40"/>
  <c r="OS1138" i="40"/>
  <c r="OS1137" i="40"/>
  <c r="OS1136" i="40"/>
  <c r="OS1135" i="40"/>
  <c r="OS1134" i="40"/>
  <c r="OS1133" i="40"/>
  <c r="OS1132" i="40"/>
  <c r="OS1131" i="40"/>
  <c r="OS1130" i="40"/>
  <c r="OS1129" i="40"/>
  <c r="OS1128" i="40"/>
  <c r="OS1127" i="40"/>
  <c r="OS1126" i="40"/>
  <c r="OS1125" i="40"/>
  <c r="OS1124" i="40"/>
  <c r="OS1123" i="40"/>
  <c r="OS1122" i="40"/>
  <c r="OS1121" i="40"/>
  <c r="OS1120" i="40"/>
  <c r="OS1119" i="40"/>
  <c r="OS1118" i="40"/>
  <c r="OS1117" i="40"/>
  <c r="OS1116" i="40"/>
  <c r="OS1115" i="40"/>
  <c r="OS1114" i="40"/>
  <c r="OS1113" i="40"/>
  <c r="OS1112" i="40"/>
  <c r="OS1111" i="40"/>
  <c r="OS1110" i="40"/>
  <c r="OS1109" i="40"/>
  <c r="OS1108" i="40"/>
  <c r="OS1107" i="40"/>
  <c r="OS1106" i="40"/>
  <c r="OS1105" i="40"/>
  <c r="OS1104" i="40"/>
  <c r="OS1103" i="40"/>
  <c r="OS1102" i="40"/>
  <c r="OS1101" i="40"/>
  <c r="OS1100" i="40"/>
  <c r="OS1099" i="40"/>
  <c r="OS1098" i="40"/>
  <c r="OS1097" i="40"/>
  <c r="OS1096" i="40"/>
  <c r="OS1095" i="40"/>
  <c r="OS1094" i="40"/>
  <c r="OS1093" i="40"/>
  <c r="OS1092" i="40"/>
  <c r="OS1091" i="40"/>
  <c r="OS1090" i="40"/>
  <c r="OS1089" i="40"/>
  <c r="OS1088" i="40"/>
  <c r="OS1087" i="40"/>
  <c r="OS1086" i="40"/>
  <c r="OS1085" i="40"/>
  <c r="OS1084" i="40"/>
  <c r="OS1083" i="40"/>
  <c r="OS1082" i="40"/>
  <c r="OS1081" i="40"/>
  <c r="OS1080" i="40"/>
  <c r="OS1079" i="40"/>
  <c r="OS1078" i="40"/>
  <c r="OS1077" i="40"/>
  <c r="OS1076" i="40"/>
  <c r="OS1075" i="40"/>
  <c r="OS1074" i="40"/>
  <c r="OS1073" i="40"/>
  <c r="OS1072" i="40"/>
  <c r="OS1071" i="40"/>
  <c r="OS1070" i="40"/>
  <c r="OS1069" i="40"/>
  <c r="OS1068" i="40"/>
  <c r="OS1067" i="40"/>
  <c r="OS1066" i="40"/>
  <c r="OS1065" i="40"/>
  <c r="OS1064" i="40"/>
  <c r="OS1063" i="40"/>
  <c r="OS1062" i="40"/>
  <c r="OS1061" i="40"/>
  <c r="OS1060" i="40"/>
  <c r="OS1059" i="40"/>
  <c r="OS1058" i="40"/>
  <c r="OS1057" i="40"/>
  <c r="OS1056" i="40"/>
  <c r="OS1055" i="40"/>
  <c r="OS1054" i="40"/>
  <c r="OS1053" i="40"/>
  <c r="OS1052" i="40"/>
  <c r="OS1051" i="40"/>
  <c r="OS1050" i="40"/>
  <c r="OS1049" i="40"/>
  <c r="OS1048" i="40"/>
  <c r="OS1047" i="40"/>
  <c r="OS1046" i="40"/>
  <c r="OS1045" i="40"/>
  <c r="OS1044" i="40"/>
  <c r="OS1043" i="40"/>
  <c r="OS1042" i="40"/>
  <c r="OS1041" i="40"/>
  <c r="OS1040" i="40"/>
  <c r="OS1039" i="40"/>
  <c r="OS1038" i="40"/>
  <c r="OS1037" i="40"/>
  <c r="OS1036" i="40"/>
  <c r="OS1035" i="40"/>
  <c r="OS1034" i="40"/>
  <c r="OS1033" i="40"/>
  <c r="OS1032" i="40"/>
  <c r="OS1031" i="40"/>
  <c r="OS1030" i="40"/>
  <c r="OS1029" i="40"/>
  <c r="OS1028" i="40"/>
  <c r="OS1027" i="40"/>
  <c r="OS1026" i="40"/>
  <c r="OS1025" i="40"/>
  <c r="OS1024" i="40"/>
  <c r="OS1023" i="40"/>
  <c r="OS1022" i="40"/>
  <c r="OS1021" i="40"/>
  <c r="OS1020" i="40"/>
  <c r="OS1019" i="40"/>
  <c r="OS1018" i="40"/>
  <c r="OS1017" i="40"/>
  <c r="OS1016" i="40"/>
  <c r="OS1015" i="40"/>
  <c r="OS1014" i="40"/>
  <c r="OS1013" i="40"/>
  <c r="OS1012" i="40"/>
  <c r="OS1011" i="40"/>
  <c r="OS1010" i="40"/>
  <c r="OS1009" i="40"/>
  <c r="OS1008" i="40"/>
  <c r="OS1007" i="40"/>
  <c r="OS1006" i="40"/>
  <c r="OS1005" i="40"/>
  <c r="OS1004" i="40"/>
  <c r="OS1003" i="40"/>
  <c r="OS1002" i="40"/>
  <c r="OS1001" i="40"/>
  <c r="OS1000" i="40"/>
  <c r="OS999" i="40"/>
  <c r="OS998" i="40"/>
  <c r="OS997" i="40"/>
  <c r="OS996" i="40"/>
  <c r="OS995" i="40"/>
  <c r="OS994" i="40"/>
  <c r="OS993" i="40"/>
  <c r="OS992" i="40"/>
  <c r="OS991" i="40"/>
  <c r="OS990" i="40"/>
  <c r="OS989" i="40"/>
  <c r="OS988" i="40"/>
  <c r="OS987" i="40"/>
  <c r="OS986" i="40"/>
  <c r="OS985" i="40"/>
  <c r="OS984" i="40"/>
  <c r="OS983" i="40"/>
  <c r="OS982" i="40"/>
  <c r="OS981" i="40"/>
  <c r="OS980" i="40"/>
  <c r="OS979" i="40"/>
  <c r="OS978" i="40"/>
  <c r="OS977" i="40"/>
  <c r="OS976" i="40"/>
  <c r="OS975" i="40"/>
  <c r="OS974" i="40"/>
  <c r="OS973" i="40"/>
  <c r="OS972" i="40"/>
  <c r="OS971" i="40"/>
  <c r="OS970" i="40"/>
  <c r="OS969" i="40"/>
  <c r="OS968" i="40"/>
  <c r="OS967" i="40"/>
  <c r="OS966" i="40"/>
  <c r="OS965" i="40"/>
  <c r="OS964" i="40"/>
  <c r="OS963" i="40"/>
  <c r="OJ1235" i="40"/>
  <c r="OJ1234" i="40"/>
  <c r="OJ1233" i="40"/>
  <c r="OJ1232" i="40"/>
  <c r="OJ1231" i="40"/>
  <c r="OJ1230" i="40"/>
  <c r="OJ1229" i="40"/>
  <c r="OJ1228" i="40"/>
  <c r="OJ1227" i="40"/>
  <c r="OJ1226" i="40"/>
  <c r="OJ1225" i="40"/>
  <c r="OJ1224" i="40"/>
  <c r="OJ1223" i="40"/>
  <c r="OJ1222" i="40"/>
  <c r="OJ1221" i="40"/>
  <c r="OJ1220" i="40"/>
  <c r="OJ1219" i="40"/>
  <c r="OJ1218" i="40"/>
  <c r="OJ1217" i="40"/>
  <c r="OJ1216" i="40"/>
  <c r="OJ1215" i="40"/>
  <c r="OJ1214" i="40"/>
  <c r="OJ1213" i="40"/>
  <c r="OJ1212" i="40"/>
  <c r="OJ1211" i="40"/>
  <c r="OJ1210" i="40"/>
  <c r="OJ1209" i="40"/>
  <c r="OJ1208" i="40"/>
  <c r="OJ1207" i="40"/>
  <c r="OJ1206" i="40"/>
  <c r="OJ1205" i="40"/>
  <c r="OJ1204" i="40"/>
  <c r="OJ1203" i="40"/>
  <c r="OJ1202" i="40"/>
  <c r="OJ1201" i="40"/>
  <c r="OJ1200" i="40"/>
  <c r="OJ1199" i="40"/>
  <c r="OJ1198" i="40"/>
  <c r="OJ1197" i="40"/>
  <c r="OJ1196" i="40"/>
  <c r="OJ1195" i="40"/>
  <c r="OJ1194" i="40"/>
  <c r="OJ1193" i="40"/>
  <c r="OJ1192" i="40"/>
  <c r="OJ1191" i="40"/>
  <c r="OJ1190" i="40"/>
  <c r="OJ1189" i="40"/>
  <c r="OJ1188" i="40"/>
  <c r="OJ1187" i="40"/>
  <c r="OJ1186" i="40"/>
  <c r="OJ1185" i="40"/>
  <c r="OJ1184" i="40"/>
  <c r="OJ1183" i="40"/>
  <c r="OJ1182" i="40"/>
  <c r="OJ1181" i="40"/>
  <c r="OJ1180" i="40"/>
  <c r="OJ1179" i="40"/>
  <c r="OJ1178" i="40"/>
  <c r="OJ1177" i="40"/>
  <c r="OJ1176" i="40"/>
  <c r="OJ1175" i="40"/>
  <c r="OJ1174" i="40"/>
  <c r="OJ1173" i="40"/>
  <c r="OJ1172" i="40"/>
  <c r="OJ1171" i="40"/>
  <c r="OJ1170" i="40"/>
  <c r="OJ1169" i="40"/>
  <c r="OJ1168" i="40"/>
  <c r="OJ1167" i="40"/>
  <c r="OJ1166" i="40"/>
  <c r="OJ1165" i="40"/>
  <c r="OJ1164" i="40"/>
  <c r="OJ1163" i="40"/>
  <c r="OJ1162" i="40"/>
  <c r="OJ1161" i="40"/>
  <c r="OJ1160" i="40"/>
  <c r="OJ1159" i="40"/>
  <c r="OJ1158" i="40"/>
  <c r="OJ1157" i="40"/>
  <c r="OJ1156" i="40"/>
  <c r="OJ1155" i="40"/>
  <c r="OJ1154" i="40"/>
  <c r="OJ1153" i="40"/>
  <c r="OJ1152" i="40"/>
  <c r="OJ1151" i="40"/>
  <c r="OJ1150" i="40"/>
  <c r="OJ1149" i="40"/>
  <c r="OJ1148" i="40"/>
  <c r="OJ1147" i="40"/>
  <c r="OJ1146" i="40"/>
  <c r="OJ1145" i="40"/>
  <c r="OJ1144" i="40"/>
  <c r="OJ1143" i="40"/>
  <c r="OJ1142" i="40"/>
  <c r="OJ1141" i="40"/>
  <c r="OJ1140" i="40"/>
  <c r="OJ1139" i="40"/>
  <c r="OJ1138" i="40"/>
  <c r="OJ1137" i="40"/>
  <c r="OJ1136" i="40"/>
  <c r="OJ1135" i="40"/>
  <c r="OJ1134" i="40"/>
  <c r="OJ1133" i="40"/>
  <c r="OJ1132" i="40"/>
  <c r="OJ1131" i="40"/>
  <c r="OJ1130" i="40"/>
  <c r="OJ1129" i="40"/>
  <c r="OJ1128" i="40"/>
  <c r="OJ1127" i="40"/>
  <c r="OJ1126" i="40"/>
  <c r="OJ1125" i="40"/>
  <c r="OJ1124" i="40"/>
  <c r="OJ1123" i="40"/>
  <c r="OJ1122" i="40"/>
  <c r="OJ1121" i="40"/>
  <c r="OJ1120" i="40"/>
  <c r="OJ1119" i="40"/>
  <c r="OJ1118" i="40"/>
  <c r="OJ1117" i="40"/>
  <c r="OJ1116" i="40"/>
  <c r="OJ1115" i="40"/>
  <c r="OJ1114" i="40"/>
  <c r="OJ1113" i="40"/>
  <c r="OJ1112" i="40"/>
  <c r="OJ1111" i="40"/>
  <c r="OJ1110" i="40"/>
  <c r="OJ1109" i="40"/>
  <c r="OJ1108" i="40"/>
  <c r="OJ1107" i="40"/>
  <c r="OJ1106" i="40"/>
  <c r="OJ1105" i="40"/>
  <c r="OJ1104" i="40"/>
  <c r="OJ1103" i="40"/>
  <c r="OJ1102" i="40"/>
  <c r="OJ1101" i="40"/>
  <c r="OJ1100" i="40"/>
  <c r="OJ1099" i="40"/>
  <c r="OJ1098" i="40"/>
  <c r="OJ1097" i="40"/>
  <c r="OJ1096" i="40"/>
  <c r="OJ1095" i="40"/>
  <c r="OJ1094" i="40"/>
  <c r="OJ1093" i="40"/>
  <c r="OJ1092" i="40"/>
  <c r="OJ1091" i="40"/>
  <c r="OJ1090" i="40"/>
  <c r="OJ1089" i="40"/>
  <c r="OJ1088" i="40"/>
  <c r="OJ1087" i="40"/>
  <c r="OJ1086" i="40"/>
  <c r="OJ1085" i="40"/>
  <c r="OJ1084" i="40"/>
  <c r="OJ1083" i="40"/>
  <c r="OJ1082" i="40"/>
  <c r="OJ1081" i="40"/>
  <c r="OJ1080" i="40"/>
  <c r="OJ1079" i="40"/>
  <c r="OJ1078" i="40"/>
  <c r="OJ1077" i="40"/>
  <c r="OJ1076" i="40"/>
  <c r="OJ1075" i="40"/>
  <c r="OJ1074" i="40"/>
  <c r="OJ1073" i="40"/>
  <c r="OJ1072" i="40"/>
  <c r="OJ1071" i="40"/>
  <c r="OJ1070" i="40"/>
  <c r="OJ1069" i="40"/>
  <c r="OJ1068" i="40"/>
  <c r="OJ1067" i="40"/>
  <c r="OJ1066" i="40"/>
  <c r="OJ1065" i="40"/>
  <c r="OJ1064" i="40"/>
  <c r="OJ1063" i="40"/>
  <c r="OJ1062" i="40"/>
  <c r="OJ1061" i="40"/>
  <c r="OJ1060" i="40"/>
  <c r="OJ1059" i="40"/>
  <c r="OJ1058" i="40"/>
  <c r="OJ1057" i="40"/>
  <c r="OJ1056" i="40"/>
  <c r="OJ1055" i="40"/>
  <c r="OJ1054" i="40"/>
  <c r="OJ1053" i="40"/>
  <c r="OJ1052" i="40"/>
  <c r="OJ1051" i="40"/>
  <c r="OJ1050" i="40"/>
  <c r="OJ1049" i="40"/>
  <c r="OJ1048" i="40"/>
  <c r="OJ1047" i="40"/>
  <c r="OJ1046" i="40"/>
  <c r="OJ1045" i="40"/>
  <c r="OJ1044" i="40"/>
  <c r="OJ1043" i="40"/>
  <c r="OJ1042" i="40"/>
  <c r="OJ1041" i="40"/>
  <c r="OJ1040" i="40"/>
  <c r="OJ1039" i="40"/>
  <c r="OJ1038" i="40"/>
  <c r="OJ1037" i="40"/>
  <c r="OJ1036" i="40"/>
  <c r="OJ1035" i="40"/>
  <c r="OJ1034" i="40"/>
  <c r="OJ1033" i="40"/>
  <c r="OJ1032" i="40"/>
  <c r="OJ1031" i="40"/>
  <c r="OJ1030" i="40"/>
  <c r="OJ1029" i="40"/>
  <c r="OJ1028" i="40"/>
  <c r="OJ1027" i="40"/>
  <c r="OJ1026" i="40"/>
  <c r="OJ1025" i="40"/>
  <c r="OJ1024" i="40"/>
  <c r="OJ1023" i="40"/>
  <c r="OJ1022" i="40"/>
  <c r="OJ1021" i="40"/>
  <c r="OJ1020" i="40"/>
  <c r="OJ1019" i="40"/>
  <c r="OJ1018" i="40"/>
  <c r="OJ1017" i="40"/>
  <c r="OJ1016" i="40"/>
  <c r="OJ1015" i="40"/>
  <c r="OJ1014" i="40"/>
  <c r="OJ1013" i="40"/>
  <c r="OJ1012" i="40"/>
  <c r="OJ1011" i="40"/>
  <c r="OJ1010" i="40"/>
  <c r="OJ1009" i="40"/>
  <c r="OJ1008" i="40"/>
  <c r="OJ1007" i="40"/>
  <c r="OJ1006" i="40"/>
  <c r="OJ1005" i="40"/>
  <c r="OJ1004" i="40"/>
  <c r="OJ1003" i="40"/>
  <c r="OJ1002" i="40"/>
  <c r="OJ1001" i="40"/>
  <c r="OJ1000" i="40"/>
  <c r="OJ999" i="40"/>
  <c r="OJ998" i="40"/>
  <c r="OJ997" i="40"/>
  <c r="OJ996" i="40"/>
  <c r="OJ995" i="40"/>
  <c r="OJ994" i="40"/>
  <c r="OJ993" i="40"/>
  <c r="OJ992" i="40"/>
  <c r="OJ991" i="40"/>
  <c r="OJ990" i="40"/>
  <c r="OJ989" i="40"/>
  <c r="OJ988" i="40"/>
  <c r="OJ987" i="40"/>
  <c r="OJ986" i="40"/>
  <c r="OJ985" i="40"/>
  <c r="OJ984" i="40"/>
  <c r="OJ983" i="40"/>
  <c r="OJ982" i="40"/>
  <c r="OJ981" i="40"/>
  <c r="OJ980" i="40"/>
  <c r="OJ979" i="40"/>
  <c r="OJ978" i="40"/>
  <c r="OJ977" i="40"/>
  <c r="OJ976" i="40"/>
  <c r="OJ975" i="40"/>
  <c r="OJ974" i="40"/>
  <c r="OJ973" i="40"/>
  <c r="OJ972" i="40"/>
  <c r="OJ971" i="40"/>
  <c r="OJ970" i="40"/>
  <c r="OJ969" i="40"/>
  <c r="OJ968" i="40"/>
  <c r="OJ967" i="40"/>
  <c r="OJ966" i="40"/>
  <c r="OJ965" i="40"/>
  <c r="OJ964" i="40"/>
  <c r="OJ963" i="40"/>
  <c r="OJ962" i="40"/>
  <c r="OJ961" i="40"/>
  <c r="OJ960" i="40"/>
  <c r="OJ959" i="40"/>
  <c r="OJ958" i="40"/>
  <c r="OJ957" i="40"/>
  <c r="OJ956" i="40"/>
  <c r="OJ955" i="40"/>
  <c r="OJ954" i="40"/>
  <c r="OJ953" i="40"/>
  <c r="OJ952" i="40"/>
  <c r="OJ951" i="40"/>
  <c r="OJ950" i="40"/>
  <c r="OJ949" i="40"/>
  <c r="OJ948" i="40"/>
  <c r="OJ947" i="40"/>
  <c r="OJ946" i="40"/>
  <c r="OJ945" i="40"/>
  <c r="OJ944" i="40"/>
  <c r="OJ943" i="40"/>
  <c r="OJ942" i="40"/>
  <c r="OJ941" i="40"/>
  <c r="OJ940" i="40"/>
  <c r="OJ939" i="40"/>
  <c r="OJ938" i="40"/>
  <c r="OJ937" i="40"/>
  <c r="OJ936" i="40"/>
  <c r="OJ935" i="40"/>
  <c r="OJ934" i="40"/>
  <c r="OJ933" i="40"/>
  <c r="OJ932" i="40"/>
  <c r="OJ931" i="40"/>
  <c r="OJ930" i="40"/>
  <c r="OJ929" i="40"/>
  <c r="OJ928" i="40"/>
  <c r="OJ927" i="40"/>
  <c r="OJ926" i="40"/>
  <c r="OJ925" i="40"/>
  <c r="OJ924" i="40"/>
  <c r="OJ923" i="40"/>
  <c r="OJ922" i="40"/>
  <c r="OJ921" i="40"/>
  <c r="OA1235" i="40"/>
  <c r="OA1234" i="40"/>
  <c r="OA1233" i="40"/>
  <c r="OA1232" i="40"/>
  <c r="OA1231" i="40"/>
  <c r="OA1230" i="40"/>
  <c r="OA1229" i="40"/>
  <c r="OA1228" i="40"/>
  <c r="OA1227" i="40"/>
  <c r="OA1226" i="40"/>
  <c r="OA1225" i="40"/>
  <c r="OA1224" i="40"/>
  <c r="OA1223" i="40"/>
  <c r="OA1222" i="40"/>
  <c r="OA1221" i="40"/>
  <c r="OA1220" i="40"/>
  <c r="OA1219" i="40"/>
  <c r="OA1218" i="40"/>
  <c r="OA1217" i="40"/>
  <c r="OA1216" i="40"/>
  <c r="OA1215" i="40"/>
  <c r="OA1214" i="40"/>
  <c r="OA1213" i="40"/>
  <c r="OA1212" i="40"/>
  <c r="OA1211" i="40"/>
  <c r="OA1210" i="40"/>
  <c r="OA1209" i="40"/>
  <c r="OA1208" i="40"/>
  <c r="OA1207" i="40"/>
  <c r="OA1206" i="40"/>
  <c r="OA1205" i="40"/>
  <c r="OA1204" i="40"/>
  <c r="OA1203" i="40"/>
  <c r="OA1202" i="40"/>
  <c r="OA1201" i="40"/>
  <c r="OA1200" i="40"/>
  <c r="OA1199" i="40"/>
  <c r="OA1198" i="40"/>
  <c r="OA1197" i="40"/>
  <c r="OA1196" i="40"/>
  <c r="OA1195" i="40"/>
  <c r="OA1194" i="40"/>
  <c r="OA1193" i="40"/>
  <c r="OA1192" i="40"/>
  <c r="OA1191" i="40"/>
  <c r="OA1190" i="40"/>
  <c r="OA1189" i="40"/>
  <c r="OA1188" i="40"/>
  <c r="OA1187" i="40"/>
  <c r="OA1186" i="40"/>
  <c r="OA1185" i="40"/>
  <c r="OA1184" i="40"/>
  <c r="OA1183" i="40"/>
  <c r="OA1182" i="40"/>
  <c r="OA1181" i="40"/>
  <c r="OA1180" i="40"/>
  <c r="OA1179" i="40"/>
  <c r="OA1178" i="40"/>
  <c r="OA1177" i="40"/>
  <c r="OA1176" i="40"/>
  <c r="OA1175" i="40"/>
  <c r="OA1174" i="40"/>
  <c r="OA1173" i="40"/>
  <c r="OA1172" i="40"/>
  <c r="OA1171" i="40"/>
  <c r="OA1170" i="40"/>
  <c r="OA1169" i="40"/>
  <c r="OA1168" i="40"/>
  <c r="OA1167" i="40"/>
  <c r="OA1166" i="40"/>
  <c r="OA1165" i="40"/>
  <c r="OA1164" i="40"/>
  <c r="OA1163" i="40"/>
  <c r="OA1162" i="40"/>
  <c r="OA1161" i="40"/>
  <c r="OA1160" i="40"/>
  <c r="OA1159" i="40"/>
  <c r="OA1158" i="40"/>
  <c r="OA1157" i="40"/>
  <c r="OA1156" i="40"/>
  <c r="OA1155" i="40"/>
  <c r="OA1154" i="40"/>
  <c r="OA1153" i="40"/>
  <c r="OA1152" i="40"/>
  <c r="OA1151" i="40"/>
  <c r="OA1150" i="40"/>
  <c r="OA1149" i="40"/>
  <c r="OA1148" i="40"/>
  <c r="OA1147" i="40"/>
  <c r="OA1146" i="40"/>
  <c r="OA1145" i="40"/>
  <c r="OA1144" i="40"/>
  <c r="OA1143" i="40"/>
  <c r="OA1142" i="40"/>
  <c r="OA1141" i="40"/>
  <c r="OA1140" i="40"/>
  <c r="OA1139" i="40"/>
  <c r="OA1138" i="40"/>
  <c r="OA1137" i="40"/>
  <c r="OA1136" i="40"/>
  <c r="OA1135" i="40"/>
  <c r="OA1134" i="40"/>
  <c r="OA1133" i="40"/>
  <c r="OA1132" i="40"/>
  <c r="OA1131" i="40"/>
  <c r="OA1130" i="40"/>
  <c r="OA1129" i="40"/>
  <c r="OA1128" i="40"/>
  <c r="OA1127" i="40"/>
  <c r="OA1126" i="40"/>
  <c r="OA1125" i="40"/>
  <c r="OA1124" i="40"/>
  <c r="OA1123" i="40"/>
  <c r="OA1122" i="40"/>
  <c r="OA1121" i="40"/>
  <c r="OA1120" i="40"/>
  <c r="OA1119" i="40"/>
  <c r="OA1118" i="40"/>
  <c r="OA1117" i="40"/>
  <c r="OA1116" i="40"/>
  <c r="OA1115" i="40"/>
  <c r="OA1114" i="40"/>
  <c r="OA1113" i="40"/>
  <c r="OA1112" i="40"/>
  <c r="OA1111" i="40"/>
  <c r="OA1110" i="40"/>
  <c r="OA1109" i="40"/>
  <c r="OA1108" i="40"/>
  <c r="OA1107" i="40"/>
  <c r="OA1106" i="40"/>
  <c r="OA1105" i="40"/>
  <c r="OA1104" i="40"/>
  <c r="OA1103" i="40"/>
  <c r="OA1102" i="40"/>
  <c r="OA1101" i="40"/>
  <c r="OA1100" i="40"/>
  <c r="OA1099" i="40"/>
  <c r="OA1098" i="40"/>
  <c r="OA1097" i="40"/>
  <c r="OA1096" i="40"/>
  <c r="OA1095" i="40"/>
  <c r="OA1094" i="40"/>
  <c r="OA1093" i="40"/>
  <c r="OA1092" i="40"/>
  <c r="OA1091" i="40"/>
  <c r="OA1090" i="40"/>
  <c r="OA1089" i="40"/>
  <c r="OA1088" i="40"/>
  <c r="OA1087" i="40"/>
  <c r="OA1086" i="40"/>
  <c r="OA1085" i="40"/>
  <c r="OA1084" i="40"/>
  <c r="OA1083" i="40"/>
  <c r="OA1082" i="40"/>
  <c r="OA1081" i="40"/>
  <c r="OA1080" i="40"/>
  <c r="OA1079" i="40"/>
  <c r="OA1078" i="40"/>
  <c r="OA1077" i="40"/>
  <c r="OA1076" i="40"/>
  <c r="OA1075" i="40"/>
  <c r="OA1074" i="40"/>
  <c r="OA1073" i="40"/>
  <c r="OA1072" i="40"/>
  <c r="OA1071" i="40"/>
  <c r="OA1070" i="40"/>
  <c r="OA1069" i="40"/>
  <c r="OA1068" i="40"/>
  <c r="OA1067" i="40"/>
  <c r="OA1066" i="40"/>
  <c r="OA1065" i="40"/>
  <c r="OA1064" i="40"/>
  <c r="OA1063" i="40"/>
  <c r="OA1062" i="40"/>
  <c r="OA1061" i="40"/>
  <c r="OA1060" i="40"/>
  <c r="OA1059" i="40"/>
  <c r="OA1058" i="40"/>
  <c r="OA1057" i="40"/>
  <c r="OA1056" i="40"/>
  <c r="OA1055" i="40"/>
  <c r="OA1054" i="40"/>
  <c r="OA1053" i="40"/>
  <c r="OA1052" i="40"/>
  <c r="OA1051" i="40"/>
  <c r="OA1050" i="40"/>
  <c r="OA1049" i="40"/>
  <c r="OA1048" i="40"/>
  <c r="OA1047" i="40"/>
  <c r="OA1046" i="40"/>
  <c r="OA1045" i="40"/>
  <c r="OA1044" i="40"/>
  <c r="OA1043" i="40"/>
  <c r="OA1042" i="40"/>
  <c r="OA1041" i="40"/>
  <c r="OA1040" i="40"/>
  <c r="OA1039" i="40"/>
  <c r="OA1038" i="40"/>
  <c r="OA1037" i="40"/>
  <c r="OA1036" i="40"/>
  <c r="OA1035" i="40"/>
  <c r="OA1034" i="40"/>
  <c r="OA1033" i="40"/>
  <c r="OA1032" i="40"/>
  <c r="OA1031" i="40"/>
  <c r="OA1030" i="40"/>
  <c r="OA1029" i="40"/>
  <c r="OA1028" i="40"/>
  <c r="OA1027" i="40"/>
  <c r="OA1026" i="40"/>
  <c r="OA1025" i="40"/>
  <c r="OA1024" i="40"/>
  <c r="OA1023" i="40"/>
  <c r="OA1022" i="40"/>
  <c r="OA1021" i="40"/>
  <c r="OA1020" i="40"/>
  <c r="OA1019" i="40"/>
  <c r="OA1018" i="40"/>
  <c r="OA1017" i="40"/>
  <c r="OA1016" i="40"/>
  <c r="OA1015" i="40"/>
  <c r="OA1014" i="40"/>
  <c r="OA1013" i="40"/>
  <c r="OA1012" i="40"/>
  <c r="OA1011" i="40"/>
  <c r="OA1010" i="40"/>
  <c r="OA1009" i="40"/>
  <c r="OA1008" i="40"/>
  <c r="OA1007" i="40"/>
  <c r="OA1006" i="40"/>
  <c r="OA1005" i="40"/>
  <c r="OA1004" i="40"/>
  <c r="OA1003" i="40"/>
  <c r="OA1002" i="40"/>
  <c r="OA1001" i="40"/>
  <c r="OA1000" i="40"/>
  <c r="OA999" i="40"/>
  <c r="OA998" i="40"/>
  <c r="OA997" i="40"/>
  <c r="OA996" i="40"/>
  <c r="OA995" i="40"/>
  <c r="OA994" i="40"/>
  <c r="OA993" i="40"/>
  <c r="OA992" i="40"/>
  <c r="OA991" i="40"/>
  <c r="OA990" i="40"/>
  <c r="OA989" i="40"/>
  <c r="OA988" i="40"/>
  <c r="OA987" i="40"/>
  <c r="OA986" i="40"/>
  <c r="OA985" i="40"/>
  <c r="OA984" i="40"/>
  <c r="OA983" i="40"/>
  <c r="OA982" i="40"/>
  <c r="OA981" i="40"/>
  <c r="OA980" i="40"/>
  <c r="OA979" i="40"/>
  <c r="OA978" i="40"/>
  <c r="OA977" i="40"/>
  <c r="OA976" i="40"/>
  <c r="OA975" i="40"/>
  <c r="OA974" i="40"/>
  <c r="OA973" i="40"/>
  <c r="OA972" i="40"/>
  <c r="OA971" i="40"/>
  <c r="OA970" i="40"/>
  <c r="OA969" i="40"/>
  <c r="OA968" i="40"/>
  <c r="OA967" i="40"/>
  <c r="OA966" i="40"/>
  <c r="OA965" i="40"/>
  <c r="OA964" i="40"/>
  <c r="OA963" i="40"/>
  <c r="OA962" i="40"/>
  <c r="OA961" i="40"/>
  <c r="OA960" i="40"/>
  <c r="OA959" i="40"/>
  <c r="OA958" i="40"/>
  <c r="OA957" i="40"/>
  <c r="OA956" i="40"/>
  <c r="OA955" i="40"/>
  <c r="OA954" i="40"/>
  <c r="OA953" i="40"/>
  <c r="OA952" i="40"/>
  <c r="OA951" i="40"/>
  <c r="OA950" i="40"/>
  <c r="OA949" i="40"/>
  <c r="OA948" i="40"/>
  <c r="OA947" i="40"/>
  <c r="OA946" i="40"/>
  <c r="OA945" i="40"/>
  <c r="OA944" i="40"/>
  <c r="OA943" i="40"/>
  <c r="OA942" i="40"/>
  <c r="OA941" i="40"/>
  <c r="OA940" i="40"/>
  <c r="OA939" i="40"/>
  <c r="OA938" i="40"/>
  <c r="OA937" i="40"/>
  <c r="OA936" i="40"/>
  <c r="OA935" i="40"/>
  <c r="OA934" i="40"/>
  <c r="OA933" i="40"/>
  <c r="OA932" i="40"/>
  <c r="OA931" i="40"/>
  <c r="OA930" i="40"/>
  <c r="OA929" i="40"/>
  <c r="OA928" i="40"/>
  <c r="OA927" i="40"/>
  <c r="OA926" i="40"/>
  <c r="OA925" i="40"/>
  <c r="OA924" i="40"/>
  <c r="OA923" i="40"/>
  <c r="OA922" i="40"/>
  <c r="OA921" i="40"/>
  <c r="OA920" i="40"/>
  <c r="OA919" i="40"/>
  <c r="OA918" i="40"/>
  <c r="OA917" i="40"/>
  <c r="OA916" i="40"/>
  <c r="OA915" i="40"/>
  <c r="OA914" i="40"/>
  <c r="OA913" i="40"/>
  <c r="OA912" i="40"/>
  <c r="OA911" i="40"/>
  <c r="OA910" i="40"/>
  <c r="OA909" i="40"/>
  <c r="OA908" i="40"/>
  <c r="OA907" i="40"/>
  <c r="OA906" i="40"/>
  <c r="OA905" i="40"/>
  <c r="OA904" i="40"/>
  <c r="OA903" i="40"/>
  <c r="OA902" i="40"/>
  <c r="OA901" i="40"/>
  <c r="OA900" i="40"/>
  <c r="OA899" i="40"/>
  <c r="OA898" i="40"/>
  <c r="OA897" i="40"/>
  <c r="OA896" i="40"/>
  <c r="OA895" i="40"/>
  <c r="OA894" i="40"/>
  <c r="OA893" i="40"/>
  <c r="OA892" i="40"/>
  <c r="OA891" i="40"/>
  <c r="OA890" i="40"/>
  <c r="OA889" i="40"/>
  <c r="OA888" i="40"/>
  <c r="OA887" i="40"/>
  <c r="OA886" i="40"/>
  <c r="OA885" i="40"/>
  <c r="OA884" i="40"/>
  <c r="OA883" i="40"/>
  <c r="OA882" i="40"/>
  <c r="OA881" i="40"/>
  <c r="OA880" i="40"/>
  <c r="OA879" i="40"/>
  <c r="OA878" i="40"/>
  <c r="OA877" i="40"/>
  <c r="OA876" i="40"/>
  <c r="OA875" i="40"/>
  <c r="OA874" i="40"/>
  <c r="OA873" i="40"/>
  <c r="OA872" i="40"/>
  <c r="OA871" i="40"/>
  <c r="OA870" i="40"/>
  <c r="OA869" i="40"/>
  <c r="OA868" i="40"/>
  <c r="OA867" i="40"/>
  <c r="OA866" i="40"/>
  <c r="OA865" i="40"/>
  <c r="OA864" i="40"/>
  <c r="OA863" i="40"/>
  <c r="OA862" i="40"/>
  <c r="OA861" i="40"/>
  <c r="OA860" i="40"/>
  <c r="OA859" i="40"/>
  <c r="OA858" i="40"/>
  <c r="OA857" i="40"/>
  <c r="OA856" i="40"/>
  <c r="OA855" i="40"/>
  <c r="OA854" i="40"/>
  <c r="OA853" i="40"/>
  <c r="OA852" i="40"/>
  <c r="OA851" i="40"/>
  <c r="OA850" i="40"/>
  <c r="OA849" i="40"/>
  <c r="OA848" i="40"/>
  <c r="OA847" i="40"/>
  <c r="OA846" i="40"/>
  <c r="OA845" i="40"/>
  <c r="OA844" i="40"/>
  <c r="OA843" i="40"/>
  <c r="OA842" i="40"/>
  <c r="OA841" i="40"/>
  <c r="OA840" i="40"/>
  <c r="OA839" i="40"/>
  <c r="OA838" i="40"/>
  <c r="OA837" i="40"/>
  <c r="OA836" i="40"/>
  <c r="OA835" i="40"/>
  <c r="OA834" i="40"/>
  <c r="OA833" i="40"/>
  <c r="OA832" i="40"/>
  <c r="OA831" i="40"/>
  <c r="OA830" i="40"/>
  <c r="OA829" i="40"/>
  <c r="OA828" i="40"/>
  <c r="OA827" i="40"/>
  <c r="OA826" i="40"/>
  <c r="OA825" i="40"/>
  <c r="OA824" i="40"/>
  <c r="OA823" i="40"/>
  <c r="OA822" i="40"/>
  <c r="OA821" i="40"/>
  <c r="OA820" i="40"/>
  <c r="OA819" i="40"/>
  <c r="OA818" i="40"/>
  <c r="OA817" i="40"/>
  <c r="OA816" i="40"/>
  <c r="OA815" i="40"/>
  <c r="OA814" i="40"/>
  <c r="OA813" i="40"/>
  <c r="OA812" i="40"/>
  <c r="OA811" i="40"/>
  <c r="OA810" i="40"/>
  <c r="OA809" i="40"/>
  <c r="OA808" i="40"/>
  <c r="OA807" i="40"/>
  <c r="OA806" i="40"/>
  <c r="OA805" i="40"/>
  <c r="OA804" i="40"/>
  <c r="OA803" i="40"/>
  <c r="OA802" i="40"/>
  <c r="OA801" i="40"/>
  <c r="OA800" i="40"/>
  <c r="OA799" i="40"/>
  <c r="OA798" i="40"/>
  <c r="OA797" i="40"/>
  <c r="OA796" i="40"/>
  <c r="OA795" i="40"/>
  <c r="OA794" i="40"/>
  <c r="OA793" i="40"/>
  <c r="OA792" i="40"/>
  <c r="OA791" i="40"/>
  <c r="OA790" i="40"/>
  <c r="OA789" i="40"/>
  <c r="OA788" i="40"/>
  <c r="OA787" i="40"/>
  <c r="OA786" i="40"/>
  <c r="OA785" i="40"/>
  <c r="OA784" i="40"/>
  <c r="OA783" i="40"/>
  <c r="OA782" i="40"/>
  <c r="OA781" i="40"/>
  <c r="OA780" i="40"/>
  <c r="OA779" i="40"/>
  <c r="OA778" i="40"/>
  <c r="OA777" i="40"/>
  <c r="OA776" i="40"/>
  <c r="OA775" i="40"/>
  <c r="OA774" i="40"/>
  <c r="OA773" i="40"/>
  <c r="OA772" i="40"/>
  <c r="OA771" i="40"/>
  <c r="OA770" i="40"/>
  <c r="OA769" i="40"/>
  <c r="OA768" i="40"/>
  <c r="OA767" i="40"/>
  <c r="OA766" i="40"/>
  <c r="OA765" i="40"/>
  <c r="OA764" i="40"/>
  <c r="OA763" i="40"/>
  <c r="OA762" i="40"/>
  <c r="OA761" i="40"/>
  <c r="OA760" i="40"/>
  <c r="OA759" i="40"/>
  <c r="OA758" i="40"/>
  <c r="OA757" i="40"/>
  <c r="OA756" i="40"/>
  <c r="OA755" i="40"/>
  <c r="OA754" i="40"/>
  <c r="OA753" i="40"/>
  <c r="OA752" i="40"/>
  <c r="OA751" i="40"/>
  <c r="OA750" i="40"/>
  <c r="OA749" i="40"/>
  <c r="OA748" i="40"/>
  <c r="OA747" i="40"/>
  <c r="OA746" i="40"/>
  <c r="OA745" i="40"/>
  <c r="OA744" i="40"/>
  <c r="OA743" i="40"/>
  <c r="OA742" i="40"/>
  <c r="OA741" i="40"/>
  <c r="OA740" i="40"/>
  <c r="OA739" i="40"/>
  <c r="OA738" i="40"/>
  <c r="OA737" i="40"/>
  <c r="OA736" i="40"/>
  <c r="OA735" i="40"/>
  <c r="OA734" i="40"/>
  <c r="OA733" i="40"/>
  <c r="OA732" i="40"/>
  <c r="OA731" i="40"/>
  <c r="OA730" i="40"/>
  <c r="OA729" i="40"/>
  <c r="OA728" i="40"/>
  <c r="OA727" i="40"/>
  <c r="OA726" i="40"/>
  <c r="OA725" i="40"/>
  <c r="OA724" i="40"/>
  <c r="OA723" i="40"/>
  <c r="OA722" i="40"/>
  <c r="OA721" i="40"/>
  <c r="OA720" i="40"/>
  <c r="OA719" i="40"/>
  <c r="OA718" i="40"/>
  <c r="OA717" i="40"/>
  <c r="OA716" i="40"/>
  <c r="OA715" i="40"/>
  <c r="OA714" i="40"/>
  <c r="OA713" i="40"/>
  <c r="OA712" i="40"/>
  <c r="OA711" i="40"/>
  <c r="OA710" i="40"/>
  <c r="OA709" i="40"/>
  <c r="OA708" i="40"/>
  <c r="OA707" i="40"/>
  <c r="OA706" i="40"/>
  <c r="OA705" i="40"/>
  <c r="OA704" i="40"/>
  <c r="OA703" i="40"/>
  <c r="OA702" i="40"/>
  <c r="OA701" i="40"/>
  <c r="OA700" i="40"/>
  <c r="OA699" i="40"/>
  <c r="OA698" i="40"/>
  <c r="OA697" i="40"/>
  <c r="OA696" i="40"/>
  <c r="OA695" i="40"/>
  <c r="OA694" i="40"/>
  <c r="OA693" i="40"/>
  <c r="OA692" i="40"/>
  <c r="OA691" i="40"/>
  <c r="OA690" i="40"/>
  <c r="OA689" i="40"/>
  <c r="OA688" i="40"/>
  <c r="OA687" i="40"/>
  <c r="OA686" i="40"/>
  <c r="OA685" i="40"/>
  <c r="OA684" i="40"/>
  <c r="OA683" i="40"/>
  <c r="OA682" i="40"/>
  <c r="OA681" i="40"/>
  <c r="OA680" i="40"/>
  <c r="OA679" i="40"/>
  <c r="OA678" i="40"/>
  <c r="OA677" i="40"/>
  <c r="OA676" i="40"/>
  <c r="OA675" i="40"/>
  <c r="OA674" i="40"/>
  <c r="OA673" i="40"/>
  <c r="OA672" i="40"/>
  <c r="OA671" i="40"/>
  <c r="OA670" i="40"/>
  <c r="OA669" i="40"/>
  <c r="OA668" i="40"/>
  <c r="OA667" i="40"/>
  <c r="OA666" i="40"/>
  <c r="OA665" i="40"/>
  <c r="OA664" i="40"/>
  <c r="OA663" i="40"/>
  <c r="OA662" i="40"/>
  <c r="OA661" i="40"/>
  <c r="OA660" i="40"/>
  <c r="OA659" i="40"/>
  <c r="OA658" i="40"/>
  <c r="OA657" i="40"/>
  <c r="OA656" i="40"/>
  <c r="OA655" i="40"/>
  <c r="OA654" i="40"/>
  <c r="OA653" i="40"/>
  <c r="OA652" i="40"/>
  <c r="OA651" i="40"/>
  <c r="OA650" i="40"/>
  <c r="OA649" i="40"/>
  <c r="OA648" i="40"/>
  <c r="OA647" i="40"/>
  <c r="OA646" i="40"/>
  <c r="OA645" i="40"/>
  <c r="OA644" i="40"/>
  <c r="OA643" i="40"/>
  <c r="OA642" i="40"/>
  <c r="OA641" i="40"/>
  <c r="OA640" i="40"/>
  <c r="OA639" i="40"/>
  <c r="OA638" i="40"/>
  <c r="OA637" i="40"/>
  <c r="OA636" i="40"/>
  <c r="OA635" i="40"/>
  <c r="OA634" i="40"/>
  <c r="OA633" i="40"/>
  <c r="OA632" i="40"/>
  <c r="OA631" i="40"/>
  <c r="OA630" i="40"/>
  <c r="OA629" i="40"/>
  <c r="OA628" i="40"/>
  <c r="OA627" i="40"/>
  <c r="OA626" i="40"/>
  <c r="OA625" i="40"/>
  <c r="OA624" i="40"/>
  <c r="OA623" i="40"/>
  <c r="OA622" i="40"/>
  <c r="OA621" i="40"/>
  <c r="OA620" i="40"/>
  <c r="OA619" i="40"/>
  <c r="OA618" i="40"/>
  <c r="OA617" i="40"/>
  <c r="OA616" i="40"/>
  <c r="OA615" i="40"/>
  <c r="OA614" i="40"/>
  <c r="OA613" i="40"/>
  <c r="OA612" i="40"/>
  <c r="OA611" i="40"/>
  <c r="OA610" i="40"/>
  <c r="OA609" i="40"/>
  <c r="OA608" i="40"/>
  <c r="OA607" i="40"/>
  <c r="OA606" i="40"/>
  <c r="OA605" i="40"/>
  <c r="OA604" i="40"/>
  <c r="OA603" i="40"/>
  <c r="OA602" i="40"/>
  <c r="OA601" i="40"/>
  <c r="OA600" i="40"/>
  <c r="OA599" i="40"/>
  <c r="OA598" i="40"/>
  <c r="OA597" i="40"/>
  <c r="OA596" i="40"/>
  <c r="OA595" i="40"/>
  <c r="OA594" i="40"/>
  <c r="OA593" i="40"/>
  <c r="OA592" i="40"/>
  <c r="OA591" i="40"/>
  <c r="OA590" i="40"/>
  <c r="OA589" i="40"/>
  <c r="OA588" i="40"/>
  <c r="OA587" i="40"/>
  <c r="OA586" i="40"/>
  <c r="OA585" i="40"/>
  <c r="OA584" i="40"/>
  <c r="OA583" i="40"/>
  <c r="OA582" i="40"/>
  <c r="OA581" i="40"/>
  <c r="OA580" i="40"/>
  <c r="OA579" i="40"/>
  <c r="OA578" i="40"/>
  <c r="OA577" i="40"/>
  <c r="OA576" i="40"/>
  <c r="OA575" i="40"/>
  <c r="OA574" i="40"/>
  <c r="OA573" i="40"/>
  <c r="OA572" i="40"/>
  <c r="OA571" i="40"/>
  <c r="OA570" i="40"/>
  <c r="OA569" i="40"/>
  <c r="OA568" i="40"/>
  <c r="OA567" i="40"/>
  <c r="OA566" i="40"/>
  <c r="OA565" i="40"/>
  <c r="OA564" i="40"/>
  <c r="OA563" i="40"/>
  <c r="OA562" i="40"/>
  <c r="OA561" i="40"/>
  <c r="OA560" i="40"/>
  <c r="OA559" i="40"/>
  <c r="OA558" i="40"/>
  <c r="OA557" i="40"/>
  <c r="OA556" i="40"/>
  <c r="OA555" i="40"/>
  <c r="OA554" i="40"/>
  <c r="OA553" i="40"/>
  <c r="OA552" i="40"/>
  <c r="OA551" i="40"/>
  <c r="OA550" i="40"/>
  <c r="OA549" i="40"/>
  <c r="OA548" i="40"/>
  <c r="OA547" i="40"/>
  <c r="OA546" i="40"/>
  <c r="OA545" i="40"/>
  <c r="OA544" i="40"/>
  <c r="OA543" i="40"/>
  <c r="OA542" i="40"/>
  <c r="OA541" i="40"/>
  <c r="OA540" i="40"/>
  <c r="OA539" i="40"/>
  <c r="OA538" i="40"/>
  <c r="OA537" i="40"/>
  <c r="OA536" i="40"/>
  <c r="OA535" i="40"/>
  <c r="OA534" i="40"/>
  <c r="OA533" i="40"/>
  <c r="OA532" i="40"/>
  <c r="OA531" i="40"/>
  <c r="OA530" i="40"/>
  <c r="OA529" i="40"/>
  <c r="OA528" i="40"/>
  <c r="OA527" i="40"/>
  <c r="OA526" i="40"/>
  <c r="OA525" i="40"/>
  <c r="OA524" i="40"/>
  <c r="OA523" i="40"/>
  <c r="OA522" i="40"/>
  <c r="OA521" i="40"/>
  <c r="OA520" i="40"/>
  <c r="OA519" i="40"/>
  <c r="OA518" i="40"/>
  <c r="OA517" i="40"/>
  <c r="OA516" i="40"/>
  <c r="OA515" i="40"/>
  <c r="OA514" i="40"/>
  <c r="OA513" i="40"/>
  <c r="OA512" i="40"/>
  <c r="OA511" i="40"/>
  <c r="OA510" i="40"/>
  <c r="OA509" i="40"/>
  <c r="OA508" i="40"/>
  <c r="OA507" i="40"/>
  <c r="OA506" i="40"/>
  <c r="OA505" i="40"/>
  <c r="OA504" i="40"/>
  <c r="OA503" i="40"/>
  <c r="OA502" i="40"/>
  <c r="OA501" i="40"/>
  <c r="OA500" i="40"/>
  <c r="OA499" i="40"/>
  <c r="OA498" i="40"/>
  <c r="OA497" i="40"/>
  <c r="OA496" i="40"/>
  <c r="OA495" i="40"/>
  <c r="OA494" i="40"/>
  <c r="OA493" i="40"/>
  <c r="OA492" i="40"/>
  <c r="OA491" i="40"/>
  <c r="OA490" i="40"/>
  <c r="OA489" i="40"/>
  <c r="OA488" i="40"/>
  <c r="OA487" i="40"/>
  <c r="OA486" i="40"/>
  <c r="OA485" i="40"/>
  <c r="OA484" i="40"/>
  <c r="OA483" i="40"/>
  <c r="OA482" i="40"/>
  <c r="OA481" i="40"/>
  <c r="OA480" i="40"/>
  <c r="OA479" i="40"/>
  <c r="OA478" i="40"/>
  <c r="OA477" i="40"/>
  <c r="OA476" i="40"/>
  <c r="OA475" i="40"/>
  <c r="OA474" i="40"/>
  <c r="OA473" i="40"/>
  <c r="OA472" i="40"/>
  <c r="OA471" i="40"/>
  <c r="OA470" i="40"/>
  <c r="OA469" i="40"/>
  <c r="OA468" i="40"/>
  <c r="OA467" i="40"/>
  <c r="OA466" i="40"/>
  <c r="OA465" i="40"/>
  <c r="OA464" i="40"/>
  <c r="OA463" i="40"/>
  <c r="OA462" i="40"/>
  <c r="OA461" i="40"/>
  <c r="OA460" i="40"/>
  <c r="OA459" i="40"/>
  <c r="OA458" i="40"/>
  <c r="OA457" i="40"/>
  <c r="OA456" i="40"/>
  <c r="OA455" i="40"/>
  <c r="OA454" i="40"/>
  <c r="OA453" i="40"/>
  <c r="OA452" i="40"/>
  <c r="OA451" i="40"/>
  <c r="OA450" i="40"/>
  <c r="OA449" i="40"/>
  <c r="OA448" i="40"/>
  <c r="OA447" i="40"/>
  <c r="OA446" i="40"/>
  <c r="OA445" i="40"/>
  <c r="OA444" i="40"/>
  <c r="OA443" i="40"/>
  <c r="OA442" i="40"/>
  <c r="OA441" i="40"/>
  <c r="OA440" i="40"/>
  <c r="OA439" i="40"/>
  <c r="OA438" i="40"/>
  <c r="OA437" i="40"/>
  <c r="OA436" i="40"/>
  <c r="OA435" i="40"/>
  <c r="OA434" i="40"/>
  <c r="OA433" i="40"/>
  <c r="OA432" i="40"/>
  <c r="OA431" i="40"/>
  <c r="OA430" i="40"/>
  <c r="OA429" i="40"/>
  <c r="OA428" i="40"/>
  <c r="OA427" i="40"/>
  <c r="OA426" i="40"/>
  <c r="OA425" i="40"/>
  <c r="OA424" i="40"/>
  <c r="OA423" i="40"/>
  <c r="OA422" i="40"/>
  <c r="OA421" i="40"/>
  <c r="OA420" i="40"/>
  <c r="OA419" i="40"/>
  <c r="OA418" i="40"/>
  <c r="OA417" i="40"/>
  <c r="OA416" i="40"/>
  <c r="OA415" i="40"/>
  <c r="OA414" i="40"/>
  <c r="OA413" i="40"/>
  <c r="OA412" i="40"/>
  <c r="OA411" i="40"/>
  <c r="OA410" i="40"/>
  <c r="OA409" i="40"/>
  <c r="OA408" i="40"/>
  <c r="OA407" i="40"/>
  <c r="OA406" i="40"/>
  <c r="OA405" i="40"/>
  <c r="OA404" i="40"/>
  <c r="OA403" i="40"/>
  <c r="OA402" i="40"/>
  <c r="OA401" i="40"/>
  <c r="OA400" i="40"/>
  <c r="OA399" i="40"/>
  <c r="OA398" i="40"/>
  <c r="OA397" i="40"/>
  <c r="OA396" i="40"/>
  <c r="OA395" i="40"/>
  <c r="OA394" i="40"/>
  <c r="OA393" i="40"/>
  <c r="OA392" i="40"/>
  <c r="OA391" i="40"/>
  <c r="OA390" i="40"/>
  <c r="OA389" i="40"/>
  <c r="OA388" i="40"/>
  <c r="OA387" i="40"/>
  <c r="OA386" i="40"/>
  <c r="OA385" i="40"/>
  <c r="OA384" i="40"/>
  <c r="OA383" i="40"/>
  <c r="OA382" i="40"/>
  <c r="OA381" i="40"/>
  <c r="OA380" i="40"/>
  <c r="OA379" i="40"/>
  <c r="OA378" i="40"/>
  <c r="OA377" i="40"/>
  <c r="OA376" i="40"/>
  <c r="OA375" i="40"/>
  <c r="OA374" i="40"/>
  <c r="OA373" i="40"/>
  <c r="OA372" i="40"/>
  <c r="OA371" i="40"/>
  <c r="OA370" i="40"/>
  <c r="OA369" i="40"/>
  <c r="OA368" i="40"/>
  <c r="OA367" i="40"/>
  <c r="OA366" i="40"/>
  <c r="OA365" i="40"/>
  <c r="OA364" i="40"/>
  <c r="OA363" i="40"/>
  <c r="OA362" i="40"/>
  <c r="OA361" i="40"/>
  <c r="OA360" i="40"/>
  <c r="OA359" i="40"/>
  <c r="OA358" i="40"/>
  <c r="OA357" i="40"/>
  <c r="OA356" i="40"/>
  <c r="OA355" i="40"/>
  <c r="OA354" i="40"/>
  <c r="OA353" i="40"/>
  <c r="OA352" i="40"/>
  <c r="OA351" i="40"/>
  <c r="OA350" i="40"/>
  <c r="OA349" i="40"/>
  <c r="OA348" i="40"/>
  <c r="OA347" i="40"/>
  <c r="OA346" i="40"/>
  <c r="OA345" i="40"/>
  <c r="OA344" i="40"/>
  <c r="OA343" i="40"/>
  <c r="OA342" i="40"/>
  <c r="OA341" i="40"/>
  <c r="OA340" i="40"/>
  <c r="OA339" i="40"/>
  <c r="OA338" i="40"/>
  <c r="OA337" i="40"/>
  <c r="OA336" i="40"/>
  <c r="OA335" i="40"/>
  <c r="OA334" i="40"/>
  <c r="OA333" i="40"/>
  <c r="OA332" i="40"/>
  <c r="OA331" i="40"/>
  <c r="OA330" i="40"/>
  <c r="OA329" i="40"/>
  <c r="OA328" i="40"/>
  <c r="OA327" i="40"/>
  <c r="OA326" i="40"/>
  <c r="OA325" i="40"/>
  <c r="OA324" i="40"/>
  <c r="OA323" i="40"/>
  <c r="OA322" i="40"/>
  <c r="OA321" i="40"/>
  <c r="OA320" i="40"/>
  <c r="OA319" i="40"/>
  <c r="OA318" i="40"/>
  <c r="OA317" i="40"/>
  <c r="OA316" i="40"/>
  <c r="OA315" i="40"/>
  <c r="OA314" i="40"/>
  <c r="OA313" i="40"/>
  <c r="OA312" i="40"/>
  <c r="OA311" i="40"/>
  <c r="OA310" i="40"/>
  <c r="OA309" i="40"/>
  <c r="OA308" i="40"/>
  <c r="OA307" i="40"/>
  <c r="OA306" i="40"/>
  <c r="OA305" i="40"/>
  <c r="OA304" i="40"/>
  <c r="OA303" i="40"/>
  <c r="OA302" i="40"/>
  <c r="OA301" i="40"/>
  <c r="OA300" i="40"/>
  <c r="OA299" i="40"/>
  <c r="OA298" i="40"/>
  <c r="OA297" i="40"/>
  <c r="OA296" i="40"/>
  <c r="OA295" i="40"/>
  <c r="OA294" i="40"/>
  <c r="OA293" i="40"/>
  <c r="OA292" i="40"/>
  <c r="OA291" i="40"/>
  <c r="OA290" i="40"/>
  <c r="OA289" i="40"/>
  <c r="OA288" i="40"/>
  <c r="OA287" i="40"/>
  <c r="OA286" i="40"/>
  <c r="OA285" i="40"/>
  <c r="OA284" i="40"/>
  <c r="OA283" i="40"/>
  <c r="OA282" i="40"/>
  <c r="OA281" i="40"/>
  <c r="OA280" i="40"/>
  <c r="OA279" i="40"/>
  <c r="OA278" i="40"/>
  <c r="OA277" i="40"/>
  <c r="OA276" i="40"/>
  <c r="OA275" i="40"/>
  <c r="OA274" i="40"/>
  <c r="OA273" i="40"/>
  <c r="OA272" i="40"/>
  <c r="OA271" i="40"/>
  <c r="OA270" i="40"/>
  <c r="OA269" i="40"/>
  <c r="OA268" i="40"/>
  <c r="OA267" i="40"/>
  <c r="OA266" i="40"/>
  <c r="OA265" i="40"/>
  <c r="OA264" i="40"/>
  <c r="OA263" i="40"/>
  <c r="OA262" i="40"/>
  <c r="OA261" i="40"/>
  <c r="OA260" i="40"/>
  <c r="OA259" i="40"/>
  <c r="OA258" i="40"/>
  <c r="OA257" i="40"/>
  <c r="OA256" i="40"/>
  <c r="OA255" i="40"/>
  <c r="OA254" i="40"/>
  <c r="OA253" i="40"/>
  <c r="OA252" i="40"/>
  <c r="OA251" i="40"/>
  <c r="OA250" i="40"/>
  <c r="OA249" i="40"/>
  <c r="OA248" i="40"/>
  <c r="OA247" i="40"/>
  <c r="OA246" i="40"/>
  <c r="OA245" i="40"/>
  <c r="OA244" i="40"/>
  <c r="OA243" i="40"/>
  <c r="OA242" i="40"/>
  <c r="OA241" i="40"/>
  <c r="OA240" i="40"/>
  <c r="OA239" i="40"/>
  <c r="OA238" i="40"/>
  <c r="OA237" i="40"/>
  <c r="OA236" i="40"/>
  <c r="OA235" i="40"/>
  <c r="OA234" i="40"/>
  <c r="OA233" i="40"/>
  <c r="OA232" i="40"/>
  <c r="OA231" i="40"/>
  <c r="OA230" i="40"/>
  <c r="OA229" i="40"/>
  <c r="OA228" i="40"/>
  <c r="OA227" i="40"/>
  <c r="OA226" i="40"/>
  <c r="OA225" i="40"/>
  <c r="OA224" i="40"/>
  <c r="OA223" i="40"/>
  <c r="OA222" i="40"/>
  <c r="OA221" i="40"/>
  <c r="OA220" i="40"/>
  <c r="OA219" i="40"/>
  <c r="OA218" i="40"/>
  <c r="OA217" i="40"/>
  <c r="OA216" i="40"/>
  <c r="OA215" i="40"/>
  <c r="OA214" i="40"/>
  <c r="OA213" i="40"/>
  <c r="NR1235" i="40"/>
  <c r="NR1234" i="40"/>
  <c r="NR1233" i="40"/>
  <c r="NR1232" i="40"/>
  <c r="NR1231" i="40"/>
  <c r="NR1230" i="40"/>
  <c r="NR1229" i="40"/>
  <c r="NR1228" i="40"/>
  <c r="NR1227" i="40"/>
  <c r="NR1226" i="40"/>
  <c r="NR1225" i="40"/>
  <c r="NR1224" i="40"/>
  <c r="NR1223" i="40"/>
  <c r="NR1222" i="40"/>
  <c r="NR1221" i="40"/>
  <c r="NR1220" i="40"/>
  <c r="NR1219" i="40"/>
  <c r="NR1218" i="40"/>
  <c r="NR1217" i="40"/>
  <c r="NR1216" i="40"/>
  <c r="NR1215" i="40"/>
  <c r="NR1214" i="40"/>
  <c r="NR1213" i="40"/>
  <c r="NR1212" i="40"/>
  <c r="NR1211" i="40"/>
  <c r="NR1210" i="40"/>
  <c r="NR1209" i="40"/>
  <c r="NR1208" i="40"/>
  <c r="NR1207" i="40"/>
  <c r="NR1206" i="40"/>
  <c r="NR1205" i="40"/>
  <c r="NR1204" i="40"/>
  <c r="NR1203" i="40"/>
  <c r="NR1202" i="40"/>
  <c r="NR1201" i="40"/>
  <c r="NR1200" i="40"/>
  <c r="NR1199" i="40"/>
  <c r="NR1198" i="40"/>
  <c r="NR1197" i="40"/>
  <c r="NR1196" i="40"/>
  <c r="NR1195" i="40"/>
  <c r="NR1194" i="40"/>
  <c r="NR1193" i="40"/>
  <c r="NR1192" i="40"/>
  <c r="NR1191" i="40"/>
  <c r="NR1190" i="40"/>
  <c r="NR1189" i="40"/>
  <c r="NR1188" i="40"/>
  <c r="NR1187" i="40"/>
  <c r="NR1186" i="40"/>
  <c r="NR1185" i="40"/>
  <c r="NR1184" i="40"/>
  <c r="NR1183" i="40"/>
  <c r="NR1182" i="40"/>
  <c r="NR1181" i="40"/>
  <c r="NR1180" i="40"/>
  <c r="NR1179" i="40"/>
  <c r="NR1178" i="40"/>
  <c r="NR1177" i="40"/>
  <c r="NR1176" i="40"/>
  <c r="NR1175" i="40"/>
  <c r="NR1174" i="40"/>
  <c r="NR1173" i="40"/>
  <c r="NR1172" i="40"/>
  <c r="NR1171" i="40"/>
  <c r="NR1170" i="40"/>
  <c r="NR1169" i="40"/>
  <c r="NR1168" i="40"/>
  <c r="NR1167" i="40"/>
  <c r="NR1166" i="40"/>
  <c r="NR1165" i="40"/>
  <c r="NR1164" i="40"/>
  <c r="NR1163" i="40"/>
  <c r="NR1162" i="40"/>
  <c r="NR1161" i="40"/>
  <c r="NR1160" i="40"/>
  <c r="NR1159" i="40"/>
  <c r="NR1158" i="40"/>
  <c r="NR1157" i="40"/>
  <c r="NR1156" i="40"/>
  <c r="NR1155" i="40"/>
  <c r="NR1154" i="40"/>
  <c r="NR1153" i="40"/>
  <c r="NR1152" i="40"/>
  <c r="NR1151" i="40"/>
  <c r="NR1150" i="40"/>
  <c r="NR1149" i="40"/>
  <c r="NR1148" i="40"/>
  <c r="NR1147" i="40"/>
  <c r="NR1146" i="40"/>
  <c r="NR1145" i="40"/>
  <c r="NR1144" i="40"/>
  <c r="NR1143" i="40"/>
  <c r="NR1142" i="40"/>
  <c r="NR1141" i="40"/>
  <c r="NR1140" i="40"/>
  <c r="NR1139" i="40"/>
  <c r="NR1138" i="40"/>
  <c r="NR1137" i="40"/>
  <c r="NR1136" i="40"/>
  <c r="NR1135" i="40"/>
  <c r="NR1134" i="40"/>
  <c r="NR1133" i="40"/>
  <c r="NR1132" i="40"/>
  <c r="NR1131" i="40"/>
  <c r="NR1130" i="40"/>
  <c r="NR1129" i="40"/>
  <c r="NR1128" i="40"/>
  <c r="NR1127" i="40"/>
  <c r="NR1126" i="40"/>
  <c r="NR1125" i="40"/>
  <c r="NR1124" i="40"/>
  <c r="NR1123" i="40"/>
  <c r="NR1122" i="40"/>
  <c r="NR1121" i="40"/>
  <c r="NR1120" i="40"/>
  <c r="NR1119" i="40"/>
  <c r="NR1118" i="40"/>
  <c r="NR1117" i="40"/>
  <c r="NR1116" i="40"/>
  <c r="NR1115" i="40"/>
  <c r="NR1114" i="40"/>
  <c r="NR1113" i="40"/>
  <c r="NR1112" i="40"/>
  <c r="NR1111" i="40"/>
  <c r="NR1110" i="40"/>
  <c r="NR1109" i="40"/>
  <c r="NR1108" i="40"/>
  <c r="NR1107" i="40"/>
  <c r="NR1106" i="40"/>
  <c r="NR1105" i="40"/>
  <c r="NR1104" i="40"/>
  <c r="NR1103" i="40"/>
  <c r="NR1102" i="40"/>
  <c r="NR1101" i="40"/>
  <c r="NR1100" i="40"/>
  <c r="NR1099" i="40"/>
  <c r="NR1098" i="40"/>
  <c r="NR1097" i="40"/>
  <c r="NR1096" i="40"/>
  <c r="NR1095" i="40"/>
  <c r="NR1094" i="40"/>
  <c r="NR1093" i="40"/>
  <c r="NR1092" i="40"/>
  <c r="NR1091" i="40"/>
  <c r="NR1090" i="40"/>
  <c r="NR1089" i="40"/>
  <c r="NR1088" i="40"/>
  <c r="NR1087" i="40"/>
  <c r="NR1086" i="40"/>
  <c r="NR1085" i="40"/>
  <c r="NR1084" i="40"/>
  <c r="NR1083" i="40"/>
  <c r="NR1082" i="40"/>
  <c r="NR1081" i="40"/>
  <c r="NR1080" i="40"/>
  <c r="NR1079" i="40"/>
  <c r="NR1078" i="40"/>
  <c r="NR1077" i="40"/>
  <c r="NR1076" i="40"/>
  <c r="NR1075" i="40"/>
  <c r="NR1074" i="40"/>
  <c r="NR1073" i="40"/>
  <c r="NR1072" i="40"/>
  <c r="NR1071" i="40"/>
  <c r="NR1070" i="40"/>
  <c r="NR1069" i="40"/>
  <c r="NR1068" i="40"/>
  <c r="NR1067" i="40"/>
  <c r="NR1066" i="40"/>
  <c r="NR1065" i="40"/>
  <c r="NR1064" i="40"/>
  <c r="NR1063" i="40"/>
  <c r="NR1062" i="40"/>
  <c r="NR1061" i="40"/>
  <c r="NR1060" i="40"/>
  <c r="NR1059" i="40"/>
  <c r="NR1058" i="40"/>
  <c r="NR1057" i="40"/>
  <c r="NR1056" i="40"/>
  <c r="NR1055" i="40"/>
  <c r="NR1054" i="40"/>
  <c r="NR1053" i="40"/>
  <c r="NR1052" i="40"/>
  <c r="NR1051" i="40"/>
  <c r="NR1050" i="40"/>
  <c r="NR1049" i="40"/>
  <c r="NR1048" i="40"/>
  <c r="NR1047" i="40"/>
  <c r="NR1046" i="40"/>
  <c r="NR1045" i="40"/>
  <c r="NR1044" i="40"/>
  <c r="NR1043" i="40"/>
  <c r="NR1042" i="40"/>
  <c r="NR1041" i="40"/>
  <c r="NR1040" i="40"/>
  <c r="NR1039" i="40"/>
  <c r="NR1038" i="40"/>
  <c r="NR1037" i="40"/>
  <c r="NR1036" i="40"/>
  <c r="NR1035" i="40"/>
  <c r="NR1034" i="40"/>
  <c r="NR1033" i="40"/>
  <c r="NR1032" i="40"/>
  <c r="NR1031" i="40"/>
  <c r="NR1030" i="40"/>
  <c r="NR1029" i="40"/>
  <c r="NR1028" i="40"/>
  <c r="NR1027" i="40"/>
  <c r="NR1026" i="40"/>
  <c r="NR1025" i="40"/>
  <c r="NR1024" i="40"/>
  <c r="NR1023" i="40"/>
  <c r="NR1022" i="40"/>
  <c r="NR1021" i="40"/>
  <c r="NR1020" i="40"/>
  <c r="NR1019" i="40"/>
  <c r="NR1018" i="40"/>
  <c r="NR1017" i="40"/>
  <c r="NR1016" i="40"/>
  <c r="NR1015" i="40"/>
  <c r="NR1014" i="40"/>
  <c r="NR1013" i="40"/>
  <c r="NR1012" i="40"/>
  <c r="NR1011" i="40"/>
  <c r="NR1010" i="40"/>
  <c r="NR1009" i="40"/>
  <c r="NR1008" i="40"/>
  <c r="NR1007" i="40"/>
  <c r="NR1006" i="40"/>
  <c r="NR1005" i="40"/>
  <c r="NR1004" i="40"/>
  <c r="NR1003" i="40"/>
  <c r="NR1002" i="40"/>
  <c r="NR1001" i="40"/>
  <c r="NR1000" i="40"/>
  <c r="NR999" i="40"/>
  <c r="NR998" i="40"/>
  <c r="NR997" i="40"/>
  <c r="NR996" i="40"/>
  <c r="NR995" i="40"/>
  <c r="NR994" i="40"/>
  <c r="NR993" i="40"/>
  <c r="NR992" i="40"/>
  <c r="NR991" i="40"/>
  <c r="NR990" i="40"/>
  <c r="NR989" i="40"/>
  <c r="NR988" i="40"/>
  <c r="NR987" i="40"/>
  <c r="NR986" i="40"/>
  <c r="NR985" i="40"/>
  <c r="NR984" i="40"/>
  <c r="NR983" i="40"/>
  <c r="NR982" i="40"/>
  <c r="NR981" i="40"/>
  <c r="NR980" i="40"/>
  <c r="NR979" i="40"/>
  <c r="NR978" i="40"/>
  <c r="NR977" i="40"/>
  <c r="NR976" i="40"/>
  <c r="NR975" i="40"/>
  <c r="NR974" i="40"/>
  <c r="NR973" i="40"/>
  <c r="NR972" i="40"/>
  <c r="NR971" i="40"/>
  <c r="NR970" i="40"/>
  <c r="NR969" i="40"/>
  <c r="NR968" i="40"/>
  <c r="NR967" i="40"/>
  <c r="NR966" i="40"/>
  <c r="NR965" i="40"/>
  <c r="NR964" i="40"/>
  <c r="NR963" i="40"/>
  <c r="NR962" i="40"/>
  <c r="NR961" i="40"/>
  <c r="NR960" i="40"/>
  <c r="NR959" i="40"/>
  <c r="NR958" i="40"/>
  <c r="NR957" i="40"/>
  <c r="NR956" i="40"/>
  <c r="NR955" i="40"/>
  <c r="NR954" i="40"/>
  <c r="NR953" i="40"/>
  <c r="NR952" i="40"/>
  <c r="NR951" i="40"/>
  <c r="NR950" i="40"/>
  <c r="NR949" i="40"/>
  <c r="NR948" i="40"/>
  <c r="NR947" i="40"/>
  <c r="NR946" i="40"/>
  <c r="NR945" i="40"/>
  <c r="NR944" i="40"/>
  <c r="NR943" i="40"/>
  <c r="NR942" i="40"/>
  <c r="NR941" i="40"/>
  <c r="NR940" i="40"/>
  <c r="NR939" i="40"/>
  <c r="NR938" i="40"/>
  <c r="NR937" i="40"/>
  <c r="NR936" i="40"/>
  <c r="NR935" i="40"/>
  <c r="NR934" i="40"/>
  <c r="NR933" i="40"/>
  <c r="NR932" i="40"/>
  <c r="NR931" i="40"/>
  <c r="NR930" i="40"/>
  <c r="NR929" i="40"/>
  <c r="NR928" i="40"/>
  <c r="NR927" i="40"/>
  <c r="NR926" i="40"/>
  <c r="NR925" i="40"/>
  <c r="NR924" i="40"/>
  <c r="NR923" i="40"/>
  <c r="NR922" i="40"/>
  <c r="NR921" i="40"/>
  <c r="NR920" i="40"/>
  <c r="NR919" i="40"/>
  <c r="NR918" i="40"/>
  <c r="NR917" i="40"/>
  <c r="NR916" i="40"/>
  <c r="NR915" i="40"/>
  <c r="NR914" i="40"/>
  <c r="NR913" i="40"/>
  <c r="NR912" i="40"/>
  <c r="NR911" i="40"/>
  <c r="NR910" i="40"/>
  <c r="NR909" i="40"/>
  <c r="NR908" i="40"/>
  <c r="NR907" i="40"/>
  <c r="NR906" i="40"/>
  <c r="NR905" i="40"/>
  <c r="NR904" i="40"/>
  <c r="NR903" i="40"/>
  <c r="NR902" i="40"/>
  <c r="NR901" i="40"/>
  <c r="NR900" i="40"/>
  <c r="NR899" i="40"/>
  <c r="NR898" i="40"/>
  <c r="NR897" i="40"/>
  <c r="NR896" i="40"/>
  <c r="NR895" i="40"/>
  <c r="NR894" i="40"/>
  <c r="NR893" i="40"/>
  <c r="NR892" i="40"/>
  <c r="NR891" i="40"/>
  <c r="NR890" i="40"/>
  <c r="NR889" i="40"/>
  <c r="NR888" i="40"/>
  <c r="NR887" i="40"/>
  <c r="NR886" i="40"/>
  <c r="NR885" i="40"/>
  <c r="NR884" i="40"/>
  <c r="NR883" i="40"/>
  <c r="NR882" i="40"/>
  <c r="NR881" i="40"/>
  <c r="NR880" i="40"/>
  <c r="NR879" i="40"/>
  <c r="NR878" i="40"/>
  <c r="NR877" i="40"/>
  <c r="NR876" i="40"/>
  <c r="NR875" i="40"/>
  <c r="NR874" i="40"/>
  <c r="NR873" i="40"/>
  <c r="NR872" i="40"/>
  <c r="NR871" i="40"/>
  <c r="NR870" i="40"/>
  <c r="NR869" i="40"/>
  <c r="NR868" i="40"/>
  <c r="NR867" i="40"/>
  <c r="NR866" i="40"/>
  <c r="NR865" i="40"/>
  <c r="NR864" i="40"/>
  <c r="NR863" i="40"/>
  <c r="NR862" i="40"/>
  <c r="NR861" i="40"/>
  <c r="NR860" i="40"/>
  <c r="NR859" i="40"/>
  <c r="NR858" i="40"/>
  <c r="NR857" i="40"/>
  <c r="NR856" i="40"/>
  <c r="NR855" i="40"/>
  <c r="NR854" i="40"/>
  <c r="NR853" i="40"/>
  <c r="NR852" i="40"/>
  <c r="NR851" i="40"/>
  <c r="NR850" i="40"/>
  <c r="NR849" i="40"/>
  <c r="NR848" i="40"/>
  <c r="NR847" i="40"/>
  <c r="NR846" i="40"/>
  <c r="NR845" i="40"/>
  <c r="NR844" i="40"/>
  <c r="NR843" i="40"/>
  <c r="NR842" i="40"/>
  <c r="NR841" i="40"/>
  <c r="NR840" i="40"/>
  <c r="NR839" i="40"/>
  <c r="NR838" i="40"/>
  <c r="NR837" i="40"/>
  <c r="NR836" i="40"/>
  <c r="NR835" i="40"/>
  <c r="NR834" i="40"/>
  <c r="NR833" i="40"/>
  <c r="NR832" i="40"/>
  <c r="NR831" i="40"/>
  <c r="NR830" i="40"/>
  <c r="NR829" i="40"/>
  <c r="NR828" i="40"/>
  <c r="NR827" i="40"/>
  <c r="NR826" i="40"/>
  <c r="NR825" i="40"/>
  <c r="NR824" i="40"/>
  <c r="NR823" i="40"/>
  <c r="NR822" i="40"/>
  <c r="NR821" i="40"/>
  <c r="NR820" i="40"/>
  <c r="NR819" i="40"/>
  <c r="NR818" i="40"/>
  <c r="NR817" i="40"/>
  <c r="NR816" i="40"/>
  <c r="NR815" i="40"/>
  <c r="NR814" i="40"/>
  <c r="NR813" i="40"/>
  <c r="NR812" i="40"/>
  <c r="NR811" i="40"/>
  <c r="NR810" i="40"/>
  <c r="NR809" i="40"/>
  <c r="NR808" i="40"/>
  <c r="NR807" i="40"/>
  <c r="NR806" i="40"/>
  <c r="NR805" i="40"/>
  <c r="NR804" i="40"/>
  <c r="NR803" i="40"/>
  <c r="NR802" i="40"/>
  <c r="NR801" i="40"/>
  <c r="NR800" i="40"/>
  <c r="NR799" i="40"/>
  <c r="NR798" i="40"/>
  <c r="NR797" i="40"/>
  <c r="NR796" i="40"/>
  <c r="NR795" i="40"/>
  <c r="NR794" i="40"/>
  <c r="NR793" i="40"/>
  <c r="NR792" i="40"/>
  <c r="NR791" i="40"/>
  <c r="NR790" i="40"/>
  <c r="NR789" i="40"/>
  <c r="NR788" i="40"/>
  <c r="NR787" i="40"/>
  <c r="NR786" i="40"/>
  <c r="NR785" i="40"/>
  <c r="NR784" i="40"/>
  <c r="NR783" i="40"/>
  <c r="NR782" i="40"/>
  <c r="NR781" i="40"/>
  <c r="NR780" i="40"/>
  <c r="NR779" i="40"/>
  <c r="NR778" i="40"/>
  <c r="NR777" i="40"/>
  <c r="NR776" i="40"/>
  <c r="NR775" i="40"/>
  <c r="NR774" i="40"/>
  <c r="NR773" i="40"/>
  <c r="NR772" i="40"/>
  <c r="NR771" i="40"/>
  <c r="NR770" i="40"/>
  <c r="NR769" i="40"/>
  <c r="NR768" i="40"/>
  <c r="NR767" i="40"/>
  <c r="NR766" i="40"/>
  <c r="NR765" i="40"/>
  <c r="NR764" i="40"/>
  <c r="NR763" i="40"/>
  <c r="NR762" i="40"/>
  <c r="NR761" i="40"/>
  <c r="NR760" i="40"/>
  <c r="NR759" i="40"/>
  <c r="NR758" i="40"/>
  <c r="NR757" i="40"/>
  <c r="NR756" i="40"/>
  <c r="NR755" i="40"/>
  <c r="NR754" i="40"/>
  <c r="NR753" i="40"/>
  <c r="NR752" i="40"/>
  <c r="NR751" i="40"/>
  <c r="NR750" i="40"/>
  <c r="NR749" i="40"/>
  <c r="NR748" i="40"/>
  <c r="NR747" i="40"/>
  <c r="NR746" i="40"/>
  <c r="NR745" i="40"/>
  <c r="NR744" i="40"/>
  <c r="NR743" i="40"/>
  <c r="NR742" i="40"/>
  <c r="NR741" i="40"/>
  <c r="NR740" i="40"/>
  <c r="NR739" i="40"/>
  <c r="NR738" i="40"/>
  <c r="NR737" i="40"/>
  <c r="NR736" i="40"/>
  <c r="NR735" i="40"/>
  <c r="NR734" i="40"/>
  <c r="NR733" i="40"/>
  <c r="NR732" i="40"/>
  <c r="NR731" i="40"/>
  <c r="NR730" i="40"/>
  <c r="NR729" i="40"/>
  <c r="NR728" i="40"/>
  <c r="NR727" i="40"/>
  <c r="NR726" i="40"/>
  <c r="NR725" i="40"/>
  <c r="NR724" i="40"/>
  <c r="NR723" i="40"/>
  <c r="NR722" i="40"/>
  <c r="NR721" i="40"/>
  <c r="NR720" i="40"/>
  <c r="NR719" i="40"/>
  <c r="NR718" i="40"/>
  <c r="NR717" i="40"/>
  <c r="NR716" i="40"/>
  <c r="NR715" i="40"/>
  <c r="NR714" i="40"/>
  <c r="NR713" i="40"/>
  <c r="NR712" i="40"/>
  <c r="NR711" i="40"/>
  <c r="NR710" i="40"/>
  <c r="NR709" i="40"/>
  <c r="NR708" i="40"/>
  <c r="NR707" i="40"/>
  <c r="NR706" i="40"/>
  <c r="NR705" i="40"/>
  <c r="NR704" i="40"/>
  <c r="NR703" i="40"/>
  <c r="NR702" i="40"/>
  <c r="NR701" i="40"/>
  <c r="NR700" i="40"/>
  <c r="NR699" i="40"/>
  <c r="NR698" i="40"/>
  <c r="NR697" i="40"/>
  <c r="NR696" i="40"/>
  <c r="NR695" i="40"/>
  <c r="NR694" i="40"/>
  <c r="NR693" i="40"/>
  <c r="NR692" i="40"/>
  <c r="NR691" i="40"/>
  <c r="NR690" i="40"/>
  <c r="NR689" i="40"/>
  <c r="NR688" i="40"/>
  <c r="NR687" i="40"/>
  <c r="NR686" i="40"/>
  <c r="NR685" i="40"/>
  <c r="NR684" i="40"/>
  <c r="NR683" i="40"/>
  <c r="NR682" i="40"/>
  <c r="NR681" i="40"/>
  <c r="NR680" i="40"/>
  <c r="NR679" i="40"/>
  <c r="NR678" i="40"/>
  <c r="NR677" i="40"/>
  <c r="NR676" i="40"/>
  <c r="NR675" i="40"/>
  <c r="NR674" i="40"/>
  <c r="NR673" i="40"/>
  <c r="NR672" i="40"/>
  <c r="NR671" i="40"/>
  <c r="NR670" i="40"/>
  <c r="NR669" i="40"/>
  <c r="NR668" i="40"/>
  <c r="NR667" i="40"/>
  <c r="NR666" i="40"/>
  <c r="NR665" i="40"/>
  <c r="NR664" i="40"/>
  <c r="NR663" i="40"/>
  <c r="NR662" i="40"/>
  <c r="NR661" i="40"/>
  <c r="NR660" i="40"/>
  <c r="NR659" i="40"/>
  <c r="NR658" i="40"/>
  <c r="NR657" i="40"/>
  <c r="NR656" i="40"/>
  <c r="NR655" i="40"/>
  <c r="NR654" i="40"/>
  <c r="NR653" i="40"/>
  <c r="NR652" i="40"/>
  <c r="NR651" i="40"/>
  <c r="NR650" i="40"/>
  <c r="NR649" i="40"/>
  <c r="NR648" i="40"/>
  <c r="NR647" i="40"/>
  <c r="NR646" i="40"/>
  <c r="NR645" i="40"/>
  <c r="NR644" i="40"/>
  <c r="NR643" i="40"/>
  <c r="NR642" i="40"/>
  <c r="NR641" i="40"/>
  <c r="NR640" i="40"/>
  <c r="NR639" i="40"/>
  <c r="NR638" i="40"/>
  <c r="NR637" i="40"/>
  <c r="NR636" i="40"/>
  <c r="NR635" i="40"/>
  <c r="NR634" i="40"/>
  <c r="NR633" i="40"/>
  <c r="NR632" i="40"/>
  <c r="NR631" i="40"/>
  <c r="NR630" i="40"/>
  <c r="NR629" i="40"/>
  <c r="NR628" i="40"/>
  <c r="NR627" i="40"/>
  <c r="NR626" i="40"/>
  <c r="NR625" i="40"/>
  <c r="NR624" i="40"/>
  <c r="NR623" i="40"/>
  <c r="NR622" i="40"/>
  <c r="NR621" i="40"/>
  <c r="NR620" i="40"/>
  <c r="NR619" i="40"/>
  <c r="NR618" i="40"/>
  <c r="NR617" i="40"/>
  <c r="NR616" i="40"/>
  <c r="NR615" i="40"/>
  <c r="NR614" i="40"/>
  <c r="NR613" i="40"/>
  <c r="NR612" i="40"/>
  <c r="NR611" i="40"/>
  <c r="NR610" i="40"/>
  <c r="NR609" i="40"/>
  <c r="NR608" i="40"/>
  <c r="NR607" i="40"/>
  <c r="NR606" i="40"/>
  <c r="NR605" i="40"/>
  <c r="NR604" i="40"/>
  <c r="NR603" i="40"/>
  <c r="NR602" i="40"/>
  <c r="NR601" i="40"/>
  <c r="NR600" i="40"/>
  <c r="NR599" i="40"/>
  <c r="NR598" i="40"/>
  <c r="NR597" i="40"/>
  <c r="NR596" i="40"/>
  <c r="NR595" i="40"/>
  <c r="NR594" i="40"/>
  <c r="NR593" i="40"/>
  <c r="NR592" i="40"/>
  <c r="NR591" i="40"/>
  <c r="NR590" i="40"/>
  <c r="NR589" i="40"/>
  <c r="NR588" i="40"/>
  <c r="NR587" i="40"/>
  <c r="NR586" i="40"/>
  <c r="NR585" i="40"/>
  <c r="NR584" i="40"/>
  <c r="NR583" i="40"/>
  <c r="NR582" i="40"/>
  <c r="NR581" i="40"/>
  <c r="NR580" i="40"/>
  <c r="NR579" i="40"/>
  <c r="NR578" i="40"/>
  <c r="NR577" i="40"/>
  <c r="NR576" i="40"/>
  <c r="NR575" i="40"/>
  <c r="NR574" i="40"/>
  <c r="NR573" i="40"/>
  <c r="NR572" i="40"/>
  <c r="NR571" i="40"/>
  <c r="NR570" i="40"/>
  <c r="NR569" i="40"/>
  <c r="NR568" i="40"/>
  <c r="NR567" i="40"/>
  <c r="NR566" i="40"/>
  <c r="NR565" i="40"/>
  <c r="NR564" i="40"/>
  <c r="NR563" i="40"/>
  <c r="NR562" i="40"/>
  <c r="NR561" i="40"/>
  <c r="NR560" i="40"/>
  <c r="NR559" i="40"/>
  <c r="NR558" i="40"/>
  <c r="NR557" i="40"/>
  <c r="NR556" i="40"/>
  <c r="NR555" i="40"/>
  <c r="NR554" i="40"/>
  <c r="NR553" i="40"/>
  <c r="NR552" i="40"/>
  <c r="NR551" i="40"/>
  <c r="NR550" i="40"/>
  <c r="NR549" i="40"/>
  <c r="NR548" i="40"/>
  <c r="NR547" i="40"/>
  <c r="NR546" i="40"/>
  <c r="NR545" i="40"/>
  <c r="NR544" i="40"/>
  <c r="NR543" i="40"/>
  <c r="NR542" i="40"/>
  <c r="NR541" i="40"/>
  <c r="NR540" i="40"/>
  <c r="NR539" i="40"/>
  <c r="NR538" i="40"/>
  <c r="NR537" i="40"/>
  <c r="NR536" i="40"/>
  <c r="NR535" i="40"/>
  <c r="NR534" i="40"/>
  <c r="NR533" i="40"/>
  <c r="NR532" i="40"/>
  <c r="NR531" i="40"/>
  <c r="NR530" i="40"/>
  <c r="NR529" i="40"/>
  <c r="NR528" i="40"/>
  <c r="NR527" i="40"/>
  <c r="NR526" i="40"/>
  <c r="NR525" i="40"/>
  <c r="NR524" i="40"/>
  <c r="NR523" i="40"/>
  <c r="NR522" i="40"/>
  <c r="NR521" i="40"/>
  <c r="NR520" i="40"/>
  <c r="NR519" i="40"/>
  <c r="NR518" i="40"/>
  <c r="NR517" i="40"/>
  <c r="NR516" i="40"/>
  <c r="NR515" i="40"/>
  <c r="NR514" i="40"/>
  <c r="NR513" i="40"/>
  <c r="NR512" i="40"/>
  <c r="NR511" i="40"/>
  <c r="NR510" i="40"/>
  <c r="NR509" i="40"/>
  <c r="NR508" i="40"/>
  <c r="NR507" i="40"/>
  <c r="NR506" i="40"/>
  <c r="NR505" i="40"/>
  <c r="NR504" i="40"/>
  <c r="NR503" i="40"/>
  <c r="NR502" i="40"/>
  <c r="NR501" i="40"/>
  <c r="NR500" i="40"/>
  <c r="NR499" i="40"/>
  <c r="NR498" i="40"/>
  <c r="NR497" i="40"/>
  <c r="NR496" i="40"/>
  <c r="NR495" i="40"/>
  <c r="NR494" i="40"/>
  <c r="NR493" i="40"/>
  <c r="NR492" i="40"/>
  <c r="NR491" i="40"/>
  <c r="NR490" i="40"/>
  <c r="NR489" i="40"/>
  <c r="NR488" i="40"/>
  <c r="NR487" i="40"/>
  <c r="NR486" i="40"/>
  <c r="NR485" i="40"/>
  <c r="NR484" i="40"/>
  <c r="NR483" i="40"/>
  <c r="NR482" i="40"/>
  <c r="NR481" i="40"/>
  <c r="NR480" i="40"/>
  <c r="NR479" i="40"/>
  <c r="NR478" i="40"/>
  <c r="NR477" i="40"/>
  <c r="NR476" i="40"/>
  <c r="NR475" i="40"/>
  <c r="NR474" i="40"/>
  <c r="NR473" i="40"/>
  <c r="NR472" i="40"/>
  <c r="NR471" i="40"/>
  <c r="NR470" i="40"/>
  <c r="NR469" i="40"/>
  <c r="NR468" i="40"/>
  <c r="NR467" i="40"/>
  <c r="NR466" i="40"/>
  <c r="NR465" i="40"/>
  <c r="NR464" i="40"/>
  <c r="NR463" i="40"/>
  <c r="NR462" i="40"/>
  <c r="NR461" i="40"/>
  <c r="NR460" i="40"/>
  <c r="NR459" i="40"/>
  <c r="NR458" i="40"/>
  <c r="NR457" i="40"/>
  <c r="NR456" i="40"/>
  <c r="NR455" i="40"/>
  <c r="NR454" i="40"/>
  <c r="NR453" i="40"/>
  <c r="NR452" i="40"/>
  <c r="NR451" i="40"/>
  <c r="NR450" i="40"/>
  <c r="NR449" i="40"/>
  <c r="NR448" i="40"/>
  <c r="NR447" i="40"/>
  <c r="NR446" i="40"/>
  <c r="NR445" i="40"/>
  <c r="NR444" i="40"/>
  <c r="NR443" i="40"/>
  <c r="NR442" i="40"/>
  <c r="NR441" i="40"/>
  <c r="NR440" i="40"/>
  <c r="NR439" i="40"/>
  <c r="NR438" i="40"/>
  <c r="NR437" i="40"/>
  <c r="NR436" i="40"/>
  <c r="NR435" i="40"/>
  <c r="NR434" i="40"/>
  <c r="NR433" i="40"/>
  <c r="NR432" i="40"/>
  <c r="NR431" i="40"/>
  <c r="NR430" i="40"/>
  <c r="NR429" i="40"/>
  <c r="NR428" i="40"/>
  <c r="NR427" i="40"/>
  <c r="NR426" i="40"/>
  <c r="NR425" i="40"/>
  <c r="NR424" i="40"/>
  <c r="NR423" i="40"/>
  <c r="NR422" i="40"/>
  <c r="NR421" i="40"/>
  <c r="NR420" i="40"/>
  <c r="NR419" i="40"/>
  <c r="NR418" i="40"/>
  <c r="NR417" i="40"/>
  <c r="NR416" i="40"/>
  <c r="NR415" i="40"/>
  <c r="NR414" i="40"/>
  <c r="NR413" i="40"/>
  <c r="NR412" i="40"/>
  <c r="NR411" i="40"/>
  <c r="NR410" i="40"/>
  <c r="NR409" i="40"/>
  <c r="NR408" i="40"/>
  <c r="NR407" i="40"/>
  <c r="NR406" i="40"/>
  <c r="NR405" i="40"/>
  <c r="NR404" i="40"/>
  <c r="NR403" i="40"/>
  <c r="NR402" i="40"/>
  <c r="NR401" i="40"/>
  <c r="NR400" i="40"/>
  <c r="NR399" i="40"/>
  <c r="NR398" i="40"/>
  <c r="NR397" i="40"/>
  <c r="NR396" i="40"/>
  <c r="NR395" i="40"/>
  <c r="NR394" i="40"/>
  <c r="NR393" i="40"/>
  <c r="NR392" i="40"/>
  <c r="NR391" i="40"/>
  <c r="NR390" i="40"/>
  <c r="NR389" i="40"/>
  <c r="NR388" i="40"/>
  <c r="NR387" i="40"/>
  <c r="NR386" i="40"/>
  <c r="NR385" i="40"/>
  <c r="NR384" i="40"/>
  <c r="NR383" i="40"/>
  <c r="NR382" i="40"/>
  <c r="NR381" i="40"/>
  <c r="NR380" i="40"/>
  <c r="NR379" i="40"/>
  <c r="NR378" i="40"/>
  <c r="NR377" i="40"/>
  <c r="NR376" i="40"/>
  <c r="NR375" i="40"/>
  <c r="NR374" i="40"/>
  <c r="NR373" i="40"/>
  <c r="NR372" i="40"/>
  <c r="NR371" i="40"/>
  <c r="NR370" i="40"/>
  <c r="NR369" i="40"/>
  <c r="NR368" i="40"/>
  <c r="NR367" i="40"/>
  <c r="NR366" i="40"/>
  <c r="NR365" i="40"/>
  <c r="NR364" i="40"/>
  <c r="NR363" i="40"/>
  <c r="NR362" i="40"/>
  <c r="NR361" i="40"/>
  <c r="NR360" i="40"/>
  <c r="NR359" i="40"/>
  <c r="NR358" i="40"/>
  <c r="NR357" i="40"/>
  <c r="NR356" i="40"/>
  <c r="NR355" i="40"/>
  <c r="NR354" i="40"/>
  <c r="NR353" i="40"/>
  <c r="NR352" i="40"/>
  <c r="NR351" i="40"/>
  <c r="NR350" i="40"/>
  <c r="NR349" i="40"/>
  <c r="NR348" i="40"/>
  <c r="NR347" i="40"/>
  <c r="NR346" i="40"/>
  <c r="NR345" i="40"/>
  <c r="NR344" i="40"/>
  <c r="NR343" i="40"/>
  <c r="NR342" i="40"/>
  <c r="NR341" i="40"/>
  <c r="NR340" i="40"/>
  <c r="NR339" i="40"/>
  <c r="NR338" i="40"/>
  <c r="NR337" i="40"/>
  <c r="NR336" i="40"/>
  <c r="NR335" i="40"/>
  <c r="NR334" i="40"/>
  <c r="NR333" i="40"/>
  <c r="NR332" i="40"/>
  <c r="NR331" i="40"/>
  <c r="NR330" i="40"/>
  <c r="NR329" i="40"/>
  <c r="NR328" i="40"/>
  <c r="NR327" i="40"/>
  <c r="NR326" i="40"/>
  <c r="NR325" i="40"/>
  <c r="NR324" i="40"/>
  <c r="NR323" i="40"/>
  <c r="NR322" i="40"/>
  <c r="NR321" i="40"/>
  <c r="NR320" i="40"/>
  <c r="NR319" i="40"/>
  <c r="NR318" i="40"/>
  <c r="NR317" i="40"/>
  <c r="NR316" i="40"/>
  <c r="NR315" i="40"/>
  <c r="NR314" i="40"/>
  <c r="NR313" i="40"/>
  <c r="NR312" i="40"/>
  <c r="NR311" i="40"/>
  <c r="NR310" i="40"/>
  <c r="NR309" i="40"/>
  <c r="NR308" i="40"/>
  <c r="NR307" i="40"/>
  <c r="NR306" i="40"/>
  <c r="NR305" i="40"/>
  <c r="NR304" i="40"/>
  <c r="NR303" i="40"/>
  <c r="NR302" i="40"/>
  <c r="NR301" i="40"/>
  <c r="NR300" i="40"/>
  <c r="NR299" i="40"/>
  <c r="NR298" i="40"/>
  <c r="NR297" i="40"/>
  <c r="NR296" i="40"/>
  <c r="NR295" i="40"/>
  <c r="NR294" i="40"/>
  <c r="NR293" i="40"/>
  <c r="NR292" i="40"/>
  <c r="NR291" i="40"/>
  <c r="NR290" i="40"/>
  <c r="NR289" i="40"/>
  <c r="NR288" i="40"/>
  <c r="NR287" i="40"/>
  <c r="NR286" i="40"/>
  <c r="NR285" i="40"/>
  <c r="NR284" i="40"/>
  <c r="NR283" i="40"/>
  <c r="NR282" i="40"/>
  <c r="NR281" i="40"/>
  <c r="NR280" i="40"/>
  <c r="NR279" i="40"/>
  <c r="NR278" i="40"/>
  <c r="NR277" i="40"/>
  <c r="NR276" i="40"/>
  <c r="NR275" i="40"/>
  <c r="NR274" i="40"/>
  <c r="NR273" i="40"/>
  <c r="NR272" i="40"/>
  <c r="NR271" i="40"/>
  <c r="NR270" i="40"/>
  <c r="NR269" i="40"/>
  <c r="NR268" i="40"/>
  <c r="NR267" i="40"/>
  <c r="NR266" i="40"/>
  <c r="NR265" i="40"/>
  <c r="NR264" i="40"/>
  <c r="NR263" i="40"/>
  <c r="NR262" i="40"/>
  <c r="NR261" i="40"/>
  <c r="NR260" i="40"/>
  <c r="NR259" i="40"/>
  <c r="NR258" i="40"/>
  <c r="NR257" i="40"/>
  <c r="NR256" i="40"/>
  <c r="NR255" i="40"/>
  <c r="NR254" i="40"/>
  <c r="NR253" i="40"/>
  <c r="NR252" i="40"/>
  <c r="NR251" i="40"/>
  <c r="NR250" i="40"/>
  <c r="NR249" i="40"/>
  <c r="NR248" i="40"/>
  <c r="NR247" i="40"/>
  <c r="NR246" i="40"/>
  <c r="NR245" i="40"/>
  <c r="NR244" i="40"/>
  <c r="NR243" i="40"/>
  <c r="NR242" i="40"/>
  <c r="NR241" i="40"/>
  <c r="NR240" i="40"/>
  <c r="NR239" i="40"/>
  <c r="NR238" i="40"/>
  <c r="NR237" i="40"/>
  <c r="NR236" i="40"/>
  <c r="NR235" i="40"/>
  <c r="NR234" i="40"/>
  <c r="NR233" i="40"/>
  <c r="NR232" i="40"/>
  <c r="NR231" i="40"/>
  <c r="NR230" i="40"/>
  <c r="NR229" i="40"/>
  <c r="NR228" i="40"/>
  <c r="NR227" i="40"/>
  <c r="NR226" i="40"/>
  <c r="NR225" i="40"/>
  <c r="NR224" i="40"/>
  <c r="NR223" i="40"/>
  <c r="NR222" i="40"/>
  <c r="NR221" i="40"/>
  <c r="NR220" i="40"/>
  <c r="NR219" i="40"/>
  <c r="NR218" i="40"/>
  <c r="NR217" i="40"/>
  <c r="NR216" i="40"/>
  <c r="NR215" i="40"/>
  <c r="NR214" i="40"/>
  <c r="NR213" i="40"/>
  <c r="NR212" i="40"/>
  <c r="NR211" i="40"/>
  <c r="NR210" i="40"/>
  <c r="NR209" i="40"/>
  <c r="NR208" i="40"/>
  <c r="NR207" i="40"/>
  <c r="NR206" i="40"/>
  <c r="NR205" i="40"/>
  <c r="NR204" i="40"/>
  <c r="NR203" i="40"/>
  <c r="NR202" i="40"/>
  <c r="NR201" i="40"/>
  <c r="NR200" i="40"/>
  <c r="NR199" i="40"/>
  <c r="NR198" i="40"/>
  <c r="NR197" i="40"/>
  <c r="NR196" i="40"/>
  <c r="NR195" i="40"/>
  <c r="NR194" i="40"/>
  <c r="NR193" i="40"/>
  <c r="NR192" i="40"/>
  <c r="NR191" i="40"/>
  <c r="NR190" i="40"/>
  <c r="NR189" i="40"/>
  <c r="NR188" i="40"/>
  <c r="NR187" i="40"/>
  <c r="NR186" i="40"/>
  <c r="NR185" i="40"/>
  <c r="NR184" i="40"/>
  <c r="NR183" i="40"/>
  <c r="NR182" i="40"/>
  <c r="NR181" i="40"/>
  <c r="NR180" i="40"/>
  <c r="NR179" i="40"/>
  <c r="NR178" i="40"/>
  <c r="NR177" i="40"/>
  <c r="NR176" i="40"/>
  <c r="NR175" i="40"/>
  <c r="NR174" i="40"/>
  <c r="NR173" i="40"/>
  <c r="NR172" i="40"/>
  <c r="NR171" i="40"/>
  <c r="NR170" i="40"/>
  <c r="NR169" i="40"/>
  <c r="NR168" i="40"/>
  <c r="NR167" i="40"/>
  <c r="NR166" i="40"/>
  <c r="NR165" i="40"/>
  <c r="NR164" i="40"/>
  <c r="NR163" i="40"/>
  <c r="NR162" i="40"/>
  <c r="NR161" i="40"/>
  <c r="NR160" i="40"/>
  <c r="NR159" i="40"/>
  <c r="NR158" i="40"/>
  <c r="NR157" i="40"/>
  <c r="NR156" i="40"/>
  <c r="NR155" i="40"/>
  <c r="NR154" i="40"/>
  <c r="NR153" i="40"/>
  <c r="NR152" i="40"/>
  <c r="NR151" i="40"/>
  <c r="NR150" i="40"/>
  <c r="NR149" i="40"/>
  <c r="NR148" i="40"/>
  <c r="NR147" i="40"/>
  <c r="NR146" i="40"/>
  <c r="NR145" i="40"/>
  <c r="NR144" i="40"/>
  <c r="NR143" i="40"/>
  <c r="NR142" i="40"/>
  <c r="NR141" i="40"/>
  <c r="NR140" i="40"/>
  <c r="NR139" i="40"/>
  <c r="NR138" i="40"/>
  <c r="NR137" i="40"/>
  <c r="NR136" i="40"/>
  <c r="NR135" i="40"/>
  <c r="NR134" i="40"/>
  <c r="NR133" i="40"/>
  <c r="NR132" i="40"/>
  <c r="NR131" i="40"/>
  <c r="NR130" i="40"/>
  <c r="NR129" i="40"/>
  <c r="NR128" i="40"/>
  <c r="NR127" i="40"/>
  <c r="NR126" i="40"/>
  <c r="NR125" i="40"/>
  <c r="NR124" i="40"/>
  <c r="NR123" i="40"/>
  <c r="NR122" i="40"/>
  <c r="NI1235" i="40"/>
  <c r="NI1234" i="40"/>
  <c r="NI1233" i="40"/>
  <c r="NI1232" i="40"/>
  <c r="NI1231" i="40"/>
  <c r="NI1230" i="40"/>
  <c r="NI1229" i="40"/>
  <c r="NI1228" i="40"/>
  <c r="NI1227" i="40"/>
  <c r="NI1226" i="40"/>
  <c r="NI1225" i="40"/>
  <c r="NI1224" i="40"/>
  <c r="NI1223" i="40"/>
  <c r="NI1222" i="40"/>
  <c r="NI1221" i="40"/>
  <c r="NI1220" i="40"/>
  <c r="NI1219" i="40"/>
  <c r="NI1218" i="40"/>
  <c r="NI1217" i="40"/>
  <c r="NI1216" i="40"/>
  <c r="NI1215" i="40"/>
  <c r="NI1214" i="40"/>
  <c r="NI1213" i="40"/>
  <c r="NI1212" i="40"/>
  <c r="NI1211" i="40"/>
  <c r="NI1210" i="40"/>
  <c r="NI1209" i="40"/>
  <c r="NI1208" i="40"/>
  <c r="NI1207" i="40"/>
  <c r="NI1206" i="40"/>
  <c r="NI1205" i="40"/>
  <c r="NI1204" i="40"/>
  <c r="NI1203" i="40"/>
  <c r="NI1202" i="40"/>
  <c r="NI1201" i="40"/>
  <c r="NI1200" i="40"/>
  <c r="NI1199" i="40"/>
  <c r="NI1198" i="40"/>
  <c r="NI1197" i="40"/>
  <c r="NI1196" i="40"/>
  <c r="NI1195" i="40"/>
  <c r="NI1194" i="40"/>
  <c r="NI1193" i="40"/>
  <c r="NI1192" i="40"/>
  <c r="NI1191" i="40"/>
  <c r="NI1190" i="40"/>
  <c r="NI1189" i="40"/>
  <c r="NI1188" i="40"/>
  <c r="NI1187" i="40"/>
  <c r="NI1186" i="40"/>
  <c r="NI1185" i="40"/>
  <c r="NI1184" i="40"/>
  <c r="NI1183" i="40"/>
  <c r="NI1182" i="40"/>
  <c r="NI1181" i="40"/>
  <c r="NI1180" i="40"/>
  <c r="NI1179" i="40"/>
  <c r="NI1178" i="40"/>
  <c r="NI1177" i="40"/>
  <c r="NI1176" i="40"/>
  <c r="NI1175" i="40"/>
  <c r="NI1174" i="40"/>
  <c r="NI1173" i="40"/>
  <c r="NI1172" i="40"/>
  <c r="NI1171" i="40"/>
  <c r="NI1170" i="40"/>
  <c r="NI1169" i="40"/>
  <c r="NI1168" i="40"/>
  <c r="NI1167" i="40"/>
  <c r="NI1166" i="40"/>
  <c r="NI1165" i="40"/>
  <c r="NI1164" i="40"/>
  <c r="NI1163" i="40"/>
  <c r="NI1162" i="40"/>
  <c r="NI1161" i="40"/>
  <c r="NI1160" i="40"/>
  <c r="NI1159" i="40"/>
  <c r="NI1158" i="40"/>
  <c r="NI1157" i="40"/>
  <c r="NI1156" i="40"/>
  <c r="NI1155" i="40"/>
  <c r="NI1154" i="40"/>
  <c r="NI1153" i="40"/>
  <c r="NI1152" i="40"/>
  <c r="NI1151" i="40"/>
  <c r="NI1150" i="40"/>
  <c r="NI1149" i="40"/>
  <c r="NI1148" i="40"/>
  <c r="NI1147" i="40"/>
  <c r="NI1146" i="40"/>
  <c r="NI1145" i="40"/>
  <c r="NI1144" i="40"/>
  <c r="NI1143" i="40"/>
  <c r="NI1142" i="40"/>
  <c r="NI1141" i="40"/>
  <c r="NI1140" i="40"/>
  <c r="NI1139" i="40"/>
  <c r="NI1138" i="40"/>
  <c r="NI1137" i="40"/>
  <c r="NI1136" i="40"/>
  <c r="NI1135" i="40"/>
  <c r="NI1134" i="40"/>
  <c r="NI1133" i="40"/>
  <c r="NI1132" i="40"/>
  <c r="NI1131" i="40"/>
  <c r="NI1130" i="40"/>
  <c r="NI1129" i="40"/>
  <c r="NI1128" i="40"/>
  <c r="NI1127" i="40"/>
  <c r="NI1126" i="40"/>
  <c r="NI1125" i="40"/>
  <c r="NI1124" i="40"/>
  <c r="NI1123" i="40"/>
  <c r="NI1122" i="40"/>
  <c r="NI1121" i="40"/>
  <c r="NI1120" i="40"/>
  <c r="NI1119" i="40"/>
  <c r="NI1118" i="40"/>
  <c r="NI1117" i="40"/>
  <c r="NI1116" i="40"/>
  <c r="NI1115" i="40"/>
  <c r="NI1114" i="40"/>
  <c r="NI1113" i="40"/>
  <c r="NI1112" i="40"/>
  <c r="NI1111" i="40"/>
  <c r="NI1110" i="40"/>
  <c r="NI1109" i="40"/>
  <c r="NI1108" i="40"/>
  <c r="NI1107" i="40"/>
  <c r="NI1106" i="40"/>
  <c r="NI1105" i="40"/>
  <c r="NI1104" i="40"/>
  <c r="NI1103" i="40"/>
  <c r="NI1102" i="40"/>
  <c r="NI1101" i="40"/>
  <c r="NI1100" i="40"/>
  <c r="NI1099" i="40"/>
  <c r="NI1098" i="40"/>
  <c r="NI1097" i="40"/>
  <c r="NI1096" i="40"/>
  <c r="NI1095" i="40"/>
  <c r="NI1094" i="40"/>
  <c r="NI1093" i="40"/>
  <c r="NI1092" i="40"/>
  <c r="NI1091" i="40"/>
  <c r="NI1090" i="40"/>
  <c r="NI1089" i="40"/>
  <c r="NI1088" i="40"/>
  <c r="NI1087" i="40"/>
  <c r="NI1086" i="40"/>
  <c r="NI1085" i="40"/>
  <c r="NI1084" i="40"/>
  <c r="NI1083" i="40"/>
  <c r="NI1082" i="40"/>
  <c r="NI1081" i="40"/>
  <c r="NI1080" i="40"/>
  <c r="NI1079" i="40"/>
  <c r="NI1078" i="40"/>
  <c r="NI1077" i="40"/>
  <c r="NI1076" i="40"/>
  <c r="NI1075" i="40"/>
  <c r="NI1074" i="40"/>
  <c r="NI1073" i="40"/>
  <c r="NI1072" i="40"/>
  <c r="NI1071" i="40"/>
  <c r="NI1070" i="40"/>
  <c r="NI1069" i="40"/>
  <c r="NI1068" i="40"/>
  <c r="NI1067" i="40"/>
  <c r="NI1066" i="40"/>
  <c r="NI1065" i="40"/>
  <c r="NI1064" i="40"/>
  <c r="NI1063" i="40"/>
  <c r="NI1062" i="40"/>
  <c r="NI1061" i="40"/>
  <c r="NI1060" i="40"/>
  <c r="NI1059" i="40"/>
  <c r="NI1058" i="40"/>
  <c r="NI1057" i="40"/>
  <c r="NI1056" i="40"/>
  <c r="NI1055" i="40"/>
  <c r="NI1054" i="40"/>
  <c r="NI1053" i="40"/>
  <c r="NI1052" i="40"/>
  <c r="NI1051" i="40"/>
  <c r="NI1050" i="40"/>
  <c r="NI1049" i="40"/>
  <c r="NI1048" i="40"/>
  <c r="NI1047" i="40"/>
  <c r="NI1046" i="40"/>
  <c r="NI1045" i="40"/>
  <c r="NI1044" i="40"/>
  <c r="NI1043" i="40"/>
  <c r="NI1042" i="40"/>
  <c r="NI1041" i="40"/>
  <c r="NI1040" i="40"/>
  <c r="NI1039" i="40"/>
  <c r="NI1038" i="40"/>
  <c r="NI1037" i="40"/>
  <c r="NI1036" i="40"/>
  <c r="NI1035" i="40"/>
  <c r="NI1034" i="40"/>
  <c r="NI1033" i="40"/>
  <c r="NI1032" i="40"/>
  <c r="NI1031" i="40"/>
  <c r="NI1030" i="40"/>
  <c r="NI1029" i="40"/>
  <c r="NI1028" i="40"/>
  <c r="NI1027" i="40"/>
  <c r="NI1026" i="40"/>
  <c r="NI1025" i="40"/>
  <c r="NI1024" i="40"/>
  <c r="NI1023" i="40"/>
  <c r="NI1022" i="40"/>
  <c r="NI1021" i="40"/>
  <c r="NI1020" i="40"/>
  <c r="NI1019" i="40"/>
  <c r="NI1018" i="40"/>
  <c r="NI1017" i="40"/>
  <c r="NI1016" i="40"/>
  <c r="NI1015" i="40"/>
  <c r="NI1014" i="40"/>
  <c r="NI1013" i="40"/>
  <c r="NI1012" i="40"/>
  <c r="NI1011" i="40"/>
  <c r="NI1010" i="40"/>
  <c r="NI1009" i="40"/>
  <c r="NI1008" i="40"/>
  <c r="NI1007" i="40"/>
  <c r="NI1006" i="40"/>
  <c r="NI1005" i="40"/>
  <c r="NI1004" i="40"/>
  <c r="NI1003" i="40"/>
  <c r="NI1002" i="40"/>
  <c r="NI1001" i="40"/>
  <c r="NI1000" i="40"/>
  <c r="NI999" i="40"/>
  <c r="NI998" i="40"/>
  <c r="NI997" i="40"/>
  <c r="NI996" i="40"/>
  <c r="NI995" i="40"/>
  <c r="NI994" i="40"/>
  <c r="NI993" i="40"/>
  <c r="NI992" i="40"/>
  <c r="NI991" i="40"/>
  <c r="NI990" i="40"/>
  <c r="NI989" i="40"/>
  <c r="NI988" i="40"/>
  <c r="NI987" i="40"/>
  <c r="NI986" i="40"/>
  <c r="NI985" i="40"/>
  <c r="NI984" i="40"/>
  <c r="NI983" i="40"/>
  <c r="NI982" i="40"/>
  <c r="NI981" i="40"/>
  <c r="NI980" i="40"/>
  <c r="NI979" i="40"/>
  <c r="NI978" i="40"/>
  <c r="NI977" i="40"/>
  <c r="NI976" i="40"/>
  <c r="NI975" i="40"/>
  <c r="NI974" i="40"/>
  <c r="NI973" i="40"/>
  <c r="NI972" i="40"/>
  <c r="NI971" i="40"/>
  <c r="NI970" i="40"/>
  <c r="NI969" i="40"/>
  <c r="NI968" i="40"/>
  <c r="NI967" i="40"/>
  <c r="NI966" i="40"/>
  <c r="NI965" i="40"/>
  <c r="NI964" i="40"/>
  <c r="NI963" i="40"/>
  <c r="NI962" i="40"/>
  <c r="NI961" i="40"/>
  <c r="NI960" i="40"/>
  <c r="NI959" i="40"/>
  <c r="NI958" i="40"/>
  <c r="NI957" i="40"/>
  <c r="NI956" i="40"/>
  <c r="NI955" i="40"/>
  <c r="NI954" i="40"/>
  <c r="NI953" i="40"/>
  <c r="NI952" i="40"/>
  <c r="NI951" i="40"/>
  <c r="NI950" i="40"/>
  <c r="NI949" i="40"/>
  <c r="NI948" i="40"/>
  <c r="NI947" i="40"/>
  <c r="NI946" i="40"/>
  <c r="NI945" i="40"/>
  <c r="NI944" i="40"/>
  <c r="NI943" i="40"/>
  <c r="NI942" i="40"/>
  <c r="NI941" i="40"/>
  <c r="NI940" i="40"/>
  <c r="NI939" i="40"/>
  <c r="NI938" i="40"/>
  <c r="NI937" i="40"/>
  <c r="NI936" i="40"/>
  <c r="NI935" i="40"/>
  <c r="NI934" i="40"/>
  <c r="NI933" i="40"/>
  <c r="NI932" i="40"/>
  <c r="NI931" i="40"/>
  <c r="NI930" i="40"/>
  <c r="NI929" i="40"/>
  <c r="NI928" i="40"/>
  <c r="NI927" i="40"/>
  <c r="NI926" i="40"/>
  <c r="NI925" i="40"/>
  <c r="NI924" i="40"/>
  <c r="NI923" i="40"/>
  <c r="NI922" i="40"/>
  <c r="NI921" i="40"/>
  <c r="NI920" i="40"/>
  <c r="NI919" i="40"/>
  <c r="NI918" i="40"/>
  <c r="NI917" i="40"/>
  <c r="NI916" i="40"/>
  <c r="NI915" i="40"/>
  <c r="NI914" i="40"/>
  <c r="NI913" i="40"/>
  <c r="NI912" i="40"/>
  <c r="NI911" i="40"/>
  <c r="NI910" i="40"/>
  <c r="NI909" i="40"/>
  <c r="NI908" i="40"/>
  <c r="NI907" i="40"/>
  <c r="NI906" i="40"/>
  <c r="NI905" i="40"/>
  <c r="NI904" i="40"/>
  <c r="NI903" i="40"/>
  <c r="NI902" i="40"/>
  <c r="NI901" i="40"/>
  <c r="NI900" i="40"/>
  <c r="NI899" i="40"/>
  <c r="NI898" i="40"/>
  <c r="NI897" i="40"/>
  <c r="NI896" i="40"/>
  <c r="NI895" i="40"/>
  <c r="NI894" i="40"/>
  <c r="NI893" i="40"/>
  <c r="NI892" i="40"/>
  <c r="NI891" i="40"/>
  <c r="NI890" i="40"/>
  <c r="NI889" i="40"/>
  <c r="NI888" i="40"/>
  <c r="NI887" i="40"/>
  <c r="NI886" i="40"/>
  <c r="NI885" i="40"/>
  <c r="NI884" i="40"/>
  <c r="NI883" i="40"/>
  <c r="NI882" i="40"/>
  <c r="NI881" i="40"/>
  <c r="NI880" i="40"/>
  <c r="NI879" i="40"/>
  <c r="NI878" i="40"/>
  <c r="NI877" i="40"/>
  <c r="NI876" i="40"/>
  <c r="NI875" i="40"/>
  <c r="NI874" i="40"/>
  <c r="NI873" i="40"/>
  <c r="NI872" i="40"/>
  <c r="NI871" i="40"/>
  <c r="NI870" i="40"/>
  <c r="NI869" i="40"/>
  <c r="NI868" i="40"/>
  <c r="NI867" i="40"/>
  <c r="NI866" i="40"/>
  <c r="NI865" i="40"/>
  <c r="NI864" i="40"/>
  <c r="NI863" i="40"/>
  <c r="NI862" i="40"/>
  <c r="NI861" i="40"/>
  <c r="NI860" i="40"/>
  <c r="NI859" i="40"/>
  <c r="NI858" i="40"/>
  <c r="NI857" i="40"/>
  <c r="NI856" i="40"/>
  <c r="NI855" i="40"/>
  <c r="NI854" i="40"/>
  <c r="NI853" i="40"/>
  <c r="NI852" i="40"/>
  <c r="NI851" i="40"/>
  <c r="NI850" i="40"/>
  <c r="NI849" i="40"/>
  <c r="NI848" i="40"/>
  <c r="NI847" i="40"/>
  <c r="NI846" i="40"/>
  <c r="NI845" i="40"/>
  <c r="NI844" i="40"/>
  <c r="NI843" i="40"/>
  <c r="NI842" i="40"/>
  <c r="NI841" i="40"/>
  <c r="NI840" i="40"/>
  <c r="NI839" i="40"/>
  <c r="NI838" i="40"/>
  <c r="NI837" i="40"/>
  <c r="NI836" i="40"/>
  <c r="NI835" i="40"/>
  <c r="NI834" i="40"/>
  <c r="NI833" i="40"/>
  <c r="NI832" i="40"/>
  <c r="NI831" i="40"/>
  <c r="NI830" i="40"/>
  <c r="NI829" i="40"/>
  <c r="NI828" i="40"/>
  <c r="NI827" i="40"/>
  <c r="NI826" i="40"/>
  <c r="NI825" i="40"/>
  <c r="NI824" i="40"/>
  <c r="NI823" i="40"/>
  <c r="NI822" i="40"/>
  <c r="NI821" i="40"/>
  <c r="NI820" i="40"/>
  <c r="NI819" i="40"/>
  <c r="NI818" i="40"/>
  <c r="NI817" i="40"/>
  <c r="NI816" i="40"/>
  <c r="NI815" i="40"/>
  <c r="NI814" i="40"/>
  <c r="NI813" i="40"/>
  <c r="NI812" i="40"/>
  <c r="NI811" i="40"/>
  <c r="NI810" i="40"/>
  <c r="NI809" i="40"/>
  <c r="NI808" i="40"/>
  <c r="NI807" i="40"/>
  <c r="NI806" i="40"/>
  <c r="NI805" i="40"/>
  <c r="NI804" i="40"/>
  <c r="NI803" i="40"/>
  <c r="NI802" i="40"/>
  <c r="NI801" i="40"/>
  <c r="NI800" i="40"/>
  <c r="NI799" i="40"/>
  <c r="NI798" i="40"/>
  <c r="NI797" i="40"/>
  <c r="NI796" i="40"/>
  <c r="NI795" i="40"/>
  <c r="NI794" i="40"/>
  <c r="NI793" i="40"/>
  <c r="NI792" i="40"/>
  <c r="NI791" i="40"/>
  <c r="NI790" i="40"/>
  <c r="NI789" i="40"/>
  <c r="NI788" i="40"/>
  <c r="NI787" i="40"/>
  <c r="NI786" i="40"/>
  <c r="NI785" i="40"/>
  <c r="NI784" i="40"/>
  <c r="NI783" i="40"/>
  <c r="NI782" i="40"/>
  <c r="NI781" i="40"/>
  <c r="NI780" i="40"/>
  <c r="NI779" i="40"/>
  <c r="NI778" i="40"/>
  <c r="NI777" i="40"/>
  <c r="NI776" i="40"/>
  <c r="NI775" i="40"/>
  <c r="NI774" i="40"/>
  <c r="NI773" i="40"/>
  <c r="NI772" i="40"/>
  <c r="NI771" i="40"/>
  <c r="NI770" i="40"/>
  <c r="NI769" i="40"/>
  <c r="NI768" i="40"/>
  <c r="NI767" i="40"/>
  <c r="NI766" i="40"/>
  <c r="NI765" i="40"/>
  <c r="NI764" i="40"/>
  <c r="NI763" i="40"/>
  <c r="NI762" i="40"/>
  <c r="NI761" i="40"/>
  <c r="NI760" i="40"/>
  <c r="NI759" i="40"/>
  <c r="NI758" i="40"/>
  <c r="NI757" i="40"/>
  <c r="NI756" i="40"/>
  <c r="NI755" i="40"/>
  <c r="NI754" i="40"/>
  <c r="NI753" i="40"/>
  <c r="NI752" i="40"/>
  <c r="NI751" i="40"/>
  <c r="NI750" i="40"/>
  <c r="NI749" i="40"/>
  <c r="NI748" i="40"/>
  <c r="NI747" i="40"/>
  <c r="NI746" i="40"/>
  <c r="NI745" i="40"/>
  <c r="NI744" i="40"/>
  <c r="NI743" i="40"/>
  <c r="NI742" i="40"/>
  <c r="NI741" i="40"/>
  <c r="NI740" i="40"/>
  <c r="NI739" i="40"/>
  <c r="NI738" i="40"/>
  <c r="NI737" i="40"/>
  <c r="NI736" i="40"/>
  <c r="NI735" i="40"/>
  <c r="NI734" i="40"/>
  <c r="NI733" i="40"/>
  <c r="NI732" i="40"/>
  <c r="NI731" i="40"/>
  <c r="NI730" i="40"/>
  <c r="NI729" i="40"/>
  <c r="NI728" i="40"/>
  <c r="NI727" i="40"/>
  <c r="NI726" i="40"/>
  <c r="NI725" i="40"/>
  <c r="NI724" i="40"/>
  <c r="NI723" i="40"/>
  <c r="NI722" i="40"/>
  <c r="NI721" i="40"/>
  <c r="NI720" i="40"/>
  <c r="NI719" i="40"/>
  <c r="NI718" i="40"/>
  <c r="NI717" i="40"/>
  <c r="NI716" i="40"/>
  <c r="NI715" i="40"/>
  <c r="NI714" i="40"/>
  <c r="NI713" i="40"/>
  <c r="NI712" i="40"/>
  <c r="NI711" i="40"/>
  <c r="NI710" i="40"/>
  <c r="NI709" i="40"/>
  <c r="NI708" i="40"/>
  <c r="NI707" i="40"/>
  <c r="NI706" i="40"/>
  <c r="NI705" i="40"/>
  <c r="NI704" i="40"/>
  <c r="NI703" i="40"/>
  <c r="NI702" i="40"/>
  <c r="NI701" i="40"/>
  <c r="NI700" i="40"/>
  <c r="NI699" i="40"/>
  <c r="NI698" i="40"/>
  <c r="NI697" i="40"/>
  <c r="NI696" i="40"/>
  <c r="NI695" i="40"/>
  <c r="NI694" i="40"/>
  <c r="NI693" i="40"/>
  <c r="NI692" i="40"/>
  <c r="NI691" i="40"/>
  <c r="NI690" i="40"/>
  <c r="NI689" i="40"/>
  <c r="NI688" i="40"/>
  <c r="NI687" i="40"/>
  <c r="NI686" i="40"/>
  <c r="NI685" i="40"/>
  <c r="NI684" i="40"/>
  <c r="NI683" i="40"/>
  <c r="NI682" i="40"/>
  <c r="NI681" i="40"/>
  <c r="NI680" i="40"/>
  <c r="NI679" i="40"/>
  <c r="NI678" i="40"/>
  <c r="NI677" i="40"/>
  <c r="NI676" i="40"/>
  <c r="NI675" i="40"/>
  <c r="NI674" i="40"/>
  <c r="NI673" i="40"/>
  <c r="NI672" i="40"/>
  <c r="NI671" i="40"/>
  <c r="NI670" i="40"/>
  <c r="NI669" i="40"/>
  <c r="NI668" i="40"/>
  <c r="NI667" i="40"/>
  <c r="NI666" i="40"/>
  <c r="NI665" i="40"/>
  <c r="NI664" i="40"/>
  <c r="NI663" i="40"/>
  <c r="NI662" i="40"/>
  <c r="NI661" i="40"/>
  <c r="NI660" i="40"/>
  <c r="NI659" i="40"/>
  <c r="NI658" i="40"/>
  <c r="NI657" i="40"/>
  <c r="NI656" i="40"/>
  <c r="NI655" i="40"/>
  <c r="NI654" i="40"/>
  <c r="NI653" i="40"/>
  <c r="NI652" i="40"/>
  <c r="NI651" i="40"/>
  <c r="NI650" i="40"/>
  <c r="NI649" i="40"/>
  <c r="NI648" i="40"/>
  <c r="NI647" i="40"/>
  <c r="NI646" i="40"/>
  <c r="NI645" i="40"/>
  <c r="NI644" i="40"/>
  <c r="NI643" i="40"/>
  <c r="NI642" i="40"/>
  <c r="NI641" i="40"/>
  <c r="NI640" i="40"/>
  <c r="NI639" i="40"/>
  <c r="NI638" i="40"/>
  <c r="NI637" i="40"/>
  <c r="NI636" i="40"/>
  <c r="NI635" i="40"/>
  <c r="NI634" i="40"/>
  <c r="NI633" i="40"/>
  <c r="NI632" i="40"/>
  <c r="NI631" i="40"/>
  <c r="NI630" i="40"/>
  <c r="NI629" i="40"/>
  <c r="NI628" i="40"/>
  <c r="NI627" i="40"/>
  <c r="NI626" i="40"/>
  <c r="NI625" i="40"/>
  <c r="NI624" i="40"/>
  <c r="NI623" i="40"/>
  <c r="NI622" i="40"/>
  <c r="NI621" i="40"/>
  <c r="NI620" i="40"/>
  <c r="NI619" i="40"/>
  <c r="NI618" i="40"/>
  <c r="NI617" i="40"/>
  <c r="NI616" i="40"/>
  <c r="NI615" i="40"/>
  <c r="NI614" i="40"/>
  <c r="NI613" i="40"/>
  <c r="NI612" i="40"/>
  <c r="NI611" i="40"/>
  <c r="NI610" i="40"/>
  <c r="NI609" i="40"/>
  <c r="NI608" i="40"/>
  <c r="NI607" i="40"/>
  <c r="NI606" i="40"/>
  <c r="NI605" i="40"/>
  <c r="NI604" i="40"/>
  <c r="NI603" i="40"/>
  <c r="NI602" i="40"/>
  <c r="NI601" i="40"/>
  <c r="NI600" i="40"/>
  <c r="NI599" i="40"/>
  <c r="NI598" i="40"/>
  <c r="NI597" i="40"/>
  <c r="NI596" i="40"/>
  <c r="NI595" i="40"/>
  <c r="NI594" i="40"/>
  <c r="NI593" i="40"/>
  <c r="NI592" i="40"/>
  <c r="NI591" i="40"/>
  <c r="NI590" i="40"/>
  <c r="NI589" i="40"/>
  <c r="NI588" i="40"/>
  <c r="NI587" i="40"/>
  <c r="NI586" i="40"/>
  <c r="NI585" i="40"/>
  <c r="NI584" i="40"/>
  <c r="NI583" i="40"/>
  <c r="NI582" i="40"/>
  <c r="NI581" i="40"/>
  <c r="NI580" i="40"/>
  <c r="NI579" i="40"/>
  <c r="NI578" i="40"/>
  <c r="NI577" i="40"/>
  <c r="NI576" i="40"/>
  <c r="NI575" i="40"/>
  <c r="NI574" i="40"/>
  <c r="NI573" i="40"/>
  <c r="NI572" i="40"/>
  <c r="NI571" i="40"/>
  <c r="NI570" i="40"/>
  <c r="NI569" i="40"/>
  <c r="NI568" i="40"/>
  <c r="NI567" i="40"/>
  <c r="NI566" i="40"/>
  <c r="NI565" i="40"/>
  <c r="NI564" i="40"/>
  <c r="NI563" i="40"/>
  <c r="NI562" i="40"/>
  <c r="NI561" i="40"/>
  <c r="NI560" i="40"/>
  <c r="NI559" i="40"/>
  <c r="NI558" i="40"/>
  <c r="NI557" i="40"/>
  <c r="NI556" i="40"/>
  <c r="NI555" i="40"/>
  <c r="NI554" i="40"/>
  <c r="NI553" i="40"/>
  <c r="NI552" i="40"/>
  <c r="NI551" i="40"/>
  <c r="NI550" i="40"/>
  <c r="NI549" i="40"/>
  <c r="NI548" i="40"/>
  <c r="NI547" i="40"/>
  <c r="NI546" i="40"/>
  <c r="NI545" i="40"/>
  <c r="NI544" i="40"/>
  <c r="NI543" i="40"/>
  <c r="NI542" i="40"/>
  <c r="NI541" i="40"/>
  <c r="NI540" i="40"/>
  <c r="NI539" i="40"/>
  <c r="NI538" i="40"/>
  <c r="NI537" i="40"/>
  <c r="NI536" i="40"/>
  <c r="NI535" i="40"/>
  <c r="NI534" i="40"/>
  <c r="NI533" i="40"/>
  <c r="NI532" i="40"/>
  <c r="NI531" i="40"/>
  <c r="NI530" i="40"/>
  <c r="NI529" i="40"/>
  <c r="NI528" i="40"/>
  <c r="NI527" i="40"/>
  <c r="NI526" i="40"/>
  <c r="NI525" i="40"/>
  <c r="NI524" i="40"/>
  <c r="NI523" i="40"/>
  <c r="NI522" i="40"/>
  <c r="NI521" i="40"/>
  <c r="NI520" i="40"/>
  <c r="NI519" i="40"/>
  <c r="NI518" i="40"/>
  <c r="NI517" i="40"/>
  <c r="NI516" i="40"/>
  <c r="NI515" i="40"/>
  <c r="NI514" i="40"/>
  <c r="NI513" i="40"/>
  <c r="NI512" i="40"/>
  <c r="NI511" i="40"/>
  <c r="NI510" i="40"/>
  <c r="NI509" i="40"/>
  <c r="NI508" i="40"/>
  <c r="NI507" i="40"/>
  <c r="NI506" i="40"/>
  <c r="NI505" i="40"/>
  <c r="NI504" i="40"/>
  <c r="NI503" i="40"/>
  <c r="NI502" i="40"/>
  <c r="NI501" i="40"/>
  <c r="NI500" i="40"/>
  <c r="NI499" i="40"/>
  <c r="NI498" i="40"/>
  <c r="NI497" i="40"/>
  <c r="NI496" i="40"/>
  <c r="NI495" i="40"/>
  <c r="NI494" i="40"/>
  <c r="NI493" i="40"/>
  <c r="NI492" i="40"/>
  <c r="NI491" i="40"/>
  <c r="NI490" i="40"/>
  <c r="NI489" i="40"/>
  <c r="NI488" i="40"/>
  <c r="NI487" i="40"/>
  <c r="NI486" i="40"/>
  <c r="NI485" i="40"/>
  <c r="NI484" i="40"/>
  <c r="NI483" i="40"/>
  <c r="NI482" i="40"/>
  <c r="NI481" i="40"/>
  <c r="NI480" i="40"/>
  <c r="NI479" i="40"/>
  <c r="NI478" i="40"/>
  <c r="NI477" i="40"/>
  <c r="NI476" i="40"/>
  <c r="NI475" i="40"/>
  <c r="NI474" i="40"/>
  <c r="NI473" i="40"/>
  <c r="NI472" i="40"/>
  <c r="NI471" i="40"/>
  <c r="NI470" i="40"/>
  <c r="NI469" i="40"/>
  <c r="NI468" i="40"/>
  <c r="NI467" i="40"/>
  <c r="NI466" i="40"/>
  <c r="NI465" i="40"/>
  <c r="NI464" i="40"/>
  <c r="NI463" i="40"/>
  <c r="NI462" i="40"/>
  <c r="NI461" i="40"/>
  <c r="NI460" i="40"/>
  <c r="NI459" i="40"/>
  <c r="NI458" i="40"/>
  <c r="NI457" i="40"/>
  <c r="NI456" i="40"/>
  <c r="NI455" i="40"/>
  <c r="NI454" i="40"/>
  <c r="NI453" i="40"/>
  <c r="NI452" i="40"/>
  <c r="NI451" i="40"/>
  <c r="NI450" i="40"/>
  <c r="NI449" i="40"/>
  <c r="NI448" i="40"/>
  <c r="NI447" i="40"/>
  <c r="NI446" i="40"/>
  <c r="NI445" i="40"/>
  <c r="NI444" i="40"/>
  <c r="NI443" i="40"/>
  <c r="NI442" i="40"/>
  <c r="NI441" i="40"/>
  <c r="NI440" i="40"/>
  <c r="NI439" i="40"/>
  <c r="NI438" i="40"/>
  <c r="NI437" i="40"/>
  <c r="NI436" i="40"/>
  <c r="NI435" i="40"/>
  <c r="NI434" i="40"/>
  <c r="NI433" i="40"/>
  <c r="NI432" i="40"/>
  <c r="NI431" i="40"/>
  <c r="NI430" i="40"/>
  <c r="NI429" i="40"/>
  <c r="NI428" i="40"/>
  <c r="NI427" i="40"/>
  <c r="NI426" i="40"/>
  <c r="NI425" i="40"/>
  <c r="NI424" i="40"/>
  <c r="NI423" i="40"/>
  <c r="NI422" i="40"/>
  <c r="NI421" i="40"/>
  <c r="NI420" i="40"/>
  <c r="NI419" i="40"/>
  <c r="NI418" i="40"/>
  <c r="NI417" i="40"/>
  <c r="NI416" i="40"/>
  <c r="NI415" i="40"/>
  <c r="NI414" i="40"/>
  <c r="NI413" i="40"/>
  <c r="NI412" i="40"/>
  <c r="NI411" i="40"/>
  <c r="NI410" i="40"/>
  <c r="NI409" i="40"/>
  <c r="NI408" i="40"/>
  <c r="NI407" i="40"/>
  <c r="NI406" i="40"/>
  <c r="NI405" i="40"/>
  <c r="NI404" i="40"/>
  <c r="NI403" i="40"/>
  <c r="NI402" i="40"/>
  <c r="NI401" i="40"/>
  <c r="NI400" i="40"/>
  <c r="NI399" i="40"/>
  <c r="NI398" i="40"/>
  <c r="NI397" i="40"/>
  <c r="NI396" i="40"/>
  <c r="NI395" i="40"/>
  <c r="NI394" i="40"/>
  <c r="NI393" i="40"/>
  <c r="NI392" i="40"/>
  <c r="NI391" i="40"/>
  <c r="NI390" i="40"/>
  <c r="NI389" i="40"/>
  <c r="NI388" i="40"/>
  <c r="NI387" i="40"/>
  <c r="NI386" i="40"/>
  <c r="NI385" i="40"/>
  <c r="NI384" i="40"/>
  <c r="NI383" i="40"/>
  <c r="NI382" i="40"/>
  <c r="NI381" i="40"/>
  <c r="NI380" i="40"/>
  <c r="NI379" i="40"/>
  <c r="NI378" i="40"/>
  <c r="NI377" i="40"/>
  <c r="NI376" i="40"/>
  <c r="NI375" i="40"/>
  <c r="NI374" i="40"/>
  <c r="NI373" i="40"/>
  <c r="NI372" i="40"/>
  <c r="NI371" i="40"/>
  <c r="NI370" i="40"/>
  <c r="NI369" i="40"/>
  <c r="NI368" i="40"/>
  <c r="NI367" i="40"/>
  <c r="NI366" i="40"/>
  <c r="NI365" i="40"/>
  <c r="NI364" i="40"/>
  <c r="NI363" i="40"/>
  <c r="NI362" i="40"/>
  <c r="NI361" i="40"/>
  <c r="NI360" i="40"/>
  <c r="NI359" i="40"/>
  <c r="NI358" i="40"/>
  <c r="NI357" i="40"/>
  <c r="NI356" i="40"/>
  <c r="NI355" i="40"/>
  <c r="NI354" i="40"/>
  <c r="NI353" i="40"/>
  <c r="NI352" i="40"/>
  <c r="NI351" i="40"/>
  <c r="NI350" i="40"/>
  <c r="NI349" i="40"/>
  <c r="NI348" i="40"/>
  <c r="NI347" i="40"/>
  <c r="NI346" i="40"/>
  <c r="NI345" i="40"/>
  <c r="NI344" i="40"/>
  <c r="NI343" i="40"/>
  <c r="NI342" i="40"/>
  <c r="NI341" i="40"/>
  <c r="NI340" i="40"/>
  <c r="NI339" i="40"/>
  <c r="NI338" i="40"/>
  <c r="NI337" i="40"/>
  <c r="NI336" i="40"/>
  <c r="NI335" i="40"/>
  <c r="NI334" i="40"/>
  <c r="NI333" i="40"/>
  <c r="NI332" i="40"/>
  <c r="NI331" i="40"/>
  <c r="NI330" i="40"/>
  <c r="NI329" i="40"/>
  <c r="NI328" i="40"/>
  <c r="NI327" i="40"/>
  <c r="NI326" i="40"/>
  <c r="NI325" i="40"/>
  <c r="NI324" i="40"/>
  <c r="NI323" i="40"/>
  <c r="NI322" i="40"/>
  <c r="NI321" i="40"/>
  <c r="NI320" i="40"/>
  <c r="NI319" i="40"/>
  <c r="NI318" i="40"/>
  <c r="NI317" i="40"/>
  <c r="NI316" i="40"/>
  <c r="NI315" i="40"/>
  <c r="NI314" i="40"/>
  <c r="NI313" i="40"/>
  <c r="NI312" i="40"/>
  <c r="NI311" i="40"/>
  <c r="NI310" i="40"/>
  <c r="NI309" i="40"/>
  <c r="NI308" i="40"/>
  <c r="NI307" i="40"/>
  <c r="NI306" i="40"/>
  <c r="NI305" i="40"/>
  <c r="NI304" i="40"/>
  <c r="NI303" i="40"/>
  <c r="NI302" i="40"/>
  <c r="NI301" i="40"/>
  <c r="NI300" i="40"/>
  <c r="NI299" i="40"/>
  <c r="NI298" i="40"/>
  <c r="NI297" i="40"/>
  <c r="NI296" i="40"/>
  <c r="NI295" i="40"/>
  <c r="NI294" i="40"/>
  <c r="NI293" i="40"/>
  <c r="NI292" i="40"/>
  <c r="NI291" i="40"/>
  <c r="NI290" i="40"/>
  <c r="NI289" i="40"/>
  <c r="NI288" i="40"/>
  <c r="NI287" i="40"/>
  <c r="NI286" i="40"/>
  <c r="NI285" i="40"/>
  <c r="NI284" i="40"/>
  <c r="NI283" i="40"/>
  <c r="NI282" i="40"/>
  <c r="NI281" i="40"/>
  <c r="NI280" i="40"/>
  <c r="NI279" i="40"/>
  <c r="NI278" i="40"/>
  <c r="NI277" i="40"/>
  <c r="NI276" i="40"/>
  <c r="NI275" i="40"/>
  <c r="NI274" i="40"/>
  <c r="NI273" i="40"/>
  <c r="NI272" i="40"/>
  <c r="NI271" i="40"/>
  <c r="NI270" i="40"/>
  <c r="NI269" i="40"/>
  <c r="NI268" i="40"/>
  <c r="NI267" i="40"/>
  <c r="NI266" i="40"/>
  <c r="NI265" i="40"/>
  <c r="NI264" i="40"/>
  <c r="NI263" i="40"/>
  <c r="NI262" i="40"/>
  <c r="NI261" i="40"/>
  <c r="NI260" i="40"/>
  <c r="NI259" i="40"/>
  <c r="NI258" i="40"/>
  <c r="NI257" i="40"/>
  <c r="NI256" i="40"/>
  <c r="NI255" i="40"/>
  <c r="NI254" i="40"/>
  <c r="NI253" i="40"/>
  <c r="NI252" i="40"/>
  <c r="NI251" i="40"/>
  <c r="NI250" i="40"/>
  <c r="NI249" i="40"/>
  <c r="NI248" i="40"/>
  <c r="NI247" i="40"/>
  <c r="NI246" i="40"/>
  <c r="NI245" i="40"/>
  <c r="NI244" i="40"/>
  <c r="NI243" i="40"/>
  <c r="NI242" i="40"/>
  <c r="NI241" i="40"/>
  <c r="NI240" i="40"/>
  <c r="NI239" i="40"/>
  <c r="NI238" i="40"/>
  <c r="NI237" i="40"/>
  <c r="NI236" i="40"/>
  <c r="NI235" i="40"/>
  <c r="NI234" i="40"/>
  <c r="NI233" i="40"/>
  <c r="NI232" i="40"/>
  <c r="NI231" i="40"/>
  <c r="NI230" i="40"/>
  <c r="NI229" i="40"/>
  <c r="NI228" i="40"/>
  <c r="NI227" i="40"/>
  <c r="NI226" i="40"/>
  <c r="NI225" i="40"/>
  <c r="NI224" i="40"/>
  <c r="NI223" i="40"/>
  <c r="NI222" i="40"/>
  <c r="NI221" i="40"/>
  <c r="NI220" i="40"/>
  <c r="NI219" i="40"/>
  <c r="NI218" i="40"/>
  <c r="NI217" i="40"/>
  <c r="NI216" i="40"/>
  <c r="NI215" i="40"/>
  <c r="NI214" i="40"/>
  <c r="NI213" i="40"/>
  <c r="NI212" i="40"/>
  <c r="NI211" i="40"/>
  <c r="NI210" i="40"/>
  <c r="NI209" i="40"/>
  <c r="NI208" i="40"/>
  <c r="NI207" i="40"/>
  <c r="NI206" i="40"/>
  <c r="NI205" i="40"/>
  <c r="NI204" i="40"/>
  <c r="NI203" i="40"/>
  <c r="NI202" i="40"/>
  <c r="NI201" i="40"/>
  <c r="NI200" i="40"/>
  <c r="NI199" i="40"/>
  <c r="NI198" i="40"/>
  <c r="NI197" i="40"/>
  <c r="NI196" i="40"/>
  <c r="NI195" i="40"/>
  <c r="NI194" i="40"/>
  <c r="NI193" i="40"/>
  <c r="NI192" i="40"/>
  <c r="NI191" i="40"/>
  <c r="NI190" i="40"/>
  <c r="NI189" i="40"/>
  <c r="NI188" i="40"/>
  <c r="NI187" i="40"/>
  <c r="NI186" i="40"/>
  <c r="NI185" i="40"/>
  <c r="NI184" i="40"/>
  <c r="NI183" i="40"/>
  <c r="NI182" i="40"/>
  <c r="NI181" i="40"/>
  <c r="NI180" i="40"/>
  <c r="NI179" i="40"/>
  <c r="NI178" i="40"/>
  <c r="NI177" i="40"/>
  <c r="NI176" i="40"/>
  <c r="NI175" i="40"/>
  <c r="NI174" i="40"/>
  <c r="NI173" i="40"/>
  <c r="NI172" i="40"/>
  <c r="NI171" i="40"/>
  <c r="NI170" i="40"/>
  <c r="NI169" i="40"/>
  <c r="NI168" i="40"/>
  <c r="NI167" i="40"/>
  <c r="NI166" i="40"/>
  <c r="NI165" i="40"/>
  <c r="NI164" i="40"/>
  <c r="NI163" i="40"/>
  <c r="NI162" i="40"/>
  <c r="NI161" i="40"/>
  <c r="NI160" i="40"/>
  <c r="NI159" i="40"/>
  <c r="NI158" i="40"/>
  <c r="NI157" i="40"/>
  <c r="NI156" i="40"/>
  <c r="NI155" i="40"/>
  <c r="NI154" i="40"/>
  <c r="NI153" i="40"/>
  <c r="NI152" i="40"/>
  <c r="NI151" i="40"/>
  <c r="NI150" i="40"/>
  <c r="NI149" i="40"/>
  <c r="NI148" i="40"/>
  <c r="NI147" i="40"/>
  <c r="NI146" i="40"/>
  <c r="NI145" i="40"/>
  <c r="NI144" i="40"/>
  <c r="NI143" i="40"/>
  <c r="NI142" i="40"/>
  <c r="NI141" i="40"/>
  <c r="NI140" i="40"/>
  <c r="NI139" i="40"/>
  <c r="NI138" i="40"/>
  <c r="NI137" i="40"/>
  <c r="NI136" i="40"/>
  <c r="NI135" i="40"/>
  <c r="NI134" i="40"/>
  <c r="NI133" i="40"/>
  <c r="NI132" i="40"/>
  <c r="NI131" i="40"/>
  <c r="NI130" i="40"/>
  <c r="NI129" i="40"/>
  <c r="NI128" i="40"/>
  <c r="NI127" i="40"/>
  <c r="NI126" i="40"/>
  <c r="NI125" i="40"/>
  <c r="NI124" i="40"/>
  <c r="NI123" i="40"/>
  <c r="NI122" i="40"/>
  <c r="NI121" i="40"/>
  <c r="NI120" i="40"/>
  <c r="NI119" i="40"/>
  <c r="NI118" i="40"/>
  <c r="NI117" i="40"/>
  <c r="NI116" i="40"/>
  <c r="NI115" i="40"/>
  <c r="NI114" i="40"/>
  <c r="NI113" i="40"/>
  <c r="NI112" i="40"/>
  <c r="NI111" i="40"/>
  <c r="NI110" i="40"/>
  <c r="NI109" i="40"/>
  <c r="NI108" i="40"/>
  <c r="NI107" i="40"/>
  <c r="NI106" i="40"/>
  <c r="NI105" i="40"/>
  <c r="NI104" i="40"/>
  <c r="NI103" i="40"/>
  <c r="NI102" i="40"/>
  <c r="NI101" i="40"/>
  <c r="NI100" i="40"/>
  <c r="NI99" i="40"/>
  <c r="NI98" i="40"/>
  <c r="NI97" i="40"/>
  <c r="NI96" i="40"/>
  <c r="NI95" i="40"/>
  <c r="MZ1235" i="40"/>
  <c r="MZ1234" i="40"/>
  <c r="MZ1233" i="40"/>
  <c r="MZ1232" i="40"/>
  <c r="MZ1231" i="40"/>
  <c r="MZ1230" i="40"/>
  <c r="MZ1229" i="40"/>
  <c r="MZ1228" i="40"/>
  <c r="MZ1227" i="40"/>
  <c r="MZ1226" i="40"/>
  <c r="MZ1225" i="40"/>
  <c r="MZ1224" i="40"/>
  <c r="MZ1223" i="40"/>
  <c r="MZ1222" i="40"/>
  <c r="MZ1221" i="40"/>
  <c r="MZ1220" i="40"/>
  <c r="MZ1219" i="40"/>
  <c r="MZ1218" i="40"/>
  <c r="MZ1217" i="40"/>
  <c r="MZ1216" i="40"/>
  <c r="MZ1215" i="40"/>
  <c r="MZ1214" i="40"/>
  <c r="MZ1213" i="40"/>
  <c r="MZ1212" i="40"/>
  <c r="MZ1211" i="40"/>
  <c r="MZ1210" i="40"/>
  <c r="MZ1209" i="40"/>
  <c r="MZ1208" i="40"/>
  <c r="MZ1207" i="40"/>
  <c r="MZ1206" i="40"/>
  <c r="MZ1205" i="40"/>
  <c r="MZ1204" i="40"/>
  <c r="MZ1203" i="40"/>
  <c r="MZ1202" i="40"/>
  <c r="MZ1201" i="40"/>
  <c r="MZ1200" i="40"/>
  <c r="MZ1199" i="40"/>
  <c r="MZ1198" i="40"/>
  <c r="MZ1197" i="40"/>
  <c r="MZ1196" i="40"/>
  <c r="MZ1195" i="40"/>
  <c r="MZ1194" i="40"/>
  <c r="MZ1193" i="40"/>
  <c r="MZ1192" i="40"/>
  <c r="MZ1191" i="40"/>
  <c r="MZ1190" i="40"/>
  <c r="MZ1189" i="40"/>
  <c r="MZ1188" i="40"/>
  <c r="MZ1187" i="40"/>
  <c r="MZ1186" i="40"/>
  <c r="MZ1185" i="40"/>
  <c r="MZ1184" i="40"/>
  <c r="MZ1183" i="40"/>
  <c r="MZ1182" i="40"/>
  <c r="MZ1181" i="40"/>
  <c r="MZ1180" i="40"/>
  <c r="MZ1179" i="40"/>
  <c r="MZ1178" i="40"/>
  <c r="MZ1177" i="40"/>
  <c r="MZ1176" i="40"/>
  <c r="MZ1175" i="40"/>
  <c r="MZ1174" i="40"/>
  <c r="MZ1173" i="40"/>
  <c r="MZ1172" i="40"/>
  <c r="MZ1171" i="40"/>
  <c r="MZ1170" i="40"/>
  <c r="MZ1169" i="40"/>
  <c r="MZ1168" i="40"/>
  <c r="MZ1167" i="40"/>
  <c r="MZ1166" i="40"/>
  <c r="MZ1165" i="40"/>
  <c r="MZ1164" i="40"/>
  <c r="MZ1163" i="40"/>
  <c r="MZ1162" i="40"/>
  <c r="MZ1161" i="40"/>
  <c r="MZ1160" i="40"/>
  <c r="MZ1159" i="40"/>
  <c r="MZ1158" i="40"/>
  <c r="MZ1157" i="40"/>
  <c r="MZ1156" i="40"/>
  <c r="MZ1155" i="40"/>
  <c r="MZ1154" i="40"/>
  <c r="MZ1153" i="40"/>
  <c r="MZ1152" i="40"/>
  <c r="MZ1151" i="40"/>
  <c r="MZ1150" i="40"/>
  <c r="MZ1149" i="40"/>
  <c r="MZ1148" i="40"/>
  <c r="MZ1147" i="40"/>
  <c r="MZ1146" i="40"/>
  <c r="MZ1145" i="40"/>
  <c r="MZ1144" i="40"/>
  <c r="MZ1143" i="40"/>
  <c r="MZ1142" i="40"/>
  <c r="MZ1141" i="40"/>
  <c r="MZ1140" i="40"/>
  <c r="MZ1139" i="40"/>
  <c r="MZ1138" i="40"/>
  <c r="MZ1137" i="40"/>
  <c r="MZ1136" i="40"/>
  <c r="MZ1135" i="40"/>
  <c r="MZ1134" i="40"/>
  <c r="MZ1133" i="40"/>
  <c r="MZ1132" i="40"/>
  <c r="MZ1131" i="40"/>
  <c r="MZ1130" i="40"/>
  <c r="MZ1129" i="40"/>
  <c r="MZ1128" i="40"/>
  <c r="MZ1127" i="40"/>
  <c r="MZ1126" i="40"/>
  <c r="MZ1125" i="40"/>
  <c r="MZ1124" i="40"/>
  <c r="MZ1123" i="40"/>
  <c r="MZ1122" i="40"/>
  <c r="MZ1121" i="40"/>
  <c r="MZ1120" i="40"/>
  <c r="MZ1119" i="40"/>
  <c r="MZ1118" i="40"/>
  <c r="MZ1117" i="40"/>
  <c r="MZ1116" i="40"/>
  <c r="MZ1115" i="40"/>
  <c r="MZ1114" i="40"/>
  <c r="MZ1113" i="40"/>
  <c r="MZ1112" i="40"/>
  <c r="MZ1111" i="40"/>
  <c r="MZ1110" i="40"/>
  <c r="MZ1109" i="40"/>
  <c r="MZ1108" i="40"/>
  <c r="MZ1107" i="40"/>
  <c r="MZ1106" i="40"/>
  <c r="MZ1105" i="40"/>
  <c r="MZ1104" i="40"/>
  <c r="MZ1103" i="40"/>
  <c r="MZ1102" i="40"/>
  <c r="MZ1101" i="40"/>
  <c r="MZ1100" i="40"/>
  <c r="MZ1099" i="40"/>
  <c r="MZ1098" i="40"/>
  <c r="MZ1097" i="40"/>
  <c r="MZ1096" i="40"/>
  <c r="MZ1095" i="40"/>
  <c r="MZ1094" i="40"/>
  <c r="MZ1093" i="40"/>
  <c r="MZ1092" i="40"/>
  <c r="MZ1091" i="40"/>
  <c r="MZ1090" i="40"/>
  <c r="MZ1089" i="40"/>
  <c r="MZ1088" i="40"/>
  <c r="MZ1087" i="40"/>
  <c r="MZ1086" i="40"/>
  <c r="MZ1085" i="40"/>
  <c r="MZ1084" i="40"/>
  <c r="MZ1083" i="40"/>
  <c r="MZ1082" i="40"/>
  <c r="MZ1081" i="40"/>
  <c r="MZ1080" i="40"/>
  <c r="MZ1079" i="40"/>
  <c r="MZ1078" i="40"/>
  <c r="MZ1077" i="40"/>
  <c r="MZ1076" i="40"/>
  <c r="MZ1075" i="40"/>
  <c r="MZ1074" i="40"/>
  <c r="MZ1073" i="40"/>
  <c r="MZ1072" i="40"/>
  <c r="MZ1071" i="40"/>
  <c r="MZ1070" i="40"/>
  <c r="MZ1069" i="40"/>
  <c r="MZ1068" i="40"/>
  <c r="MZ1067" i="40"/>
  <c r="MZ1066" i="40"/>
  <c r="MZ1065" i="40"/>
  <c r="MZ1064" i="40"/>
  <c r="MZ1063" i="40"/>
  <c r="MZ1062" i="40"/>
  <c r="MZ1061" i="40"/>
  <c r="MZ1060" i="40"/>
  <c r="MZ1059" i="40"/>
  <c r="MZ1058" i="40"/>
  <c r="MZ1057" i="40"/>
  <c r="MZ1056" i="40"/>
  <c r="MZ1055" i="40"/>
  <c r="MZ1054" i="40"/>
  <c r="MZ1053" i="40"/>
  <c r="MZ1052" i="40"/>
  <c r="MZ1051" i="40"/>
  <c r="MZ1050" i="40"/>
  <c r="MZ1049" i="40"/>
  <c r="MZ1048" i="40"/>
  <c r="MZ1047" i="40"/>
  <c r="MZ1046" i="40"/>
  <c r="MZ1045" i="40"/>
  <c r="MZ1044" i="40"/>
  <c r="MZ1043" i="40"/>
  <c r="MZ1042" i="40"/>
  <c r="MZ1041" i="40"/>
  <c r="MZ1040" i="40"/>
  <c r="MZ1039" i="40"/>
  <c r="MZ1038" i="40"/>
  <c r="MZ1037" i="40"/>
  <c r="MZ1036" i="40"/>
  <c r="MZ1035" i="40"/>
  <c r="MZ1034" i="40"/>
  <c r="MZ1033" i="40"/>
  <c r="MZ1032" i="40"/>
  <c r="MZ1031" i="40"/>
  <c r="MZ1030" i="40"/>
  <c r="MZ1029" i="40"/>
  <c r="MZ1028" i="40"/>
  <c r="MZ1027" i="40"/>
  <c r="MZ1026" i="40"/>
  <c r="MZ1025" i="40"/>
  <c r="MZ1024" i="40"/>
  <c r="MZ1023" i="40"/>
  <c r="MZ1022" i="40"/>
  <c r="MZ1021" i="40"/>
  <c r="MZ1020" i="40"/>
  <c r="MZ1019" i="40"/>
  <c r="MZ1018" i="40"/>
  <c r="MZ1017" i="40"/>
  <c r="MZ1016" i="40"/>
  <c r="MZ1015" i="40"/>
  <c r="MZ1014" i="40"/>
  <c r="MZ1013" i="40"/>
  <c r="MZ1012" i="40"/>
  <c r="MZ1011" i="40"/>
  <c r="MZ1010" i="40"/>
  <c r="MZ1009" i="40"/>
  <c r="MZ1008" i="40"/>
  <c r="MZ1007" i="40"/>
  <c r="MZ1006" i="40"/>
  <c r="MZ1005" i="40"/>
  <c r="MZ1004" i="40"/>
  <c r="MZ1003" i="40"/>
  <c r="MZ1002" i="40"/>
  <c r="MZ1001" i="40"/>
  <c r="MZ1000" i="40"/>
  <c r="MZ999" i="40"/>
  <c r="MZ998" i="40"/>
  <c r="MZ997" i="40"/>
  <c r="MZ996" i="40"/>
  <c r="MZ995" i="40"/>
  <c r="MZ994" i="40"/>
  <c r="MZ993" i="40"/>
  <c r="MZ992" i="40"/>
  <c r="MZ991" i="40"/>
  <c r="MZ990" i="40"/>
  <c r="MZ989" i="40"/>
  <c r="MZ988" i="40"/>
  <c r="MZ987" i="40"/>
  <c r="MZ986" i="40"/>
  <c r="MZ985" i="40"/>
  <c r="MZ984" i="40"/>
  <c r="MZ983" i="40"/>
  <c r="MZ982" i="40"/>
  <c r="MZ981" i="40"/>
  <c r="MZ980" i="40"/>
  <c r="MZ979" i="40"/>
  <c r="MZ978" i="40"/>
  <c r="MZ977" i="40"/>
  <c r="MZ976" i="40"/>
  <c r="MZ975" i="40"/>
  <c r="MZ974" i="40"/>
  <c r="MZ973" i="40"/>
  <c r="MZ972" i="40"/>
  <c r="MZ971" i="40"/>
  <c r="MZ970" i="40"/>
  <c r="MZ969" i="40"/>
  <c r="MZ968" i="40"/>
  <c r="MZ967" i="40"/>
  <c r="MZ966" i="40"/>
  <c r="MZ965" i="40"/>
  <c r="MZ964" i="40"/>
  <c r="MZ963" i="40"/>
  <c r="MZ962" i="40"/>
  <c r="MZ961" i="40"/>
  <c r="MZ960" i="40"/>
  <c r="MZ959" i="40"/>
  <c r="MZ958" i="40"/>
  <c r="MZ957" i="40"/>
  <c r="MZ956" i="40"/>
  <c r="MZ955" i="40"/>
  <c r="MZ954" i="40"/>
  <c r="MZ953" i="40"/>
  <c r="MZ952" i="40"/>
  <c r="MZ951" i="40"/>
  <c r="MZ950" i="40"/>
  <c r="MZ949" i="40"/>
  <c r="MZ948" i="40"/>
  <c r="MZ947" i="40"/>
  <c r="MZ946" i="40"/>
  <c r="MZ945" i="40"/>
  <c r="MZ944" i="40"/>
  <c r="MZ943" i="40"/>
  <c r="MZ942" i="40"/>
  <c r="MZ941" i="40"/>
  <c r="MZ940" i="40"/>
  <c r="MZ939" i="40"/>
  <c r="MZ938" i="40"/>
  <c r="MZ937" i="40"/>
  <c r="MZ936" i="40"/>
  <c r="MZ935" i="40"/>
  <c r="MZ934" i="40"/>
  <c r="MZ933" i="40"/>
  <c r="MZ932" i="40"/>
  <c r="MZ931" i="40"/>
  <c r="MZ930" i="40"/>
  <c r="MZ929" i="40"/>
  <c r="MZ928" i="40"/>
  <c r="MZ927" i="40"/>
  <c r="MZ926" i="40"/>
  <c r="MZ925" i="40"/>
  <c r="MZ924" i="40"/>
  <c r="MZ923" i="40"/>
  <c r="MZ922" i="40"/>
  <c r="MZ921" i="40"/>
  <c r="MZ920" i="40"/>
  <c r="MZ919" i="40"/>
  <c r="MZ918" i="40"/>
  <c r="MZ917" i="40"/>
  <c r="MZ916" i="40"/>
  <c r="MZ915" i="40"/>
  <c r="MZ914" i="40"/>
  <c r="MZ913" i="40"/>
  <c r="MZ912" i="40"/>
  <c r="MZ911" i="40"/>
  <c r="MZ910" i="40"/>
  <c r="MZ909" i="40"/>
  <c r="MZ908" i="40"/>
  <c r="MZ907" i="40"/>
  <c r="MZ906" i="40"/>
  <c r="MZ905" i="40"/>
  <c r="MZ904" i="40"/>
  <c r="MZ903" i="40"/>
  <c r="MZ902" i="40"/>
  <c r="MZ901" i="40"/>
  <c r="MZ900" i="40"/>
  <c r="MZ899" i="40"/>
  <c r="MZ898" i="40"/>
  <c r="MZ897" i="40"/>
  <c r="MZ896" i="40"/>
  <c r="MZ895" i="40"/>
  <c r="MZ894" i="40"/>
  <c r="MZ893" i="40"/>
  <c r="MZ892" i="40"/>
  <c r="MZ891" i="40"/>
  <c r="MZ890" i="40"/>
  <c r="MZ889" i="40"/>
  <c r="MZ888" i="40"/>
  <c r="MZ887" i="40"/>
  <c r="MZ886" i="40"/>
  <c r="MZ885" i="40"/>
  <c r="MZ884" i="40"/>
  <c r="MZ883" i="40"/>
  <c r="MZ882" i="40"/>
  <c r="MZ881" i="40"/>
  <c r="MZ880" i="40"/>
  <c r="MZ879" i="40"/>
  <c r="MZ878" i="40"/>
  <c r="MZ877" i="40"/>
  <c r="MZ876" i="40"/>
  <c r="MZ875" i="40"/>
  <c r="MZ874" i="40"/>
  <c r="MZ873" i="40"/>
  <c r="MZ872" i="40"/>
  <c r="MZ871" i="40"/>
  <c r="MZ870" i="40"/>
  <c r="MZ869" i="40"/>
  <c r="MZ868" i="40"/>
  <c r="MZ867" i="40"/>
  <c r="MZ866" i="40"/>
  <c r="MZ865" i="40"/>
  <c r="MZ864" i="40"/>
  <c r="MZ863" i="40"/>
  <c r="MZ862" i="40"/>
  <c r="MZ861" i="40"/>
  <c r="MZ860" i="40"/>
  <c r="MZ859" i="40"/>
  <c r="MZ858" i="40"/>
  <c r="MZ857" i="40"/>
  <c r="MZ856" i="40"/>
  <c r="MZ855" i="40"/>
  <c r="MZ854" i="40"/>
  <c r="MZ853" i="40"/>
  <c r="MZ852" i="40"/>
  <c r="MZ851" i="40"/>
  <c r="MZ850" i="40"/>
  <c r="MZ849" i="40"/>
  <c r="MZ848" i="40"/>
  <c r="MZ847" i="40"/>
  <c r="MZ846" i="40"/>
  <c r="MZ845" i="40"/>
  <c r="MZ844" i="40"/>
  <c r="MZ843" i="40"/>
  <c r="MZ842" i="40"/>
  <c r="MZ841" i="40"/>
  <c r="MZ840" i="40"/>
  <c r="MZ839" i="40"/>
  <c r="MZ838" i="40"/>
  <c r="MZ837" i="40"/>
  <c r="MZ836" i="40"/>
  <c r="MZ835" i="40"/>
  <c r="MZ834" i="40"/>
  <c r="MZ833" i="40"/>
  <c r="MZ832" i="40"/>
  <c r="MZ831" i="40"/>
  <c r="MZ830" i="40"/>
  <c r="MZ829" i="40"/>
  <c r="MZ828" i="40"/>
  <c r="MZ827" i="40"/>
  <c r="MZ826" i="40"/>
  <c r="MZ825" i="40"/>
  <c r="MZ824" i="40"/>
  <c r="MZ823" i="40"/>
  <c r="MZ822" i="40"/>
  <c r="MZ821" i="40"/>
  <c r="MZ820" i="40"/>
  <c r="MZ819" i="40"/>
  <c r="MZ818" i="40"/>
  <c r="MZ817" i="40"/>
  <c r="MZ816" i="40"/>
  <c r="MZ815" i="40"/>
  <c r="MZ814" i="40"/>
  <c r="MZ813" i="40"/>
  <c r="MZ812" i="40"/>
  <c r="MZ811" i="40"/>
  <c r="MZ810" i="40"/>
  <c r="MZ809" i="40"/>
  <c r="MZ808" i="40"/>
  <c r="MZ807" i="40"/>
  <c r="MZ806" i="40"/>
  <c r="MZ805" i="40"/>
  <c r="MZ804" i="40"/>
  <c r="MZ803" i="40"/>
  <c r="MZ802" i="40"/>
  <c r="MZ801" i="40"/>
  <c r="MZ800" i="40"/>
  <c r="MZ799" i="40"/>
  <c r="MZ798" i="40"/>
  <c r="MZ797" i="40"/>
  <c r="MZ796" i="40"/>
  <c r="MZ795" i="40"/>
  <c r="MZ794" i="40"/>
  <c r="MZ793" i="40"/>
  <c r="MZ792" i="40"/>
  <c r="MZ791" i="40"/>
  <c r="MZ790" i="40"/>
  <c r="MZ789" i="40"/>
  <c r="MZ788" i="40"/>
  <c r="MZ787" i="40"/>
  <c r="MZ786" i="40"/>
  <c r="MZ785" i="40"/>
  <c r="MZ784" i="40"/>
  <c r="MZ783" i="40"/>
  <c r="MZ782" i="40"/>
  <c r="MZ781" i="40"/>
  <c r="MZ780" i="40"/>
  <c r="MZ779" i="40"/>
  <c r="MZ778" i="40"/>
  <c r="MZ777" i="40"/>
  <c r="MZ776" i="40"/>
  <c r="MZ775" i="40"/>
  <c r="MZ774" i="40"/>
  <c r="MZ773" i="40"/>
  <c r="MZ772" i="40"/>
  <c r="MZ771" i="40"/>
  <c r="MZ770" i="40"/>
  <c r="MZ769" i="40"/>
  <c r="MZ768" i="40"/>
  <c r="MZ767" i="40"/>
  <c r="MZ766" i="40"/>
  <c r="MZ765" i="40"/>
  <c r="MZ764" i="40"/>
  <c r="MZ763" i="40"/>
  <c r="MZ762" i="40"/>
  <c r="MZ761" i="40"/>
  <c r="MZ760" i="40"/>
  <c r="MZ759" i="40"/>
  <c r="MZ758" i="40"/>
  <c r="MZ757" i="40"/>
  <c r="MZ756" i="40"/>
  <c r="MZ755" i="40"/>
  <c r="MZ754" i="40"/>
  <c r="MZ753" i="40"/>
  <c r="MZ752" i="40"/>
  <c r="MZ751" i="40"/>
  <c r="MZ750" i="40"/>
  <c r="MZ749" i="40"/>
  <c r="MZ748" i="40"/>
  <c r="MZ747" i="40"/>
  <c r="MZ746" i="40"/>
  <c r="MZ745" i="40"/>
  <c r="MZ744" i="40"/>
  <c r="MZ743" i="40"/>
  <c r="MZ742" i="40"/>
  <c r="MZ741" i="40"/>
  <c r="MZ740" i="40"/>
  <c r="MZ739" i="40"/>
  <c r="MZ738" i="40"/>
  <c r="MZ737" i="40"/>
  <c r="MZ736" i="40"/>
  <c r="MZ735" i="40"/>
  <c r="MZ734" i="40"/>
  <c r="MZ733" i="40"/>
  <c r="MZ732" i="40"/>
  <c r="MZ731" i="40"/>
  <c r="MZ730" i="40"/>
  <c r="MZ729" i="40"/>
  <c r="MZ728" i="40"/>
  <c r="MZ727" i="40"/>
  <c r="MZ726" i="40"/>
  <c r="MZ725" i="40"/>
  <c r="MZ724" i="40"/>
  <c r="MZ723" i="40"/>
  <c r="MZ722" i="40"/>
  <c r="MZ721" i="40"/>
  <c r="MZ720" i="40"/>
  <c r="MZ719" i="40"/>
  <c r="MZ718" i="40"/>
  <c r="MZ717" i="40"/>
  <c r="MZ716" i="40"/>
  <c r="MZ715" i="40"/>
  <c r="MZ714" i="40"/>
  <c r="MZ713" i="40"/>
  <c r="MZ712" i="40"/>
  <c r="MZ711" i="40"/>
  <c r="MZ710" i="40"/>
  <c r="MZ709" i="40"/>
  <c r="MZ708" i="40"/>
  <c r="MZ707" i="40"/>
  <c r="MZ706" i="40"/>
  <c r="MZ705" i="40"/>
  <c r="MZ704" i="40"/>
  <c r="MZ703" i="40"/>
  <c r="MZ702" i="40"/>
  <c r="MZ701" i="40"/>
  <c r="MZ700" i="40"/>
  <c r="MZ699" i="40"/>
  <c r="MZ698" i="40"/>
  <c r="MZ697" i="40"/>
  <c r="MZ696" i="40"/>
  <c r="MZ695" i="40"/>
  <c r="MZ694" i="40"/>
  <c r="MZ693" i="40"/>
  <c r="MZ692" i="40"/>
  <c r="MZ691" i="40"/>
  <c r="MZ690" i="40"/>
  <c r="MZ689" i="40"/>
  <c r="MZ688" i="40"/>
  <c r="MZ687" i="40"/>
  <c r="MZ686" i="40"/>
  <c r="MZ685" i="40"/>
  <c r="MZ684" i="40"/>
  <c r="MZ683" i="40"/>
  <c r="MZ682" i="40"/>
  <c r="MZ681" i="40"/>
  <c r="MZ680" i="40"/>
  <c r="MZ679" i="40"/>
  <c r="MZ678" i="40"/>
  <c r="MZ677" i="40"/>
  <c r="MZ676" i="40"/>
  <c r="MZ675" i="40"/>
  <c r="MZ674" i="40"/>
  <c r="MZ673" i="40"/>
  <c r="MZ672" i="40"/>
  <c r="MZ671" i="40"/>
  <c r="MZ670" i="40"/>
  <c r="MZ669" i="40"/>
  <c r="MZ668" i="40"/>
  <c r="MZ667" i="40"/>
  <c r="MZ666" i="40"/>
  <c r="MZ665" i="40"/>
  <c r="MZ664" i="40"/>
  <c r="MZ663" i="40"/>
  <c r="MZ662" i="40"/>
  <c r="MZ661" i="40"/>
  <c r="MZ660" i="40"/>
  <c r="MZ659" i="40"/>
  <c r="MZ658" i="40"/>
  <c r="MZ657" i="40"/>
  <c r="MZ656" i="40"/>
  <c r="MZ655" i="40"/>
  <c r="MZ654" i="40"/>
  <c r="MZ653" i="40"/>
  <c r="MZ652" i="40"/>
  <c r="MZ651" i="40"/>
  <c r="MZ650" i="40"/>
  <c r="MZ649" i="40"/>
  <c r="MZ648" i="40"/>
  <c r="MZ647" i="40"/>
  <c r="MZ646" i="40"/>
  <c r="MZ645" i="40"/>
  <c r="MZ644" i="40"/>
  <c r="MZ643" i="40"/>
  <c r="MZ642" i="40"/>
  <c r="MZ641" i="40"/>
  <c r="MZ640" i="40"/>
  <c r="MZ639" i="40"/>
  <c r="MZ638" i="40"/>
  <c r="MZ637" i="40"/>
  <c r="MZ636" i="40"/>
  <c r="MZ635" i="40"/>
  <c r="MZ634" i="40"/>
  <c r="MZ633" i="40"/>
  <c r="MZ632" i="40"/>
  <c r="MZ631" i="40"/>
  <c r="MZ630" i="40"/>
  <c r="MZ629" i="40"/>
  <c r="MZ628" i="40"/>
  <c r="MZ627" i="40"/>
  <c r="MZ626" i="40"/>
  <c r="MZ625" i="40"/>
  <c r="MZ624" i="40"/>
  <c r="MZ623" i="40"/>
  <c r="MZ622" i="40"/>
  <c r="MZ621" i="40"/>
  <c r="MZ620" i="40"/>
  <c r="MZ619" i="40"/>
  <c r="MZ618" i="40"/>
  <c r="MZ617" i="40"/>
  <c r="MZ616" i="40"/>
  <c r="MZ615" i="40"/>
  <c r="MZ614" i="40"/>
  <c r="MZ613" i="40"/>
  <c r="MZ612" i="40"/>
  <c r="MZ611" i="40"/>
  <c r="MZ610" i="40"/>
  <c r="MZ609" i="40"/>
  <c r="MZ608" i="40"/>
  <c r="MZ607" i="40"/>
  <c r="MZ606" i="40"/>
  <c r="MZ605" i="40"/>
  <c r="MZ604" i="40"/>
  <c r="MZ603" i="40"/>
  <c r="MZ602" i="40"/>
  <c r="MZ601" i="40"/>
  <c r="MZ600" i="40"/>
  <c r="MZ599" i="40"/>
  <c r="MZ598" i="40"/>
  <c r="MZ597" i="40"/>
  <c r="MZ596" i="40"/>
  <c r="MZ595" i="40"/>
  <c r="MZ594" i="40"/>
  <c r="MZ593" i="40"/>
  <c r="MZ592" i="40"/>
  <c r="MZ591" i="40"/>
  <c r="MZ590" i="40"/>
  <c r="MZ589" i="40"/>
  <c r="MZ588" i="40"/>
  <c r="MZ587" i="40"/>
  <c r="MZ586" i="40"/>
  <c r="MZ585" i="40"/>
  <c r="MZ584" i="40"/>
  <c r="MZ583" i="40"/>
  <c r="MZ582" i="40"/>
  <c r="MZ581" i="40"/>
  <c r="MZ580" i="40"/>
  <c r="MZ579" i="40"/>
  <c r="MZ578" i="40"/>
  <c r="MZ577" i="40"/>
  <c r="MZ576" i="40"/>
  <c r="MZ575" i="40"/>
  <c r="MZ574" i="40"/>
  <c r="MZ573" i="40"/>
  <c r="MZ572" i="40"/>
  <c r="MZ571" i="40"/>
  <c r="MZ570" i="40"/>
  <c r="MZ569" i="40"/>
  <c r="MZ568" i="40"/>
  <c r="MZ567" i="40"/>
  <c r="MZ566" i="40"/>
  <c r="MZ565" i="40"/>
  <c r="MZ564" i="40"/>
  <c r="MZ563" i="40"/>
  <c r="MZ562" i="40"/>
  <c r="MZ561" i="40"/>
  <c r="MZ560" i="40"/>
  <c r="MZ559" i="40"/>
  <c r="MZ558" i="40"/>
  <c r="MZ557" i="40"/>
  <c r="MZ556" i="40"/>
  <c r="MZ555" i="40"/>
  <c r="MZ554" i="40"/>
  <c r="MZ553" i="40"/>
  <c r="MZ552" i="40"/>
  <c r="MZ551" i="40"/>
  <c r="MZ550" i="40"/>
  <c r="MZ549" i="40"/>
  <c r="MZ548" i="40"/>
  <c r="MZ547" i="40"/>
  <c r="MZ546" i="40"/>
  <c r="MZ545" i="40"/>
  <c r="MZ544" i="40"/>
  <c r="MZ543" i="40"/>
  <c r="MZ542" i="40"/>
  <c r="MZ541" i="40"/>
  <c r="MZ540" i="40"/>
  <c r="MZ539" i="40"/>
  <c r="MZ538" i="40"/>
  <c r="MZ537" i="40"/>
  <c r="MZ536" i="40"/>
  <c r="MZ535" i="40"/>
  <c r="MZ534" i="40"/>
  <c r="MZ533" i="40"/>
  <c r="MZ532" i="40"/>
  <c r="MZ531" i="40"/>
  <c r="MZ530" i="40"/>
  <c r="MZ529" i="40"/>
  <c r="MZ528" i="40"/>
  <c r="MZ527" i="40"/>
  <c r="MZ526" i="40"/>
  <c r="MZ525" i="40"/>
  <c r="MZ524" i="40"/>
  <c r="MZ523" i="40"/>
  <c r="MZ522" i="40"/>
  <c r="MZ521" i="40"/>
  <c r="MZ520" i="40"/>
  <c r="MZ519" i="40"/>
  <c r="MZ518" i="40"/>
  <c r="MZ517" i="40"/>
  <c r="MZ516" i="40"/>
  <c r="MZ515" i="40"/>
  <c r="MZ514" i="40"/>
  <c r="MZ513" i="40"/>
  <c r="MZ512" i="40"/>
  <c r="MZ511" i="40"/>
  <c r="MZ510" i="40"/>
  <c r="MZ509" i="40"/>
  <c r="MZ508" i="40"/>
  <c r="MZ507" i="40"/>
  <c r="MZ506" i="40"/>
  <c r="MZ505" i="40"/>
  <c r="MZ504" i="40"/>
  <c r="MZ503" i="40"/>
  <c r="MZ502" i="40"/>
  <c r="MZ501" i="40"/>
  <c r="MZ500" i="40"/>
  <c r="MZ499" i="40"/>
  <c r="MZ498" i="40"/>
  <c r="MZ497" i="40"/>
  <c r="MZ496" i="40"/>
  <c r="MZ495" i="40"/>
  <c r="MZ494" i="40"/>
  <c r="MZ493" i="40"/>
  <c r="MZ492" i="40"/>
  <c r="MZ491" i="40"/>
  <c r="MZ490" i="40"/>
  <c r="MZ489" i="40"/>
  <c r="MZ488" i="40"/>
  <c r="MZ487" i="40"/>
  <c r="MZ486" i="40"/>
  <c r="MZ485" i="40"/>
  <c r="MZ484" i="40"/>
  <c r="MZ483" i="40"/>
  <c r="MZ482" i="40"/>
  <c r="MZ481" i="40"/>
  <c r="MZ480" i="40"/>
  <c r="MZ479" i="40"/>
  <c r="MZ478" i="40"/>
  <c r="MZ477" i="40"/>
  <c r="MZ476" i="40"/>
  <c r="MZ475" i="40"/>
  <c r="MZ474" i="40"/>
  <c r="MZ473" i="40"/>
  <c r="MZ472" i="40"/>
  <c r="MZ471" i="40"/>
  <c r="MZ470" i="40"/>
  <c r="MZ469" i="40"/>
  <c r="MZ468" i="40"/>
  <c r="MZ467" i="40"/>
  <c r="MZ466" i="40"/>
  <c r="MZ465" i="40"/>
  <c r="MZ464" i="40"/>
  <c r="MZ463" i="40"/>
  <c r="MZ462" i="40"/>
  <c r="MZ461" i="40"/>
  <c r="MZ460" i="40"/>
  <c r="MZ459" i="40"/>
  <c r="MZ458" i="40"/>
  <c r="MZ457" i="40"/>
  <c r="MZ456" i="40"/>
  <c r="MZ455" i="40"/>
  <c r="MZ454" i="40"/>
  <c r="MZ453" i="40"/>
  <c r="MZ452" i="40"/>
  <c r="MZ451" i="40"/>
  <c r="MZ450" i="40"/>
  <c r="MZ449" i="40"/>
  <c r="MZ448" i="40"/>
  <c r="MZ447" i="40"/>
  <c r="MZ446" i="40"/>
  <c r="MZ445" i="40"/>
  <c r="MZ444" i="40"/>
  <c r="MZ443" i="40"/>
  <c r="MZ442" i="40"/>
  <c r="MZ441" i="40"/>
  <c r="MZ440" i="40"/>
  <c r="MZ439" i="40"/>
  <c r="MZ438" i="40"/>
  <c r="MZ437" i="40"/>
  <c r="MZ436" i="40"/>
  <c r="MZ435" i="40"/>
  <c r="MZ434" i="40"/>
  <c r="MZ433" i="40"/>
  <c r="MZ432" i="40"/>
  <c r="MZ431" i="40"/>
  <c r="MZ430" i="40"/>
  <c r="MZ429" i="40"/>
  <c r="MZ428" i="40"/>
  <c r="MZ427" i="40"/>
  <c r="MZ426" i="40"/>
  <c r="MZ425" i="40"/>
  <c r="MZ424" i="40"/>
  <c r="MZ423" i="40"/>
  <c r="MZ422" i="40"/>
  <c r="MZ421" i="40"/>
  <c r="MZ420" i="40"/>
  <c r="MZ419" i="40"/>
  <c r="MZ418" i="40"/>
  <c r="MZ417" i="40"/>
  <c r="MZ416" i="40"/>
  <c r="MZ415" i="40"/>
  <c r="MZ414" i="40"/>
  <c r="MZ413" i="40"/>
  <c r="MZ412" i="40"/>
  <c r="MZ411" i="40"/>
  <c r="MZ410" i="40"/>
  <c r="MZ409" i="40"/>
  <c r="MZ408" i="40"/>
  <c r="MZ407" i="40"/>
  <c r="MZ406" i="40"/>
  <c r="MZ405" i="40"/>
  <c r="MZ404" i="40"/>
  <c r="MZ403" i="40"/>
  <c r="MZ402" i="40"/>
  <c r="MZ401" i="40"/>
  <c r="MZ400" i="40"/>
  <c r="MZ399" i="40"/>
  <c r="MZ398" i="40"/>
  <c r="MZ397" i="40"/>
  <c r="MZ396" i="40"/>
  <c r="MZ395" i="40"/>
  <c r="MZ394" i="40"/>
  <c r="MZ393" i="40"/>
  <c r="MZ392" i="40"/>
  <c r="MZ391" i="40"/>
  <c r="MZ390" i="40"/>
  <c r="MZ389" i="40"/>
  <c r="MZ388" i="40"/>
  <c r="MZ387" i="40"/>
  <c r="MZ386" i="40"/>
  <c r="MZ385" i="40"/>
  <c r="MZ384" i="40"/>
  <c r="MZ383" i="40"/>
  <c r="MZ382" i="40"/>
  <c r="MZ381" i="40"/>
  <c r="MZ380" i="40"/>
  <c r="MZ379" i="40"/>
  <c r="MZ378" i="40"/>
  <c r="MZ377" i="40"/>
  <c r="MZ376" i="40"/>
  <c r="MZ375" i="40"/>
  <c r="MZ374" i="40"/>
  <c r="MZ373" i="40"/>
  <c r="MZ372" i="40"/>
  <c r="MZ371" i="40"/>
  <c r="MZ370" i="40"/>
  <c r="MZ369" i="40"/>
  <c r="MZ368" i="40"/>
  <c r="MZ367" i="40"/>
  <c r="MZ366" i="40"/>
  <c r="MZ365" i="40"/>
  <c r="MZ364" i="40"/>
  <c r="MZ363" i="40"/>
  <c r="MZ362" i="40"/>
  <c r="MZ361" i="40"/>
  <c r="MZ360" i="40"/>
  <c r="MZ359" i="40"/>
  <c r="MZ358" i="40"/>
  <c r="MZ357" i="40"/>
  <c r="MZ356" i="40"/>
  <c r="MZ355" i="40"/>
  <c r="MZ354" i="40"/>
  <c r="MZ353" i="40"/>
  <c r="MZ352" i="40"/>
  <c r="MZ351" i="40"/>
  <c r="MZ350" i="40"/>
  <c r="MZ349" i="40"/>
  <c r="MZ348" i="40"/>
  <c r="MZ347" i="40"/>
  <c r="MZ346" i="40"/>
  <c r="MZ345" i="40"/>
  <c r="MZ344" i="40"/>
  <c r="MZ343" i="40"/>
  <c r="MZ342" i="40"/>
  <c r="MZ341" i="40"/>
  <c r="MZ340" i="40"/>
  <c r="MZ339" i="40"/>
  <c r="MZ338" i="40"/>
  <c r="MZ337" i="40"/>
  <c r="MZ336" i="40"/>
  <c r="MZ335" i="40"/>
  <c r="MZ334" i="40"/>
  <c r="MZ333" i="40"/>
  <c r="MZ332" i="40"/>
  <c r="MZ331" i="40"/>
  <c r="MZ330" i="40"/>
  <c r="MZ329" i="40"/>
  <c r="MZ328" i="40"/>
  <c r="MZ327" i="40"/>
  <c r="MZ326" i="40"/>
  <c r="MZ325" i="40"/>
  <c r="MZ324" i="40"/>
  <c r="MZ323" i="40"/>
  <c r="MZ322" i="40"/>
  <c r="MZ321" i="40"/>
  <c r="MZ320" i="40"/>
  <c r="MZ319" i="40"/>
  <c r="MZ318" i="40"/>
  <c r="MZ317" i="40"/>
  <c r="MZ316" i="40"/>
  <c r="MZ315" i="40"/>
  <c r="MZ314" i="40"/>
  <c r="MZ313" i="40"/>
  <c r="MZ312" i="40"/>
  <c r="MZ311" i="40"/>
  <c r="MZ310" i="40"/>
  <c r="MZ309" i="40"/>
  <c r="MZ308" i="40"/>
  <c r="MZ307" i="40"/>
  <c r="MZ306" i="40"/>
  <c r="MZ305" i="40"/>
  <c r="MZ304" i="40"/>
  <c r="MZ303" i="40"/>
  <c r="MZ302" i="40"/>
  <c r="MZ301" i="40"/>
  <c r="MZ300" i="40"/>
  <c r="MZ299" i="40"/>
  <c r="MZ298" i="40"/>
  <c r="MZ297" i="40"/>
  <c r="MZ296" i="40"/>
  <c r="MZ295" i="40"/>
  <c r="MZ294" i="40"/>
  <c r="MZ293" i="40"/>
  <c r="MZ292" i="40"/>
  <c r="MZ291" i="40"/>
  <c r="MZ290" i="40"/>
  <c r="MZ289" i="40"/>
  <c r="MZ288" i="40"/>
  <c r="MZ287" i="40"/>
  <c r="MZ286" i="40"/>
  <c r="MZ285" i="40"/>
  <c r="MZ284" i="40"/>
  <c r="MZ283" i="40"/>
  <c r="MZ282" i="40"/>
  <c r="MZ281" i="40"/>
  <c r="MZ280" i="40"/>
  <c r="MZ279" i="40"/>
  <c r="MZ278" i="40"/>
  <c r="MZ277" i="40"/>
  <c r="MZ276" i="40"/>
  <c r="MZ275" i="40"/>
  <c r="MZ274" i="40"/>
  <c r="MZ273" i="40"/>
  <c r="MZ272" i="40"/>
  <c r="MZ271" i="40"/>
  <c r="MZ270" i="40"/>
  <c r="MZ269" i="40"/>
  <c r="MZ268" i="40"/>
  <c r="MZ267" i="40"/>
  <c r="MZ266" i="40"/>
  <c r="MZ265" i="40"/>
  <c r="MZ264" i="40"/>
  <c r="MZ263" i="40"/>
  <c r="MZ262" i="40"/>
  <c r="MZ261" i="40"/>
  <c r="MZ260" i="40"/>
  <c r="MZ259" i="40"/>
  <c r="MZ258" i="40"/>
  <c r="MZ257" i="40"/>
  <c r="MZ256" i="40"/>
  <c r="MZ255" i="40"/>
  <c r="MZ254" i="40"/>
  <c r="MZ253" i="40"/>
  <c r="MZ252" i="40"/>
  <c r="MZ251" i="40"/>
  <c r="MZ250" i="40"/>
  <c r="MZ249" i="40"/>
  <c r="MZ248" i="40"/>
  <c r="MZ247" i="40"/>
  <c r="MZ246" i="40"/>
  <c r="MZ245" i="40"/>
  <c r="MZ244" i="40"/>
  <c r="MZ243" i="40"/>
  <c r="MZ242" i="40"/>
  <c r="MZ241" i="40"/>
  <c r="MZ240" i="40"/>
  <c r="MZ239" i="40"/>
  <c r="MZ238" i="40"/>
  <c r="MZ237" i="40"/>
  <c r="MZ236" i="40"/>
  <c r="MZ235" i="40"/>
  <c r="MZ234" i="40"/>
  <c r="MZ233" i="40"/>
  <c r="MZ232" i="40"/>
  <c r="MZ231" i="40"/>
  <c r="MZ230" i="40"/>
  <c r="MZ229" i="40"/>
  <c r="MZ228" i="40"/>
  <c r="MZ227" i="40"/>
  <c r="MZ226" i="40"/>
  <c r="MZ225" i="40"/>
  <c r="MZ224" i="40"/>
  <c r="MZ223" i="40"/>
  <c r="MZ222" i="40"/>
  <c r="MZ221" i="40"/>
  <c r="MZ220" i="40"/>
  <c r="MZ219" i="40"/>
  <c r="MZ218" i="40"/>
  <c r="MZ217" i="40"/>
  <c r="MZ216" i="40"/>
  <c r="MZ215" i="40"/>
  <c r="MZ214" i="40"/>
  <c r="MZ213" i="40"/>
  <c r="MZ212" i="40"/>
  <c r="MZ211" i="40"/>
  <c r="MZ210" i="40"/>
  <c r="MZ209" i="40"/>
  <c r="MZ208" i="40"/>
  <c r="MZ207" i="40"/>
  <c r="MZ206" i="40"/>
  <c r="MZ205" i="40"/>
  <c r="MZ204" i="40"/>
  <c r="MZ203" i="40"/>
  <c r="MZ202" i="40"/>
  <c r="MZ201" i="40"/>
  <c r="MZ200" i="40"/>
  <c r="MZ199" i="40"/>
  <c r="MZ198" i="40"/>
  <c r="MZ197" i="40"/>
  <c r="MZ196" i="40"/>
  <c r="MZ195" i="40"/>
  <c r="MZ194" i="40"/>
  <c r="MZ193" i="40"/>
  <c r="MZ192" i="40"/>
  <c r="MZ191" i="40"/>
  <c r="MZ190" i="40"/>
  <c r="MZ189" i="40"/>
  <c r="MZ188" i="40"/>
  <c r="MZ187" i="40"/>
  <c r="MZ186" i="40"/>
  <c r="MZ185" i="40"/>
  <c r="MZ184" i="40"/>
  <c r="MZ183" i="40"/>
  <c r="MZ182" i="40"/>
  <c r="MZ181" i="40"/>
  <c r="MZ180" i="40"/>
  <c r="MZ179" i="40"/>
  <c r="MZ178" i="40"/>
  <c r="MZ177" i="40"/>
  <c r="MZ176" i="40"/>
  <c r="MZ175" i="40"/>
  <c r="MZ174" i="40"/>
  <c r="MZ173" i="40"/>
  <c r="MZ172" i="40"/>
  <c r="MZ171" i="40"/>
  <c r="MZ170" i="40"/>
  <c r="MZ169" i="40"/>
  <c r="MZ168" i="40"/>
  <c r="MZ167" i="40"/>
  <c r="MZ166" i="40"/>
  <c r="MZ165" i="40"/>
  <c r="MZ164" i="40"/>
  <c r="MZ163" i="40"/>
  <c r="MZ162" i="40"/>
  <c r="MZ161" i="40"/>
  <c r="MZ160" i="40"/>
  <c r="MZ159" i="40"/>
  <c r="MZ158" i="40"/>
  <c r="MZ157" i="40"/>
  <c r="MZ156" i="40"/>
  <c r="MZ155" i="40"/>
  <c r="MZ154" i="40"/>
  <c r="MZ153" i="40"/>
  <c r="MZ152" i="40"/>
  <c r="MZ151" i="40"/>
  <c r="MZ150" i="40"/>
  <c r="MZ149" i="40"/>
  <c r="MZ148" i="40"/>
  <c r="MZ147" i="40"/>
  <c r="MZ146" i="40"/>
  <c r="MZ145" i="40"/>
  <c r="MZ144" i="40"/>
  <c r="MZ143" i="40"/>
  <c r="MZ142" i="40"/>
  <c r="MZ141" i="40"/>
  <c r="MZ140" i="40"/>
  <c r="MZ139" i="40"/>
  <c r="MZ138" i="40"/>
  <c r="MZ137" i="40"/>
  <c r="MZ136" i="40"/>
  <c r="MZ135" i="40"/>
  <c r="MZ134" i="40"/>
  <c r="MZ133" i="40"/>
  <c r="MZ132" i="40"/>
  <c r="MZ131" i="40"/>
  <c r="MZ130" i="40"/>
  <c r="MZ129" i="40"/>
  <c r="MZ128" i="40"/>
  <c r="MZ127" i="40"/>
  <c r="MZ126" i="40"/>
  <c r="MZ125" i="40"/>
  <c r="MZ124" i="40"/>
  <c r="MZ123" i="40"/>
  <c r="MZ122" i="40"/>
  <c r="MZ121" i="40"/>
  <c r="MZ120" i="40"/>
  <c r="MZ119" i="40"/>
  <c r="MZ118" i="40"/>
  <c r="MZ117" i="40"/>
  <c r="MZ116" i="40"/>
  <c r="MZ115" i="40"/>
  <c r="MZ114" i="40"/>
  <c r="MZ113" i="40"/>
  <c r="MZ112" i="40"/>
  <c r="MZ111" i="40"/>
  <c r="MZ110" i="40"/>
  <c r="MZ109" i="40"/>
  <c r="MZ108" i="40"/>
  <c r="MZ107" i="40"/>
  <c r="MZ106" i="40"/>
  <c r="MZ105" i="40"/>
  <c r="MZ104" i="40"/>
  <c r="MZ103" i="40"/>
  <c r="MZ102" i="40"/>
  <c r="MZ101" i="40"/>
  <c r="MZ100" i="40"/>
  <c r="MZ99" i="40"/>
  <c r="MZ98" i="40"/>
  <c r="MZ97" i="40"/>
  <c r="MZ96" i="40"/>
  <c r="MZ95" i="40"/>
  <c r="MZ94" i="40"/>
  <c r="MZ93" i="40"/>
  <c r="MZ92" i="40"/>
  <c r="MZ91" i="40"/>
  <c r="MZ90" i="40"/>
  <c r="MZ89" i="40"/>
  <c r="MZ88" i="40"/>
  <c r="MZ87" i="40"/>
  <c r="MZ86" i="40"/>
  <c r="MZ85" i="40"/>
  <c r="MZ84" i="40"/>
  <c r="MZ83" i="40"/>
  <c r="MZ82" i="40"/>
  <c r="MZ81" i="40"/>
  <c r="MZ80" i="40"/>
  <c r="MZ79" i="40"/>
  <c r="MZ78" i="40"/>
  <c r="MZ77" i="40"/>
  <c r="MZ76" i="40"/>
  <c r="MZ75" i="40"/>
  <c r="MZ74" i="40"/>
  <c r="MZ73" i="40"/>
  <c r="MZ72" i="40"/>
  <c r="MZ71" i="40"/>
  <c r="MZ70" i="40"/>
  <c r="MZ69" i="40"/>
  <c r="MZ68" i="40"/>
  <c r="MZ67" i="40"/>
  <c r="MZ66" i="40"/>
  <c r="MZ65" i="40"/>
  <c r="MZ64" i="40"/>
  <c r="MZ63" i="40"/>
  <c r="MZ62" i="40"/>
  <c r="MZ61" i="40"/>
  <c r="MZ60" i="40"/>
  <c r="MZ59" i="40"/>
  <c r="MQ1235" i="40"/>
  <c r="MQ1234" i="40"/>
  <c r="MQ1233" i="40"/>
  <c r="MQ1232" i="40"/>
  <c r="MQ1231" i="40"/>
  <c r="MQ1230" i="40"/>
  <c r="MQ1229" i="40"/>
  <c r="MQ1228" i="40"/>
  <c r="MQ1227" i="40"/>
  <c r="MQ1226" i="40"/>
  <c r="MQ1225" i="40"/>
  <c r="MQ1224" i="40"/>
  <c r="MQ1223" i="40"/>
  <c r="MQ1222" i="40"/>
  <c r="MQ1221" i="40"/>
  <c r="MQ1220" i="40"/>
  <c r="MQ1219" i="40"/>
  <c r="MQ1218" i="40"/>
  <c r="MQ1217" i="40"/>
  <c r="MQ1216" i="40"/>
  <c r="MQ1215" i="40"/>
  <c r="MQ1214" i="40"/>
  <c r="MQ1213" i="40"/>
  <c r="MQ1212" i="40"/>
  <c r="MQ1211" i="40"/>
  <c r="MQ1210" i="40"/>
  <c r="MQ1209" i="40"/>
  <c r="MQ1208" i="40"/>
  <c r="MQ1207" i="40"/>
  <c r="MQ1206" i="40"/>
  <c r="MQ1205" i="40"/>
  <c r="MQ1204" i="40"/>
  <c r="MQ1203" i="40"/>
  <c r="MQ1202" i="40"/>
  <c r="MQ1201" i="40"/>
  <c r="MQ1200" i="40"/>
  <c r="MQ1199" i="40"/>
  <c r="MQ1198" i="40"/>
  <c r="MQ1197" i="40"/>
  <c r="MQ1196" i="40"/>
  <c r="MQ1195" i="40"/>
  <c r="MQ1194" i="40"/>
  <c r="MQ1193" i="40"/>
  <c r="MQ1192" i="40"/>
  <c r="MQ1191" i="40"/>
  <c r="MQ1190" i="40"/>
  <c r="MQ1189" i="40"/>
  <c r="MQ1188" i="40"/>
  <c r="MQ1187" i="40"/>
  <c r="MQ1186" i="40"/>
  <c r="MQ1185" i="40"/>
  <c r="MQ1184" i="40"/>
  <c r="MQ1183" i="40"/>
  <c r="MQ1182" i="40"/>
  <c r="MQ1181" i="40"/>
  <c r="MQ1180" i="40"/>
  <c r="MQ1179" i="40"/>
  <c r="MQ1178" i="40"/>
  <c r="MQ1177" i="40"/>
  <c r="MQ1176" i="40"/>
  <c r="MQ1175" i="40"/>
  <c r="MQ1174" i="40"/>
  <c r="MQ1173" i="40"/>
  <c r="MQ1172" i="40"/>
  <c r="MQ1171" i="40"/>
  <c r="MQ1170" i="40"/>
  <c r="MQ1169" i="40"/>
  <c r="MQ1168" i="40"/>
  <c r="MQ1167" i="40"/>
  <c r="MQ1166" i="40"/>
  <c r="MQ1165" i="40"/>
  <c r="MQ1164" i="40"/>
  <c r="MQ1163" i="40"/>
  <c r="MQ1162" i="40"/>
  <c r="MQ1161" i="40"/>
  <c r="MQ1160" i="40"/>
  <c r="MQ1159" i="40"/>
  <c r="MQ1158" i="40"/>
  <c r="MQ1157" i="40"/>
  <c r="MQ1156" i="40"/>
  <c r="MQ1155" i="40"/>
  <c r="MQ1154" i="40"/>
  <c r="MQ1153" i="40"/>
  <c r="MQ1152" i="40"/>
  <c r="MQ1151" i="40"/>
  <c r="MQ1150" i="40"/>
  <c r="MQ1149" i="40"/>
  <c r="MQ1148" i="40"/>
  <c r="MQ1147" i="40"/>
  <c r="MQ1146" i="40"/>
  <c r="MQ1145" i="40"/>
  <c r="MQ1144" i="40"/>
  <c r="MQ1143" i="40"/>
  <c r="MQ1142" i="40"/>
  <c r="MQ1141" i="40"/>
  <c r="MQ1140" i="40"/>
  <c r="MQ1139" i="40"/>
  <c r="MQ1138" i="40"/>
  <c r="MQ1137" i="40"/>
  <c r="MQ1136" i="40"/>
  <c r="MQ1135" i="40"/>
  <c r="MQ1134" i="40"/>
  <c r="MQ1133" i="40"/>
  <c r="MQ1132" i="40"/>
  <c r="MQ1131" i="40"/>
  <c r="MQ1130" i="40"/>
  <c r="MQ1129" i="40"/>
  <c r="MQ1128" i="40"/>
  <c r="MQ1127" i="40"/>
  <c r="MQ1126" i="40"/>
  <c r="MQ1125" i="40"/>
  <c r="MQ1124" i="40"/>
  <c r="MQ1123" i="40"/>
  <c r="MQ1122" i="40"/>
  <c r="MQ1121" i="40"/>
  <c r="MQ1120" i="40"/>
  <c r="MQ1119" i="40"/>
  <c r="MQ1118" i="40"/>
  <c r="MQ1117" i="40"/>
  <c r="MQ1116" i="40"/>
  <c r="MQ1115" i="40"/>
  <c r="MQ1114" i="40"/>
  <c r="MQ1113" i="40"/>
  <c r="MQ1112" i="40"/>
  <c r="MQ1111" i="40"/>
  <c r="MQ1110" i="40"/>
  <c r="MQ1109" i="40"/>
  <c r="MQ1108" i="40"/>
  <c r="MQ1107" i="40"/>
  <c r="MQ1106" i="40"/>
  <c r="MQ1105" i="40"/>
  <c r="MQ1104" i="40"/>
  <c r="MQ1103" i="40"/>
  <c r="MQ1102" i="40"/>
  <c r="MQ1101" i="40"/>
  <c r="MQ1100" i="40"/>
  <c r="MQ1099" i="40"/>
  <c r="MQ1098" i="40"/>
  <c r="MQ1097" i="40"/>
  <c r="MQ1096" i="40"/>
  <c r="MQ1095" i="40"/>
  <c r="MQ1094" i="40"/>
  <c r="MQ1093" i="40"/>
  <c r="MQ1092" i="40"/>
  <c r="MQ1091" i="40"/>
  <c r="MQ1090" i="40"/>
  <c r="MQ1089" i="40"/>
  <c r="MQ1088" i="40"/>
  <c r="MQ1087" i="40"/>
  <c r="MQ1086" i="40"/>
  <c r="MQ1085" i="40"/>
  <c r="MQ1084" i="40"/>
  <c r="MQ1083" i="40"/>
  <c r="MQ1082" i="40"/>
  <c r="MQ1081" i="40"/>
  <c r="MQ1080" i="40"/>
  <c r="MQ1079" i="40"/>
  <c r="MQ1078" i="40"/>
  <c r="MQ1077" i="40"/>
  <c r="MQ1076" i="40"/>
  <c r="MQ1075" i="40"/>
  <c r="MQ1074" i="40"/>
  <c r="MQ1073" i="40"/>
  <c r="MQ1072" i="40"/>
  <c r="MQ1071" i="40"/>
  <c r="MQ1070" i="40"/>
  <c r="MQ1069" i="40"/>
  <c r="MQ1068" i="40"/>
  <c r="MQ1067" i="40"/>
  <c r="MQ1066" i="40"/>
  <c r="MQ1065" i="40"/>
  <c r="MQ1064" i="40"/>
  <c r="MQ1063" i="40"/>
  <c r="MQ1062" i="40"/>
  <c r="MQ1061" i="40"/>
  <c r="MQ1060" i="40"/>
  <c r="MQ1059" i="40"/>
  <c r="MQ1058" i="40"/>
  <c r="MQ1057" i="40"/>
  <c r="MQ1056" i="40"/>
  <c r="MQ1055" i="40"/>
  <c r="MQ1054" i="40"/>
  <c r="MQ1053" i="40"/>
  <c r="MQ1052" i="40"/>
  <c r="MQ1051" i="40"/>
  <c r="MQ1050" i="40"/>
  <c r="MQ1049" i="40"/>
  <c r="MQ1048" i="40"/>
  <c r="MQ1047" i="40"/>
  <c r="MQ1046" i="40"/>
  <c r="MQ1045" i="40"/>
  <c r="MQ1044" i="40"/>
  <c r="MQ1043" i="40"/>
  <c r="MQ1042" i="40"/>
  <c r="MQ1041" i="40"/>
  <c r="MQ1040" i="40"/>
  <c r="MQ1039" i="40"/>
  <c r="MQ1038" i="40"/>
  <c r="MQ1037" i="40"/>
  <c r="MQ1036" i="40"/>
  <c r="MQ1035" i="40"/>
  <c r="MQ1034" i="40"/>
  <c r="MQ1033" i="40"/>
  <c r="MQ1032" i="40"/>
  <c r="MQ1031" i="40"/>
  <c r="MQ1030" i="40"/>
  <c r="MQ1029" i="40"/>
  <c r="MQ1028" i="40"/>
  <c r="MQ1027" i="40"/>
  <c r="MQ1026" i="40"/>
  <c r="MQ1025" i="40"/>
  <c r="MQ1024" i="40"/>
  <c r="MQ1023" i="40"/>
  <c r="MQ1022" i="40"/>
  <c r="MQ1021" i="40"/>
  <c r="MQ1020" i="40"/>
  <c r="MQ1019" i="40"/>
  <c r="MQ1018" i="40"/>
  <c r="MQ1017" i="40"/>
  <c r="MQ1016" i="40"/>
  <c r="MQ1015" i="40"/>
  <c r="MQ1014" i="40"/>
  <c r="MQ1013" i="40"/>
  <c r="MQ1012" i="40"/>
  <c r="MQ1011" i="40"/>
  <c r="MQ1010" i="40"/>
  <c r="MQ1009" i="40"/>
  <c r="MQ1008" i="40"/>
  <c r="MQ1007" i="40"/>
  <c r="MQ1006" i="40"/>
  <c r="MQ1005" i="40"/>
  <c r="MQ1004" i="40"/>
  <c r="MQ1003" i="40"/>
  <c r="MQ1002" i="40"/>
  <c r="MQ1001" i="40"/>
  <c r="MQ1000" i="40"/>
  <c r="MQ999" i="40"/>
  <c r="MQ998" i="40"/>
  <c r="MQ997" i="40"/>
  <c r="MQ996" i="40"/>
  <c r="MQ995" i="40"/>
  <c r="MQ994" i="40"/>
  <c r="MQ993" i="40"/>
  <c r="MQ992" i="40"/>
  <c r="MQ991" i="40"/>
  <c r="MQ990" i="40"/>
  <c r="MQ989" i="40"/>
  <c r="MQ988" i="40"/>
  <c r="MQ987" i="40"/>
  <c r="MQ986" i="40"/>
  <c r="MQ985" i="40"/>
  <c r="MQ984" i="40"/>
  <c r="MQ983" i="40"/>
  <c r="MQ982" i="40"/>
  <c r="MQ981" i="40"/>
  <c r="MQ980" i="40"/>
  <c r="MQ979" i="40"/>
  <c r="MQ978" i="40"/>
  <c r="MQ977" i="40"/>
  <c r="MQ976" i="40"/>
  <c r="MQ975" i="40"/>
  <c r="MQ974" i="40"/>
  <c r="MQ973" i="40"/>
  <c r="MQ972" i="40"/>
  <c r="MQ971" i="40"/>
  <c r="MQ970" i="40"/>
  <c r="MQ969" i="40"/>
  <c r="MQ968" i="40"/>
  <c r="MQ967" i="40"/>
  <c r="MQ966" i="40"/>
  <c r="MQ965" i="40"/>
  <c r="MQ964" i="40"/>
  <c r="MQ963" i="40"/>
  <c r="MQ962" i="40"/>
  <c r="MQ961" i="40"/>
  <c r="MQ960" i="40"/>
  <c r="MQ959" i="40"/>
  <c r="MQ958" i="40"/>
  <c r="MQ957" i="40"/>
  <c r="MQ956" i="40"/>
  <c r="MQ955" i="40"/>
  <c r="MQ954" i="40"/>
  <c r="MQ953" i="40"/>
  <c r="MQ952" i="40"/>
  <c r="MQ951" i="40"/>
  <c r="MQ950" i="40"/>
  <c r="MQ949" i="40"/>
  <c r="MQ948" i="40"/>
  <c r="MQ947" i="40"/>
  <c r="MQ946" i="40"/>
  <c r="MQ945" i="40"/>
  <c r="MQ944" i="40"/>
  <c r="MQ943" i="40"/>
  <c r="MQ942" i="40"/>
  <c r="MQ941" i="40"/>
  <c r="MQ940" i="40"/>
  <c r="MQ939" i="40"/>
  <c r="MQ938" i="40"/>
  <c r="MQ937" i="40"/>
  <c r="MQ936" i="40"/>
  <c r="MQ935" i="40"/>
  <c r="MQ934" i="40"/>
  <c r="MQ933" i="40"/>
  <c r="MQ932" i="40"/>
  <c r="MQ931" i="40"/>
  <c r="MQ930" i="40"/>
  <c r="MQ929" i="40"/>
  <c r="MQ928" i="40"/>
  <c r="MQ927" i="40"/>
  <c r="MQ926" i="40"/>
  <c r="MQ925" i="40"/>
  <c r="MQ924" i="40"/>
  <c r="MQ923" i="40"/>
  <c r="MQ922" i="40"/>
  <c r="MQ921" i="40"/>
  <c r="MQ920" i="40"/>
  <c r="MQ919" i="40"/>
  <c r="MQ918" i="40"/>
  <c r="MQ917" i="40"/>
  <c r="MQ916" i="40"/>
  <c r="MQ915" i="40"/>
  <c r="MQ914" i="40"/>
  <c r="MQ913" i="40"/>
  <c r="MQ912" i="40"/>
  <c r="MQ911" i="40"/>
  <c r="MQ910" i="40"/>
  <c r="MQ909" i="40"/>
  <c r="MQ908" i="40"/>
  <c r="MQ907" i="40"/>
  <c r="MQ906" i="40"/>
  <c r="MQ905" i="40"/>
  <c r="MQ904" i="40"/>
  <c r="MQ903" i="40"/>
  <c r="MQ902" i="40"/>
  <c r="MQ901" i="40"/>
  <c r="MQ900" i="40"/>
  <c r="MQ899" i="40"/>
  <c r="MQ898" i="40"/>
  <c r="MQ897" i="40"/>
  <c r="MQ896" i="40"/>
  <c r="MQ895" i="40"/>
  <c r="MQ894" i="40"/>
  <c r="MQ893" i="40"/>
  <c r="MQ892" i="40"/>
  <c r="MQ891" i="40"/>
  <c r="MQ890" i="40"/>
  <c r="MQ889" i="40"/>
  <c r="MQ888" i="40"/>
  <c r="MQ887" i="40"/>
  <c r="MQ886" i="40"/>
  <c r="MQ885" i="40"/>
  <c r="MQ884" i="40"/>
  <c r="MQ883" i="40"/>
  <c r="MQ882" i="40"/>
  <c r="MQ881" i="40"/>
  <c r="MQ880" i="40"/>
  <c r="MQ879" i="40"/>
  <c r="MQ878" i="40"/>
  <c r="MQ877" i="40"/>
  <c r="MQ876" i="40"/>
  <c r="MQ875" i="40"/>
  <c r="MQ874" i="40"/>
  <c r="MQ873" i="40"/>
  <c r="MQ872" i="40"/>
  <c r="MQ871" i="40"/>
  <c r="MQ870" i="40"/>
  <c r="MQ869" i="40"/>
  <c r="MQ868" i="40"/>
  <c r="MQ867" i="40"/>
  <c r="MQ866" i="40"/>
  <c r="MQ865" i="40"/>
  <c r="MQ864" i="40"/>
  <c r="MQ863" i="40"/>
  <c r="MQ862" i="40"/>
  <c r="MQ861" i="40"/>
  <c r="MQ860" i="40"/>
  <c r="MQ859" i="40"/>
  <c r="MQ858" i="40"/>
  <c r="MQ857" i="40"/>
  <c r="MQ856" i="40"/>
  <c r="MQ855" i="40"/>
  <c r="MQ854" i="40"/>
  <c r="MQ853" i="40"/>
  <c r="MQ852" i="40"/>
  <c r="MQ851" i="40"/>
  <c r="MQ850" i="40"/>
  <c r="MQ849" i="40"/>
  <c r="MQ848" i="40"/>
  <c r="MQ847" i="40"/>
  <c r="MQ846" i="40"/>
  <c r="MQ845" i="40"/>
  <c r="MQ844" i="40"/>
  <c r="MQ843" i="40"/>
  <c r="MQ842" i="40"/>
  <c r="MQ841" i="40"/>
  <c r="MQ840" i="40"/>
  <c r="MQ839" i="40"/>
  <c r="MQ838" i="40"/>
  <c r="MQ837" i="40"/>
  <c r="MQ836" i="40"/>
  <c r="MQ835" i="40"/>
  <c r="MQ834" i="40"/>
  <c r="MQ833" i="40"/>
  <c r="MQ832" i="40"/>
  <c r="MQ831" i="40"/>
  <c r="MQ830" i="40"/>
  <c r="MQ829" i="40"/>
  <c r="MQ828" i="40"/>
  <c r="MQ827" i="40"/>
  <c r="MQ826" i="40"/>
  <c r="MQ825" i="40"/>
  <c r="MQ824" i="40"/>
  <c r="MQ823" i="40"/>
  <c r="MQ822" i="40"/>
  <c r="MQ821" i="40"/>
  <c r="MQ820" i="40"/>
  <c r="MQ819" i="40"/>
  <c r="MQ818" i="40"/>
  <c r="MQ817" i="40"/>
  <c r="MQ816" i="40"/>
  <c r="MQ815" i="40"/>
  <c r="MQ814" i="40"/>
  <c r="MQ813" i="40"/>
  <c r="MQ812" i="40"/>
  <c r="MQ811" i="40"/>
  <c r="MQ810" i="40"/>
  <c r="MQ809" i="40"/>
  <c r="MQ808" i="40"/>
  <c r="MQ807" i="40"/>
  <c r="MQ806" i="40"/>
  <c r="MQ805" i="40"/>
  <c r="MQ804" i="40"/>
  <c r="MQ803" i="40"/>
  <c r="MQ802" i="40"/>
  <c r="MQ801" i="40"/>
  <c r="MQ800" i="40"/>
  <c r="MQ799" i="40"/>
  <c r="MQ798" i="40"/>
  <c r="MQ797" i="40"/>
  <c r="MQ796" i="40"/>
  <c r="MQ795" i="40"/>
  <c r="MQ794" i="40"/>
  <c r="MQ793" i="40"/>
  <c r="MQ792" i="40"/>
  <c r="MQ791" i="40"/>
  <c r="MQ790" i="40"/>
  <c r="MQ789" i="40"/>
  <c r="MQ788" i="40"/>
  <c r="MQ787" i="40"/>
  <c r="MQ786" i="40"/>
  <c r="MQ785" i="40"/>
  <c r="MQ784" i="40"/>
  <c r="MQ783" i="40"/>
  <c r="MQ782" i="40"/>
  <c r="MQ781" i="40"/>
  <c r="MQ780" i="40"/>
  <c r="MQ779" i="40"/>
  <c r="MQ778" i="40"/>
  <c r="MQ777" i="40"/>
  <c r="MQ776" i="40"/>
  <c r="MQ775" i="40"/>
  <c r="MQ774" i="40"/>
  <c r="MQ773" i="40"/>
  <c r="MQ772" i="40"/>
  <c r="MQ771" i="40"/>
  <c r="MQ770" i="40"/>
  <c r="MQ769" i="40"/>
  <c r="MQ768" i="40"/>
  <c r="MQ767" i="40"/>
  <c r="MQ766" i="40"/>
  <c r="MQ765" i="40"/>
  <c r="MQ764" i="40"/>
  <c r="MQ763" i="40"/>
  <c r="MQ762" i="40"/>
  <c r="MQ761" i="40"/>
  <c r="MQ760" i="40"/>
  <c r="MQ759" i="40"/>
  <c r="MQ758" i="40"/>
  <c r="MQ757" i="40"/>
  <c r="MQ756" i="40"/>
  <c r="MQ755" i="40"/>
  <c r="MQ754" i="40"/>
  <c r="MQ753" i="40"/>
  <c r="MQ752" i="40"/>
  <c r="MQ751" i="40"/>
  <c r="MQ750" i="40"/>
  <c r="MQ749" i="40"/>
  <c r="MQ748" i="40"/>
  <c r="MQ747" i="40"/>
  <c r="MQ746" i="40"/>
  <c r="MQ745" i="40"/>
  <c r="MQ744" i="40"/>
  <c r="MQ743" i="40"/>
  <c r="MQ742" i="40"/>
  <c r="MQ741" i="40"/>
  <c r="MQ740" i="40"/>
  <c r="MQ739" i="40"/>
  <c r="MQ738" i="40"/>
  <c r="MQ737" i="40"/>
  <c r="MQ736" i="40"/>
  <c r="MQ735" i="40"/>
  <c r="MQ734" i="40"/>
  <c r="MQ733" i="40"/>
  <c r="MQ732" i="40"/>
  <c r="MQ731" i="40"/>
  <c r="MQ730" i="40"/>
  <c r="MQ729" i="40"/>
  <c r="MQ728" i="40"/>
  <c r="MQ727" i="40"/>
  <c r="MQ726" i="40"/>
  <c r="MQ725" i="40"/>
  <c r="MQ724" i="40"/>
  <c r="MQ723" i="40"/>
  <c r="MQ722" i="40"/>
  <c r="MQ721" i="40"/>
  <c r="MQ720" i="40"/>
  <c r="MQ719" i="40"/>
  <c r="MQ718" i="40"/>
  <c r="MQ717" i="40"/>
  <c r="MQ716" i="40"/>
  <c r="MQ715" i="40"/>
  <c r="MQ714" i="40"/>
  <c r="MQ713" i="40"/>
  <c r="MQ712" i="40"/>
  <c r="MQ711" i="40"/>
  <c r="MQ710" i="40"/>
  <c r="MQ709" i="40"/>
  <c r="MQ708" i="40"/>
  <c r="MQ707" i="40"/>
  <c r="MQ706" i="40"/>
  <c r="MQ705" i="40"/>
  <c r="MQ704" i="40"/>
  <c r="MQ703" i="40"/>
  <c r="MQ702" i="40"/>
  <c r="MQ701" i="40"/>
  <c r="MQ700" i="40"/>
  <c r="MQ699" i="40"/>
  <c r="MQ698" i="40"/>
  <c r="MQ697" i="40"/>
  <c r="MQ696" i="40"/>
  <c r="MQ695" i="40"/>
  <c r="MQ694" i="40"/>
  <c r="MQ693" i="40"/>
  <c r="MQ692" i="40"/>
  <c r="MQ691" i="40"/>
  <c r="MQ690" i="40"/>
  <c r="MQ689" i="40"/>
  <c r="MQ688" i="40"/>
  <c r="MQ687" i="40"/>
  <c r="MQ686" i="40"/>
  <c r="MQ685" i="40"/>
  <c r="MQ684" i="40"/>
  <c r="MQ683" i="40"/>
  <c r="MQ682" i="40"/>
  <c r="MQ681" i="40"/>
  <c r="MQ680" i="40"/>
  <c r="MQ679" i="40"/>
  <c r="MQ678" i="40"/>
  <c r="MQ677" i="40"/>
  <c r="MQ676" i="40"/>
  <c r="MQ675" i="40"/>
  <c r="MQ674" i="40"/>
  <c r="MQ673" i="40"/>
  <c r="MQ672" i="40"/>
  <c r="MQ671" i="40"/>
  <c r="MQ670" i="40"/>
  <c r="MQ669" i="40"/>
  <c r="MQ668" i="40"/>
  <c r="MQ667" i="40"/>
  <c r="MQ666" i="40"/>
  <c r="MQ665" i="40"/>
  <c r="MQ664" i="40"/>
  <c r="MQ663" i="40"/>
  <c r="MQ662" i="40"/>
  <c r="MQ661" i="40"/>
  <c r="MQ660" i="40"/>
  <c r="MQ659" i="40"/>
  <c r="MQ658" i="40"/>
  <c r="MQ657" i="40"/>
  <c r="MQ656" i="40"/>
  <c r="MQ655" i="40"/>
  <c r="MQ654" i="40"/>
  <c r="MQ653" i="40"/>
  <c r="MQ652" i="40"/>
  <c r="MQ651" i="40"/>
  <c r="MQ650" i="40"/>
  <c r="MQ649" i="40"/>
  <c r="MQ648" i="40"/>
  <c r="MQ647" i="40"/>
  <c r="MQ646" i="40"/>
  <c r="MQ645" i="40"/>
  <c r="MQ644" i="40"/>
  <c r="MQ643" i="40"/>
  <c r="MQ642" i="40"/>
  <c r="MQ641" i="40"/>
  <c r="MQ640" i="40"/>
  <c r="MQ639" i="40"/>
  <c r="MQ638" i="40"/>
  <c r="MQ637" i="40"/>
  <c r="MQ636" i="40"/>
  <c r="MQ635" i="40"/>
  <c r="MQ634" i="40"/>
  <c r="MQ633" i="40"/>
  <c r="MQ632" i="40"/>
  <c r="MQ631" i="40"/>
  <c r="MQ630" i="40"/>
  <c r="MQ629" i="40"/>
  <c r="MQ628" i="40"/>
  <c r="MQ627" i="40"/>
  <c r="MQ626" i="40"/>
  <c r="MQ625" i="40"/>
  <c r="MQ624" i="40"/>
  <c r="MQ623" i="40"/>
  <c r="MQ622" i="40"/>
  <c r="MQ621" i="40"/>
  <c r="MQ620" i="40"/>
  <c r="MQ619" i="40"/>
  <c r="MQ618" i="40"/>
  <c r="MQ617" i="40"/>
  <c r="MQ616" i="40"/>
  <c r="MQ615" i="40"/>
  <c r="MQ614" i="40"/>
  <c r="MQ613" i="40"/>
  <c r="MQ612" i="40"/>
  <c r="MQ611" i="40"/>
  <c r="MQ610" i="40"/>
  <c r="MQ609" i="40"/>
  <c r="MQ608" i="40"/>
  <c r="MQ607" i="40"/>
  <c r="MQ606" i="40"/>
  <c r="MQ605" i="40"/>
  <c r="MQ604" i="40"/>
  <c r="MQ603" i="40"/>
  <c r="MQ602" i="40"/>
  <c r="MQ601" i="40"/>
  <c r="MQ600" i="40"/>
  <c r="MQ599" i="40"/>
  <c r="MQ598" i="40"/>
  <c r="MQ597" i="40"/>
  <c r="MQ596" i="40"/>
  <c r="MQ595" i="40"/>
  <c r="MQ594" i="40"/>
  <c r="MQ593" i="40"/>
  <c r="MQ592" i="40"/>
  <c r="MQ591" i="40"/>
  <c r="MQ590" i="40"/>
  <c r="MQ589" i="40"/>
  <c r="MQ588" i="40"/>
  <c r="MQ587" i="40"/>
  <c r="MQ586" i="40"/>
  <c r="MQ585" i="40"/>
  <c r="MQ584" i="40"/>
  <c r="MQ583" i="40"/>
  <c r="MQ582" i="40"/>
  <c r="MQ581" i="40"/>
  <c r="MQ580" i="40"/>
  <c r="MQ579" i="40"/>
  <c r="MQ578" i="40"/>
  <c r="MQ577" i="40"/>
  <c r="MQ576" i="40"/>
  <c r="MQ575" i="40"/>
  <c r="MQ574" i="40"/>
  <c r="MQ573" i="40"/>
  <c r="MQ572" i="40"/>
  <c r="MQ571" i="40"/>
  <c r="MQ570" i="40"/>
  <c r="MQ569" i="40"/>
  <c r="MQ568" i="40"/>
  <c r="MQ567" i="40"/>
  <c r="MQ566" i="40"/>
  <c r="MQ565" i="40"/>
  <c r="MQ564" i="40"/>
  <c r="MQ563" i="40"/>
  <c r="MQ562" i="40"/>
  <c r="MQ561" i="40"/>
  <c r="MQ560" i="40"/>
  <c r="MQ559" i="40"/>
  <c r="MQ558" i="40"/>
  <c r="MQ557" i="40"/>
  <c r="MQ556" i="40"/>
  <c r="MQ555" i="40"/>
  <c r="MQ554" i="40"/>
  <c r="MQ553" i="40"/>
  <c r="MQ552" i="40"/>
  <c r="MQ551" i="40"/>
  <c r="MQ550" i="40"/>
  <c r="MQ549" i="40"/>
  <c r="MQ548" i="40"/>
  <c r="MQ547" i="40"/>
  <c r="MQ546" i="40"/>
  <c r="MQ545" i="40"/>
  <c r="MQ544" i="40"/>
  <c r="MQ543" i="40"/>
  <c r="MQ542" i="40"/>
  <c r="MQ541" i="40"/>
  <c r="MQ540" i="40"/>
  <c r="MQ539" i="40"/>
  <c r="MQ538" i="40"/>
  <c r="MQ537" i="40"/>
  <c r="MQ536" i="40"/>
  <c r="MQ535" i="40"/>
  <c r="MQ534" i="40"/>
  <c r="MQ533" i="40"/>
  <c r="MQ532" i="40"/>
  <c r="MQ531" i="40"/>
  <c r="MQ530" i="40"/>
  <c r="MQ529" i="40"/>
  <c r="MQ528" i="40"/>
  <c r="MQ527" i="40"/>
  <c r="MQ526" i="40"/>
  <c r="MQ525" i="40"/>
  <c r="MQ524" i="40"/>
  <c r="MQ523" i="40"/>
  <c r="MQ522" i="40"/>
  <c r="MQ521" i="40"/>
  <c r="MQ520" i="40"/>
  <c r="MQ519" i="40"/>
  <c r="MQ518" i="40"/>
  <c r="MQ517" i="40"/>
  <c r="MQ516" i="40"/>
  <c r="MQ515" i="40"/>
  <c r="MQ514" i="40"/>
  <c r="MQ513" i="40"/>
  <c r="MQ512" i="40"/>
  <c r="MQ511" i="40"/>
  <c r="MQ510" i="40"/>
  <c r="MQ509" i="40"/>
  <c r="MQ508" i="40"/>
  <c r="MQ507" i="40"/>
  <c r="MQ506" i="40"/>
  <c r="MQ505" i="40"/>
  <c r="MQ504" i="40"/>
  <c r="MQ503" i="40"/>
  <c r="MQ502" i="40"/>
  <c r="MQ501" i="40"/>
  <c r="MQ500" i="40"/>
  <c r="MQ499" i="40"/>
  <c r="MQ498" i="40"/>
  <c r="MQ497" i="40"/>
  <c r="MQ496" i="40"/>
  <c r="MQ495" i="40"/>
  <c r="MQ494" i="40"/>
  <c r="MQ493" i="40"/>
  <c r="MQ492" i="40"/>
  <c r="MQ491" i="40"/>
  <c r="MQ490" i="40"/>
  <c r="MQ489" i="40"/>
  <c r="MQ488" i="40"/>
  <c r="MQ487" i="40"/>
  <c r="MQ486" i="40"/>
  <c r="MQ485" i="40"/>
  <c r="MQ484" i="40"/>
  <c r="MQ483" i="40"/>
  <c r="MQ482" i="40"/>
  <c r="MQ481" i="40"/>
  <c r="MQ480" i="40"/>
  <c r="MQ479" i="40"/>
  <c r="MQ478" i="40"/>
  <c r="MQ477" i="40"/>
  <c r="MQ476" i="40"/>
  <c r="MQ475" i="40"/>
  <c r="MQ474" i="40"/>
  <c r="MQ473" i="40"/>
  <c r="MQ472" i="40"/>
  <c r="MQ471" i="40"/>
  <c r="MQ470" i="40"/>
  <c r="MQ469" i="40"/>
  <c r="MQ468" i="40"/>
  <c r="MQ467" i="40"/>
  <c r="MQ466" i="40"/>
  <c r="MQ465" i="40"/>
  <c r="MQ464" i="40"/>
  <c r="MQ463" i="40"/>
  <c r="MQ462" i="40"/>
  <c r="MQ461" i="40"/>
  <c r="MQ460" i="40"/>
  <c r="MQ459" i="40"/>
  <c r="MQ458" i="40"/>
  <c r="MQ457" i="40"/>
  <c r="MQ456" i="40"/>
  <c r="MQ455" i="40"/>
  <c r="MQ454" i="40"/>
  <c r="MQ453" i="40"/>
  <c r="MQ452" i="40"/>
  <c r="MQ451" i="40"/>
  <c r="MQ450" i="40"/>
  <c r="MQ449" i="40"/>
  <c r="MQ448" i="40"/>
  <c r="MQ447" i="40"/>
  <c r="MQ446" i="40"/>
  <c r="MQ445" i="40"/>
  <c r="MQ444" i="40"/>
  <c r="MQ443" i="40"/>
  <c r="MQ442" i="40"/>
  <c r="MQ441" i="40"/>
  <c r="MQ440" i="40"/>
  <c r="MQ439" i="40"/>
  <c r="MQ438" i="40"/>
  <c r="MQ437" i="40"/>
  <c r="MQ436" i="40"/>
  <c r="MQ435" i="40"/>
  <c r="MQ434" i="40"/>
  <c r="MQ433" i="40"/>
  <c r="MQ432" i="40"/>
  <c r="MQ431" i="40"/>
  <c r="MQ430" i="40"/>
  <c r="MQ429" i="40"/>
  <c r="MQ428" i="40"/>
  <c r="MQ427" i="40"/>
  <c r="MQ426" i="40"/>
  <c r="MQ425" i="40"/>
  <c r="MQ424" i="40"/>
  <c r="MQ423" i="40"/>
  <c r="MQ422" i="40"/>
  <c r="MQ421" i="40"/>
  <c r="MQ420" i="40"/>
  <c r="MQ419" i="40"/>
  <c r="MQ418" i="40"/>
  <c r="MQ417" i="40"/>
  <c r="MQ416" i="40"/>
  <c r="MQ415" i="40"/>
  <c r="MQ414" i="40"/>
  <c r="MQ413" i="40"/>
  <c r="MQ412" i="40"/>
  <c r="MQ411" i="40"/>
  <c r="MQ410" i="40"/>
  <c r="MQ409" i="40"/>
  <c r="MQ408" i="40"/>
  <c r="MQ407" i="40"/>
  <c r="MQ406" i="40"/>
  <c r="MQ405" i="40"/>
  <c r="MQ404" i="40"/>
  <c r="MQ403" i="40"/>
  <c r="MQ402" i="40"/>
  <c r="MQ401" i="40"/>
  <c r="MQ400" i="40"/>
  <c r="MQ399" i="40"/>
  <c r="MQ398" i="40"/>
  <c r="MQ397" i="40"/>
  <c r="MQ396" i="40"/>
  <c r="MQ395" i="40"/>
  <c r="MQ394" i="40"/>
  <c r="MQ393" i="40"/>
  <c r="MQ392" i="40"/>
  <c r="MQ391" i="40"/>
  <c r="MQ390" i="40"/>
  <c r="MQ389" i="40"/>
  <c r="MQ388" i="40"/>
  <c r="MQ387" i="40"/>
  <c r="MQ386" i="40"/>
  <c r="MQ385" i="40"/>
  <c r="MQ384" i="40"/>
  <c r="MQ383" i="40"/>
  <c r="MQ382" i="40"/>
  <c r="MQ381" i="40"/>
  <c r="MQ380" i="40"/>
  <c r="MQ379" i="40"/>
  <c r="MQ378" i="40"/>
  <c r="MQ377" i="40"/>
  <c r="MQ376" i="40"/>
  <c r="MQ375" i="40"/>
  <c r="MQ374" i="40"/>
  <c r="MQ373" i="40"/>
  <c r="MQ372" i="40"/>
  <c r="MQ371" i="40"/>
  <c r="MQ370" i="40"/>
  <c r="MQ369" i="40"/>
  <c r="MQ368" i="40"/>
  <c r="MQ367" i="40"/>
  <c r="MQ366" i="40"/>
  <c r="MQ365" i="40"/>
  <c r="MQ364" i="40"/>
  <c r="MQ363" i="40"/>
  <c r="MQ362" i="40"/>
  <c r="MQ361" i="40"/>
  <c r="MQ360" i="40"/>
  <c r="MQ359" i="40"/>
  <c r="MQ358" i="40"/>
  <c r="MQ357" i="40"/>
  <c r="MQ356" i="40"/>
  <c r="MQ355" i="40"/>
  <c r="MQ354" i="40"/>
  <c r="MQ353" i="40"/>
  <c r="MQ352" i="40"/>
  <c r="MQ351" i="40"/>
  <c r="MQ350" i="40"/>
  <c r="MQ349" i="40"/>
  <c r="MQ348" i="40"/>
  <c r="MQ347" i="40"/>
  <c r="MQ346" i="40"/>
  <c r="MQ345" i="40"/>
  <c r="MQ344" i="40"/>
  <c r="MQ343" i="40"/>
  <c r="MQ342" i="40"/>
  <c r="MQ341" i="40"/>
  <c r="MQ340" i="40"/>
  <c r="MQ339" i="40"/>
  <c r="MQ338" i="40"/>
  <c r="MQ337" i="40"/>
  <c r="MQ336" i="40"/>
  <c r="MQ335" i="40"/>
  <c r="MQ334" i="40"/>
  <c r="MQ333" i="40"/>
  <c r="MQ332" i="40"/>
  <c r="MQ331" i="40"/>
  <c r="MQ330" i="40"/>
  <c r="MQ329" i="40"/>
  <c r="MQ328" i="40"/>
  <c r="MQ327" i="40"/>
  <c r="MQ326" i="40"/>
  <c r="MQ325" i="40"/>
  <c r="MQ324" i="40"/>
  <c r="MQ323" i="40"/>
  <c r="MQ322" i="40"/>
  <c r="MQ321" i="40"/>
  <c r="MQ320" i="40"/>
  <c r="MQ319" i="40"/>
  <c r="MQ318" i="40"/>
  <c r="MQ317" i="40"/>
  <c r="MQ316" i="40"/>
  <c r="MQ315" i="40"/>
  <c r="MQ314" i="40"/>
  <c r="MQ313" i="40"/>
  <c r="MQ312" i="40"/>
  <c r="MQ311" i="40"/>
  <c r="MQ310" i="40"/>
  <c r="MQ309" i="40"/>
  <c r="MQ308" i="40"/>
  <c r="MQ307" i="40"/>
  <c r="MQ306" i="40"/>
  <c r="MQ305" i="40"/>
  <c r="MQ304" i="40"/>
  <c r="MQ303" i="40"/>
  <c r="MQ302" i="40"/>
  <c r="MQ301" i="40"/>
  <c r="MQ300" i="40"/>
  <c r="MQ299" i="40"/>
  <c r="MQ298" i="40"/>
  <c r="MQ297" i="40"/>
  <c r="MQ296" i="40"/>
  <c r="MH1235" i="40"/>
  <c r="MH1234" i="40"/>
  <c r="MH1233" i="40"/>
  <c r="MH1232" i="40"/>
  <c r="MH1231" i="40"/>
  <c r="MH1230" i="40"/>
  <c r="MH1229" i="40"/>
  <c r="MH1228" i="40"/>
  <c r="MH1227" i="40"/>
  <c r="MH1226" i="40"/>
  <c r="MH1225" i="40"/>
  <c r="MH1224" i="40"/>
  <c r="MH1223" i="40"/>
  <c r="MH1222" i="40"/>
  <c r="MH1221" i="40"/>
  <c r="MH1220" i="40"/>
  <c r="MH1219" i="40"/>
  <c r="MH1218" i="40"/>
  <c r="MH1217" i="40"/>
  <c r="MH1216" i="40"/>
  <c r="MH1215" i="40"/>
  <c r="MH1214" i="40"/>
  <c r="MH1213" i="40"/>
  <c r="MH1212" i="40"/>
  <c r="MH1211" i="40"/>
  <c r="MH1210" i="40"/>
  <c r="MH1209" i="40"/>
  <c r="MH1208" i="40"/>
  <c r="MH1207" i="40"/>
  <c r="MH1206" i="40"/>
  <c r="MH1205" i="40"/>
  <c r="MH1204" i="40"/>
  <c r="MH1203" i="40"/>
  <c r="MH1202" i="40"/>
  <c r="MH1201" i="40"/>
  <c r="MH1200" i="40"/>
  <c r="MH1199" i="40"/>
  <c r="MH1198" i="40"/>
  <c r="MH1197" i="40"/>
  <c r="MH1196" i="40"/>
  <c r="MH1195" i="40"/>
  <c r="MH1194" i="40"/>
  <c r="MH1193" i="40"/>
  <c r="MH1192" i="40"/>
  <c r="MH1191" i="40"/>
  <c r="MH1190" i="40"/>
  <c r="MH1189" i="40"/>
  <c r="MH1188" i="40"/>
  <c r="MH1187" i="40"/>
  <c r="MH1186" i="40"/>
  <c r="MH1185" i="40"/>
  <c r="MH1184" i="40"/>
  <c r="MH1183" i="40"/>
  <c r="MH1182" i="40"/>
  <c r="MH1181" i="40"/>
  <c r="MH1180" i="40"/>
  <c r="MH1179" i="40"/>
  <c r="MH1178" i="40"/>
  <c r="MH1177" i="40"/>
  <c r="MH1176" i="40"/>
  <c r="MH1175" i="40"/>
  <c r="MH1174" i="40"/>
  <c r="MH1173" i="40"/>
  <c r="MH1172" i="40"/>
  <c r="MH1171" i="40"/>
  <c r="MH1170" i="40"/>
  <c r="MH1169" i="40"/>
  <c r="MH1168" i="40"/>
  <c r="MH1167" i="40"/>
  <c r="MH1166" i="40"/>
  <c r="MH1165" i="40"/>
  <c r="MH1164" i="40"/>
  <c r="MH1163" i="40"/>
  <c r="MH1162" i="40"/>
  <c r="MH1161" i="40"/>
  <c r="MH1160" i="40"/>
  <c r="MH1159" i="40"/>
  <c r="MH1158" i="40"/>
  <c r="MH1157" i="40"/>
  <c r="MH1156" i="40"/>
  <c r="MH1155" i="40"/>
  <c r="MH1154" i="40"/>
  <c r="MH1153" i="40"/>
  <c r="MH1152" i="40"/>
  <c r="MH1151" i="40"/>
  <c r="MH1150" i="40"/>
  <c r="MH1149" i="40"/>
  <c r="MH1148" i="40"/>
  <c r="MH1147" i="40"/>
  <c r="MH1146" i="40"/>
  <c r="MH1145" i="40"/>
  <c r="MH1144" i="40"/>
  <c r="MH1143" i="40"/>
  <c r="MH1142" i="40"/>
  <c r="MH1141" i="40"/>
  <c r="MH1140" i="40"/>
  <c r="MH1139" i="40"/>
  <c r="MH1138" i="40"/>
  <c r="MH1137" i="40"/>
  <c r="MH1136" i="40"/>
  <c r="MH1135" i="40"/>
  <c r="MH1134" i="40"/>
  <c r="MH1133" i="40"/>
  <c r="MH1132" i="40"/>
  <c r="MH1131" i="40"/>
  <c r="MH1130" i="40"/>
  <c r="MH1129" i="40"/>
  <c r="MH1128" i="40"/>
  <c r="MH1127" i="40"/>
  <c r="MH1126" i="40"/>
  <c r="MH1125" i="40"/>
  <c r="MH1124" i="40"/>
  <c r="MH1123" i="40"/>
  <c r="MH1122" i="40"/>
  <c r="MH1121" i="40"/>
  <c r="MH1120" i="40"/>
  <c r="MH1119" i="40"/>
  <c r="MH1118" i="40"/>
  <c r="MH1117" i="40"/>
  <c r="MH1116" i="40"/>
  <c r="MH1115" i="40"/>
  <c r="MH1114" i="40"/>
  <c r="MH1113" i="40"/>
  <c r="MH1112" i="40"/>
  <c r="MH1111" i="40"/>
  <c r="MH1110" i="40"/>
  <c r="MH1109" i="40"/>
  <c r="MH1108" i="40"/>
  <c r="MH1107" i="40"/>
  <c r="MH1106" i="40"/>
  <c r="MH1105" i="40"/>
  <c r="MH1104" i="40"/>
  <c r="MH1103" i="40"/>
  <c r="MH1102" i="40"/>
  <c r="MH1101" i="40"/>
  <c r="MH1100" i="40"/>
  <c r="MH1099" i="40"/>
  <c r="MH1098" i="40"/>
  <c r="MH1097" i="40"/>
  <c r="MH1096" i="40"/>
  <c r="MH1095" i="40"/>
  <c r="MH1094" i="40"/>
  <c r="MH1093" i="40"/>
  <c r="MH1092" i="40"/>
  <c r="MH1091" i="40"/>
  <c r="MH1090" i="40"/>
  <c r="MH1089" i="40"/>
  <c r="MH1088" i="40"/>
  <c r="MH1087" i="40"/>
  <c r="MH1086" i="40"/>
  <c r="MH1085" i="40"/>
  <c r="MH1084" i="40"/>
  <c r="MH1083" i="40"/>
  <c r="MH1082" i="40"/>
  <c r="MH1081" i="40"/>
  <c r="MH1080" i="40"/>
  <c r="MH1079" i="40"/>
  <c r="MH1078" i="40"/>
  <c r="MH1077" i="40"/>
  <c r="MH1076" i="40"/>
  <c r="MH1075" i="40"/>
  <c r="MH1074" i="40"/>
  <c r="MH1073" i="40"/>
  <c r="MH1072" i="40"/>
  <c r="MH1071" i="40"/>
  <c r="MH1070" i="40"/>
  <c r="MH1069" i="40"/>
  <c r="MH1068" i="40"/>
  <c r="MH1067" i="40"/>
  <c r="MH1066" i="40"/>
  <c r="MH1065" i="40"/>
  <c r="MH1064" i="40"/>
  <c r="MH1063" i="40"/>
  <c r="MH1062" i="40"/>
  <c r="MH1061" i="40"/>
  <c r="MH1060" i="40"/>
  <c r="MH1059" i="40"/>
  <c r="MH1058" i="40"/>
  <c r="MH1057" i="40"/>
  <c r="MH1056" i="40"/>
  <c r="MH1055" i="40"/>
  <c r="MH1054" i="40"/>
  <c r="MH1053" i="40"/>
  <c r="MH1052" i="40"/>
  <c r="MH1051" i="40"/>
  <c r="MH1050" i="40"/>
  <c r="MH1049" i="40"/>
  <c r="MH1048" i="40"/>
  <c r="MH1047" i="40"/>
  <c r="MH1046" i="40"/>
  <c r="MH1045" i="40"/>
  <c r="MH1044" i="40"/>
  <c r="MH1043" i="40"/>
  <c r="MH1042" i="40"/>
  <c r="MH1041" i="40"/>
  <c r="MH1040" i="40"/>
  <c r="MH1039" i="40"/>
  <c r="MH1038" i="40"/>
  <c r="MH1037" i="40"/>
  <c r="MH1036" i="40"/>
  <c r="MH1035" i="40"/>
  <c r="MH1034" i="40"/>
  <c r="MH1033" i="40"/>
  <c r="MH1032" i="40"/>
  <c r="MH1031" i="40"/>
  <c r="MH1030" i="40"/>
  <c r="MH1029" i="40"/>
  <c r="MH1028" i="40"/>
  <c r="MH1027" i="40"/>
  <c r="MH1026" i="40"/>
  <c r="MH1025" i="40"/>
  <c r="MH1024" i="40"/>
  <c r="MH1023" i="40"/>
  <c r="MH1022" i="40"/>
  <c r="MH1021" i="40"/>
  <c r="MH1020" i="40"/>
  <c r="MH1019" i="40"/>
  <c r="MH1018" i="40"/>
  <c r="MH1017" i="40"/>
  <c r="MH1016" i="40"/>
  <c r="MH1015" i="40"/>
  <c r="MH1014" i="40"/>
  <c r="MH1013" i="40"/>
  <c r="MH1012" i="40"/>
  <c r="MH1011" i="40"/>
  <c r="MH1010" i="40"/>
  <c r="MH1009" i="40"/>
  <c r="MH1008" i="40"/>
  <c r="MH1007" i="40"/>
  <c r="MH1006" i="40"/>
  <c r="MH1005" i="40"/>
  <c r="MH1004" i="40"/>
  <c r="MH1003" i="40"/>
  <c r="MH1002" i="40"/>
  <c r="MH1001" i="40"/>
  <c r="MH1000" i="40"/>
  <c r="MH999" i="40"/>
  <c r="MH998" i="40"/>
  <c r="MH997" i="40"/>
  <c r="MH996" i="40"/>
  <c r="MH995" i="40"/>
  <c r="MH994" i="40"/>
  <c r="MH993" i="40"/>
  <c r="MH992" i="40"/>
  <c r="MH991" i="40"/>
  <c r="MH990" i="40"/>
  <c r="MH989" i="40"/>
  <c r="MH988" i="40"/>
  <c r="MH987" i="40"/>
  <c r="MH986" i="40"/>
  <c r="MH985" i="40"/>
  <c r="MH984" i="40"/>
  <c r="MH983" i="40"/>
  <c r="MH982" i="40"/>
  <c r="MH981" i="40"/>
  <c r="MH980" i="40"/>
  <c r="MH979" i="40"/>
  <c r="MH978" i="40"/>
  <c r="MH977" i="40"/>
  <c r="MH976" i="40"/>
  <c r="MH975" i="40"/>
  <c r="MH974" i="40"/>
  <c r="MH973" i="40"/>
  <c r="MH972" i="40"/>
  <c r="MH971" i="40"/>
  <c r="MH970" i="40"/>
  <c r="MH969" i="40"/>
  <c r="MH968" i="40"/>
  <c r="MH967" i="40"/>
  <c r="MH966" i="40"/>
  <c r="MH965" i="40"/>
  <c r="MH964" i="40"/>
  <c r="MH963" i="40"/>
  <c r="MH962" i="40"/>
  <c r="MH961" i="40"/>
  <c r="MH960" i="40"/>
  <c r="MH959" i="40"/>
  <c r="MH958" i="40"/>
  <c r="MH957" i="40"/>
  <c r="MH956" i="40"/>
  <c r="MH955" i="40"/>
  <c r="MH954" i="40"/>
  <c r="MH953" i="40"/>
  <c r="MH952" i="40"/>
  <c r="MH951" i="40"/>
  <c r="MH950" i="40"/>
  <c r="MH949" i="40"/>
  <c r="MH948" i="40"/>
  <c r="MH947" i="40"/>
  <c r="MH946" i="40"/>
  <c r="MH945" i="40"/>
  <c r="MH944" i="40"/>
  <c r="MH943" i="40"/>
  <c r="MH942" i="40"/>
  <c r="MH941" i="40"/>
  <c r="MH940" i="40"/>
  <c r="MH939" i="40"/>
  <c r="MH938" i="40"/>
  <c r="MH937" i="40"/>
  <c r="MH936" i="40"/>
  <c r="MH935" i="40"/>
  <c r="MH934" i="40"/>
  <c r="MH933" i="40"/>
  <c r="MH932" i="40"/>
  <c r="MH931" i="40"/>
  <c r="MH930" i="40"/>
  <c r="MH929" i="40"/>
  <c r="MH928" i="40"/>
  <c r="MH927" i="40"/>
  <c r="MH926" i="40"/>
  <c r="MH925" i="40"/>
  <c r="MH924" i="40"/>
  <c r="MH923" i="40"/>
  <c r="MH922" i="40"/>
  <c r="MH921" i="40"/>
  <c r="MH920" i="40"/>
  <c r="MH919" i="40"/>
  <c r="MH918" i="40"/>
  <c r="MH917" i="40"/>
  <c r="MH916" i="40"/>
  <c r="MH915" i="40"/>
  <c r="MH914" i="40"/>
  <c r="MH913" i="40"/>
  <c r="MH912" i="40"/>
  <c r="MH911" i="40"/>
  <c r="MH910" i="40"/>
  <c r="MH909" i="40"/>
  <c r="MH908" i="40"/>
  <c r="MH907" i="40"/>
  <c r="MH906" i="40"/>
  <c r="MH905" i="40"/>
  <c r="MH904" i="40"/>
  <c r="MH903" i="40"/>
  <c r="MH902" i="40"/>
  <c r="MH901" i="40"/>
  <c r="MH900" i="40"/>
  <c r="MH899" i="40"/>
  <c r="MH898" i="40"/>
  <c r="MH897" i="40"/>
  <c r="MH896" i="40"/>
  <c r="MH895" i="40"/>
  <c r="MH894" i="40"/>
  <c r="MH893" i="40"/>
  <c r="MH892" i="40"/>
  <c r="MH891" i="40"/>
  <c r="MH890" i="40"/>
  <c r="MH889" i="40"/>
  <c r="MH888" i="40"/>
  <c r="MH887" i="40"/>
  <c r="MH886" i="40"/>
  <c r="MH885" i="40"/>
  <c r="MH884" i="40"/>
  <c r="MH883" i="40"/>
  <c r="MH882" i="40"/>
  <c r="MH881" i="40"/>
  <c r="MH880" i="40"/>
  <c r="MH879" i="40"/>
  <c r="MH878" i="40"/>
  <c r="MH877" i="40"/>
  <c r="MH876" i="40"/>
  <c r="MH875" i="40"/>
  <c r="MH874" i="40"/>
  <c r="MH873" i="40"/>
  <c r="MH872" i="40"/>
  <c r="MH871" i="40"/>
  <c r="MH870" i="40"/>
  <c r="MH869" i="40"/>
  <c r="MH868" i="40"/>
  <c r="MH867" i="40"/>
  <c r="MH866" i="40"/>
  <c r="MH865" i="40"/>
  <c r="MH864" i="40"/>
  <c r="MH863" i="40"/>
  <c r="MH862" i="40"/>
  <c r="MH861" i="40"/>
  <c r="MH860" i="40"/>
  <c r="MH859" i="40"/>
  <c r="MH858" i="40"/>
  <c r="MH857" i="40"/>
  <c r="MH856" i="40"/>
  <c r="MH855" i="40"/>
  <c r="MH854" i="40"/>
  <c r="MH853" i="40"/>
  <c r="MH852" i="40"/>
  <c r="MH851" i="40"/>
  <c r="MH850" i="40"/>
  <c r="MH849" i="40"/>
  <c r="MH848" i="40"/>
  <c r="MH847" i="40"/>
  <c r="MH846" i="40"/>
  <c r="MH845" i="40"/>
  <c r="MH844" i="40"/>
  <c r="MH843" i="40"/>
  <c r="MH842" i="40"/>
  <c r="MH841" i="40"/>
  <c r="MH840" i="40"/>
  <c r="MH839" i="40"/>
  <c r="MH838" i="40"/>
  <c r="MH837" i="40"/>
  <c r="MH836" i="40"/>
  <c r="MH835" i="40"/>
  <c r="MH834" i="40"/>
  <c r="MH833" i="40"/>
  <c r="MH832" i="40"/>
  <c r="MH831" i="40"/>
  <c r="MH830" i="40"/>
  <c r="MH829" i="40"/>
  <c r="MH828" i="40"/>
  <c r="MH827" i="40"/>
  <c r="MH826" i="40"/>
  <c r="MH825" i="40"/>
  <c r="MH824" i="40"/>
  <c r="MH823" i="40"/>
  <c r="MH822" i="40"/>
  <c r="MH821" i="40"/>
  <c r="MH820" i="40"/>
  <c r="MH819" i="40"/>
  <c r="MH818" i="40"/>
  <c r="MH817" i="40"/>
  <c r="MH816" i="40"/>
  <c r="MH815" i="40"/>
  <c r="MH814" i="40"/>
  <c r="MH813" i="40"/>
  <c r="MH812" i="40"/>
  <c r="MH811" i="40"/>
  <c r="MH810" i="40"/>
  <c r="MH809" i="40"/>
  <c r="MH808" i="40"/>
  <c r="MH807" i="40"/>
  <c r="MH806" i="40"/>
  <c r="MH805" i="40"/>
  <c r="MH804" i="40"/>
  <c r="MH803" i="40"/>
  <c r="MH802" i="40"/>
  <c r="MH801" i="40"/>
  <c r="MH800" i="40"/>
  <c r="MH799" i="40"/>
  <c r="MH798" i="40"/>
  <c r="MH797" i="40"/>
  <c r="MH796" i="40"/>
  <c r="MH795" i="40"/>
  <c r="MH794" i="40"/>
  <c r="MH793" i="40"/>
  <c r="MH792" i="40"/>
  <c r="MH791" i="40"/>
  <c r="MH790" i="40"/>
  <c r="MH789" i="40"/>
  <c r="MH788" i="40"/>
  <c r="MH787" i="40"/>
  <c r="MH786" i="40"/>
  <c r="MH785" i="40"/>
  <c r="MH784" i="40"/>
  <c r="MH783" i="40"/>
  <c r="MH782" i="40"/>
  <c r="MH781" i="40"/>
  <c r="MH780" i="40"/>
  <c r="MH779" i="40"/>
  <c r="MH778" i="40"/>
  <c r="MH777" i="40"/>
  <c r="MH776" i="40"/>
  <c r="MH775" i="40"/>
  <c r="MH774" i="40"/>
  <c r="MH773" i="40"/>
  <c r="MH772" i="40"/>
  <c r="MH771" i="40"/>
  <c r="MH770" i="40"/>
  <c r="MH769" i="40"/>
  <c r="MH768" i="40"/>
  <c r="MH767" i="40"/>
  <c r="MH766" i="40"/>
  <c r="MH765" i="40"/>
  <c r="MH764" i="40"/>
  <c r="MH763" i="40"/>
  <c r="MH762" i="40"/>
  <c r="MH761" i="40"/>
  <c r="MH760" i="40"/>
  <c r="MH759" i="40"/>
  <c r="MH758" i="40"/>
  <c r="MH757" i="40"/>
  <c r="MH756" i="40"/>
  <c r="MH755" i="40"/>
  <c r="MH754" i="40"/>
  <c r="MH753" i="40"/>
  <c r="MH752" i="40"/>
  <c r="MH751" i="40"/>
  <c r="MH750" i="40"/>
  <c r="MH749" i="40"/>
  <c r="MH748" i="40"/>
  <c r="MH747" i="40"/>
  <c r="MH746" i="40"/>
  <c r="MH745" i="40"/>
  <c r="MH744" i="40"/>
  <c r="MH743" i="40"/>
  <c r="MH742" i="40"/>
  <c r="MH741" i="40"/>
  <c r="MH740" i="40"/>
  <c r="MH739" i="40"/>
  <c r="MH738" i="40"/>
  <c r="MH737" i="40"/>
  <c r="MH736" i="40"/>
  <c r="MH735" i="40"/>
  <c r="MH734" i="40"/>
  <c r="MH733" i="40"/>
  <c r="MH732" i="40"/>
  <c r="MH731" i="40"/>
  <c r="MH730" i="40"/>
  <c r="MH729" i="40"/>
  <c r="MH728" i="40"/>
  <c r="MH727" i="40"/>
  <c r="MH726" i="40"/>
  <c r="MH725" i="40"/>
  <c r="MH724" i="40"/>
  <c r="MH723" i="40"/>
  <c r="MH722" i="40"/>
  <c r="MH721" i="40"/>
  <c r="MH720" i="40"/>
  <c r="MH719" i="40"/>
  <c r="MH718" i="40"/>
  <c r="MH717" i="40"/>
  <c r="MH716" i="40"/>
  <c r="MH715" i="40"/>
  <c r="MH714" i="40"/>
  <c r="MH713" i="40"/>
  <c r="MH712" i="40"/>
  <c r="MH711" i="40"/>
  <c r="MH710" i="40"/>
  <c r="MH709" i="40"/>
  <c r="MH708" i="40"/>
  <c r="MH707" i="40"/>
  <c r="MH706" i="40"/>
  <c r="MH705" i="40"/>
  <c r="MH704" i="40"/>
  <c r="MH703" i="40"/>
  <c r="MH702" i="40"/>
  <c r="MH701" i="40"/>
  <c r="MH700" i="40"/>
  <c r="MH699" i="40"/>
  <c r="MH698" i="40"/>
  <c r="MH697" i="40"/>
  <c r="MH696" i="40"/>
  <c r="MH695" i="40"/>
  <c r="MH694" i="40"/>
  <c r="MH693" i="40"/>
  <c r="MH692" i="40"/>
  <c r="MH691" i="40"/>
  <c r="MH690" i="40"/>
  <c r="MH689" i="40"/>
  <c r="MH688" i="40"/>
  <c r="MH687" i="40"/>
  <c r="MH686" i="40"/>
  <c r="MH685" i="40"/>
  <c r="MH684" i="40"/>
  <c r="MH683" i="40"/>
  <c r="MH682" i="40"/>
  <c r="MH681" i="40"/>
  <c r="MH680" i="40"/>
  <c r="MH679" i="40"/>
  <c r="MH678" i="40"/>
  <c r="MH677" i="40"/>
  <c r="MH676" i="40"/>
  <c r="MH675" i="40"/>
  <c r="MH674" i="40"/>
  <c r="MH673" i="40"/>
  <c r="MH672" i="40"/>
  <c r="MH671" i="40"/>
  <c r="MH670" i="40"/>
  <c r="MH669" i="40"/>
  <c r="MH668" i="40"/>
  <c r="MH667" i="40"/>
  <c r="MH666" i="40"/>
  <c r="MH665" i="40"/>
  <c r="MH664" i="40"/>
  <c r="MH663" i="40"/>
  <c r="MH662" i="40"/>
  <c r="MH661" i="40"/>
  <c r="MH660" i="40"/>
  <c r="MH659" i="40"/>
  <c r="MH658" i="40"/>
  <c r="MH657" i="40"/>
  <c r="MH656" i="40"/>
  <c r="MH655" i="40"/>
  <c r="MH654" i="40"/>
  <c r="MH653" i="40"/>
  <c r="MH652" i="40"/>
  <c r="MH651" i="40"/>
  <c r="MH650" i="40"/>
  <c r="MH649" i="40"/>
  <c r="MH648" i="40"/>
  <c r="MH647" i="40"/>
  <c r="MH646" i="40"/>
  <c r="MH645" i="40"/>
  <c r="MH644" i="40"/>
  <c r="MH643" i="40"/>
  <c r="MH642" i="40"/>
  <c r="MH641" i="40"/>
  <c r="MH640" i="40"/>
  <c r="MH639" i="40"/>
  <c r="MH638" i="40"/>
  <c r="MH637" i="40"/>
  <c r="MH636" i="40"/>
  <c r="MH635" i="40"/>
  <c r="MH634" i="40"/>
  <c r="MH633" i="40"/>
  <c r="MH632" i="40"/>
  <c r="MH631" i="40"/>
  <c r="MH630" i="40"/>
  <c r="MH629" i="40"/>
  <c r="MH628" i="40"/>
  <c r="MH627" i="40"/>
  <c r="MH626" i="40"/>
  <c r="MH625" i="40"/>
  <c r="MH624" i="40"/>
  <c r="MH623" i="40"/>
  <c r="MH622" i="40"/>
  <c r="MH621" i="40"/>
  <c r="MH620" i="40"/>
  <c r="MH619" i="40"/>
  <c r="MH618" i="40"/>
  <c r="MH617" i="40"/>
  <c r="MH616" i="40"/>
  <c r="MH615" i="40"/>
  <c r="MH614" i="40"/>
  <c r="MH613" i="40"/>
  <c r="MH612" i="40"/>
  <c r="MH611" i="40"/>
  <c r="MH610" i="40"/>
  <c r="MH609" i="40"/>
  <c r="MH608" i="40"/>
  <c r="MH607" i="40"/>
  <c r="MH606" i="40"/>
  <c r="MH605" i="40"/>
  <c r="MH604" i="40"/>
  <c r="MH603" i="40"/>
  <c r="MH602" i="40"/>
  <c r="MH601" i="40"/>
  <c r="MH600" i="40"/>
  <c r="MH599" i="40"/>
  <c r="MH598" i="40"/>
  <c r="MH597" i="40"/>
  <c r="MH596" i="40"/>
  <c r="MH595" i="40"/>
  <c r="MH594" i="40"/>
  <c r="MH593" i="40"/>
  <c r="MH592" i="40"/>
  <c r="MH591" i="40"/>
  <c r="MH590" i="40"/>
  <c r="MH589" i="40"/>
  <c r="MH588" i="40"/>
  <c r="MH587" i="40"/>
  <c r="MH586" i="40"/>
  <c r="MH585" i="40"/>
  <c r="MH584" i="40"/>
  <c r="MH583" i="40"/>
  <c r="MH582" i="40"/>
  <c r="MH581" i="40"/>
  <c r="MH580" i="40"/>
  <c r="MH579" i="40"/>
  <c r="MH578" i="40"/>
  <c r="MH577" i="40"/>
  <c r="MH576" i="40"/>
  <c r="MH575" i="40"/>
  <c r="MH574" i="40"/>
  <c r="MH573" i="40"/>
  <c r="MH572" i="40"/>
  <c r="MH571" i="40"/>
  <c r="MH570" i="40"/>
  <c r="MH569" i="40"/>
  <c r="MH568" i="40"/>
  <c r="MH567" i="40"/>
  <c r="MH566" i="40"/>
  <c r="MH565" i="40"/>
  <c r="MH564" i="40"/>
  <c r="MH563" i="40"/>
  <c r="MH562" i="40"/>
  <c r="MH561" i="40"/>
  <c r="MH560" i="40"/>
  <c r="MH559" i="40"/>
  <c r="MH558" i="40"/>
  <c r="MH557" i="40"/>
  <c r="MH556" i="40"/>
  <c r="MH555" i="40"/>
  <c r="MH554" i="40"/>
  <c r="MH553" i="40"/>
  <c r="MH552" i="40"/>
  <c r="MH551" i="40"/>
  <c r="MH550" i="40"/>
  <c r="MH549" i="40"/>
  <c r="MH548" i="40"/>
  <c r="MH547" i="40"/>
  <c r="MH546" i="40"/>
  <c r="MH545" i="40"/>
  <c r="MH544" i="40"/>
  <c r="MH543" i="40"/>
  <c r="MH542" i="40"/>
  <c r="MH541" i="40"/>
  <c r="MH540" i="40"/>
  <c r="MH539" i="40"/>
  <c r="MH538" i="40"/>
  <c r="MH537" i="40"/>
  <c r="MH536" i="40"/>
  <c r="MH535" i="40"/>
  <c r="MH534" i="40"/>
  <c r="MH533" i="40"/>
  <c r="MH532" i="40"/>
  <c r="MH531" i="40"/>
  <c r="MH530" i="40"/>
  <c r="MH529" i="40"/>
  <c r="MH528" i="40"/>
  <c r="MH527" i="40"/>
  <c r="MH526" i="40"/>
  <c r="MH525" i="40"/>
  <c r="MH524" i="40"/>
  <c r="MH523" i="40"/>
  <c r="MH522" i="40"/>
  <c r="MH521" i="40"/>
  <c r="MH520" i="40"/>
  <c r="MH519" i="40"/>
  <c r="MH518" i="40"/>
  <c r="MH517" i="40"/>
  <c r="MH516" i="40"/>
  <c r="MH515" i="40"/>
  <c r="MH514" i="40"/>
  <c r="MH513" i="40"/>
  <c r="MH512" i="40"/>
  <c r="MH511" i="40"/>
  <c r="MH510" i="40"/>
  <c r="MH509" i="40"/>
  <c r="MH508" i="40"/>
  <c r="MH507" i="40"/>
  <c r="MH506" i="40"/>
  <c r="MH505" i="40"/>
  <c r="MH504" i="40"/>
  <c r="MH503" i="40"/>
  <c r="MH502" i="40"/>
  <c r="MH501" i="40"/>
  <c r="MH500" i="40"/>
  <c r="MH499" i="40"/>
  <c r="MH498" i="40"/>
  <c r="MH497" i="40"/>
  <c r="MH496" i="40"/>
  <c r="MH495" i="40"/>
  <c r="MH494" i="40"/>
  <c r="MH493" i="40"/>
  <c r="MH492" i="40"/>
  <c r="MH491" i="40"/>
  <c r="MH490" i="40"/>
  <c r="MH489" i="40"/>
  <c r="MH488" i="40"/>
  <c r="MH487" i="40"/>
  <c r="MH486" i="40"/>
  <c r="MH485" i="40"/>
  <c r="MH484" i="40"/>
  <c r="MH483" i="40"/>
  <c r="MH482" i="40"/>
  <c r="MH481" i="40"/>
  <c r="MH480" i="40"/>
  <c r="MH479" i="40"/>
  <c r="MH478" i="40"/>
  <c r="MH477" i="40"/>
  <c r="MH476" i="40"/>
  <c r="MH475" i="40"/>
  <c r="MH474" i="40"/>
  <c r="MH473" i="40"/>
  <c r="MH472" i="40"/>
  <c r="MH471" i="40"/>
  <c r="MH470" i="40"/>
  <c r="MH469" i="40"/>
  <c r="MH468" i="40"/>
  <c r="MH467" i="40"/>
  <c r="MH466" i="40"/>
  <c r="MH465" i="40"/>
  <c r="MH464" i="40"/>
  <c r="MH463" i="40"/>
  <c r="MH462" i="40"/>
  <c r="MH461" i="40"/>
  <c r="MH460" i="40"/>
  <c r="MH459" i="40"/>
  <c r="MH458" i="40"/>
  <c r="MH457" i="40"/>
  <c r="MH456" i="40"/>
  <c r="MH455" i="40"/>
  <c r="MH454" i="40"/>
  <c r="MH453" i="40"/>
  <c r="MH452" i="40"/>
  <c r="MH451" i="40"/>
  <c r="MH450" i="40"/>
  <c r="MH449" i="40"/>
  <c r="MH448" i="40"/>
  <c r="MH447" i="40"/>
  <c r="MH446" i="40"/>
  <c r="MH445" i="40"/>
  <c r="MH444" i="40"/>
  <c r="MH443" i="40"/>
  <c r="MH442" i="40"/>
  <c r="MH441" i="40"/>
  <c r="MH440" i="40"/>
  <c r="MH439" i="40"/>
  <c r="MH438" i="40"/>
  <c r="MH437" i="40"/>
  <c r="MH436" i="40"/>
  <c r="MH435" i="40"/>
  <c r="MH434" i="40"/>
  <c r="MH433" i="40"/>
  <c r="MH432" i="40"/>
  <c r="MH431" i="40"/>
  <c r="MH430" i="40"/>
  <c r="MH429" i="40"/>
  <c r="MH428" i="40"/>
  <c r="MH427" i="40"/>
  <c r="MH426" i="40"/>
  <c r="MH425" i="40"/>
  <c r="MH424" i="40"/>
  <c r="MH423" i="40"/>
  <c r="MH422" i="40"/>
  <c r="MH421" i="40"/>
  <c r="MH420" i="40"/>
  <c r="MH419" i="40"/>
  <c r="MH418" i="40"/>
  <c r="MH417" i="40"/>
  <c r="MH416" i="40"/>
  <c r="MH415" i="40"/>
  <c r="MH414" i="40"/>
  <c r="MH413" i="40"/>
  <c r="MH412" i="40"/>
  <c r="MH411" i="40"/>
  <c r="MH410" i="40"/>
  <c r="MH409" i="40"/>
  <c r="MH408" i="40"/>
  <c r="MH407" i="40"/>
  <c r="MH406" i="40"/>
  <c r="MH405" i="40"/>
  <c r="MH404" i="40"/>
  <c r="MH403" i="40"/>
  <c r="MH402" i="40"/>
  <c r="MH401" i="40"/>
  <c r="MH400" i="40"/>
  <c r="MH399" i="40"/>
  <c r="MH398" i="40"/>
  <c r="MH397" i="40"/>
  <c r="MH396" i="40"/>
  <c r="MH395" i="40"/>
  <c r="MH394" i="40"/>
  <c r="MH393" i="40"/>
  <c r="MH392" i="40"/>
  <c r="MH391" i="40"/>
  <c r="MH390" i="40"/>
  <c r="MH389" i="40"/>
  <c r="MH388" i="40"/>
  <c r="MH387" i="40"/>
  <c r="MH386" i="40"/>
  <c r="MH385" i="40"/>
  <c r="MH384" i="40"/>
  <c r="MH383" i="40"/>
  <c r="MH382" i="40"/>
  <c r="MH381" i="40"/>
  <c r="MH380" i="40"/>
  <c r="MH379" i="40"/>
  <c r="MH378" i="40"/>
  <c r="MH377" i="40"/>
  <c r="MH376" i="40"/>
  <c r="MH375" i="40"/>
  <c r="MH374" i="40"/>
  <c r="MH373" i="40"/>
  <c r="MH372" i="40"/>
  <c r="MH371" i="40"/>
  <c r="MH370" i="40"/>
  <c r="MH369" i="40"/>
  <c r="MH368" i="40"/>
  <c r="MH367" i="40"/>
  <c r="MH366" i="40"/>
  <c r="MH365" i="40"/>
  <c r="MH364" i="40"/>
  <c r="MH363" i="40"/>
  <c r="MH362" i="40"/>
  <c r="MH361" i="40"/>
  <c r="MH360" i="40"/>
  <c r="MH359" i="40"/>
  <c r="MH358" i="40"/>
  <c r="MH357" i="40"/>
  <c r="MH356" i="40"/>
  <c r="MH355" i="40"/>
  <c r="MH354" i="40"/>
  <c r="MH353" i="40"/>
  <c r="MH352" i="40"/>
  <c r="MH351" i="40"/>
  <c r="MH350" i="40"/>
  <c r="MH349" i="40"/>
  <c r="MH348" i="40"/>
  <c r="MH347" i="40"/>
  <c r="MH346" i="40"/>
  <c r="MH345" i="40"/>
  <c r="MH344" i="40"/>
  <c r="MH343" i="40"/>
  <c r="MH342" i="40"/>
  <c r="MH341" i="40"/>
  <c r="MH340" i="40"/>
  <c r="MH339" i="40"/>
  <c r="MH338" i="40"/>
  <c r="MH337" i="40"/>
  <c r="MH336" i="40"/>
  <c r="MH335" i="40"/>
  <c r="MH334" i="40"/>
  <c r="MH333" i="40"/>
  <c r="MH332" i="40"/>
  <c r="MH331" i="40"/>
  <c r="MH330" i="40"/>
  <c r="MH329" i="40"/>
  <c r="MH328" i="40"/>
  <c r="MH327" i="40"/>
  <c r="MH326" i="40"/>
  <c r="MH325" i="40"/>
  <c r="MH324" i="40"/>
  <c r="MH323" i="40"/>
  <c r="MH322" i="40"/>
  <c r="MH321" i="40"/>
  <c r="MH320" i="40"/>
  <c r="MH319" i="40"/>
  <c r="MH318" i="40"/>
  <c r="MH317" i="40"/>
  <c r="MH316" i="40"/>
  <c r="MH315" i="40"/>
  <c r="MH314" i="40"/>
  <c r="MH313" i="40"/>
  <c r="MH312" i="40"/>
  <c r="MH311" i="40"/>
  <c r="MH310" i="40"/>
  <c r="MH309" i="40"/>
  <c r="MH308" i="40"/>
  <c r="MH307" i="40"/>
  <c r="MH306" i="40"/>
  <c r="MH305" i="40"/>
  <c r="MH304" i="40"/>
  <c r="MH303" i="40"/>
  <c r="MH302" i="40"/>
  <c r="MH301" i="40"/>
  <c r="MH300" i="40"/>
  <c r="MH299" i="40"/>
  <c r="MH298" i="40"/>
  <c r="MH297" i="40"/>
  <c r="MH296" i="40"/>
  <c r="MH295" i="40"/>
  <c r="MH294" i="40"/>
  <c r="MH293" i="40"/>
  <c r="MH292" i="40"/>
  <c r="MH291" i="40"/>
  <c r="MH290" i="40"/>
  <c r="MH289" i="40"/>
  <c r="MH288" i="40"/>
  <c r="MH287" i="40"/>
  <c r="MH286" i="40"/>
  <c r="MH285" i="40"/>
  <c r="MH284" i="40"/>
  <c r="MH283" i="40"/>
  <c r="MH282" i="40"/>
  <c r="MH281" i="40"/>
  <c r="MH280" i="40"/>
  <c r="MH279" i="40"/>
  <c r="MH278" i="40"/>
  <c r="MH277" i="40"/>
  <c r="MH276" i="40"/>
  <c r="MH275" i="40"/>
  <c r="MH274" i="40"/>
  <c r="MH273" i="40"/>
  <c r="MH272" i="40"/>
  <c r="MH271" i="40"/>
  <c r="MH270" i="40"/>
  <c r="MH269" i="40"/>
  <c r="MH268" i="40"/>
  <c r="MH267" i="40"/>
  <c r="MH266" i="40"/>
  <c r="MH265" i="40"/>
  <c r="MH264" i="40"/>
  <c r="MH263" i="40"/>
  <c r="MH262" i="40"/>
  <c r="MH261" i="40"/>
  <c r="MH260" i="40"/>
  <c r="MH259" i="40"/>
  <c r="MH258" i="40"/>
  <c r="MH257" i="40"/>
  <c r="MH256" i="40"/>
  <c r="MH255" i="40"/>
  <c r="MH254" i="40"/>
  <c r="MH253" i="40"/>
  <c r="MH252" i="40"/>
  <c r="MH251" i="40"/>
  <c r="MH250" i="40"/>
  <c r="MH249" i="40"/>
  <c r="MH248" i="40"/>
  <c r="MH247" i="40"/>
  <c r="MH246" i="40"/>
  <c r="MH245" i="40"/>
  <c r="MH244" i="40"/>
  <c r="MH243" i="40"/>
  <c r="MH242" i="40"/>
  <c r="MH241" i="40"/>
  <c r="MH240" i="40"/>
  <c r="MH239" i="40"/>
  <c r="MH238" i="40"/>
  <c r="MH237" i="40"/>
  <c r="MH236" i="40"/>
  <c r="MH235" i="40"/>
  <c r="MH234" i="40"/>
  <c r="MH233" i="40"/>
  <c r="MH232" i="40"/>
  <c r="MH231" i="40"/>
  <c r="MH230" i="40"/>
  <c r="MH229" i="40"/>
  <c r="MH228" i="40"/>
  <c r="MH227" i="40"/>
  <c r="MH226" i="40"/>
  <c r="MH225" i="40"/>
  <c r="MH224" i="40"/>
  <c r="MH223" i="40"/>
  <c r="MH222" i="40"/>
  <c r="MH221" i="40"/>
  <c r="MH220" i="40"/>
  <c r="MH219" i="40"/>
  <c r="MH218" i="40"/>
  <c r="MH217" i="40"/>
  <c r="MH216" i="40"/>
  <c r="MH215" i="40"/>
  <c r="MH214" i="40"/>
  <c r="MH213" i="40"/>
  <c r="MH212" i="40"/>
  <c r="MH211" i="40"/>
  <c r="MH210" i="40"/>
  <c r="MH209" i="40"/>
  <c r="MH208" i="40"/>
  <c r="MH207" i="40"/>
  <c r="MH206" i="40"/>
  <c r="MH205" i="40"/>
  <c r="MH204" i="40"/>
  <c r="MH203" i="40"/>
  <c r="MH202" i="40"/>
  <c r="MH201" i="40"/>
  <c r="MH200" i="40"/>
  <c r="MH199" i="40"/>
  <c r="MH198" i="40"/>
  <c r="MH197" i="40"/>
  <c r="MH196" i="40"/>
  <c r="MH195" i="40"/>
  <c r="MH194" i="40"/>
  <c r="MH193" i="40"/>
  <c r="MH192" i="40"/>
  <c r="MH191" i="40"/>
  <c r="MH190" i="40"/>
  <c r="MH189" i="40"/>
  <c r="MH188" i="40"/>
  <c r="MH187" i="40"/>
  <c r="MH186" i="40"/>
  <c r="MH185" i="40"/>
  <c r="MH184" i="40"/>
  <c r="MH183" i="40"/>
  <c r="MH182" i="40"/>
  <c r="MH181" i="40"/>
  <c r="MH180" i="40"/>
  <c r="MH179" i="40"/>
  <c r="MH178" i="40"/>
  <c r="MH177" i="40"/>
  <c r="MH176" i="40"/>
  <c r="MH175" i="40"/>
  <c r="MH174" i="40"/>
  <c r="MH173" i="40"/>
  <c r="MH172" i="40"/>
  <c r="MH171" i="40"/>
  <c r="MH170" i="40"/>
  <c r="MH169" i="40"/>
  <c r="MH168" i="40"/>
  <c r="MH167" i="40"/>
  <c r="MH166" i="40"/>
  <c r="MH165" i="40"/>
  <c r="MH164" i="40"/>
  <c r="MH163" i="40"/>
  <c r="MH162" i="40"/>
  <c r="MH161" i="40"/>
  <c r="MH160" i="40"/>
  <c r="MH159" i="40"/>
  <c r="MH158" i="40"/>
  <c r="MH157" i="40"/>
  <c r="MH156" i="40"/>
  <c r="MH155" i="40"/>
  <c r="MH154" i="40"/>
  <c r="MH153" i="40"/>
  <c r="MH152" i="40"/>
  <c r="MH151" i="40"/>
  <c r="MH150" i="40"/>
  <c r="MH149" i="40"/>
  <c r="MH148" i="40"/>
  <c r="MH147" i="40"/>
  <c r="MH146" i="40"/>
  <c r="MH145" i="40"/>
  <c r="MH144" i="40"/>
  <c r="MH143" i="40"/>
  <c r="MH142" i="40"/>
  <c r="MH141" i="40"/>
  <c r="MH140" i="40"/>
  <c r="MH139" i="40"/>
  <c r="MH138" i="40"/>
  <c r="MH137" i="40"/>
  <c r="MH136" i="40"/>
  <c r="MH135" i="40"/>
  <c r="MH134" i="40"/>
  <c r="MH133" i="40"/>
  <c r="MH132" i="40"/>
  <c r="MH131" i="40"/>
  <c r="MH130" i="40"/>
  <c r="MH129" i="40"/>
  <c r="MH128" i="40"/>
  <c r="MH127" i="40"/>
  <c r="MH126" i="40"/>
  <c r="MH125" i="40"/>
  <c r="MH124" i="40"/>
  <c r="MH123" i="40"/>
  <c r="MH122" i="40"/>
  <c r="MH121" i="40"/>
  <c r="MH120" i="40"/>
  <c r="MH119" i="40"/>
  <c r="MH118" i="40"/>
  <c r="MH117" i="40"/>
  <c r="MH116" i="40"/>
  <c r="MH115" i="40"/>
  <c r="MH114" i="40"/>
  <c r="MH113" i="40"/>
  <c r="MH112" i="40"/>
  <c r="MH111" i="40"/>
  <c r="MH110" i="40"/>
  <c r="MH109" i="40"/>
  <c r="MH108" i="40"/>
  <c r="MH107" i="40"/>
  <c r="MH106" i="40"/>
  <c r="MH105" i="40"/>
  <c r="MH104" i="40"/>
  <c r="MH103" i="40"/>
  <c r="MH102" i="40"/>
  <c r="MH101" i="40"/>
  <c r="MH100" i="40"/>
  <c r="MH99" i="40"/>
  <c r="MH98" i="40"/>
  <c r="MH97" i="40"/>
  <c r="MH96" i="40"/>
  <c r="MH95" i="40"/>
  <c r="MH94" i="40"/>
  <c r="MH93" i="40"/>
  <c r="MH92" i="40"/>
  <c r="MH91" i="40"/>
  <c r="MH90" i="40"/>
  <c r="MH89" i="40"/>
  <c r="MH88" i="40"/>
  <c r="MH87" i="40"/>
  <c r="MH86" i="40"/>
  <c r="MH85" i="40"/>
  <c r="MH84" i="40"/>
  <c r="MH83" i="40"/>
  <c r="MH82" i="40"/>
  <c r="MH81" i="40"/>
  <c r="MH80" i="40"/>
  <c r="MH79" i="40"/>
  <c r="MH78" i="40"/>
  <c r="MH77" i="40"/>
  <c r="MH76" i="40"/>
  <c r="MH75" i="40"/>
  <c r="MH74" i="40"/>
  <c r="MH73" i="40"/>
  <c r="MH72" i="40"/>
  <c r="MH71" i="40"/>
  <c r="MH70" i="40"/>
  <c r="MH69" i="40"/>
  <c r="MH68" i="40"/>
  <c r="MH67" i="40"/>
  <c r="MH66" i="40"/>
  <c r="MH65" i="40"/>
  <c r="MH64" i="40"/>
  <c r="MH63" i="40"/>
  <c r="MH62" i="40"/>
  <c r="MH61" i="40"/>
  <c r="MH60" i="40"/>
  <c r="MH59" i="40"/>
  <c r="MH58" i="40"/>
  <c r="MH57" i="40"/>
  <c r="MH56" i="40"/>
  <c r="MH55" i="40"/>
  <c r="MH54" i="40"/>
  <c r="MH53" i="40"/>
  <c r="MH52" i="40"/>
  <c r="MH51" i="40"/>
  <c r="MH50" i="40"/>
  <c r="MH49" i="40"/>
  <c r="MH48" i="40"/>
  <c r="MH47" i="40"/>
  <c r="MH46" i="40"/>
  <c r="MH45" i="40"/>
  <c r="MH44" i="40"/>
  <c r="MH43" i="40"/>
  <c r="MH42" i="40"/>
  <c r="MH41" i="40"/>
  <c r="MH40" i="40"/>
  <c r="MH39" i="40"/>
  <c r="MH38" i="40"/>
  <c r="MH37" i="40"/>
  <c r="MH36" i="40"/>
  <c r="LY1235" i="40"/>
  <c r="LY1234" i="40"/>
  <c r="LY1233" i="40"/>
  <c r="LY1232" i="40"/>
  <c r="LY1231" i="40"/>
  <c r="LY1230" i="40"/>
  <c r="LY1229" i="40"/>
  <c r="LY1228" i="40"/>
  <c r="LY1227" i="40"/>
  <c r="LY1226" i="40"/>
  <c r="LY1225" i="40"/>
  <c r="LY1224" i="40"/>
  <c r="LY1223" i="40"/>
  <c r="LY1222" i="40"/>
  <c r="LY1221" i="40"/>
  <c r="LY1220" i="40"/>
  <c r="LY1219" i="40"/>
  <c r="LY1218" i="40"/>
  <c r="LY1217" i="40"/>
  <c r="LY1216" i="40"/>
  <c r="LY1215" i="40"/>
  <c r="LY1214" i="40"/>
  <c r="LY1213" i="40"/>
  <c r="LY1212" i="40"/>
  <c r="LY1211" i="40"/>
  <c r="LY1210" i="40"/>
  <c r="LY1209" i="40"/>
  <c r="LY1208" i="40"/>
  <c r="LY1207" i="40"/>
  <c r="LY1206" i="40"/>
  <c r="LY1205" i="40"/>
  <c r="LY1204" i="40"/>
  <c r="LY1203" i="40"/>
  <c r="LY1202" i="40"/>
  <c r="LY1201" i="40"/>
  <c r="LY1200" i="40"/>
  <c r="LY1199" i="40"/>
  <c r="LY1198" i="40"/>
  <c r="LY1197" i="40"/>
  <c r="LY1196" i="40"/>
  <c r="LY1195" i="40"/>
  <c r="LY1194" i="40"/>
  <c r="LY1193" i="40"/>
  <c r="LY1192" i="40"/>
  <c r="LY1191" i="40"/>
  <c r="LY1190" i="40"/>
  <c r="LY1189" i="40"/>
  <c r="LY1188" i="40"/>
  <c r="LY1187" i="40"/>
  <c r="LY1186" i="40"/>
  <c r="LY1185" i="40"/>
  <c r="LY1184" i="40"/>
  <c r="LY1183" i="40"/>
  <c r="LY1182" i="40"/>
  <c r="LY1181" i="40"/>
  <c r="LY1180" i="40"/>
  <c r="LY1179" i="40"/>
  <c r="LY1178" i="40"/>
  <c r="LY1177" i="40"/>
  <c r="LY1176" i="40"/>
  <c r="LY1175" i="40"/>
  <c r="LY1174" i="40"/>
  <c r="LY1173" i="40"/>
  <c r="LY1172" i="40"/>
  <c r="LY1171" i="40"/>
  <c r="LY1170" i="40"/>
  <c r="LY1169" i="40"/>
  <c r="LY1168" i="40"/>
  <c r="LY1167" i="40"/>
  <c r="LY1166" i="40"/>
  <c r="LY1165" i="40"/>
  <c r="LY1164" i="40"/>
  <c r="LY1163" i="40"/>
  <c r="LY1162" i="40"/>
  <c r="LY1161" i="40"/>
  <c r="LY1160" i="40"/>
  <c r="LY1159" i="40"/>
  <c r="LY1158" i="40"/>
  <c r="LY1157" i="40"/>
  <c r="LY1156" i="40"/>
  <c r="LY1155" i="40"/>
  <c r="LY1154" i="40"/>
  <c r="LY1153" i="40"/>
  <c r="LY1152" i="40"/>
  <c r="LY1151" i="40"/>
  <c r="LY1150" i="40"/>
  <c r="LY1149" i="40"/>
  <c r="LY1148" i="40"/>
  <c r="LY1147" i="40"/>
  <c r="LY1146" i="40"/>
  <c r="LY1145" i="40"/>
  <c r="LY1144" i="40"/>
  <c r="LY1143" i="40"/>
  <c r="LY1142" i="40"/>
  <c r="LY1141" i="40"/>
  <c r="LY1140" i="40"/>
  <c r="LY1139" i="40"/>
  <c r="LY1138" i="40"/>
  <c r="LY1137" i="40"/>
  <c r="LY1136" i="40"/>
  <c r="LY1135" i="40"/>
  <c r="LY1134" i="40"/>
  <c r="LY1133" i="40"/>
  <c r="LY1132" i="40"/>
  <c r="LY1131" i="40"/>
  <c r="LY1130" i="40"/>
  <c r="LY1129" i="40"/>
  <c r="LY1128" i="40"/>
  <c r="LY1127" i="40"/>
  <c r="LY1126" i="40"/>
  <c r="LY1125" i="40"/>
  <c r="LY1124" i="40"/>
  <c r="LY1123" i="40"/>
  <c r="LY1122" i="40"/>
  <c r="LY1121" i="40"/>
  <c r="LY1120" i="40"/>
  <c r="LY1119" i="40"/>
  <c r="LY1118" i="40"/>
  <c r="LY1117" i="40"/>
  <c r="LY1116" i="40"/>
  <c r="LY1115" i="40"/>
  <c r="LY1114" i="40"/>
  <c r="LY1113" i="40"/>
  <c r="LY1112" i="40"/>
  <c r="LY1111" i="40"/>
  <c r="LY1110" i="40"/>
  <c r="LY1109" i="40"/>
  <c r="LY1108" i="40"/>
  <c r="LY1107" i="40"/>
  <c r="LY1106" i="40"/>
  <c r="LY1105" i="40"/>
  <c r="LY1104" i="40"/>
  <c r="LY1103" i="40"/>
  <c r="LY1102" i="40"/>
  <c r="LY1101" i="40"/>
  <c r="LY1100" i="40"/>
  <c r="LY1099" i="40"/>
  <c r="LY1098" i="40"/>
  <c r="LY1097" i="40"/>
  <c r="LY1096" i="40"/>
  <c r="LY1095" i="40"/>
  <c r="LY1094" i="40"/>
  <c r="LY1093" i="40"/>
  <c r="LY1092" i="40"/>
  <c r="LY1091" i="40"/>
  <c r="LY1090" i="40"/>
  <c r="LY1089" i="40"/>
  <c r="LY1088" i="40"/>
  <c r="LY1087" i="40"/>
  <c r="LY1086" i="40"/>
  <c r="LY1085" i="40"/>
  <c r="LY1084" i="40"/>
  <c r="LY1083" i="40"/>
  <c r="LY1082" i="40"/>
  <c r="LY1081" i="40"/>
  <c r="LY1080" i="40"/>
  <c r="LY1079" i="40"/>
  <c r="LY1078" i="40"/>
  <c r="LY1077" i="40"/>
  <c r="LY1076" i="40"/>
  <c r="LY1075" i="40"/>
  <c r="LY1074" i="40"/>
  <c r="LY1073" i="40"/>
  <c r="LY1072" i="40"/>
  <c r="LY1071" i="40"/>
  <c r="LY1070" i="40"/>
  <c r="LY1069" i="40"/>
  <c r="LY1068" i="40"/>
  <c r="LY1067" i="40"/>
  <c r="LY1066" i="40"/>
  <c r="LY1065" i="40"/>
  <c r="LY1064" i="40"/>
  <c r="LY1063" i="40"/>
  <c r="LY1062" i="40"/>
  <c r="LY1061" i="40"/>
  <c r="LY1060" i="40"/>
  <c r="LY1059" i="40"/>
  <c r="LY1058" i="40"/>
  <c r="LY1057" i="40"/>
  <c r="LY1056" i="40"/>
  <c r="LY1055" i="40"/>
  <c r="LY1054" i="40"/>
  <c r="LY1053" i="40"/>
  <c r="LY1052" i="40"/>
  <c r="LY1051" i="40"/>
  <c r="LY1050" i="40"/>
  <c r="LY1049" i="40"/>
  <c r="LY1048" i="40"/>
  <c r="LY1047" i="40"/>
  <c r="LY1046" i="40"/>
  <c r="LY1045" i="40"/>
  <c r="LY1044" i="40"/>
  <c r="LY1043" i="40"/>
  <c r="LY1042" i="40"/>
  <c r="LY1041" i="40"/>
  <c r="LY1040" i="40"/>
  <c r="LY1039" i="40"/>
  <c r="LY1038" i="40"/>
  <c r="LY1037" i="40"/>
  <c r="LY1036" i="40"/>
  <c r="LY1035" i="40"/>
  <c r="LY1034" i="40"/>
  <c r="LY1033" i="40"/>
  <c r="LY1032" i="40"/>
  <c r="LY1031" i="40"/>
  <c r="LY1030" i="40"/>
  <c r="LY1029" i="40"/>
  <c r="LY1028" i="40"/>
  <c r="LY1027" i="40"/>
  <c r="LY1026" i="40"/>
  <c r="LY1025" i="40"/>
  <c r="LY1024" i="40"/>
  <c r="LY1023" i="40"/>
  <c r="LY1022" i="40"/>
  <c r="LY1021" i="40"/>
  <c r="LY1020" i="40"/>
  <c r="LY1019" i="40"/>
  <c r="LY1018" i="40"/>
  <c r="LY1017" i="40"/>
  <c r="LY1016" i="40"/>
  <c r="LY1015" i="40"/>
  <c r="LY1014" i="40"/>
  <c r="LY1013" i="40"/>
  <c r="LY1012" i="40"/>
  <c r="LY1011" i="40"/>
  <c r="LY1010" i="40"/>
  <c r="LY1009" i="40"/>
  <c r="LY1008" i="40"/>
  <c r="LY1007" i="40"/>
  <c r="LY1006" i="40"/>
  <c r="LY1005" i="40"/>
  <c r="LY1004" i="40"/>
  <c r="LY1003" i="40"/>
  <c r="LY1002" i="40"/>
  <c r="LY1001" i="40"/>
  <c r="LY1000" i="40"/>
  <c r="LY999" i="40"/>
  <c r="LY998" i="40"/>
  <c r="LY997" i="40"/>
  <c r="LY996" i="40"/>
  <c r="LY995" i="40"/>
  <c r="LY994" i="40"/>
  <c r="LY993" i="40"/>
  <c r="LY992" i="40"/>
  <c r="LY991" i="40"/>
  <c r="LY990" i="40"/>
  <c r="LY989" i="40"/>
  <c r="LY988" i="40"/>
  <c r="LY987" i="40"/>
  <c r="LY986" i="40"/>
  <c r="LY985" i="40"/>
  <c r="LY984" i="40"/>
  <c r="LY983" i="40"/>
  <c r="LY982" i="40"/>
  <c r="LY981" i="40"/>
  <c r="LY980" i="40"/>
  <c r="LY979" i="40"/>
  <c r="LY978" i="40"/>
  <c r="LY977" i="40"/>
  <c r="LY976" i="40"/>
  <c r="LY975" i="40"/>
  <c r="LY974" i="40"/>
  <c r="LY973" i="40"/>
  <c r="LY972" i="40"/>
  <c r="LY971" i="40"/>
  <c r="LY970" i="40"/>
  <c r="LY969" i="40"/>
  <c r="LY968" i="40"/>
  <c r="LY967" i="40"/>
  <c r="LY966" i="40"/>
  <c r="LY965" i="40"/>
  <c r="LY964" i="40"/>
  <c r="LY963" i="40"/>
  <c r="LY962" i="40"/>
  <c r="LY961" i="40"/>
  <c r="LY960" i="40"/>
  <c r="LY959" i="40"/>
  <c r="LY958" i="40"/>
  <c r="LY957" i="40"/>
  <c r="LY956" i="40"/>
  <c r="LY955" i="40"/>
  <c r="LY954" i="40"/>
  <c r="LY953" i="40"/>
  <c r="LY952" i="40"/>
  <c r="LY951" i="40"/>
  <c r="LY950" i="40"/>
  <c r="LY949" i="40"/>
  <c r="LY948" i="40"/>
  <c r="LY947" i="40"/>
  <c r="LY946" i="40"/>
  <c r="LY945" i="40"/>
  <c r="LY944" i="40"/>
  <c r="LY943" i="40"/>
  <c r="LY942" i="40"/>
  <c r="LY941" i="40"/>
  <c r="LY940" i="40"/>
  <c r="LY939" i="40"/>
  <c r="LY938" i="40"/>
  <c r="LY937" i="40"/>
  <c r="LY936" i="40"/>
  <c r="LY935" i="40"/>
  <c r="LY934" i="40"/>
  <c r="LY933" i="40"/>
  <c r="LY932" i="40"/>
  <c r="LY931" i="40"/>
  <c r="LY930" i="40"/>
  <c r="LY929" i="40"/>
  <c r="LY928" i="40"/>
  <c r="LY927" i="40"/>
  <c r="LY926" i="40"/>
  <c r="LY925" i="40"/>
  <c r="LY924" i="40"/>
  <c r="LY923" i="40"/>
  <c r="LY922" i="40"/>
  <c r="LY921" i="40"/>
  <c r="LY920" i="40"/>
  <c r="LY919" i="40"/>
  <c r="LY918" i="40"/>
  <c r="LY917" i="40"/>
  <c r="LY916" i="40"/>
  <c r="LY915" i="40"/>
  <c r="LY914" i="40"/>
  <c r="LY913" i="40"/>
  <c r="LY912" i="40"/>
  <c r="LY911" i="40"/>
  <c r="LY910" i="40"/>
  <c r="LY909" i="40"/>
  <c r="LY908" i="40"/>
  <c r="LY907" i="40"/>
  <c r="LY906" i="40"/>
  <c r="LY905" i="40"/>
  <c r="LY904" i="40"/>
  <c r="LY903" i="40"/>
  <c r="LY902" i="40"/>
  <c r="LY901" i="40"/>
  <c r="LY900" i="40"/>
  <c r="LY899" i="40"/>
  <c r="LY898" i="40"/>
  <c r="LY897" i="40"/>
  <c r="LY896" i="40"/>
  <c r="LY895" i="40"/>
  <c r="LY894" i="40"/>
  <c r="LY893" i="40"/>
  <c r="LY892" i="40"/>
  <c r="LY891" i="40"/>
  <c r="LY890" i="40"/>
  <c r="LY889" i="40"/>
  <c r="LY888" i="40"/>
  <c r="LY887" i="40"/>
  <c r="LY886" i="40"/>
  <c r="LY885" i="40"/>
  <c r="LY884" i="40"/>
  <c r="LY883" i="40"/>
  <c r="LY882" i="40"/>
  <c r="LY881" i="40"/>
  <c r="LY880" i="40"/>
  <c r="LY879" i="40"/>
  <c r="LY878" i="40"/>
  <c r="LY877" i="40"/>
  <c r="LY876" i="40"/>
  <c r="LY875" i="40"/>
  <c r="LY874" i="40"/>
  <c r="LY873" i="40"/>
  <c r="LY872" i="40"/>
  <c r="LY871" i="40"/>
  <c r="LY870" i="40"/>
  <c r="LY869" i="40"/>
  <c r="LY868" i="40"/>
  <c r="LY867" i="40"/>
  <c r="LY866" i="40"/>
  <c r="LY865" i="40"/>
  <c r="LY864" i="40"/>
  <c r="LY863" i="40"/>
  <c r="LY862" i="40"/>
  <c r="LY861" i="40"/>
  <c r="LY860" i="40"/>
  <c r="LY859" i="40"/>
  <c r="LY858" i="40"/>
  <c r="LY857" i="40"/>
  <c r="LY856" i="40"/>
  <c r="LY855" i="40"/>
  <c r="LY854" i="40"/>
  <c r="LY853" i="40"/>
  <c r="LY852" i="40"/>
  <c r="LY851" i="40"/>
  <c r="LY850" i="40"/>
  <c r="LY849" i="40"/>
  <c r="LY848" i="40"/>
  <c r="LY847" i="40"/>
  <c r="LY846" i="40"/>
  <c r="LY845" i="40"/>
  <c r="LY844" i="40"/>
  <c r="LY843" i="40"/>
  <c r="LY842" i="40"/>
  <c r="LY841" i="40"/>
  <c r="LY840" i="40"/>
  <c r="LY839" i="40"/>
  <c r="LY838" i="40"/>
  <c r="LY837" i="40"/>
  <c r="LY836" i="40"/>
  <c r="LY835" i="40"/>
  <c r="LY834" i="40"/>
  <c r="LY833" i="40"/>
  <c r="LY832" i="40"/>
  <c r="LY831" i="40"/>
  <c r="LY830" i="40"/>
  <c r="LY829" i="40"/>
  <c r="LY828" i="40"/>
  <c r="LY827" i="40"/>
  <c r="LY826" i="40"/>
  <c r="LY825" i="40"/>
  <c r="LY824" i="40"/>
  <c r="LY823" i="40"/>
  <c r="LY822" i="40"/>
  <c r="LY821" i="40"/>
  <c r="LY820" i="40"/>
  <c r="LY819" i="40"/>
  <c r="LY818" i="40"/>
  <c r="LY817" i="40"/>
  <c r="LY816" i="40"/>
  <c r="LY815" i="40"/>
  <c r="LY814" i="40"/>
  <c r="LY813" i="40"/>
  <c r="LY812" i="40"/>
  <c r="LY811" i="40"/>
  <c r="LY810" i="40"/>
  <c r="LY809" i="40"/>
  <c r="LY808" i="40"/>
  <c r="LY807" i="40"/>
  <c r="LY806" i="40"/>
  <c r="LY805" i="40"/>
  <c r="LY804" i="40"/>
  <c r="LY803" i="40"/>
  <c r="LY802" i="40"/>
  <c r="LY801" i="40"/>
  <c r="LY800" i="40"/>
  <c r="LY799" i="40"/>
  <c r="LY798" i="40"/>
  <c r="LY797" i="40"/>
  <c r="LY796" i="40"/>
  <c r="LY795" i="40"/>
  <c r="LY794" i="40"/>
  <c r="LY793" i="40"/>
  <c r="LY792" i="40"/>
  <c r="LY791" i="40"/>
  <c r="LY790" i="40"/>
  <c r="LY789" i="40"/>
  <c r="LY788" i="40"/>
  <c r="LY787" i="40"/>
  <c r="LY786" i="40"/>
  <c r="LY785" i="40"/>
  <c r="LY784" i="40"/>
  <c r="LY783" i="40"/>
  <c r="LY782" i="40"/>
  <c r="LY781" i="40"/>
  <c r="LY780" i="40"/>
  <c r="LY779" i="40"/>
  <c r="LY778" i="40"/>
  <c r="LY777" i="40"/>
  <c r="LY776" i="40"/>
  <c r="LY775" i="40"/>
  <c r="LY774" i="40"/>
  <c r="LY773" i="40"/>
  <c r="LY772" i="40"/>
  <c r="LY771" i="40"/>
  <c r="LY770" i="40"/>
  <c r="LY769" i="40"/>
  <c r="LY768" i="40"/>
  <c r="LY767" i="40"/>
  <c r="LY766" i="40"/>
  <c r="LY765" i="40"/>
  <c r="LY764" i="40"/>
  <c r="LY763" i="40"/>
  <c r="LY762" i="40"/>
  <c r="LY761" i="40"/>
  <c r="LY760" i="40"/>
  <c r="LY759" i="40"/>
  <c r="LY758" i="40"/>
  <c r="LY757" i="40"/>
  <c r="LY756" i="40"/>
  <c r="LY755" i="40"/>
  <c r="LY754" i="40"/>
  <c r="LY753" i="40"/>
  <c r="LY752" i="40"/>
  <c r="LY751" i="40"/>
  <c r="LY750" i="40"/>
  <c r="LY749" i="40"/>
  <c r="LY748" i="40"/>
  <c r="LY747" i="40"/>
  <c r="LY746" i="40"/>
  <c r="LY745" i="40"/>
  <c r="LY744" i="40"/>
  <c r="LY743" i="40"/>
  <c r="LY742" i="40"/>
  <c r="LY741" i="40"/>
  <c r="LY740" i="40"/>
  <c r="LY739" i="40"/>
  <c r="LY738" i="40"/>
  <c r="LY737" i="40"/>
  <c r="LY736" i="40"/>
  <c r="LY735" i="40"/>
  <c r="LY734" i="40"/>
  <c r="LY733" i="40"/>
  <c r="LY732" i="40"/>
  <c r="LY731" i="40"/>
  <c r="LY730" i="40"/>
  <c r="LY729" i="40"/>
  <c r="LY728" i="40"/>
  <c r="LY727" i="40"/>
  <c r="LY726" i="40"/>
  <c r="LY725" i="40"/>
  <c r="LY724" i="40"/>
  <c r="LY723" i="40"/>
  <c r="LY722" i="40"/>
  <c r="LY721" i="40"/>
  <c r="LY720" i="40"/>
  <c r="LY719" i="40"/>
  <c r="LY718" i="40"/>
  <c r="LY717" i="40"/>
  <c r="LY716" i="40"/>
  <c r="LY715" i="40"/>
  <c r="LY714" i="40"/>
  <c r="LY713" i="40"/>
  <c r="LY712" i="40"/>
  <c r="LY711" i="40"/>
  <c r="LY710" i="40"/>
  <c r="LY709" i="40"/>
  <c r="LY708" i="40"/>
  <c r="LY707" i="40"/>
  <c r="LY706" i="40"/>
  <c r="LY705" i="40"/>
  <c r="LY704" i="40"/>
  <c r="LY703" i="40"/>
  <c r="LY702" i="40"/>
  <c r="LY701" i="40"/>
  <c r="LY700" i="40"/>
  <c r="LY699" i="40"/>
  <c r="LY698" i="40"/>
  <c r="LY697" i="40"/>
  <c r="LY696" i="40"/>
  <c r="LY695" i="40"/>
  <c r="LY694" i="40"/>
  <c r="LY693" i="40"/>
  <c r="LY692" i="40"/>
  <c r="LY691" i="40"/>
  <c r="LY690" i="40"/>
  <c r="LY689" i="40"/>
  <c r="LY688" i="40"/>
  <c r="LY687" i="40"/>
  <c r="LY686" i="40"/>
  <c r="LY685" i="40"/>
  <c r="LY684" i="40"/>
  <c r="LY683" i="40"/>
  <c r="LY682" i="40"/>
  <c r="LY681" i="40"/>
  <c r="LY680" i="40"/>
  <c r="LY679" i="40"/>
  <c r="LY678" i="40"/>
  <c r="LY677" i="40"/>
  <c r="LY676" i="40"/>
  <c r="LY675" i="40"/>
  <c r="LY674" i="40"/>
  <c r="LY673" i="40"/>
  <c r="LY672" i="40"/>
  <c r="LY671" i="40"/>
  <c r="LY670" i="40"/>
  <c r="LY669" i="40"/>
  <c r="LY668" i="40"/>
  <c r="LY667" i="40"/>
  <c r="LY666" i="40"/>
  <c r="LY665" i="40"/>
  <c r="LY664" i="40"/>
  <c r="LY663" i="40"/>
  <c r="LY662" i="40"/>
  <c r="LY661" i="40"/>
  <c r="LY660" i="40"/>
  <c r="LY659" i="40"/>
  <c r="LY658" i="40"/>
  <c r="LY657" i="40"/>
  <c r="LY656" i="40"/>
  <c r="LY655" i="40"/>
  <c r="LY654" i="40"/>
  <c r="LY653" i="40"/>
  <c r="LY652" i="40"/>
  <c r="LY651" i="40"/>
  <c r="LY650" i="40"/>
  <c r="LY649" i="40"/>
  <c r="LY648" i="40"/>
  <c r="LY647" i="40"/>
  <c r="LY646" i="40"/>
  <c r="LY645" i="40"/>
  <c r="LY644" i="40"/>
  <c r="LY643" i="40"/>
  <c r="LY642" i="40"/>
  <c r="LY641" i="40"/>
  <c r="LY640" i="40"/>
  <c r="LY639" i="40"/>
  <c r="LY638" i="40"/>
  <c r="LY637" i="40"/>
  <c r="LY636" i="40"/>
  <c r="LY635" i="40"/>
  <c r="LY634" i="40"/>
  <c r="LY633" i="40"/>
  <c r="LY632" i="40"/>
  <c r="LY631" i="40"/>
  <c r="LY630" i="40"/>
  <c r="LY629" i="40"/>
  <c r="LY628" i="40"/>
  <c r="LY627" i="40"/>
  <c r="LY626" i="40"/>
  <c r="LY625" i="40"/>
  <c r="LY624" i="40"/>
  <c r="LY623" i="40"/>
  <c r="LY622" i="40"/>
  <c r="LY621" i="40"/>
  <c r="LY620" i="40"/>
  <c r="LY619" i="40"/>
  <c r="LY618" i="40"/>
  <c r="LY617" i="40"/>
  <c r="LY616" i="40"/>
  <c r="LY615" i="40"/>
  <c r="LY614" i="40"/>
  <c r="LY613" i="40"/>
  <c r="LY612" i="40"/>
  <c r="LY611" i="40"/>
  <c r="LY610" i="40"/>
  <c r="LY609" i="40"/>
  <c r="LY608" i="40"/>
  <c r="LY607" i="40"/>
  <c r="LY606" i="40"/>
  <c r="LY605" i="40"/>
  <c r="LY604" i="40"/>
  <c r="LY603" i="40"/>
  <c r="LY602" i="40"/>
  <c r="LY601" i="40"/>
  <c r="LY600" i="40"/>
  <c r="LY599" i="40"/>
  <c r="LY598" i="40"/>
  <c r="LY597" i="40"/>
  <c r="LY596" i="40"/>
  <c r="LY595" i="40"/>
  <c r="LY594" i="40"/>
  <c r="LY593" i="40"/>
  <c r="LY592" i="40"/>
  <c r="LY591" i="40"/>
  <c r="LY590" i="40"/>
  <c r="LY589" i="40"/>
  <c r="LY588" i="40"/>
  <c r="LY587" i="40"/>
  <c r="LY586" i="40"/>
  <c r="LY585" i="40"/>
  <c r="LY584" i="40"/>
  <c r="LY583" i="40"/>
  <c r="LY582" i="40"/>
  <c r="LY581" i="40"/>
  <c r="LY580" i="40"/>
  <c r="LY579" i="40"/>
  <c r="LY578" i="40"/>
  <c r="LY577" i="40"/>
  <c r="LY576" i="40"/>
  <c r="LY575" i="40"/>
  <c r="LY574" i="40"/>
  <c r="LY573" i="40"/>
  <c r="LY572" i="40"/>
  <c r="LY571" i="40"/>
  <c r="LY570" i="40"/>
  <c r="LY569" i="40"/>
  <c r="LY568" i="40"/>
  <c r="LY567" i="40"/>
  <c r="LY566" i="40"/>
  <c r="LY565" i="40"/>
  <c r="LY564" i="40"/>
  <c r="LY563" i="40"/>
  <c r="LY562" i="40"/>
  <c r="LY561" i="40"/>
  <c r="LY560" i="40"/>
  <c r="LY559" i="40"/>
  <c r="LY558" i="40"/>
  <c r="LY557" i="40"/>
  <c r="LY556" i="40"/>
  <c r="LY555" i="40"/>
  <c r="LY554" i="40"/>
  <c r="LY553" i="40"/>
  <c r="LY552" i="40"/>
  <c r="LY551" i="40"/>
  <c r="LY550" i="40"/>
  <c r="LY549" i="40"/>
  <c r="LY548" i="40"/>
  <c r="LY547" i="40"/>
  <c r="LY546" i="40"/>
  <c r="LY545" i="40"/>
  <c r="LY544" i="40"/>
  <c r="LY543" i="40"/>
  <c r="LY542" i="40"/>
  <c r="LY541" i="40"/>
  <c r="LY540" i="40"/>
  <c r="LY539" i="40"/>
  <c r="LY538" i="40"/>
  <c r="LY537" i="40"/>
  <c r="LY536" i="40"/>
  <c r="LY535" i="40"/>
  <c r="LY534" i="40"/>
  <c r="LY533" i="40"/>
  <c r="LY532" i="40"/>
  <c r="LY531" i="40"/>
  <c r="LY530" i="40"/>
  <c r="LY529" i="40"/>
  <c r="LY528" i="40"/>
  <c r="LY527" i="40"/>
  <c r="LY526" i="40"/>
  <c r="LY525" i="40"/>
  <c r="LY524" i="40"/>
  <c r="LY523" i="40"/>
  <c r="LY522" i="40"/>
  <c r="LY521" i="40"/>
  <c r="LY520" i="40"/>
  <c r="LY519" i="40"/>
  <c r="LY518" i="40"/>
  <c r="LY517" i="40"/>
  <c r="LY516" i="40"/>
  <c r="LY515" i="40"/>
  <c r="LY514" i="40"/>
  <c r="LY513" i="40"/>
  <c r="LY512" i="40"/>
  <c r="LY511" i="40"/>
  <c r="LY510" i="40"/>
  <c r="LY509" i="40"/>
  <c r="LY508" i="40"/>
  <c r="LY507" i="40"/>
  <c r="LY506" i="40"/>
  <c r="LY505" i="40"/>
  <c r="LY504" i="40"/>
  <c r="LY503" i="40"/>
  <c r="LY502" i="40"/>
  <c r="LY501" i="40"/>
  <c r="LY500" i="40"/>
  <c r="LY499" i="40"/>
  <c r="LY498" i="40"/>
  <c r="LY497" i="40"/>
  <c r="LY496" i="40"/>
  <c r="LY495" i="40"/>
  <c r="LY494" i="40"/>
  <c r="LY493" i="40"/>
  <c r="LY492" i="40"/>
  <c r="LY491" i="40"/>
  <c r="LY490" i="40"/>
  <c r="LY489" i="40"/>
  <c r="LY488" i="40"/>
  <c r="LY487" i="40"/>
  <c r="LY486" i="40"/>
  <c r="LY485" i="40"/>
  <c r="LY484" i="40"/>
  <c r="LY483" i="40"/>
  <c r="LY482" i="40"/>
  <c r="LY481" i="40"/>
  <c r="LY480" i="40"/>
  <c r="LY479" i="40"/>
  <c r="LY478" i="40"/>
  <c r="LY477" i="40"/>
  <c r="LY476" i="40"/>
  <c r="LY475" i="40"/>
  <c r="LY474" i="40"/>
  <c r="LY473" i="40"/>
  <c r="LY472" i="40"/>
  <c r="LY471" i="40"/>
  <c r="LY470" i="40"/>
  <c r="LY469" i="40"/>
  <c r="LY468" i="40"/>
  <c r="LY467" i="40"/>
  <c r="LY466" i="40"/>
  <c r="LY465" i="40"/>
  <c r="LY464" i="40"/>
  <c r="LY463" i="40"/>
  <c r="LY462" i="40"/>
  <c r="LY461" i="40"/>
  <c r="LY460" i="40"/>
  <c r="LY459" i="40"/>
  <c r="LY458" i="40"/>
  <c r="LY457" i="40"/>
  <c r="LY456" i="40"/>
  <c r="LY455" i="40"/>
  <c r="LY454" i="40"/>
  <c r="LY453" i="40"/>
  <c r="LY452" i="40"/>
  <c r="LY451" i="40"/>
  <c r="LY450" i="40"/>
  <c r="LY449" i="40"/>
  <c r="LY448" i="40"/>
  <c r="LY447" i="40"/>
  <c r="LY446" i="40"/>
  <c r="LY445" i="40"/>
  <c r="LY444" i="40"/>
  <c r="LY443" i="40"/>
  <c r="LY442" i="40"/>
  <c r="LY441" i="40"/>
  <c r="LY440" i="40"/>
  <c r="LY439" i="40"/>
  <c r="LY438" i="40"/>
  <c r="LY437" i="40"/>
  <c r="LY436" i="40"/>
  <c r="LY435" i="40"/>
  <c r="LY434" i="40"/>
  <c r="LY433" i="40"/>
  <c r="LY432" i="40"/>
  <c r="LY431" i="40"/>
  <c r="LY430" i="40"/>
  <c r="LY429" i="40"/>
  <c r="LY428" i="40"/>
  <c r="LY427" i="40"/>
  <c r="LY426" i="40"/>
  <c r="LY425" i="40"/>
  <c r="LY424" i="40"/>
  <c r="LY423" i="40"/>
  <c r="LY422" i="40"/>
  <c r="LY421" i="40"/>
  <c r="LY420" i="40"/>
  <c r="LY419" i="40"/>
  <c r="LY418" i="40"/>
  <c r="LY417" i="40"/>
  <c r="LY416" i="40"/>
  <c r="LY415" i="40"/>
  <c r="LY414" i="40"/>
  <c r="LY413" i="40"/>
  <c r="LY412" i="40"/>
  <c r="LY411" i="40"/>
  <c r="LY410" i="40"/>
  <c r="LY409" i="40"/>
  <c r="LY408" i="40"/>
  <c r="LY407" i="40"/>
  <c r="LY406" i="40"/>
  <c r="LY405" i="40"/>
  <c r="LY404" i="40"/>
  <c r="LY403" i="40"/>
  <c r="LY402" i="40"/>
  <c r="LY401" i="40"/>
  <c r="LY400" i="40"/>
  <c r="LY399" i="40"/>
  <c r="LY398" i="40"/>
  <c r="LY397" i="40"/>
  <c r="LY396" i="40"/>
  <c r="LY395" i="40"/>
  <c r="LY394" i="40"/>
  <c r="LY393" i="40"/>
  <c r="LY392" i="40"/>
  <c r="LY391" i="40"/>
  <c r="LY390" i="40"/>
  <c r="LY389" i="40"/>
  <c r="LY388" i="40"/>
  <c r="LY387" i="40"/>
  <c r="LY386" i="40"/>
  <c r="LY385" i="40"/>
  <c r="LY384" i="40"/>
  <c r="LY383" i="40"/>
  <c r="LY382" i="40"/>
  <c r="LY381" i="40"/>
  <c r="LY380" i="40"/>
  <c r="LY379" i="40"/>
  <c r="LY378" i="40"/>
  <c r="LY377" i="40"/>
  <c r="LY376" i="40"/>
  <c r="LY375" i="40"/>
  <c r="LY374" i="40"/>
  <c r="LY373" i="40"/>
  <c r="LY372" i="40"/>
  <c r="LY371" i="40"/>
  <c r="LY370" i="40"/>
  <c r="LY369" i="40"/>
  <c r="LY368" i="40"/>
  <c r="LY367" i="40"/>
  <c r="LY366" i="40"/>
  <c r="LY365" i="40"/>
  <c r="LY364" i="40"/>
  <c r="LY363" i="40"/>
  <c r="LY362" i="40"/>
  <c r="LY361" i="40"/>
  <c r="LY360" i="40"/>
  <c r="LY359" i="40"/>
  <c r="LY358" i="40"/>
  <c r="LY357" i="40"/>
  <c r="LY356" i="40"/>
  <c r="LY355" i="40"/>
  <c r="LY354" i="40"/>
  <c r="LY353" i="40"/>
  <c r="LY352" i="40"/>
  <c r="LY351" i="40"/>
  <c r="LY350" i="40"/>
  <c r="LY349" i="40"/>
  <c r="LY348" i="40"/>
  <c r="LY347" i="40"/>
  <c r="LY346" i="40"/>
  <c r="LY345" i="40"/>
  <c r="LY344" i="40"/>
  <c r="LY343" i="40"/>
  <c r="LY342" i="40"/>
  <c r="LY341" i="40"/>
  <c r="LY340" i="40"/>
  <c r="LY339" i="40"/>
  <c r="LY338" i="40"/>
  <c r="LY337" i="40"/>
  <c r="LY336" i="40"/>
  <c r="LY335" i="40"/>
  <c r="LY334" i="40"/>
  <c r="LY333" i="40"/>
  <c r="LY332" i="40"/>
  <c r="LY331" i="40"/>
  <c r="LY330" i="40"/>
  <c r="LY329" i="40"/>
  <c r="LY328" i="40"/>
  <c r="LY327" i="40"/>
  <c r="LY326" i="40"/>
  <c r="LY325" i="40"/>
  <c r="LY324" i="40"/>
  <c r="LY323" i="40"/>
  <c r="LY322" i="40"/>
  <c r="LY321" i="40"/>
  <c r="LY320" i="40"/>
  <c r="LY319" i="40"/>
  <c r="LY318" i="40"/>
  <c r="LY317" i="40"/>
  <c r="LY316" i="40"/>
  <c r="LY315" i="40"/>
  <c r="LY314" i="40"/>
  <c r="LY313" i="40"/>
  <c r="LY312" i="40"/>
  <c r="LY311" i="40"/>
  <c r="LY310" i="40"/>
  <c r="LY309" i="40"/>
  <c r="LY308" i="40"/>
  <c r="LY307" i="40"/>
  <c r="LY306" i="40"/>
  <c r="LY305" i="40"/>
  <c r="LY304" i="40"/>
  <c r="LY303" i="40"/>
  <c r="LY302" i="40"/>
  <c r="LY301" i="40"/>
  <c r="LY300" i="40"/>
  <c r="LY299" i="40"/>
  <c r="LY298" i="40"/>
  <c r="LY297" i="40"/>
  <c r="LY296" i="40"/>
  <c r="LY295" i="40"/>
  <c r="LY294" i="40"/>
  <c r="LY293" i="40"/>
  <c r="LY292" i="40"/>
  <c r="LY291" i="40"/>
  <c r="LY290" i="40"/>
  <c r="LY289" i="40"/>
  <c r="LY288" i="40"/>
  <c r="LY287" i="40"/>
  <c r="LY286" i="40"/>
  <c r="LY285" i="40"/>
  <c r="LY284" i="40"/>
  <c r="LY283" i="40"/>
  <c r="LY282" i="40"/>
  <c r="LY281" i="40"/>
  <c r="LY280" i="40"/>
  <c r="LY279" i="40"/>
  <c r="LY278" i="40"/>
  <c r="LY277" i="40"/>
  <c r="LY276" i="40"/>
  <c r="LY275" i="40"/>
  <c r="LY274" i="40"/>
  <c r="LY273" i="40"/>
  <c r="LY272" i="40"/>
  <c r="LY271" i="40"/>
  <c r="LY270" i="40"/>
  <c r="LY269" i="40"/>
  <c r="LY268" i="40"/>
  <c r="LY267" i="40"/>
  <c r="LY266" i="40"/>
  <c r="LY265" i="40"/>
  <c r="LY264" i="40"/>
  <c r="LY263" i="40"/>
  <c r="LY262" i="40"/>
  <c r="LY261" i="40"/>
  <c r="LY260" i="40"/>
  <c r="LY259" i="40"/>
  <c r="LY258" i="40"/>
  <c r="LY257" i="40"/>
  <c r="LY256" i="40"/>
  <c r="LY255" i="40"/>
  <c r="LY254" i="40"/>
  <c r="LY253" i="40"/>
  <c r="LY252" i="40"/>
  <c r="LY251" i="40"/>
  <c r="LY250" i="40"/>
  <c r="LY249" i="40"/>
  <c r="LY248" i="40"/>
  <c r="LY247" i="40"/>
  <c r="LY246" i="40"/>
  <c r="LY245" i="40"/>
  <c r="LY244" i="40"/>
  <c r="LY243" i="40"/>
  <c r="LY242" i="40"/>
  <c r="LY241" i="40"/>
  <c r="LY240" i="40"/>
  <c r="LY239" i="40"/>
  <c r="LY238" i="40"/>
  <c r="LY237" i="40"/>
  <c r="LY236" i="40"/>
  <c r="LY235" i="40"/>
  <c r="LY234" i="40"/>
  <c r="LY233" i="40"/>
  <c r="LY232" i="40"/>
  <c r="LY231" i="40"/>
  <c r="LY230" i="40"/>
  <c r="LY229" i="40"/>
  <c r="LY228" i="40"/>
  <c r="LY227" i="40"/>
  <c r="LY226" i="40"/>
  <c r="LY225" i="40"/>
  <c r="LY224" i="40"/>
  <c r="LY223" i="40"/>
  <c r="LY222" i="40"/>
  <c r="LY221" i="40"/>
  <c r="LY220" i="40"/>
  <c r="LY219" i="40"/>
  <c r="LY218" i="40"/>
  <c r="LY217" i="40"/>
  <c r="LY216" i="40"/>
  <c r="LY215" i="40"/>
  <c r="LY214" i="40"/>
  <c r="LY213" i="40"/>
  <c r="LY212" i="40"/>
  <c r="LY211" i="40"/>
  <c r="LY210" i="40"/>
  <c r="LY209" i="40"/>
  <c r="LY208" i="40"/>
  <c r="LY207" i="40"/>
  <c r="LY206" i="40"/>
  <c r="LY205" i="40"/>
  <c r="LY204" i="40"/>
  <c r="LY203" i="40"/>
  <c r="LY202" i="40"/>
  <c r="LY201" i="40"/>
  <c r="LY200" i="40"/>
  <c r="LY199" i="40"/>
  <c r="LY198" i="40"/>
  <c r="LY197" i="40"/>
  <c r="LY196" i="40"/>
  <c r="LY195" i="40"/>
  <c r="LY194" i="40"/>
  <c r="LY193" i="40"/>
  <c r="LY192" i="40"/>
  <c r="LY191" i="40"/>
  <c r="LY190" i="40"/>
  <c r="LY189" i="40"/>
  <c r="LY188" i="40"/>
  <c r="LY187" i="40"/>
  <c r="LY186" i="40"/>
  <c r="LY185" i="40"/>
  <c r="LY184" i="40"/>
  <c r="LY183" i="40"/>
  <c r="LY182" i="40"/>
  <c r="LY181" i="40"/>
  <c r="LY180" i="40"/>
  <c r="LY179" i="40"/>
  <c r="LY178" i="40"/>
  <c r="LY177" i="40"/>
  <c r="LY176" i="40"/>
  <c r="LY175" i="40"/>
  <c r="LY174" i="40"/>
  <c r="LY173" i="40"/>
  <c r="LY172" i="40"/>
  <c r="LY171" i="40"/>
  <c r="LY170" i="40"/>
  <c r="LY169" i="40"/>
  <c r="LY168" i="40"/>
  <c r="LY167" i="40"/>
  <c r="LY166" i="40"/>
  <c r="LY165" i="40"/>
  <c r="LY164" i="40"/>
  <c r="LY163" i="40"/>
  <c r="LY162" i="40"/>
  <c r="LY161" i="40"/>
  <c r="LY160" i="40"/>
  <c r="LY159" i="40"/>
  <c r="LY158" i="40"/>
  <c r="LY157" i="40"/>
  <c r="LY156" i="40"/>
  <c r="LY155" i="40"/>
  <c r="LY154" i="40"/>
  <c r="LY153" i="40"/>
  <c r="LY152" i="40"/>
  <c r="LY151" i="40"/>
  <c r="LY150" i="40"/>
  <c r="LY149" i="40"/>
  <c r="LY148" i="40"/>
  <c r="LY147" i="40"/>
  <c r="LY146" i="40"/>
  <c r="LY145" i="40"/>
  <c r="LY144" i="40"/>
  <c r="LY143" i="40"/>
  <c r="LY142" i="40"/>
  <c r="LY141" i="40"/>
  <c r="LY140" i="40"/>
  <c r="LY139" i="40"/>
  <c r="LY138" i="40"/>
  <c r="LY137" i="40"/>
  <c r="LY136" i="40"/>
  <c r="LY135" i="40"/>
  <c r="LY134" i="40"/>
  <c r="LY133" i="40"/>
  <c r="LY132" i="40"/>
  <c r="LY131" i="40"/>
  <c r="LY130" i="40"/>
  <c r="LY129" i="40"/>
  <c r="LY128" i="40"/>
  <c r="LY127" i="40"/>
  <c r="LY126" i="40"/>
  <c r="LY125" i="40"/>
  <c r="LY124" i="40"/>
  <c r="LY123" i="40"/>
  <c r="LY122" i="40"/>
  <c r="LY121" i="40"/>
  <c r="LY120" i="40"/>
  <c r="LY119" i="40"/>
  <c r="LY118" i="40"/>
  <c r="LY117" i="40"/>
  <c r="LY116" i="40"/>
  <c r="LY115" i="40"/>
  <c r="LY114" i="40"/>
  <c r="LY113" i="40"/>
  <c r="LY112" i="40"/>
  <c r="LY111" i="40"/>
  <c r="LY110" i="40"/>
  <c r="LY109" i="40"/>
  <c r="LY108" i="40"/>
  <c r="LY107" i="40"/>
  <c r="LY106" i="40"/>
  <c r="LY105" i="40"/>
  <c r="LY104" i="40"/>
  <c r="LY103" i="40"/>
  <c r="LY102" i="40"/>
  <c r="LY101" i="40"/>
  <c r="LY100" i="40"/>
  <c r="LY99" i="40"/>
  <c r="LY98" i="40"/>
  <c r="LY97" i="40"/>
  <c r="LY96" i="40"/>
  <c r="LY95" i="40"/>
  <c r="LY94" i="40"/>
  <c r="LY93" i="40"/>
  <c r="LY92" i="40"/>
  <c r="LY91" i="40"/>
  <c r="LY90" i="40"/>
  <c r="LY89" i="40"/>
  <c r="LY88" i="40"/>
  <c r="LY87" i="40"/>
  <c r="LY86" i="40"/>
  <c r="LY85" i="40"/>
  <c r="LY84" i="40"/>
  <c r="LY83" i="40"/>
  <c r="LY82" i="40"/>
  <c r="LY81" i="40"/>
  <c r="LY80" i="40"/>
  <c r="LY79" i="40"/>
  <c r="LY78" i="40"/>
  <c r="LY77" i="40"/>
  <c r="LY76" i="40"/>
  <c r="LY75" i="40"/>
  <c r="LY74" i="40"/>
  <c r="LY73" i="40"/>
  <c r="LY72" i="40"/>
  <c r="LY71" i="40"/>
  <c r="LY70" i="40"/>
  <c r="LY69" i="40"/>
  <c r="LP1235" i="40"/>
  <c r="LP1234" i="40"/>
  <c r="LP1233" i="40"/>
  <c r="LP1232" i="40"/>
  <c r="LP1231" i="40"/>
  <c r="LP1230" i="40"/>
  <c r="LP1229" i="40"/>
  <c r="LP1228" i="40"/>
  <c r="LP1227" i="40"/>
  <c r="LP1226" i="40"/>
  <c r="LP1225" i="40"/>
  <c r="LP1224" i="40"/>
  <c r="LP1223" i="40"/>
  <c r="LP1222" i="40"/>
  <c r="LP1221" i="40"/>
  <c r="LP1220" i="40"/>
  <c r="LP1219" i="40"/>
  <c r="LP1218" i="40"/>
  <c r="LP1217" i="40"/>
  <c r="LP1216" i="40"/>
  <c r="LP1215" i="40"/>
  <c r="LP1214" i="40"/>
  <c r="LP1213" i="40"/>
  <c r="LP1212" i="40"/>
  <c r="LP1211" i="40"/>
  <c r="LP1210" i="40"/>
  <c r="LP1209" i="40"/>
  <c r="LP1208" i="40"/>
  <c r="LP1207" i="40"/>
  <c r="LP1206" i="40"/>
  <c r="LP1205" i="40"/>
  <c r="LP1204" i="40"/>
  <c r="LP1203" i="40"/>
  <c r="LP1202" i="40"/>
  <c r="LP1201" i="40"/>
  <c r="LP1200" i="40"/>
  <c r="LP1199" i="40"/>
  <c r="LP1198" i="40"/>
  <c r="LP1197" i="40"/>
  <c r="LP1196" i="40"/>
  <c r="LP1195" i="40"/>
  <c r="LP1194" i="40"/>
  <c r="LP1193" i="40"/>
  <c r="LP1192" i="40"/>
  <c r="LP1191" i="40"/>
  <c r="LP1190" i="40"/>
  <c r="LP1189" i="40"/>
  <c r="LP1188" i="40"/>
  <c r="LP1187" i="40"/>
  <c r="LP1186" i="40"/>
  <c r="LP1185" i="40"/>
  <c r="LP1184" i="40"/>
  <c r="LP1183" i="40"/>
  <c r="LP1182" i="40"/>
  <c r="LP1181" i="40"/>
  <c r="LP1180" i="40"/>
  <c r="LP1179" i="40"/>
  <c r="LP1178" i="40"/>
  <c r="LP1177" i="40"/>
  <c r="LP1176" i="40"/>
  <c r="LP1175" i="40"/>
  <c r="LP1174" i="40"/>
  <c r="LP1173" i="40"/>
  <c r="LP1172" i="40"/>
  <c r="LP1171" i="40"/>
  <c r="LP1170" i="40"/>
  <c r="LP1169" i="40"/>
  <c r="LP1168" i="40"/>
  <c r="LP1167" i="40"/>
  <c r="LP1166" i="40"/>
  <c r="LP1165" i="40"/>
  <c r="LP1164" i="40"/>
  <c r="LP1163" i="40"/>
  <c r="LP1162" i="40"/>
  <c r="LP1161" i="40"/>
  <c r="LP1160" i="40"/>
  <c r="LP1159" i="40"/>
  <c r="LP1158" i="40"/>
  <c r="LP1157" i="40"/>
  <c r="LP1156" i="40"/>
  <c r="LP1155" i="40"/>
  <c r="LP1154" i="40"/>
  <c r="LP1153" i="40"/>
  <c r="LP1152" i="40"/>
  <c r="LP1151" i="40"/>
  <c r="LP1150" i="40"/>
  <c r="LP1149" i="40"/>
  <c r="LP1148" i="40"/>
  <c r="LP1147" i="40"/>
  <c r="LP1146" i="40"/>
  <c r="LP1145" i="40"/>
  <c r="LP1144" i="40"/>
  <c r="LP1143" i="40"/>
  <c r="LP1142" i="40"/>
  <c r="LP1141" i="40"/>
  <c r="LP1140" i="40"/>
  <c r="LP1139" i="40"/>
  <c r="LP1138" i="40"/>
  <c r="LP1137" i="40"/>
  <c r="LP1136" i="40"/>
  <c r="LP1135" i="40"/>
  <c r="LP1134" i="40"/>
  <c r="LP1133" i="40"/>
  <c r="LP1132" i="40"/>
  <c r="LP1131" i="40"/>
  <c r="LP1130" i="40"/>
  <c r="LP1129" i="40"/>
  <c r="LP1128" i="40"/>
  <c r="LP1127" i="40"/>
  <c r="LP1126" i="40"/>
  <c r="LP1125" i="40"/>
  <c r="LP1124" i="40"/>
  <c r="LP1123" i="40"/>
  <c r="LP1122" i="40"/>
  <c r="LP1121" i="40"/>
  <c r="LP1120" i="40"/>
  <c r="LP1119" i="40"/>
  <c r="LP1118" i="40"/>
  <c r="LP1117" i="40"/>
  <c r="LP1116" i="40"/>
  <c r="LP1115" i="40"/>
  <c r="LP1114" i="40"/>
  <c r="LP1113" i="40"/>
  <c r="LP1112" i="40"/>
  <c r="LP1111" i="40"/>
  <c r="LP1110" i="40"/>
  <c r="LP1109" i="40"/>
  <c r="LP1108" i="40"/>
  <c r="LP1107" i="40"/>
  <c r="LP1106" i="40"/>
  <c r="LP1105" i="40"/>
  <c r="LP1104" i="40"/>
  <c r="LP1103" i="40"/>
  <c r="LP1102" i="40"/>
  <c r="LP1101" i="40"/>
  <c r="LP1100" i="40"/>
  <c r="LP1099" i="40"/>
  <c r="LP1098" i="40"/>
  <c r="LP1097" i="40"/>
  <c r="LP1096" i="40"/>
  <c r="LP1095" i="40"/>
  <c r="LP1094" i="40"/>
  <c r="LP1093" i="40"/>
  <c r="LP1092" i="40"/>
  <c r="LP1091" i="40"/>
  <c r="LP1090" i="40"/>
  <c r="LP1089" i="40"/>
  <c r="LP1088" i="40"/>
  <c r="LP1087" i="40"/>
  <c r="LP1086" i="40"/>
  <c r="LP1085" i="40"/>
  <c r="LP1084" i="40"/>
  <c r="LP1083" i="40"/>
  <c r="LP1082" i="40"/>
  <c r="LP1081" i="40"/>
  <c r="LP1080" i="40"/>
  <c r="LP1079" i="40"/>
  <c r="LP1078" i="40"/>
  <c r="LP1077" i="40"/>
  <c r="LP1076" i="40"/>
  <c r="LP1075" i="40"/>
  <c r="LP1074" i="40"/>
  <c r="LP1073" i="40"/>
  <c r="LP1072" i="40"/>
  <c r="LP1071" i="40"/>
  <c r="LP1070" i="40"/>
  <c r="LP1069" i="40"/>
  <c r="LP1068" i="40"/>
  <c r="LP1067" i="40"/>
  <c r="LP1066" i="40"/>
  <c r="LP1065" i="40"/>
  <c r="LP1064" i="40"/>
  <c r="LP1063" i="40"/>
  <c r="LP1062" i="40"/>
  <c r="LP1061" i="40"/>
  <c r="LP1060" i="40"/>
  <c r="LP1059" i="40"/>
  <c r="LP1058" i="40"/>
  <c r="LP1057" i="40"/>
  <c r="LP1056" i="40"/>
  <c r="LP1055" i="40"/>
  <c r="LP1054" i="40"/>
  <c r="LP1053" i="40"/>
  <c r="LP1052" i="40"/>
  <c r="LP1051" i="40"/>
  <c r="LP1050" i="40"/>
  <c r="LP1049" i="40"/>
  <c r="LP1048" i="40"/>
  <c r="LP1047" i="40"/>
  <c r="LP1046" i="40"/>
  <c r="LP1045" i="40"/>
  <c r="LP1044" i="40"/>
  <c r="LP1043" i="40"/>
  <c r="LP1042" i="40"/>
  <c r="LP1041" i="40"/>
  <c r="LP1040" i="40"/>
  <c r="LP1039" i="40"/>
  <c r="LP1038" i="40"/>
  <c r="LP1037" i="40"/>
  <c r="LP1036" i="40"/>
  <c r="LP1035" i="40"/>
  <c r="LP1034" i="40"/>
  <c r="LP1033" i="40"/>
  <c r="LP1032" i="40"/>
  <c r="LP1031" i="40"/>
  <c r="LP1030" i="40"/>
  <c r="LP1029" i="40"/>
  <c r="LP1028" i="40"/>
  <c r="LP1027" i="40"/>
  <c r="LP1026" i="40"/>
  <c r="LP1025" i="40"/>
  <c r="LP1024" i="40"/>
  <c r="LP1023" i="40"/>
  <c r="LP1022" i="40"/>
  <c r="LP1021" i="40"/>
  <c r="LP1020" i="40"/>
  <c r="LP1019" i="40"/>
  <c r="LP1018" i="40"/>
  <c r="LP1017" i="40"/>
  <c r="LP1016" i="40"/>
  <c r="LP1015" i="40"/>
  <c r="LP1014" i="40"/>
  <c r="LP1013" i="40"/>
  <c r="LP1012" i="40"/>
  <c r="LP1011" i="40"/>
  <c r="LP1010" i="40"/>
  <c r="LP1009" i="40"/>
  <c r="LP1008" i="40"/>
  <c r="LP1007" i="40"/>
  <c r="LP1006" i="40"/>
  <c r="LP1005" i="40"/>
  <c r="LP1004" i="40"/>
  <c r="LP1003" i="40"/>
  <c r="LP1002" i="40"/>
  <c r="LP1001" i="40"/>
  <c r="LP1000" i="40"/>
  <c r="LP999" i="40"/>
  <c r="LP998" i="40"/>
  <c r="LP997" i="40"/>
  <c r="LP996" i="40"/>
  <c r="LP995" i="40"/>
  <c r="LP994" i="40"/>
  <c r="LP993" i="40"/>
  <c r="LP992" i="40"/>
  <c r="LP991" i="40"/>
  <c r="LP990" i="40"/>
  <c r="LP989" i="40"/>
  <c r="LP988" i="40"/>
  <c r="LP987" i="40"/>
  <c r="LP986" i="40"/>
  <c r="LP985" i="40"/>
  <c r="LP984" i="40"/>
  <c r="LP983" i="40"/>
  <c r="LP982" i="40"/>
  <c r="LP981" i="40"/>
  <c r="LP980" i="40"/>
  <c r="LP979" i="40"/>
  <c r="LP978" i="40"/>
  <c r="LP977" i="40"/>
  <c r="LP976" i="40"/>
  <c r="LP975" i="40"/>
  <c r="LP974" i="40"/>
  <c r="LP973" i="40"/>
  <c r="LP972" i="40"/>
  <c r="LP971" i="40"/>
  <c r="LP970" i="40"/>
  <c r="LP969" i="40"/>
  <c r="LP968" i="40"/>
  <c r="LP967" i="40"/>
  <c r="LP966" i="40"/>
  <c r="LP965" i="40"/>
  <c r="LP964" i="40"/>
  <c r="LP963" i="40"/>
  <c r="LP962" i="40"/>
  <c r="LP961" i="40"/>
  <c r="LP960" i="40"/>
  <c r="LP959" i="40"/>
  <c r="LP958" i="40"/>
  <c r="LP957" i="40"/>
  <c r="LP956" i="40"/>
  <c r="LP955" i="40"/>
  <c r="LP954" i="40"/>
  <c r="LP953" i="40"/>
  <c r="LP952" i="40"/>
  <c r="LP951" i="40"/>
  <c r="LP950" i="40"/>
  <c r="LP949" i="40"/>
  <c r="LP948" i="40"/>
  <c r="LP947" i="40"/>
  <c r="LP946" i="40"/>
  <c r="LP945" i="40"/>
  <c r="LP944" i="40"/>
  <c r="LP943" i="40"/>
  <c r="LP942" i="40"/>
  <c r="LP941" i="40"/>
  <c r="LP940" i="40"/>
  <c r="LP939" i="40"/>
  <c r="LP938" i="40"/>
  <c r="LP937" i="40"/>
  <c r="LP936" i="40"/>
  <c r="LP935" i="40"/>
  <c r="LP934" i="40"/>
  <c r="LP933" i="40"/>
  <c r="LP932" i="40"/>
  <c r="LP931" i="40"/>
  <c r="LP930" i="40"/>
  <c r="LP929" i="40"/>
  <c r="LP928" i="40"/>
  <c r="LP927" i="40"/>
  <c r="LP926" i="40"/>
  <c r="LP925" i="40"/>
  <c r="LP924" i="40"/>
  <c r="LP923" i="40"/>
  <c r="LP922" i="40"/>
  <c r="LP921" i="40"/>
  <c r="LP920" i="40"/>
  <c r="LP919" i="40"/>
  <c r="LP918" i="40"/>
  <c r="LP917" i="40"/>
  <c r="LP916" i="40"/>
  <c r="LP915" i="40"/>
  <c r="LP914" i="40"/>
  <c r="LP913" i="40"/>
  <c r="LP912" i="40"/>
  <c r="LP911" i="40"/>
  <c r="LP910" i="40"/>
  <c r="LP909" i="40"/>
  <c r="LP908" i="40"/>
  <c r="LP907" i="40"/>
  <c r="LP906" i="40"/>
  <c r="LP905" i="40"/>
  <c r="LP904" i="40"/>
  <c r="LP903" i="40"/>
  <c r="LP902" i="40"/>
  <c r="LP901" i="40"/>
  <c r="LP900" i="40"/>
  <c r="LP899" i="40"/>
  <c r="LP898" i="40"/>
  <c r="LP897" i="40"/>
  <c r="LP896" i="40"/>
  <c r="LP895" i="40"/>
  <c r="LP894" i="40"/>
  <c r="LP893" i="40"/>
  <c r="LP892" i="40"/>
  <c r="LP891" i="40"/>
  <c r="LP890" i="40"/>
  <c r="LP889" i="40"/>
  <c r="LP888" i="40"/>
  <c r="LP887" i="40"/>
  <c r="LP886" i="40"/>
  <c r="LP885" i="40"/>
  <c r="LP884" i="40"/>
  <c r="LP883" i="40"/>
  <c r="LP882" i="40"/>
  <c r="LP881" i="40"/>
  <c r="LP880" i="40"/>
  <c r="LP879" i="40"/>
  <c r="LP878" i="40"/>
  <c r="LP877" i="40"/>
  <c r="LP876" i="40"/>
  <c r="LP875" i="40"/>
  <c r="LP874" i="40"/>
  <c r="LP873" i="40"/>
  <c r="LP872" i="40"/>
  <c r="LP871" i="40"/>
  <c r="LP870" i="40"/>
  <c r="LP869" i="40"/>
  <c r="LP868" i="40"/>
  <c r="LP867" i="40"/>
  <c r="LP866" i="40"/>
  <c r="LP865" i="40"/>
  <c r="LP864" i="40"/>
  <c r="LP863" i="40"/>
  <c r="LP862" i="40"/>
  <c r="LP861" i="40"/>
  <c r="LP860" i="40"/>
  <c r="LP859" i="40"/>
  <c r="LP858" i="40"/>
  <c r="LP857" i="40"/>
  <c r="LP856" i="40"/>
  <c r="LP855" i="40"/>
  <c r="LP854" i="40"/>
  <c r="LP853" i="40"/>
  <c r="LP852" i="40"/>
  <c r="LP851" i="40"/>
  <c r="LP850" i="40"/>
  <c r="LP849" i="40"/>
  <c r="LP848" i="40"/>
  <c r="LP847" i="40"/>
  <c r="LP846" i="40"/>
  <c r="LP845" i="40"/>
  <c r="LP844" i="40"/>
  <c r="LP843" i="40"/>
  <c r="LP842" i="40"/>
  <c r="LP841" i="40"/>
  <c r="LP840" i="40"/>
  <c r="LP839" i="40"/>
  <c r="LP838" i="40"/>
  <c r="LP837" i="40"/>
  <c r="LP836" i="40"/>
  <c r="LP835" i="40"/>
  <c r="LP834" i="40"/>
  <c r="LP833" i="40"/>
  <c r="LP832" i="40"/>
  <c r="LP831" i="40"/>
  <c r="LP830" i="40"/>
  <c r="LP829" i="40"/>
  <c r="LP828" i="40"/>
  <c r="LP827" i="40"/>
  <c r="LP826" i="40"/>
  <c r="LP825" i="40"/>
  <c r="LP824" i="40"/>
  <c r="LP823" i="40"/>
  <c r="LP822" i="40"/>
  <c r="LP821" i="40"/>
  <c r="LP820" i="40"/>
  <c r="LP819" i="40"/>
  <c r="LP818" i="40"/>
  <c r="LP817" i="40"/>
  <c r="LP816" i="40"/>
  <c r="LP815" i="40"/>
  <c r="LP814" i="40"/>
  <c r="LP813" i="40"/>
  <c r="LP812" i="40"/>
  <c r="LP811" i="40"/>
  <c r="LP810" i="40"/>
  <c r="LP809" i="40"/>
  <c r="LP808" i="40"/>
  <c r="LP807" i="40"/>
  <c r="LP806" i="40"/>
  <c r="LP805" i="40"/>
  <c r="LP804" i="40"/>
  <c r="LP803" i="40"/>
  <c r="LP802" i="40"/>
  <c r="LP801" i="40"/>
  <c r="LP800" i="40"/>
  <c r="LP799" i="40"/>
  <c r="LP798" i="40"/>
  <c r="LP797" i="40"/>
  <c r="LP796" i="40"/>
  <c r="LP795" i="40"/>
  <c r="LP794" i="40"/>
  <c r="LP793" i="40"/>
  <c r="LP792" i="40"/>
  <c r="LP791" i="40"/>
  <c r="LP790" i="40"/>
  <c r="LP789" i="40"/>
  <c r="LP788" i="40"/>
  <c r="LP787" i="40"/>
  <c r="LP786" i="40"/>
  <c r="LP785" i="40"/>
  <c r="LP784" i="40"/>
  <c r="LP783" i="40"/>
  <c r="LP782" i="40"/>
  <c r="LP781" i="40"/>
  <c r="LP780" i="40"/>
  <c r="LP779" i="40"/>
  <c r="LP778" i="40"/>
  <c r="LP777" i="40"/>
  <c r="LP776" i="40"/>
  <c r="LP775" i="40"/>
  <c r="LP774" i="40"/>
  <c r="LP773" i="40"/>
  <c r="LP772" i="40"/>
  <c r="LP771" i="40"/>
  <c r="LP770" i="40"/>
  <c r="LP769" i="40"/>
  <c r="LP768" i="40"/>
  <c r="LP767" i="40"/>
  <c r="LP766" i="40"/>
  <c r="LP765" i="40"/>
  <c r="LP764" i="40"/>
  <c r="LP763" i="40"/>
  <c r="LP762" i="40"/>
  <c r="LP761" i="40"/>
  <c r="LP760" i="40"/>
  <c r="LP759" i="40"/>
  <c r="LP758" i="40"/>
  <c r="LP757" i="40"/>
  <c r="LP756" i="40"/>
  <c r="LP755" i="40"/>
  <c r="LP754" i="40"/>
  <c r="LP753" i="40"/>
  <c r="LP752" i="40"/>
  <c r="LP751" i="40"/>
  <c r="LP750" i="40"/>
  <c r="LP749" i="40"/>
  <c r="LP748" i="40"/>
  <c r="LP747" i="40"/>
  <c r="LP746" i="40"/>
  <c r="LP745" i="40"/>
  <c r="LP744" i="40"/>
  <c r="LP743" i="40"/>
  <c r="LP742" i="40"/>
  <c r="LP741" i="40"/>
  <c r="LP740" i="40"/>
  <c r="LP739" i="40"/>
  <c r="LP738" i="40"/>
  <c r="LP737" i="40"/>
  <c r="LP736" i="40"/>
  <c r="LP735" i="40"/>
  <c r="LP734" i="40"/>
  <c r="LP733" i="40"/>
  <c r="LP732" i="40"/>
  <c r="LP731" i="40"/>
  <c r="LP730" i="40"/>
  <c r="LP729" i="40"/>
  <c r="LP728" i="40"/>
  <c r="LP727" i="40"/>
  <c r="LP726" i="40"/>
  <c r="LP725" i="40"/>
  <c r="LP724" i="40"/>
  <c r="LP723" i="40"/>
  <c r="LP722" i="40"/>
  <c r="LP721" i="40"/>
  <c r="LP720" i="40"/>
  <c r="LP719" i="40"/>
  <c r="LP718" i="40"/>
  <c r="LP717" i="40"/>
  <c r="LP716" i="40"/>
  <c r="LP715" i="40"/>
  <c r="LP714" i="40"/>
  <c r="LP713" i="40"/>
  <c r="LP712" i="40"/>
  <c r="LP711" i="40"/>
  <c r="LP710" i="40"/>
  <c r="LP709" i="40"/>
  <c r="LP708" i="40"/>
  <c r="LP707" i="40"/>
  <c r="LP706" i="40"/>
  <c r="LP705" i="40"/>
  <c r="LP704" i="40"/>
  <c r="LP703" i="40"/>
  <c r="LP702" i="40"/>
  <c r="LP701" i="40"/>
  <c r="LP700" i="40"/>
  <c r="LP699" i="40"/>
  <c r="LP698" i="40"/>
  <c r="LP697" i="40"/>
  <c r="LP696" i="40"/>
  <c r="LP695" i="40"/>
  <c r="LP694" i="40"/>
  <c r="LP693" i="40"/>
  <c r="LP692" i="40"/>
  <c r="LP691" i="40"/>
  <c r="LP690" i="40"/>
  <c r="LP689" i="40"/>
  <c r="LP688" i="40"/>
  <c r="LP687" i="40"/>
  <c r="LP686" i="40"/>
  <c r="LP685" i="40"/>
  <c r="LP684" i="40"/>
  <c r="LP683" i="40"/>
  <c r="LP682" i="40"/>
  <c r="LP681" i="40"/>
  <c r="LP680" i="40"/>
  <c r="LP679" i="40"/>
  <c r="LP678" i="40"/>
  <c r="LP677" i="40"/>
  <c r="LP676" i="40"/>
  <c r="LP675" i="40"/>
  <c r="LP674" i="40"/>
  <c r="LP673" i="40"/>
  <c r="LP672" i="40"/>
  <c r="LP671" i="40"/>
  <c r="LP670" i="40"/>
  <c r="LP669" i="40"/>
  <c r="LP668" i="40"/>
  <c r="LP667" i="40"/>
  <c r="LP666" i="40"/>
  <c r="LP665" i="40"/>
  <c r="LP664" i="40"/>
  <c r="LP663" i="40"/>
  <c r="LP662" i="40"/>
  <c r="LP661" i="40"/>
  <c r="LP660" i="40"/>
  <c r="LP659" i="40"/>
  <c r="LP658" i="40"/>
  <c r="LP657" i="40"/>
  <c r="LP656" i="40"/>
  <c r="LP655" i="40"/>
  <c r="LP654" i="40"/>
  <c r="LP653" i="40"/>
  <c r="LP652" i="40"/>
  <c r="LP651" i="40"/>
  <c r="LP650" i="40"/>
  <c r="LP649" i="40"/>
  <c r="LP648" i="40"/>
  <c r="LP647" i="40"/>
  <c r="LP646" i="40"/>
  <c r="LP645" i="40"/>
  <c r="LP644" i="40"/>
  <c r="LP643" i="40"/>
  <c r="LP642" i="40"/>
  <c r="LP641" i="40"/>
  <c r="LP640" i="40"/>
  <c r="LP639" i="40"/>
  <c r="LP638" i="40"/>
  <c r="LP637" i="40"/>
  <c r="LP636" i="40"/>
  <c r="LP635" i="40"/>
  <c r="LP634" i="40"/>
  <c r="LP633" i="40"/>
  <c r="LP632" i="40"/>
  <c r="LP631" i="40"/>
  <c r="LP630" i="40"/>
  <c r="LP629" i="40"/>
  <c r="LP628" i="40"/>
  <c r="LP627" i="40"/>
  <c r="LP626" i="40"/>
  <c r="LP625" i="40"/>
  <c r="LP624" i="40"/>
  <c r="LP623" i="40"/>
  <c r="LP622" i="40"/>
  <c r="LP621" i="40"/>
  <c r="LP620" i="40"/>
  <c r="LP619" i="40"/>
  <c r="LP618" i="40"/>
  <c r="LP617" i="40"/>
  <c r="LP616" i="40"/>
  <c r="LP615" i="40"/>
  <c r="LP614" i="40"/>
  <c r="LP613" i="40"/>
  <c r="LP612" i="40"/>
  <c r="LP611" i="40"/>
  <c r="LP610" i="40"/>
  <c r="LP609" i="40"/>
  <c r="LP608" i="40"/>
  <c r="LP607" i="40"/>
  <c r="LP606" i="40"/>
  <c r="LP605" i="40"/>
  <c r="LP604" i="40"/>
  <c r="LP603" i="40"/>
  <c r="LP602" i="40"/>
  <c r="LP601" i="40"/>
  <c r="LP600" i="40"/>
  <c r="LP599" i="40"/>
  <c r="LP598" i="40"/>
  <c r="LP597" i="40"/>
  <c r="LP596" i="40"/>
  <c r="LP595" i="40"/>
  <c r="LP594" i="40"/>
  <c r="LP593" i="40"/>
  <c r="LP592" i="40"/>
  <c r="LP591" i="40"/>
  <c r="LP590" i="40"/>
  <c r="LP589" i="40"/>
  <c r="LP588" i="40"/>
  <c r="LP587" i="40"/>
  <c r="LP586" i="40"/>
  <c r="LP585" i="40"/>
  <c r="LP584" i="40"/>
  <c r="LP583" i="40"/>
  <c r="LP582" i="40"/>
  <c r="LP581" i="40"/>
  <c r="LP580" i="40"/>
  <c r="LP579" i="40"/>
  <c r="LP578" i="40"/>
  <c r="LP577" i="40"/>
  <c r="LP576" i="40"/>
  <c r="LP575" i="40"/>
  <c r="LP574" i="40"/>
  <c r="LP573" i="40"/>
  <c r="LP572" i="40"/>
  <c r="LP571" i="40"/>
  <c r="LP570" i="40"/>
  <c r="LP569" i="40"/>
  <c r="LP568" i="40"/>
  <c r="LP567" i="40"/>
  <c r="LP566" i="40"/>
  <c r="LP565" i="40"/>
  <c r="LP564" i="40"/>
  <c r="LP563" i="40"/>
  <c r="LP562" i="40"/>
  <c r="LP561" i="40"/>
  <c r="LP560" i="40"/>
  <c r="LP559" i="40"/>
  <c r="LP558" i="40"/>
  <c r="LP557" i="40"/>
  <c r="LP556" i="40"/>
  <c r="LP555" i="40"/>
  <c r="LP554" i="40"/>
  <c r="LP553" i="40"/>
  <c r="LP552" i="40"/>
  <c r="LP551" i="40"/>
  <c r="LP550" i="40"/>
  <c r="LP549" i="40"/>
  <c r="LP548" i="40"/>
  <c r="LP547" i="40"/>
  <c r="LP546" i="40"/>
  <c r="LP545" i="40"/>
  <c r="LP544" i="40"/>
  <c r="LP543" i="40"/>
  <c r="LP542" i="40"/>
  <c r="LP541" i="40"/>
  <c r="LP540" i="40"/>
  <c r="LP539" i="40"/>
  <c r="LP538" i="40"/>
  <c r="LP537" i="40"/>
  <c r="LP536" i="40"/>
  <c r="LP535" i="40"/>
  <c r="LP534" i="40"/>
  <c r="LP533" i="40"/>
  <c r="LP532" i="40"/>
  <c r="LP531" i="40"/>
  <c r="LP530" i="40"/>
  <c r="LP529" i="40"/>
  <c r="LP528" i="40"/>
  <c r="LP527" i="40"/>
  <c r="LP526" i="40"/>
  <c r="LP525" i="40"/>
  <c r="LP524" i="40"/>
  <c r="LP523" i="40"/>
  <c r="LP522" i="40"/>
  <c r="LP521" i="40"/>
  <c r="LP520" i="40"/>
  <c r="LP519" i="40"/>
  <c r="LP518" i="40"/>
  <c r="LP517" i="40"/>
  <c r="LP516" i="40"/>
  <c r="LP515" i="40"/>
  <c r="LP514" i="40"/>
  <c r="LP513" i="40"/>
  <c r="LP512" i="40"/>
  <c r="LP511" i="40"/>
  <c r="LP510" i="40"/>
  <c r="LP509" i="40"/>
  <c r="LP508" i="40"/>
  <c r="LP507" i="40"/>
  <c r="LP506" i="40"/>
  <c r="LP505" i="40"/>
  <c r="LP504" i="40"/>
  <c r="LP503" i="40"/>
  <c r="LP502" i="40"/>
  <c r="LP501" i="40"/>
  <c r="LP500" i="40"/>
  <c r="LP499" i="40"/>
  <c r="LP498" i="40"/>
  <c r="LP497" i="40"/>
  <c r="LP496" i="40"/>
  <c r="LP495" i="40"/>
  <c r="LP494" i="40"/>
  <c r="LP493" i="40"/>
  <c r="LP492" i="40"/>
  <c r="LP491" i="40"/>
  <c r="LP490" i="40"/>
  <c r="LP489" i="40"/>
  <c r="LP488" i="40"/>
  <c r="LP487" i="40"/>
  <c r="LP486" i="40"/>
  <c r="LP485" i="40"/>
  <c r="LP484" i="40"/>
  <c r="LP483" i="40"/>
  <c r="LP482" i="40"/>
  <c r="LP481" i="40"/>
  <c r="LP480" i="40"/>
  <c r="LP479" i="40"/>
  <c r="LP478" i="40"/>
  <c r="LP477" i="40"/>
  <c r="LP476" i="40"/>
  <c r="LP475" i="40"/>
  <c r="LP474" i="40"/>
  <c r="LP473" i="40"/>
  <c r="LP472" i="40"/>
  <c r="LP471" i="40"/>
  <c r="LP470" i="40"/>
  <c r="LP469" i="40"/>
  <c r="LP468" i="40"/>
  <c r="LP467" i="40"/>
  <c r="LP466" i="40"/>
  <c r="LP465" i="40"/>
  <c r="LP464" i="40"/>
  <c r="LP463" i="40"/>
  <c r="LP462" i="40"/>
  <c r="LP461" i="40"/>
  <c r="LP460" i="40"/>
  <c r="LP459" i="40"/>
  <c r="LP458" i="40"/>
  <c r="LP457" i="40"/>
  <c r="LP456" i="40"/>
  <c r="LP455" i="40"/>
  <c r="LP454" i="40"/>
  <c r="LP453" i="40"/>
  <c r="LP452" i="40"/>
  <c r="LP451" i="40"/>
  <c r="LP450" i="40"/>
  <c r="LP449" i="40"/>
  <c r="LP448" i="40"/>
  <c r="LP447" i="40"/>
  <c r="LP446" i="40"/>
  <c r="LP445" i="40"/>
  <c r="LP444" i="40"/>
  <c r="LP443" i="40"/>
  <c r="LP442" i="40"/>
  <c r="LP441" i="40"/>
  <c r="LP440" i="40"/>
  <c r="LP439" i="40"/>
  <c r="LP438" i="40"/>
  <c r="LP437" i="40"/>
  <c r="LP436" i="40"/>
  <c r="LP435" i="40"/>
  <c r="LP434" i="40"/>
  <c r="LP433" i="40"/>
  <c r="LP432" i="40"/>
  <c r="LP431" i="40"/>
  <c r="LP430" i="40"/>
  <c r="LP429" i="40"/>
  <c r="LP428" i="40"/>
  <c r="LP427" i="40"/>
  <c r="LP426" i="40"/>
  <c r="LP425" i="40"/>
  <c r="LP424" i="40"/>
  <c r="LP423" i="40"/>
  <c r="LP422" i="40"/>
  <c r="LP421" i="40"/>
  <c r="LP420" i="40"/>
  <c r="LP419" i="40"/>
  <c r="LP418" i="40"/>
  <c r="LP417" i="40"/>
  <c r="LP416" i="40"/>
  <c r="LP415" i="40"/>
  <c r="LP414" i="40"/>
  <c r="LP413" i="40"/>
  <c r="LP412" i="40"/>
  <c r="LP411" i="40"/>
  <c r="LP410" i="40"/>
  <c r="LP409" i="40"/>
  <c r="LP408" i="40"/>
  <c r="LP407" i="40"/>
  <c r="LP406" i="40"/>
  <c r="LP405" i="40"/>
  <c r="LP404" i="40"/>
  <c r="LP403" i="40"/>
  <c r="LP402" i="40"/>
  <c r="LP401" i="40"/>
  <c r="LP400" i="40"/>
  <c r="LP399" i="40"/>
  <c r="LP398" i="40"/>
  <c r="LP397" i="40"/>
  <c r="LP396" i="40"/>
  <c r="LP395" i="40"/>
  <c r="LP394" i="40"/>
  <c r="LP393" i="40"/>
  <c r="LP392" i="40"/>
  <c r="LP391" i="40"/>
  <c r="LP390" i="40"/>
  <c r="LP389" i="40"/>
  <c r="LP388" i="40"/>
  <c r="LP387" i="40"/>
  <c r="LP386" i="40"/>
  <c r="LP385" i="40"/>
  <c r="LP384" i="40"/>
  <c r="LP383" i="40"/>
  <c r="LP382" i="40"/>
  <c r="LP381" i="40"/>
  <c r="LP380" i="40"/>
  <c r="LP379" i="40"/>
  <c r="LP378" i="40"/>
  <c r="LP377" i="40"/>
  <c r="LP376" i="40"/>
  <c r="LP375" i="40"/>
  <c r="LP374" i="40"/>
  <c r="LP373" i="40"/>
  <c r="LP372" i="40"/>
  <c r="LP371" i="40"/>
  <c r="LP370" i="40"/>
  <c r="LP369" i="40"/>
  <c r="LP368" i="40"/>
  <c r="LP367" i="40"/>
  <c r="LP366" i="40"/>
  <c r="LP365" i="40"/>
  <c r="LP364" i="40"/>
  <c r="LP363" i="40"/>
  <c r="LP362" i="40"/>
  <c r="LP361" i="40"/>
  <c r="LP360" i="40"/>
  <c r="LP359" i="40"/>
  <c r="LP358" i="40"/>
  <c r="LP357" i="40"/>
  <c r="LP356" i="40"/>
  <c r="LP355" i="40"/>
  <c r="LP354" i="40"/>
  <c r="LP353" i="40"/>
  <c r="LP352" i="40"/>
  <c r="LP351" i="40"/>
  <c r="LP350" i="40"/>
  <c r="LP349" i="40"/>
  <c r="LP348" i="40"/>
  <c r="LP347" i="40"/>
  <c r="LP346" i="40"/>
  <c r="LP345" i="40"/>
  <c r="LP344" i="40"/>
  <c r="LP343" i="40"/>
  <c r="LP342" i="40"/>
  <c r="LP341" i="40"/>
  <c r="LP340" i="40"/>
  <c r="LP339" i="40"/>
  <c r="LP338" i="40"/>
  <c r="LP337" i="40"/>
  <c r="LP336" i="40"/>
  <c r="LP335" i="40"/>
  <c r="LP334" i="40"/>
  <c r="LP333" i="40"/>
  <c r="LP332" i="40"/>
  <c r="LP331" i="40"/>
  <c r="LP330" i="40"/>
  <c r="LP329" i="40"/>
  <c r="LP328" i="40"/>
  <c r="LP327" i="40"/>
  <c r="LP326" i="40"/>
  <c r="LP325" i="40"/>
  <c r="LP324" i="40"/>
  <c r="LP323" i="40"/>
  <c r="LP322" i="40"/>
  <c r="LP321" i="40"/>
  <c r="LP320" i="40"/>
  <c r="LP319" i="40"/>
  <c r="LP318" i="40"/>
  <c r="LP317" i="40"/>
  <c r="LP316" i="40"/>
  <c r="LP315" i="40"/>
  <c r="LP314" i="40"/>
  <c r="LP313" i="40"/>
  <c r="LP312" i="40"/>
  <c r="LP311" i="40"/>
  <c r="LP310" i="40"/>
  <c r="LP309" i="40"/>
  <c r="LP308" i="40"/>
  <c r="LP307" i="40"/>
  <c r="LP306" i="40"/>
  <c r="LP305" i="40"/>
  <c r="LP304" i="40"/>
  <c r="LP303" i="40"/>
  <c r="LP302" i="40"/>
  <c r="LP301" i="40"/>
  <c r="LP300" i="40"/>
  <c r="LP299" i="40"/>
  <c r="LP298" i="40"/>
  <c r="LP297" i="40"/>
  <c r="LP296" i="40"/>
  <c r="LP295" i="40"/>
  <c r="LP294" i="40"/>
  <c r="LP293" i="40"/>
  <c r="LP292" i="40"/>
  <c r="LP291" i="40"/>
  <c r="LP290" i="40"/>
  <c r="LP289" i="40"/>
  <c r="LP288" i="40"/>
  <c r="LP287" i="40"/>
  <c r="LP286" i="40"/>
  <c r="LP285" i="40"/>
  <c r="LP284" i="40"/>
  <c r="LP283" i="40"/>
  <c r="LP282" i="40"/>
  <c r="LP281" i="40"/>
  <c r="LP280" i="40"/>
  <c r="LP279" i="40"/>
  <c r="LP278" i="40"/>
  <c r="LP277" i="40"/>
  <c r="LP276" i="40"/>
  <c r="LP275" i="40"/>
  <c r="LP274" i="40"/>
  <c r="LP273" i="40"/>
  <c r="LP272" i="40"/>
  <c r="LP271" i="40"/>
  <c r="LP270" i="40"/>
  <c r="LP269" i="40"/>
  <c r="LP268" i="40"/>
  <c r="LP267" i="40"/>
  <c r="LP266" i="40"/>
  <c r="LP265" i="40"/>
  <c r="LP264" i="40"/>
  <c r="LP263" i="40"/>
  <c r="LP262" i="40"/>
  <c r="LP261" i="40"/>
  <c r="LP260" i="40"/>
  <c r="LP259" i="40"/>
  <c r="LP258" i="40"/>
  <c r="LP257" i="40"/>
  <c r="LP256" i="40"/>
  <c r="LP255" i="40"/>
  <c r="LP254" i="40"/>
  <c r="LP253" i="40"/>
  <c r="LP252" i="40"/>
  <c r="LP251" i="40"/>
  <c r="LP250" i="40"/>
  <c r="LP249" i="40"/>
  <c r="LP248" i="40"/>
  <c r="LP247" i="40"/>
  <c r="LP246" i="40"/>
  <c r="LP245" i="40"/>
  <c r="LP244" i="40"/>
  <c r="LP243" i="40"/>
  <c r="LP242" i="40"/>
  <c r="LP241" i="40"/>
  <c r="LP240" i="40"/>
  <c r="LP239" i="40"/>
  <c r="LP238" i="40"/>
  <c r="LP237" i="40"/>
  <c r="LP236" i="40"/>
  <c r="LP235" i="40"/>
  <c r="LP234" i="40"/>
  <c r="LP233" i="40"/>
  <c r="LP232" i="40"/>
  <c r="LP231" i="40"/>
  <c r="LP230" i="40"/>
  <c r="LP229" i="40"/>
  <c r="LP228" i="40"/>
  <c r="LP227" i="40"/>
  <c r="LP226" i="40"/>
  <c r="LP225" i="40"/>
  <c r="LP224" i="40"/>
  <c r="LP223" i="40"/>
  <c r="LP222" i="40"/>
  <c r="LP221" i="40"/>
  <c r="LP220" i="40"/>
  <c r="LP219" i="40"/>
  <c r="LP218" i="40"/>
  <c r="LP217" i="40"/>
  <c r="LP216" i="40"/>
  <c r="LP215" i="40"/>
  <c r="LP214" i="40"/>
  <c r="LP213" i="40"/>
  <c r="LP212" i="40"/>
  <c r="LP211" i="40"/>
  <c r="LP210" i="40"/>
  <c r="LP209" i="40"/>
  <c r="LP208" i="40"/>
  <c r="LP207" i="40"/>
  <c r="LP206" i="40"/>
  <c r="LP205" i="40"/>
  <c r="LP204" i="40"/>
  <c r="LP203" i="40"/>
  <c r="LP202" i="40"/>
  <c r="LP201" i="40"/>
  <c r="LP200" i="40"/>
  <c r="LP199" i="40"/>
  <c r="LP198" i="40"/>
  <c r="LP197" i="40"/>
  <c r="LP196" i="40"/>
  <c r="LP195" i="40"/>
  <c r="LP194" i="40"/>
  <c r="LP193" i="40"/>
  <c r="LP192" i="40"/>
  <c r="LP191" i="40"/>
  <c r="LP190" i="40"/>
  <c r="LP189" i="40"/>
  <c r="LP188" i="40"/>
  <c r="LP187" i="40"/>
  <c r="LP186" i="40"/>
  <c r="LP185" i="40"/>
  <c r="LP184" i="40"/>
  <c r="LP183" i="40"/>
  <c r="LP182" i="40"/>
  <c r="LP181" i="40"/>
  <c r="LP180" i="40"/>
  <c r="LP179" i="40"/>
  <c r="LP178" i="40"/>
  <c r="LP177" i="40"/>
  <c r="LP176" i="40"/>
  <c r="LP175" i="40"/>
  <c r="LP174" i="40"/>
  <c r="LP173" i="40"/>
  <c r="LP172" i="40"/>
  <c r="LP171" i="40"/>
  <c r="LP170" i="40"/>
  <c r="LP169" i="40"/>
  <c r="LP168" i="40"/>
  <c r="LP167" i="40"/>
  <c r="LP166" i="40"/>
  <c r="LP165" i="40"/>
  <c r="LP164" i="40"/>
  <c r="LP163" i="40"/>
  <c r="LP162" i="40"/>
  <c r="LP161" i="40"/>
  <c r="LP160" i="40"/>
  <c r="LP159" i="40"/>
  <c r="LP158" i="40"/>
  <c r="LP157" i="40"/>
  <c r="LP156" i="40"/>
  <c r="LP155" i="40"/>
  <c r="LP154" i="40"/>
  <c r="LP153" i="40"/>
  <c r="LP152" i="40"/>
  <c r="LP151" i="40"/>
  <c r="LP150" i="40"/>
  <c r="LP149" i="40"/>
  <c r="LP148" i="40"/>
  <c r="LP147" i="40"/>
  <c r="LP146" i="40"/>
  <c r="LP145" i="40"/>
  <c r="LP144" i="40"/>
  <c r="LP143" i="40"/>
  <c r="LP142" i="40"/>
  <c r="LP141" i="40"/>
  <c r="LP140" i="40"/>
  <c r="LP139" i="40"/>
  <c r="LP138" i="40"/>
  <c r="GS3" i="40"/>
  <c r="GS4" i="40"/>
  <c r="GS5" i="40"/>
  <c r="GS6" i="40"/>
  <c r="GS7" i="40"/>
  <c r="GS8" i="40"/>
  <c r="GS9" i="40"/>
  <c r="GS10" i="40"/>
  <c r="GS11" i="40"/>
  <c r="GS12" i="40"/>
  <c r="GS13" i="40"/>
  <c r="GS14" i="40"/>
  <c r="GS15" i="40"/>
  <c r="GS16" i="40"/>
  <c r="GS17" i="40"/>
  <c r="GS18" i="40"/>
  <c r="GS19" i="40"/>
  <c r="GS20" i="40"/>
  <c r="GS21" i="40"/>
  <c r="GS22" i="40"/>
  <c r="GS23" i="40"/>
  <c r="GS24" i="40"/>
  <c r="GS25" i="40"/>
  <c r="GS26" i="40"/>
  <c r="GS27" i="40"/>
  <c r="GS28" i="40"/>
  <c r="GS29" i="40"/>
  <c r="GS30" i="40"/>
  <c r="GS31" i="40"/>
  <c r="GS32" i="40"/>
  <c r="GS33" i="40"/>
  <c r="GS34" i="40"/>
  <c r="GS35" i="40"/>
  <c r="GS36" i="40"/>
  <c r="GS37" i="40"/>
  <c r="GS38" i="40"/>
  <c r="GS39" i="40"/>
  <c r="GS40" i="40"/>
  <c r="GS41" i="40"/>
  <c r="GS42" i="40"/>
  <c r="GS43" i="40"/>
  <c r="GS44" i="40"/>
  <c r="GS45" i="40"/>
  <c r="GS46" i="40"/>
  <c r="GS47" i="40"/>
  <c r="GS48" i="40"/>
  <c r="GS49" i="40"/>
  <c r="GS50" i="40"/>
  <c r="GS51" i="40"/>
  <c r="GS52" i="40"/>
  <c r="GS53" i="40"/>
  <c r="GS54" i="40"/>
  <c r="GS55" i="40"/>
  <c r="GS56" i="40"/>
  <c r="GS57" i="40"/>
  <c r="GS58" i="40"/>
  <c r="GS59" i="40"/>
  <c r="GS60" i="40"/>
  <c r="GS61" i="40"/>
  <c r="GS62" i="40"/>
  <c r="GS63" i="40"/>
  <c r="GS64" i="40"/>
  <c r="GS65" i="40"/>
  <c r="GS66" i="40"/>
  <c r="GS67" i="40"/>
  <c r="GS68" i="40"/>
  <c r="GS69" i="40"/>
  <c r="GS70" i="40"/>
  <c r="GS71" i="40"/>
  <c r="GS72" i="40"/>
  <c r="GS73" i="40"/>
  <c r="GS74" i="40"/>
  <c r="GS75" i="40"/>
  <c r="GS76" i="40"/>
  <c r="GS77" i="40"/>
  <c r="GS78" i="40"/>
  <c r="GS79" i="40"/>
  <c r="GS80" i="40"/>
  <c r="GS81" i="40"/>
  <c r="GS82" i="40"/>
  <c r="GS83" i="40"/>
  <c r="GS84" i="40"/>
  <c r="GS85" i="40"/>
  <c r="GS86" i="40"/>
  <c r="GS87" i="40"/>
  <c r="GS88" i="40"/>
  <c r="GS89" i="40"/>
  <c r="GS90" i="40"/>
  <c r="GS91" i="40"/>
  <c r="GS92" i="40"/>
  <c r="GS93" i="40"/>
  <c r="GS94" i="40"/>
  <c r="GS95" i="40"/>
  <c r="GS96" i="40"/>
  <c r="GS97" i="40"/>
  <c r="GS98" i="40"/>
  <c r="GS99" i="40"/>
  <c r="GS100" i="40"/>
  <c r="GS101" i="40"/>
  <c r="GS102" i="40"/>
  <c r="GS103" i="40"/>
  <c r="GS104" i="40"/>
  <c r="GS105" i="40"/>
  <c r="GS106" i="40"/>
  <c r="GS107" i="40"/>
  <c r="GS108" i="40"/>
  <c r="GS109" i="40"/>
  <c r="GS110" i="40"/>
  <c r="GS111" i="40"/>
  <c r="GS112" i="40"/>
  <c r="GS113" i="40"/>
  <c r="GS114" i="40"/>
  <c r="GS115" i="40"/>
  <c r="GS116" i="40"/>
  <c r="GS117" i="40"/>
  <c r="GS118" i="40"/>
  <c r="GS119" i="40"/>
  <c r="GS120" i="40"/>
  <c r="GS121" i="40"/>
  <c r="GS122" i="40"/>
  <c r="GS123" i="40"/>
  <c r="GS124" i="40"/>
  <c r="GS125" i="40"/>
  <c r="GS126" i="40"/>
  <c r="GS127" i="40"/>
  <c r="GS128" i="40"/>
  <c r="GS129" i="40"/>
  <c r="GS130" i="40"/>
  <c r="GS131" i="40"/>
  <c r="GS132" i="40"/>
  <c r="GS133" i="40"/>
  <c r="GS134" i="40"/>
  <c r="GS135" i="40"/>
  <c r="GS136" i="40"/>
  <c r="GS137" i="40"/>
  <c r="GS138" i="40"/>
  <c r="GS139" i="40"/>
  <c r="GS140" i="40"/>
  <c r="GS141" i="40"/>
  <c r="GS142" i="40"/>
  <c r="GS143" i="40"/>
  <c r="GS144" i="40"/>
  <c r="GS145" i="40"/>
  <c r="GS146" i="40"/>
  <c r="GS147" i="40"/>
  <c r="GS148" i="40"/>
  <c r="GS149" i="40"/>
  <c r="GS150" i="40"/>
  <c r="GS151" i="40"/>
  <c r="GS152" i="40"/>
  <c r="GS153" i="40"/>
  <c r="GS154" i="40"/>
  <c r="GS155" i="40"/>
  <c r="GS156" i="40"/>
  <c r="GS157" i="40"/>
  <c r="GS158" i="40"/>
  <c r="GS159" i="40"/>
  <c r="GS160" i="40"/>
  <c r="GS161" i="40"/>
  <c r="GS162" i="40"/>
  <c r="GS163" i="40"/>
  <c r="GS164" i="40"/>
  <c r="GS165" i="40"/>
  <c r="GS166" i="40"/>
  <c r="GS167" i="40"/>
  <c r="GS168" i="40"/>
  <c r="GS169" i="40"/>
  <c r="GS170" i="40"/>
  <c r="GS171" i="40"/>
  <c r="GS172" i="40"/>
  <c r="GS173" i="40"/>
  <c r="GS174" i="40"/>
  <c r="GS175" i="40"/>
  <c r="GS176" i="40"/>
  <c r="GS177" i="40"/>
  <c r="GS178" i="40"/>
  <c r="GS179" i="40"/>
  <c r="GS180" i="40"/>
  <c r="GS181" i="40"/>
  <c r="HB3" i="40"/>
  <c r="HB4" i="40"/>
  <c r="HB5" i="40"/>
  <c r="HB6" i="40"/>
  <c r="HB7" i="40"/>
  <c r="HB8" i="40"/>
  <c r="HB9" i="40"/>
  <c r="HB10" i="40"/>
  <c r="HB11" i="40"/>
  <c r="HB12" i="40"/>
  <c r="HB13" i="40"/>
  <c r="HB14" i="40"/>
  <c r="HB15" i="40"/>
  <c r="HB16" i="40"/>
  <c r="HB17" i="40"/>
  <c r="HB18" i="40"/>
  <c r="HB19" i="40"/>
  <c r="HB20" i="40"/>
  <c r="HB21" i="40"/>
  <c r="HB22" i="40"/>
  <c r="HB23" i="40"/>
  <c r="HB24" i="40"/>
  <c r="HB25" i="40"/>
  <c r="HB26" i="40"/>
  <c r="HB27" i="40"/>
  <c r="HB28" i="40"/>
  <c r="HB29" i="40"/>
  <c r="HB30" i="40"/>
  <c r="HB31" i="40"/>
  <c r="HB32" i="40"/>
  <c r="HB33" i="40"/>
  <c r="HB34" i="40"/>
  <c r="HB35" i="40"/>
  <c r="HB36" i="40"/>
  <c r="HB37" i="40"/>
  <c r="HB38" i="40"/>
  <c r="HB39" i="40"/>
  <c r="HB40" i="40"/>
  <c r="HB41" i="40"/>
  <c r="HB42" i="40"/>
  <c r="HB43" i="40"/>
  <c r="HB44" i="40"/>
  <c r="HB45" i="40"/>
  <c r="HB46" i="40"/>
  <c r="HB47" i="40"/>
  <c r="HB48" i="40"/>
  <c r="HB49" i="40"/>
  <c r="HB50" i="40"/>
  <c r="HB51" i="40"/>
  <c r="HB52" i="40"/>
  <c r="HB53" i="40"/>
  <c r="HB54" i="40"/>
  <c r="HB55" i="40"/>
  <c r="HB56" i="40"/>
  <c r="HB57" i="40"/>
  <c r="HB58" i="40"/>
  <c r="HB59" i="40"/>
  <c r="HB60" i="40"/>
  <c r="HB61" i="40"/>
  <c r="HB62" i="40"/>
  <c r="HB63" i="40"/>
  <c r="HB64" i="40"/>
  <c r="HB65" i="40"/>
  <c r="HB66" i="40"/>
  <c r="HB67" i="40"/>
  <c r="HB68" i="40"/>
  <c r="HB69" i="40"/>
  <c r="HB70" i="40"/>
  <c r="HB71" i="40"/>
  <c r="HB72" i="40"/>
  <c r="HB73" i="40"/>
  <c r="HB74" i="40"/>
  <c r="HB75" i="40"/>
  <c r="HB76" i="40"/>
  <c r="HB77" i="40"/>
  <c r="HB78" i="40"/>
  <c r="HB79" i="40"/>
  <c r="HB80" i="40"/>
  <c r="HB81" i="40"/>
  <c r="HB82" i="40"/>
  <c r="HB83" i="40"/>
  <c r="HB84" i="40"/>
  <c r="HB85" i="40"/>
  <c r="HB86" i="40"/>
  <c r="HB87" i="40"/>
  <c r="HB88" i="40"/>
  <c r="HB89" i="40"/>
  <c r="HB90" i="40"/>
  <c r="HB91" i="40"/>
  <c r="HB92" i="40"/>
  <c r="HB93" i="40"/>
  <c r="HB94" i="40"/>
  <c r="HB95" i="40"/>
  <c r="HB96" i="40"/>
  <c r="HB97" i="40"/>
  <c r="HB98" i="40"/>
  <c r="HB99" i="40"/>
  <c r="HB100" i="40"/>
  <c r="HB101" i="40"/>
  <c r="HB102" i="40"/>
  <c r="HB103" i="40"/>
  <c r="HB104" i="40"/>
  <c r="HB105" i="40"/>
  <c r="HB106" i="40"/>
  <c r="HB107" i="40"/>
  <c r="HB108" i="40"/>
  <c r="HB109" i="40"/>
  <c r="HB110" i="40"/>
  <c r="HB111" i="40"/>
  <c r="HB112" i="40"/>
  <c r="HB113" i="40"/>
  <c r="HB114" i="40"/>
  <c r="HB115" i="40"/>
  <c r="HB116" i="40"/>
  <c r="HB117" i="40"/>
  <c r="HB118" i="40"/>
  <c r="HB119" i="40"/>
  <c r="HB120" i="40"/>
  <c r="HB121" i="40"/>
  <c r="HB122" i="40"/>
  <c r="HB123" i="40"/>
  <c r="HB124" i="40"/>
  <c r="HB125" i="40"/>
  <c r="HB126" i="40"/>
  <c r="HB127" i="40"/>
  <c r="HB128" i="40"/>
  <c r="HB129" i="40"/>
  <c r="HB130" i="40"/>
  <c r="HB131" i="40"/>
  <c r="HB132" i="40"/>
  <c r="HB133" i="40"/>
  <c r="HB134" i="40"/>
  <c r="HB135" i="40"/>
  <c r="HB136" i="40"/>
  <c r="HB137" i="40"/>
  <c r="HB138" i="40"/>
  <c r="HB139" i="40"/>
  <c r="HB140" i="40"/>
  <c r="HB141" i="40"/>
  <c r="HB142" i="40"/>
  <c r="HB143" i="40"/>
  <c r="HB144" i="40"/>
  <c r="HB145" i="40"/>
  <c r="HB146" i="40"/>
  <c r="HB147" i="40"/>
  <c r="HB148" i="40"/>
  <c r="HB149" i="40"/>
  <c r="HB150" i="40"/>
  <c r="HB151" i="40"/>
  <c r="HB152" i="40"/>
  <c r="HB153" i="40"/>
  <c r="HB154" i="40"/>
  <c r="HB155" i="40"/>
  <c r="HB156" i="40"/>
  <c r="HB157" i="40"/>
  <c r="HB158" i="40"/>
  <c r="HB159" i="40"/>
  <c r="HB160" i="40"/>
  <c r="HB161" i="40"/>
  <c r="HB162" i="40"/>
  <c r="HB163" i="40"/>
  <c r="HB164" i="40"/>
  <c r="HB165" i="40"/>
  <c r="HB166" i="40"/>
  <c r="HB167" i="40"/>
  <c r="HB168" i="40"/>
  <c r="HB169" i="40"/>
  <c r="HB170" i="40"/>
  <c r="HB171" i="40"/>
  <c r="HB172" i="40"/>
  <c r="HB173" i="40"/>
  <c r="HB174" i="40"/>
  <c r="HB175" i="40"/>
  <c r="HB176" i="40"/>
  <c r="HB177" i="40"/>
  <c r="HB178" i="40"/>
  <c r="HB179" i="40"/>
  <c r="HB180" i="40"/>
  <c r="HB181" i="40"/>
  <c r="HB182" i="40"/>
  <c r="HB183" i="40"/>
  <c r="HB184" i="40"/>
  <c r="HB185" i="40"/>
  <c r="HB186" i="40"/>
  <c r="HB187" i="40"/>
  <c r="HB188" i="40"/>
  <c r="HB189" i="40"/>
  <c r="HB190" i="40"/>
  <c r="HB191" i="40"/>
  <c r="HB192" i="40"/>
  <c r="HB193" i="40"/>
  <c r="HB194" i="40"/>
  <c r="HB195" i="40"/>
  <c r="HB196" i="40"/>
  <c r="HB197" i="40"/>
  <c r="HK3" i="40"/>
  <c r="HK4" i="40"/>
  <c r="HK5" i="40"/>
  <c r="HK6" i="40"/>
  <c r="HK7" i="40"/>
  <c r="HK8" i="40"/>
  <c r="HK9" i="40"/>
  <c r="HK10" i="40"/>
  <c r="HK11" i="40"/>
  <c r="HK12" i="40"/>
  <c r="HK13" i="40"/>
  <c r="HK14" i="40"/>
  <c r="HK15" i="40"/>
  <c r="HK16" i="40"/>
  <c r="HK17" i="40"/>
  <c r="HK18" i="40"/>
  <c r="HK19" i="40"/>
  <c r="HK20" i="40"/>
  <c r="HK21" i="40"/>
  <c r="HK22" i="40"/>
  <c r="HK23" i="40"/>
  <c r="HK24" i="40"/>
  <c r="HK25" i="40"/>
  <c r="HK26" i="40"/>
  <c r="HK27" i="40"/>
  <c r="HK28" i="40"/>
  <c r="HK29" i="40"/>
  <c r="HK30" i="40"/>
  <c r="HK31" i="40"/>
  <c r="HK32" i="40"/>
  <c r="HK33" i="40"/>
  <c r="HK34" i="40"/>
  <c r="HK35" i="40"/>
  <c r="HK36" i="40"/>
  <c r="HK37" i="40"/>
  <c r="HK38" i="40"/>
  <c r="HK39" i="40"/>
  <c r="HK40" i="40"/>
  <c r="HK41" i="40"/>
  <c r="HK42" i="40"/>
  <c r="HK43" i="40"/>
  <c r="HK44" i="40"/>
  <c r="HK45" i="40"/>
  <c r="HK46" i="40"/>
  <c r="HK47" i="40"/>
  <c r="HK48" i="40"/>
  <c r="HK49" i="40"/>
  <c r="HK50" i="40"/>
  <c r="HK51" i="40"/>
  <c r="HK52" i="40"/>
  <c r="HK53" i="40"/>
  <c r="HK54" i="40"/>
  <c r="HK55" i="40"/>
  <c r="HK56" i="40"/>
  <c r="HK57" i="40"/>
  <c r="HK58" i="40"/>
  <c r="HK59" i="40"/>
  <c r="HK60" i="40"/>
  <c r="HK61" i="40"/>
  <c r="HK62" i="40"/>
  <c r="HK63" i="40"/>
  <c r="HK64" i="40"/>
  <c r="HK65" i="40"/>
  <c r="HK66" i="40"/>
  <c r="HK67" i="40"/>
  <c r="HK68" i="40"/>
  <c r="HK69" i="40"/>
  <c r="HK70" i="40"/>
  <c r="HK71" i="40"/>
  <c r="HK72" i="40"/>
  <c r="HK73" i="40"/>
  <c r="HK74" i="40"/>
  <c r="HK75" i="40"/>
  <c r="HK76" i="40"/>
  <c r="HK77" i="40"/>
  <c r="HK78" i="40"/>
  <c r="HK79" i="40"/>
  <c r="HK80" i="40"/>
  <c r="HK81" i="40"/>
  <c r="HK82" i="40"/>
  <c r="HK83" i="40"/>
  <c r="HK84" i="40"/>
  <c r="HK85" i="40"/>
  <c r="HK86" i="40"/>
  <c r="HK87" i="40"/>
  <c r="HK88" i="40"/>
  <c r="HK89" i="40"/>
  <c r="HK90" i="40"/>
  <c r="HK91" i="40"/>
  <c r="HK92" i="40"/>
  <c r="HK93" i="40"/>
  <c r="HK94" i="40"/>
  <c r="HK95" i="40"/>
  <c r="HK96" i="40"/>
  <c r="HK97" i="40"/>
  <c r="HK98" i="40"/>
  <c r="HK99" i="40"/>
  <c r="HK100" i="40"/>
  <c r="HK101" i="40"/>
  <c r="HK102" i="40"/>
  <c r="HK103" i="40"/>
  <c r="HK104" i="40"/>
  <c r="HK105" i="40"/>
  <c r="HK106" i="40"/>
  <c r="HK107" i="40"/>
  <c r="HK108" i="40"/>
  <c r="HK109" i="40"/>
  <c r="HK110" i="40"/>
  <c r="HK111" i="40"/>
  <c r="HK112" i="40"/>
  <c r="HK113" i="40"/>
  <c r="HK114" i="40"/>
  <c r="HK115" i="40"/>
  <c r="HK116" i="40"/>
  <c r="HK117" i="40"/>
  <c r="HK118" i="40"/>
  <c r="HK119" i="40"/>
  <c r="HK120" i="40"/>
  <c r="HK121" i="40"/>
  <c r="HK122" i="40"/>
  <c r="HK123" i="40"/>
  <c r="HK124" i="40"/>
  <c r="HK125" i="40"/>
  <c r="HK126" i="40"/>
  <c r="HK127" i="40"/>
  <c r="HK128" i="40"/>
  <c r="HK129" i="40"/>
  <c r="HK130" i="40"/>
  <c r="HK131" i="40"/>
  <c r="HK132" i="40"/>
  <c r="HK133" i="40"/>
  <c r="HK134" i="40"/>
  <c r="HK135" i="40"/>
  <c r="HK136" i="40"/>
  <c r="HK137" i="40"/>
  <c r="HK138" i="40"/>
  <c r="HK139" i="40"/>
  <c r="HK140" i="40"/>
  <c r="HK141" i="40"/>
  <c r="HK142" i="40"/>
  <c r="HK143" i="40"/>
  <c r="HK144" i="40"/>
  <c r="HK145" i="40"/>
  <c r="HK146" i="40"/>
  <c r="HK147" i="40"/>
  <c r="HK148" i="40"/>
  <c r="HK149" i="40"/>
  <c r="HK150" i="40"/>
  <c r="HK151" i="40"/>
  <c r="HK152" i="40"/>
  <c r="HK153" i="40"/>
  <c r="HK154" i="40"/>
  <c r="HK155" i="40"/>
  <c r="HK156" i="40"/>
  <c r="HK157" i="40"/>
  <c r="HK158" i="40"/>
  <c r="HK159" i="40"/>
  <c r="HK160" i="40"/>
  <c r="HK161" i="40"/>
  <c r="HK162" i="40"/>
  <c r="HK163" i="40"/>
  <c r="HK164" i="40"/>
  <c r="HK165" i="40"/>
  <c r="HK166" i="40"/>
  <c r="HK167" i="40"/>
  <c r="HK168" i="40"/>
  <c r="HK169" i="40"/>
  <c r="HK170" i="40"/>
  <c r="HK171" i="40"/>
  <c r="HK172" i="40"/>
  <c r="HK173" i="40"/>
  <c r="HK174" i="40"/>
  <c r="HK175" i="40"/>
  <c r="HK176" i="40"/>
  <c r="HK177" i="40"/>
  <c r="HK178" i="40"/>
  <c r="HK179" i="40"/>
  <c r="HK180" i="40"/>
  <c r="HK181" i="40"/>
  <c r="HK182" i="40"/>
  <c r="HK183" i="40"/>
  <c r="HK184" i="40"/>
  <c r="HK185" i="40"/>
  <c r="HK186" i="40"/>
  <c r="HK187" i="40"/>
  <c r="HK188" i="40"/>
  <c r="HK189" i="40"/>
  <c r="HK190" i="40"/>
  <c r="HK191" i="40"/>
  <c r="HK192" i="40"/>
  <c r="HK193" i="40"/>
  <c r="HK194" i="40"/>
  <c r="HK195" i="40"/>
  <c r="HK196" i="40"/>
  <c r="HK197" i="40"/>
  <c r="HK198" i="40"/>
  <c r="HK199" i="40"/>
  <c r="HK200" i="40"/>
  <c r="HK201" i="40"/>
  <c r="HK202" i="40"/>
  <c r="HK203" i="40"/>
  <c r="HK204" i="40"/>
  <c r="HK205" i="40"/>
  <c r="HK206" i="40"/>
  <c r="HK207" i="40"/>
  <c r="HK208" i="40"/>
  <c r="HK209" i="40"/>
  <c r="HK210" i="40"/>
  <c r="HK211" i="40"/>
  <c r="HK212" i="40"/>
  <c r="HK213" i="40"/>
  <c r="HK214" i="40"/>
  <c r="HK215" i="40"/>
  <c r="HK216" i="40"/>
  <c r="HK217" i="40"/>
  <c r="HK218" i="40"/>
  <c r="HK219" i="40"/>
  <c r="HK220" i="40"/>
  <c r="HK221" i="40"/>
  <c r="HK222" i="40"/>
  <c r="HK223" i="40"/>
  <c r="HK224" i="40"/>
  <c r="HK225" i="40"/>
  <c r="HK226" i="40"/>
  <c r="HK227" i="40"/>
  <c r="HK228" i="40"/>
  <c r="HK229" i="40"/>
  <c r="HK230" i="40"/>
  <c r="HK231" i="40"/>
  <c r="HK232" i="40"/>
  <c r="HK233" i="40"/>
  <c r="HK234" i="40"/>
  <c r="HK235" i="40"/>
  <c r="HK236" i="40"/>
  <c r="HK237" i="40"/>
  <c r="HK238" i="40"/>
  <c r="HK239" i="40"/>
  <c r="HK240" i="40"/>
  <c r="HK241" i="40"/>
  <c r="HK242" i="40"/>
  <c r="HK243" i="40"/>
  <c r="HK244" i="40"/>
  <c r="HK245" i="40"/>
  <c r="HK246" i="40"/>
  <c r="HK247" i="40"/>
  <c r="HK248" i="40"/>
  <c r="HK249" i="40"/>
  <c r="HK250" i="40"/>
  <c r="HK251" i="40"/>
  <c r="HK252" i="40"/>
  <c r="HK253" i="40"/>
  <c r="HK254" i="40"/>
  <c r="HK255" i="40"/>
  <c r="HK256" i="40"/>
  <c r="HK257" i="40"/>
  <c r="HK258" i="40"/>
  <c r="HK259" i="40"/>
  <c r="HK260" i="40"/>
  <c r="HK261" i="40"/>
  <c r="HK262" i="40"/>
  <c r="HK263" i="40"/>
  <c r="HK264" i="40"/>
  <c r="HK265" i="40"/>
  <c r="HK266" i="40"/>
  <c r="HK267" i="40"/>
  <c r="HK268" i="40"/>
  <c r="HK269" i="40"/>
  <c r="HK270" i="40"/>
  <c r="HK271" i="40"/>
  <c r="HK272" i="40"/>
  <c r="HK273" i="40"/>
  <c r="HK274" i="40"/>
  <c r="HK275" i="40"/>
  <c r="HK276" i="40"/>
  <c r="HK277" i="40"/>
  <c r="HK278" i="40"/>
  <c r="HK279" i="40"/>
  <c r="HK280" i="40"/>
  <c r="HK281" i="40"/>
  <c r="HK282" i="40"/>
  <c r="HK283" i="40"/>
  <c r="HK284" i="40"/>
  <c r="HK285" i="40"/>
  <c r="HK286" i="40"/>
  <c r="HK287" i="40"/>
  <c r="HK288" i="40"/>
  <c r="HK289" i="40"/>
  <c r="HK290" i="40"/>
  <c r="HK291" i="40"/>
  <c r="HK292" i="40"/>
  <c r="HK293" i="40"/>
  <c r="HK294" i="40"/>
  <c r="HK295" i="40"/>
  <c r="HK296" i="40"/>
  <c r="HK297" i="40"/>
  <c r="HK298" i="40"/>
  <c r="HK299" i="40"/>
  <c r="HK300" i="40"/>
  <c r="HK301" i="40"/>
  <c r="HK302" i="40"/>
  <c r="HK303" i="40"/>
  <c r="HK304" i="40"/>
  <c r="HK305" i="40"/>
  <c r="HK306" i="40"/>
  <c r="HK307" i="40"/>
  <c r="HK308" i="40"/>
  <c r="HK309" i="40"/>
  <c r="HK310" i="40"/>
  <c r="HK311" i="40"/>
  <c r="HK312" i="40"/>
  <c r="HK313" i="40"/>
  <c r="HK314" i="40"/>
  <c r="HK315" i="40"/>
  <c r="HK316" i="40"/>
  <c r="HK317" i="40"/>
  <c r="HK318" i="40"/>
  <c r="HK319" i="40"/>
  <c r="HK320" i="40"/>
  <c r="HK321" i="40"/>
  <c r="HK322" i="40"/>
  <c r="HK323" i="40"/>
  <c r="HK324" i="40"/>
  <c r="HK325" i="40"/>
  <c r="HK326" i="40"/>
  <c r="HK327" i="40"/>
  <c r="HK328" i="40"/>
  <c r="HK329" i="40"/>
  <c r="HK330" i="40"/>
  <c r="HK331" i="40"/>
  <c r="HK332" i="40"/>
  <c r="HK333" i="40"/>
  <c r="HK334" i="40"/>
  <c r="HK335" i="40"/>
  <c r="HK336" i="40"/>
  <c r="HK337" i="40"/>
  <c r="HK338" i="40"/>
  <c r="HK339" i="40"/>
  <c r="HK340" i="40"/>
  <c r="HK341" i="40"/>
  <c r="HK342" i="40"/>
  <c r="HK343" i="40"/>
  <c r="HK344" i="40"/>
  <c r="HK345" i="40"/>
  <c r="HK346" i="40"/>
  <c r="HK347" i="40"/>
  <c r="HK348" i="40"/>
  <c r="HK349" i="40"/>
  <c r="HK350" i="40"/>
  <c r="HK351" i="40"/>
  <c r="HK352" i="40"/>
  <c r="HK353" i="40"/>
  <c r="HK354" i="40"/>
  <c r="HK355" i="40"/>
  <c r="HK356" i="40"/>
  <c r="HK357" i="40"/>
  <c r="HK358" i="40"/>
  <c r="HK359" i="40"/>
  <c r="HK360" i="40"/>
  <c r="HK361" i="40"/>
  <c r="HK362" i="40"/>
  <c r="HK363" i="40"/>
  <c r="HK364" i="40"/>
  <c r="HK365" i="40"/>
  <c r="HK366" i="40"/>
  <c r="HK367" i="40"/>
  <c r="HK368" i="40"/>
  <c r="HK369" i="40"/>
  <c r="HK370" i="40"/>
  <c r="HK371" i="40"/>
  <c r="HK372" i="40"/>
  <c r="HK373" i="40"/>
  <c r="HT3" i="40"/>
  <c r="HT4" i="40"/>
  <c r="HT5" i="40"/>
  <c r="HT6" i="40"/>
  <c r="HT7" i="40"/>
  <c r="HT8" i="40"/>
  <c r="HT9" i="40"/>
  <c r="HT10" i="40"/>
  <c r="HT11" i="40"/>
  <c r="HT12" i="40"/>
  <c r="HT13" i="40"/>
  <c r="HT14" i="40"/>
  <c r="HT15" i="40"/>
  <c r="HT16" i="40"/>
  <c r="HT17" i="40"/>
  <c r="HT18" i="40"/>
  <c r="HT19" i="40"/>
  <c r="HT20" i="40"/>
  <c r="HT21" i="40"/>
  <c r="HT22" i="40"/>
  <c r="HT23" i="40"/>
  <c r="HT24" i="40"/>
  <c r="HT25" i="40"/>
  <c r="HT26" i="40"/>
  <c r="HT27" i="40"/>
  <c r="HT28" i="40"/>
  <c r="HT29" i="40"/>
  <c r="HT30" i="40"/>
  <c r="HT31" i="40"/>
  <c r="HT32" i="40"/>
  <c r="HT33" i="40"/>
  <c r="HT34" i="40"/>
  <c r="HT35" i="40"/>
  <c r="HT36" i="40"/>
  <c r="HT37" i="40"/>
  <c r="HT38" i="40"/>
  <c r="HT39" i="40"/>
  <c r="HT40" i="40"/>
  <c r="HT41" i="40"/>
  <c r="HT42" i="40"/>
  <c r="HT43" i="40"/>
  <c r="HT44" i="40"/>
  <c r="HT45" i="40"/>
  <c r="HT46" i="40"/>
  <c r="HT47" i="40"/>
  <c r="HT48" i="40"/>
  <c r="HT49" i="40"/>
  <c r="HT50" i="40"/>
  <c r="HT51" i="40"/>
  <c r="HT52" i="40"/>
  <c r="HT53" i="40"/>
  <c r="HT54" i="40"/>
  <c r="HT55" i="40"/>
  <c r="HT56" i="40"/>
  <c r="HT57" i="40"/>
  <c r="HT58" i="40"/>
  <c r="HT59" i="40"/>
  <c r="HT60" i="40"/>
  <c r="HT61" i="40"/>
  <c r="HT62" i="40"/>
  <c r="HT63" i="40"/>
  <c r="HT64" i="40"/>
  <c r="HT65" i="40"/>
  <c r="HT66" i="40"/>
  <c r="HT67" i="40"/>
  <c r="HT68" i="40"/>
  <c r="HT69" i="40"/>
  <c r="HT70" i="40"/>
  <c r="HT71" i="40"/>
  <c r="HT72" i="40"/>
  <c r="HT73" i="40"/>
  <c r="HT74" i="40"/>
  <c r="HT75" i="40"/>
  <c r="HT76" i="40"/>
  <c r="HT77" i="40"/>
  <c r="HT78" i="40"/>
  <c r="HT79" i="40"/>
  <c r="HT80" i="40"/>
  <c r="HT81" i="40"/>
  <c r="HT82" i="40"/>
  <c r="HT83" i="40"/>
  <c r="HT84" i="40"/>
  <c r="HT85" i="40"/>
  <c r="HT86" i="40"/>
  <c r="HT87" i="40"/>
  <c r="HT88" i="40"/>
  <c r="HT89" i="40"/>
  <c r="HT90" i="40"/>
  <c r="HT91" i="40"/>
  <c r="HT92" i="40"/>
  <c r="HT93" i="40"/>
  <c r="HT94" i="40"/>
  <c r="HT95" i="40"/>
  <c r="HT96" i="40"/>
  <c r="HT97" i="40"/>
  <c r="HT98" i="40"/>
  <c r="HT99" i="40"/>
  <c r="HT100" i="40"/>
  <c r="HT101" i="40"/>
  <c r="HT102" i="40"/>
  <c r="HT103" i="40"/>
  <c r="HT104" i="40"/>
  <c r="HT105" i="40"/>
  <c r="HT106" i="40"/>
  <c r="HT107" i="40"/>
  <c r="HT108" i="40"/>
  <c r="HT109" i="40"/>
  <c r="HT110" i="40"/>
  <c r="HT111" i="40"/>
  <c r="HT112" i="40"/>
  <c r="HT113" i="40"/>
  <c r="HT114" i="40"/>
  <c r="HT115" i="40"/>
  <c r="HT116" i="40"/>
  <c r="HT117" i="40"/>
  <c r="HT118" i="40"/>
  <c r="HT119" i="40"/>
  <c r="HT120" i="40"/>
  <c r="HT121" i="40"/>
  <c r="HT122" i="40"/>
  <c r="HT123" i="40"/>
  <c r="HT124" i="40"/>
  <c r="HT125" i="40"/>
  <c r="HT126" i="40"/>
  <c r="HT127" i="40"/>
  <c r="HT128" i="40"/>
  <c r="HT129" i="40"/>
  <c r="HT130" i="40"/>
  <c r="HT131" i="40"/>
  <c r="HT132" i="40"/>
  <c r="HT133" i="40"/>
  <c r="HT134" i="40"/>
  <c r="HT135" i="40"/>
  <c r="HT136" i="40"/>
  <c r="HT137" i="40"/>
  <c r="HT138" i="40"/>
  <c r="HT139" i="40"/>
  <c r="HT140" i="40"/>
  <c r="HT141" i="40"/>
  <c r="HT142" i="40"/>
  <c r="HT143" i="40"/>
  <c r="HT144" i="40"/>
  <c r="HT145" i="40"/>
  <c r="HT146" i="40"/>
  <c r="HT147" i="40"/>
  <c r="HT148" i="40"/>
  <c r="HT149" i="40"/>
  <c r="HT150" i="40"/>
  <c r="HT151" i="40"/>
  <c r="HT152" i="40"/>
  <c r="HT153" i="40"/>
  <c r="HT154" i="40"/>
  <c r="HT155" i="40"/>
  <c r="HT156" i="40"/>
  <c r="HT157" i="40"/>
  <c r="HT158" i="40"/>
  <c r="HT159" i="40"/>
  <c r="HT160" i="40"/>
  <c r="HT161" i="40"/>
  <c r="HT162" i="40"/>
  <c r="HT163" i="40"/>
  <c r="HT164" i="40"/>
  <c r="HT165" i="40"/>
  <c r="HT166" i="40"/>
  <c r="HT167" i="40"/>
  <c r="HT168" i="40"/>
  <c r="HT169" i="40"/>
  <c r="HT170" i="40"/>
  <c r="HT171" i="40"/>
  <c r="HT172" i="40"/>
  <c r="HT173" i="40"/>
  <c r="HT174" i="40"/>
  <c r="HT175" i="40"/>
  <c r="HT176" i="40"/>
  <c r="HT177" i="40"/>
  <c r="HT178" i="40"/>
  <c r="HT179" i="40"/>
  <c r="HT180" i="40"/>
  <c r="HT181" i="40"/>
  <c r="HT182" i="40"/>
  <c r="HT183" i="40"/>
  <c r="HT184" i="40"/>
  <c r="HT185" i="40"/>
  <c r="HT186" i="40"/>
  <c r="HT187" i="40"/>
  <c r="HT188" i="40"/>
  <c r="HT189" i="40"/>
  <c r="HT190" i="40"/>
  <c r="HT191" i="40"/>
  <c r="HT192" i="40"/>
  <c r="HT193" i="40"/>
  <c r="HT194" i="40"/>
  <c r="HT195" i="40"/>
  <c r="HT196" i="40"/>
  <c r="HT197" i="40"/>
  <c r="HT198" i="40"/>
  <c r="HT199" i="40"/>
  <c r="HT200" i="40"/>
  <c r="HT201" i="40"/>
  <c r="HT202" i="40"/>
  <c r="HT203" i="40"/>
  <c r="HT204" i="40"/>
  <c r="HT205" i="40"/>
  <c r="HT206" i="40"/>
  <c r="HT207" i="40"/>
  <c r="HT208" i="40"/>
  <c r="HT209" i="40"/>
  <c r="HT210" i="40"/>
  <c r="HT211" i="40"/>
  <c r="HT212" i="40"/>
  <c r="HT213" i="40"/>
  <c r="HT214" i="40"/>
  <c r="HT215" i="40"/>
  <c r="HT216" i="40"/>
  <c r="HT217" i="40"/>
  <c r="HT218" i="40"/>
  <c r="HT219" i="40"/>
  <c r="HT220" i="40"/>
  <c r="HT221" i="40"/>
  <c r="HT222" i="40"/>
  <c r="HT223" i="40"/>
  <c r="HT224" i="40"/>
  <c r="HT225" i="40"/>
  <c r="HT226" i="40"/>
  <c r="HT227" i="40"/>
  <c r="HT228" i="40"/>
  <c r="HT229" i="40"/>
  <c r="HT230" i="40"/>
  <c r="HT231" i="40"/>
  <c r="HT232" i="40"/>
  <c r="HT233" i="40"/>
  <c r="HT234" i="40"/>
  <c r="HT235" i="40"/>
  <c r="HT236" i="40"/>
  <c r="HT237" i="40"/>
  <c r="HT238" i="40"/>
  <c r="HT239" i="40"/>
  <c r="HT240" i="40"/>
  <c r="HT241" i="40"/>
  <c r="HT242" i="40"/>
  <c r="HT243" i="40"/>
  <c r="HT244" i="40"/>
  <c r="HT245" i="40"/>
  <c r="HT246" i="40"/>
  <c r="HT247" i="40"/>
  <c r="HT248" i="40"/>
  <c r="HT249" i="40"/>
  <c r="HT250" i="40"/>
  <c r="HT251" i="40"/>
  <c r="HT252" i="40"/>
  <c r="HT253" i="40"/>
  <c r="HT254" i="40"/>
  <c r="HT255" i="40"/>
  <c r="HT256" i="40"/>
  <c r="HT257" i="40"/>
  <c r="HT258" i="40"/>
  <c r="HT259" i="40"/>
  <c r="HT260" i="40"/>
  <c r="HT261" i="40"/>
  <c r="HT262" i="40"/>
  <c r="HT263" i="40"/>
  <c r="HT264" i="40"/>
  <c r="HT265" i="40"/>
  <c r="HT266" i="40"/>
  <c r="HT267" i="40"/>
  <c r="HT268" i="40"/>
  <c r="HT269" i="40"/>
  <c r="HT270" i="40"/>
  <c r="HT271" i="40"/>
  <c r="HT272" i="40"/>
  <c r="HT273" i="40"/>
  <c r="HT274" i="40"/>
  <c r="HT275" i="40"/>
  <c r="HT276" i="40"/>
  <c r="HT277" i="40"/>
  <c r="HT278" i="40"/>
  <c r="HT279" i="40"/>
  <c r="HT280" i="40"/>
  <c r="HT281" i="40"/>
  <c r="HT282" i="40"/>
  <c r="IC3" i="40"/>
  <c r="IC4" i="40"/>
  <c r="IC5" i="40"/>
  <c r="IC6" i="40"/>
  <c r="IC7" i="40"/>
  <c r="IC8" i="40"/>
  <c r="IC9" i="40"/>
  <c r="IC10" i="40"/>
  <c r="IC11" i="40"/>
  <c r="IC12" i="40"/>
  <c r="IC13" i="40"/>
  <c r="IC14" i="40"/>
  <c r="IC15" i="40"/>
  <c r="IC16" i="40"/>
  <c r="IC17" i="40"/>
  <c r="IC18" i="40"/>
  <c r="IC19" i="40"/>
  <c r="IC20" i="40"/>
  <c r="IC21" i="40"/>
  <c r="IC22" i="40"/>
  <c r="IC23" i="40"/>
  <c r="IC24" i="40"/>
  <c r="IC25" i="40"/>
  <c r="IC26" i="40"/>
  <c r="IC27" i="40"/>
  <c r="IC28" i="40"/>
  <c r="IC29" i="40"/>
  <c r="IC30" i="40"/>
  <c r="IC31" i="40"/>
  <c r="IC32" i="40"/>
  <c r="IC33" i="40"/>
  <c r="IC34" i="40"/>
  <c r="IC35" i="40"/>
  <c r="IC36" i="40"/>
  <c r="IC37" i="40"/>
  <c r="IC38" i="40"/>
  <c r="IC39" i="40"/>
  <c r="IC40" i="40"/>
  <c r="IC41" i="40"/>
  <c r="IC42" i="40"/>
  <c r="IC43" i="40"/>
  <c r="IC44" i="40"/>
  <c r="IC45" i="40"/>
  <c r="IC46" i="40"/>
  <c r="IC47" i="40"/>
  <c r="IC48" i="40"/>
  <c r="IC49" i="40"/>
  <c r="IC50" i="40"/>
  <c r="IC51" i="40"/>
  <c r="IC52" i="40"/>
  <c r="IC53" i="40"/>
  <c r="IC54" i="40"/>
  <c r="IC55" i="40"/>
  <c r="IC56" i="40"/>
  <c r="IC57" i="40"/>
  <c r="IC58" i="40"/>
  <c r="IC59" i="40"/>
  <c r="IC60" i="40"/>
  <c r="IC61" i="40"/>
  <c r="IC62" i="40"/>
  <c r="IC63" i="40"/>
  <c r="IC64" i="40"/>
  <c r="IC65" i="40"/>
  <c r="IC66" i="40"/>
  <c r="IC67" i="40"/>
  <c r="IC68" i="40"/>
  <c r="IC69" i="40"/>
  <c r="IC70" i="40"/>
  <c r="IC71" i="40"/>
  <c r="IC72" i="40"/>
  <c r="IC73" i="40"/>
  <c r="IC74" i="40"/>
  <c r="IC75" i="40"/>
  <c r="IC76" i="40"/>
  <c r="IC77" i="40"/>
  <c r="IC78" i="40"/>
  <c r="IC79" i="40"/>
  <c r="IC80" i="40"/>
  <c r="IC81" i="40"/>
  <c r="IC82" i="40"/>
  <c r="IC83" i="40"/>
  <c r="IC84" i="40"/>
  <c r="IC85" i="40"/>
  <c r="IC86" i="40"/>
  <c r="IC87" i="40"/>
  <c r="IC88" i="40"/>
  <c r="IC89" i="40"/>
  <c r="IC90" i="40"/>
  <c r="IC91" i="40"/>
  <c r="IC92" i="40"/>
  <c r="IC93" i="40"/>
  <c r="IC94" i="40"/>
  <c r="IC95" i="40"/>
  <c r="IC96" i="40"/>
  <c r="IC97" i="40"/>
  <c r="IC98" i="40"/>
  <c r="IC99" i="40"/>
  <c r="IC100" i="40"/>
  <c r="IC101" i="40"/>
  <c r="IC102" i="40"/>
  <c r="IC103" i="40"/>
  <c r="IC104" i="40"/>
  <c r="IC105" i="40"/>
  <c r="IC106" i="40"/>
  <c r="IC107" i="40"/>
  <c r="IC108" i="40"/>
  <c r="IC109" i="40"/>
  <c r="IC110" i="40"/>
  <c r="IC111" i="40"/>
  <c r="IC112" i="40"/>
  <c r="IC113" i="40"/>
  <c r="IC114" i="40"/>
  <c r="IC115" i="40"/>
  <c r="IC116" i="40"/>
  <c r="IC117" i="40"/>
  <c r="IC118" i="40"/>
  <c r="IC119" i="40"/>
  <c r="IC120" i="40"/>
  <c r="IC121" i="40"/>
  <c r="IC122" i="40"/>
  <c r="IC123" i="40"/>
  <c r="IC124" i="40"/>
  <c r="IC125" i="40"/>
  <c r="IC126" i="40"/>
  <c r="IC127" i="40"/>
  <c r="IC128" i="40"/>
  <c r="IC129" i="40"/>
  <c r="IC130" i="40"/>
  <c r="IC131" i="40"/>
  <c r="IC132" i="40"/>
  <c r="IC133" i="40"/>
  <c r="IC134" i="40"/>
  <c r="IC135" i="40"/>
  <c r="IC136" i="40"/>
  <c r="IC137" i="40"/>
  <c r="IC138" i="40"/>
  <c r="IC139" i="40"/>
  <c r="IC140" i="40"/>
  <c r="IC141" i="40"/>
  <c r="IC142" i="40"/>
  <c r="IC143" i="40"/>
  <c r="IC144" i="40"/>
  <c r="IC145" i="40"/>
  <c r="IC146" i="40"/>
  <c r="IC147" i="40"/>
  <c r="IC148" i="40"/>
  <c r="IC149" i="40"/>
  <c r="IC150" i="40"/>
  <c r="IC151" i="40"/>
  <c r="IC152" i="40"/>
  <c r="IC153" i="40"/>
  <c r="IC154" i="40"/>
  <c r="IC155" i="40"/>
  <c r="IC156" i="40"/>
  <c r="IC157" i="40"/>
  <c r="IC158" i="40"/>
  <c r="IC159" i="40"/>
  <c r="IC160" i="40"/>
  <c r="IC161" i="40"/>
  <c r="IC162" i="40"/>
  <c r="IC163" i="40"/>
  <c r="IC164" i="40"/>
  <c r="IC165" i="40"/>
  <c r="IC166" i="40"/>
  <c r="IC167" i="40"/>
  <c r="IC168" i="40"/>
  <c r="IC169" i="40"/>
  <c r="IC170" i="40"/>
  <c r="IC171" i="40"/>
  <c r="IC172" i="40"/>
  <c r="IC173" i="40"/>
  <c r="IC174" i="40"/>
  <c r="IC175" i="40"/>
  <c r="IC176" i="40"/>
  <c r="IC177" i="40"/>
  <c r="IC178" i="40"/>
  <c r="IC179" i="40"/>
  <c r="IC180" i="40"/>
  <c r="IC181" i="40"/>
  <c r="IC182" i="40"/>
  <c r="IC183" i="40"/>
  <c r="IC184" i="40"/>
  <c r="IC185" i="40"/>
  <c r="IC186" i="40"/>
  <c r="IC187" i="40"/>
  <c r="IC188" i="40"/>
  <c r="IC189" i="40"/>
  <c r="IC190" i="40"/>
  <c r="IC191" i="40"/>
  <c r="IC192" i="40"/>
  <c r="IC193" i="40"/>
  <c r="IC194" i="40"/>
  <c r="IC195" i="40"/>
  <c r="IC196" i="40"/>
  <c r="IC197" i="40"/>
  <c r="IC198" i="40"/>
  <c r="IC199" i="40"/>
  <c r="IC200" i="40"/>
  <c r="IC201" i="40"/>
  <c r="IC202" i="40"/>
  <c r="IC203" i="40"/>
  <c r="IC204" i="40"/>
  <c r="IC205" i="40"/>
  <c r="IC206" i="40"/>
  <c r="IC207" i="40"/>
  <c r="IC208" i="40"/>
  <c r="IC209" i="40"/>
  <c r="IC210" i="40"/>
  <c r="IC211" i="40"/>
  <c r="IC212" i="40"/>
  <c r="IC213" i="40"/>
  <c r="IC214" i="40"/>
  <c r="IC215" i="40"/>
  <c r="IC216" i="40"/>
  <c r="IC217" i="40"/>
  <c r="IC218" i="40"/>
  <c r="IC219" i="40"/>
  <c r="IC220" i="40"/>
  <c r="IC221" i="40"/>
  <c r="IC222" i="40"/>
  <c r="IC223" i="40"/>
  <c r="IC224" i="40"/>
  <c r="IC225" i="40"/>
  <c r="IC226" i="40"/>
  <c r="IC227" i="40"/>
  <c r="IC228" i="40"/>
  <c r="IC229" i="40"/>
  <c r="IC230" i="40"/>
  <c r="IC231" i="40"/>
  <c r="IC232" i="40"/>
  <c r="IC233" i="40"/>
  <c r="IC234" i="40"/>
  <c r="IC235" i="40"/>
  <c r="IC236" i="40"/>
  <c r="IC237" i="40"/>
  <c r="IC238" i="40"/>
  <c r="IC239" i="40"/>
  <c r="IC240" i="40"/>
  <c r="IC241" i="40"/>
  <c r="IC242" i="40"/>
  <c r="IC243" i="40"/>
  <c r="IC244" i="40"/>
  <c r="IC245" i="40"/>
  <c r="IC246" i="40"/>
  <c r="IC247" i="40"/>
  <c r="IC248" i="40"/>
  <c r="IC249" i="40"/>
  <c r="IC250" i="40"/>
  <c r="IC251" i="40"/>
  <c r="IC252" i="40"/>
  <c r="IC253" i="40"/>
  <c r="IC254" i="40"/>
  <c r="IC255" i="40"/>
  <c r="IC256" i="40"/>
  <c r="IC257" i="40"/>
  <c r="IC258" i="40"/>
  <c r="IC259" i="40"/>
  <c r="IC260" i="40"/>
  <c r="IC261" i="40"/>
  <c r="IC262" i="40"/>
  <c r="IC263" i="40"/>
  <c r="IC264" i="40"/>
  <c r="IC265" i="40"/>
  <c r="IC266" i="40"/>
  <c r="IC267" i="40"/>
  <c r="IC268" i="40"/>
  <c r="IC269" i="40"/>
  <c r="IC270" i="40"/>
  <c r="IC271" i="40"/>
  <c r="IC272" i="40"/>
  <c r="IC273" i="40"/>
  <c r="IC274" i="40"/>
  <c r="IC275" i="40"/>
  <c r="IC276" i="40"/>
  <c r="IC277" i="40"/>
  <c r="IC278" i="40"/>
  <c r="IC279" i="40"/>
  <c r="IC280" i="40"/>
  <c r="IC281" i="40"/>
  <c r="IC282" i="40"/>
  <c r="IC283" i="40"/>
  <c r="IC284" i="40"/>
  <c r="IC285" i="40"/>
  <c r="IC286" i="40"/>
  <c r="IC287" i="40"/>
  <c r="IC288" i="40"/>
  <c r="IC289" i="40"/>
  <c r="IC290" i="40"/>
  <c r="IC291" i="40"/>
  <c r="IC292" i="40"/>
  <c r="IC293" i="40"/>
  <c r="IC294" i="40"/>
  <c r="IC295" i="40"/>
  <c r="IC296" i="40"/>
  <c r="IC297" i="40"/>
  <c r="IC298" i="40"/>
  <c r="IC299" i="40"/>
  <c r="IC300" i="40"/>
  <c r="IC301" i="40"/>
  <c r="IC302" i="40"/>
  <c r="IC303" i="40"/>
  <c r="IC304" i="40"/>
  <c r="IC305" i="40"/>
  <c r="IC306" i="40"/>
  <c r="IC307" i="40"/>
  <c r="IC308" i="40"/>
  <c r="IC309" i="40"/>
  <c r="IC310" i="40"/>
  <c r="IC311" i="40"/>
  <c r="IC312" i="40"/>
  <c r="IC313" i="40"/>
  <c r="IC314" i="40"/>
  <c r="IC315" i="40"/>
  <c r="IC316" i="40"/>
  <c r="IC317" i="40"/>
  <c r="IC318" i="40"/>
  <c r="IC319" i="40"/>
  <c r="IC320" i="40"/>
  <c r="IC321" i="40"/>
  <c r="IC322" i="40"/>
  <c r="IC323" i="40"/>
  <c r="IC324" i="40"/>
  <c r="IC325" i="40"/>
  <c r="IC326" i="40"/>
  <c r="IC327" i="40"/>
  <c r="IC328" i="40"/>
  <c r="IC329" i="40"/>
  <c r="IC330" i="40"/>
  <c r="IC331" i="40"/>
  <c r="IC332" i="40"/>
  <c r="IC333" i="40"/>
  <c r="IC334" i="40"/>
  <c r="IC335" i="40"/>
  <c r="IC336" i="40"/>
  <c r="IC337" i="40"/>
  <c r="IC338" i="40"/>
  <c r="IC339" i="40"/>
  <c r="IC340" i="40"/>
  <c r="IC341" i="40"/>
  <c r="IC342" i="40"/>
  <c r="IC343" i="40"/>
  <c r="IC344" i="40"/>
  <c r="IC345" i="40"/>
  <c r="IC346" i="40"/>
  <c r="IC347" i="40"/>
  <c r="IC348" i="40"/>
  <c r="IC349" i="40"/>
  <c r="IC350" i="40"/>
  <c r="IC351" i="40"/>
  <c r="IC352" i="40"/>
  <c r="IC353" i="40"/>
  <c r="IC354" i="40"/>
  <c r="IC355" i="40"/>
  <c r="IC356" i="40"/>
  <c r="IC357" i="40"/>
  <c r="IC358" i="40"/>
  <c r="IC359" i="40"/>
  <c r="IC360" i="40"/>
  <c r="IC361" i="40"/>
  <c r="IC362" i="40"/>
  <c r="IC363" i="40"/>
  <c r="IC364" i="40"/>
  <c r="IC365" i="40"/>
  <c r="IC366" i="40"/>
  <c r="IC367" i="40"/>
  <c r="IC368" i="40"/>
  <c r="IC369" i="40"/>
  <c r="IC370" i="40"/>
  <c r="IC371" i="40"/>
  <c r="IC372" i="40"/>
  <c r="IC373" i="40"/>
  <c r="IC374" i="40"/>
  <c r="IC375" i="40"/>
  <c r="IC376" i="40"/>
  <c r="IC377" i="40"/>
  <c r="IC378" i="40"/>
  <c r="IC379" i="40"/>
  <c r="IC380" i="40"/>
  <c r="IC381" i="40"/>
  <c r="IC382" i="40"/>
  <c r="IC383" i="40"/>
  <c r="IC384" i="40"/>
  <c r="IC385" i="40"/>
  <c r="IC386" i="40"/>
  <c r="IC387" i="40"/>
  <c r="IC388" i="40"/>
  <c r="IC389" i="40"/>
  <c r="IC390" i="40"/>
  <c r="IC391" i="40"/>
  <c r="IC392" i="40"/>
  <c r="IC393" i="40"/>
  <c r="IC394" i="40"/>
  <c r="IC395" i="40"/>
  <c r="IC396" i="40"/>
  <c r="IC397" i="40"/>
  <c r="IC398" i="40"/>
  <c r="IC399" i="40"/>
  <c r="IC400" i="40"/>
  <c r="IC401" i="40"/>
  <c r="IC402" i="40"/>
  <c r="IC403" i="40"/>
  <c r="IC404" i="40"/>
  <c r="IC405" i="40"/>
  <c r="IC406" i="40"/>
  <c r="IC407" i="40"/>
  <c r="IC408" i="40"/>
  <c r="IC409" i="40"/>
  <c r="IC410" i="40"/>
  <c r="IC411" i="40"/>
  <c r="IC412" i="40"/>
  <c r="IC413" i="40"/>
  <c r="IC414" i="40"/>
  <c r="IC415" i="40"/>
  <c r="IC416" i="40"/>
  <c r="IC417" i="40"/>
  <c r="IC418" i="40"/>
  <c r="IC419" i="40"/>
  <c r="IC420" i="40"/>
  <c r="IC421" i="40"/>
  <c r="IC422" i="40"/>
  <c r="IC423" i="40"/>
  <c r="IC424" i="40"/>
  <c r="IC425" i="40"/>
  <c r="IC426" i="40"/>
  <c r="IC427" i="40"/>
  <c r="IC428" i="40"/>
  <c r="IC429" i="40"/>
  <c r="IC430" i="40"/>
  <c r="IC431" i="40"/>
  <c r="IC432" i="40"/>
  <c r="IC433" i="40"/>
  <c r="IC434" i="40"/>
  <c r="IC435" i="40"/>
  <c r="IC436" i="40"/>
  <c r="IC437" i="40"/>
  <c r="IC438" i="40"/>
  <c r="IC439" i="40"/>
  <c r="IC440" i="40"/>
  <c r="IC441" i="40"/>
  <c r="IC442" i="40"/>
  <c r="IC443" i="40"/>
  <c r="IC444" i="40"/>
  <c r="IC445" i="40"/>
  <c r="IC446" i="40"/>
  <c r="IC447" i="40"/>
  <c r="IC448" i="40"/>
  <c r="IC449" i="40"/>
  <c r="IC450" i="40"/>
  <c r="IC451" i="40"/>
  <c r="IC452" i="40"/>
  <c r="IC453" i="40"/>
  <c r="IC454" i="40"/>
  <c r="IC455" i="40"/>
  <c r="IC456" i="40"/>
  <c r="IC457" i="40"/>
  <c r="IC458" i="40"/>
  <c r="IC459" i="40"/>
  <c r="IC460" i="40"/>
  <c r="IC461" i="40"/>
  <c r="IC462" i="40"/>
  <c r="IC463" i="40"/>
  <c r="IC464" i="40"/>
  <c r="IC465" i="40"/>
  <c r="IC466" i="40"/>
  <c r="IC467" i="40"/>
  <c r="IC468" i="40"/>
  <c r="IC469" i="40"/>
  <c r="IC470" i="40"/>
  <c r="IC471" i="40"/>
  <c r="IC472" i="40"/>
  <c r="IC473" i="40"/>
  <c r="IC474" i="40"/>
  <c r="IC475" i="40"/>
  <c r="IC476" i="40"/>
  <c r="IC477" i="40"/>
  <c r="IC478" i="40"/>
  <c r="IC479" i="40"/>
  <c r="IC480" i="40"/>
  <c r="IC481" i="40"/>
  <c r="IC482" i="40"/>
  <c r="IC483" i="40"/>
  <c r="IC484" i="40"/>
  <c r="IC485" i="40"/>
  <c r="IC486" i="40"/>
  <c r="IC487" i="40"/>
  <c r="IC488" i="40"/>
  <c r="IC489" i="40"/>
  <c r="IC490" i="40"/>
  <c r="IC491" i="40"/>
  <c r="IC492" i="40"/>
  <c r="IC493" i="40"/>
  <c r="IC494" i="40"/>
  <c r="IC495" i="40"/>
  <c r="IC496" i="40"/>
  <c r="IC497" i="40"/>
  <c r="IC498" i="40"/>
  <c r="IC499" i="40"/>
  <c r="IC500" i="40"/>
  <c r="IC501" i="40"/>
  <c r="IC502" i="40"/>
  <c r="IC503" i="40"/>
  <c r="IC504" i="40"/>
  <c r="IC505" i="40"/>
  <c r="IC506" i="40"/>
  <c r="IC507" i="40"/>
  <c r="IC508" i="40"/>
  <c r="IC509" i="40"/>
  <c r="IC510" i="40"/>
  <c r="IC511" i="40"/>
  <c r="IC512" i="40"/>
  <c r="IC513" i="40"/>
  <c r="IC514" i="40"/>
  <c r="IC515" i="40"/>
  <c r="IC516" i="40"/>
  <c r="IC517" i="40"/>
  <c r="IC518" i="40"/>
  <c r="IC519" i="40"/>
  <c r="IC520" i="40"/>
  <c r="IC521" i="40"/>
  <c r="IC522" i="40"/>
  <c r="IC523" i="40"/>
  <c r="IC524" i="40"/>
  <c r="IC525" i="40"/>
  <c r="IC526" i="40"/>
  <c r="IC527" i="40"/>
  <c r="IC528" i="40"/>
  <c r="IC529" i="40"/>
  <c r="IC530" i="40"/>
  <c r="IC531" i="40"/>
  <c r="IC532" i="40"/>
  <c r="IC533" i="40"/>
  <c r="IC534" i="40"/>
  <c r="IC535" i="40"/>
  <c r="IC536" i="40"/>
  <c r="IC537" i="40"/>
  <c r="IC538" i="40"/>
  <c r="IC539" i="40"/>
  <c r="IC540" i="40"/>
  <c r="IC541" i="40"/>
  <c r="IC542" i="40"/>
  <c r="IC543" i="40"/>
  <c r="IC544" i="40"/>
  <c r="IC545" i="40"/>
  <c r="IC546" i="40"/>
  <c r="IC547" i="40"/>
  <c r="IC548" i="40"/>
  <c r="IC549" i="40"/>
  <c r="IC550" i="40"/>
  <c r="IC551" i="40"/>
  <c r="IC552" i="40"/>
  <c r="IC553" i="40"/>
  <c r="IC554" i="40"/>
  <c r="IC555" i="40"/>
  <c r="IC556" i="40"/>
  <c r="IC557" i="40"/>
  <c r="IC558" i="40"/>
  <c r="IC559" i="40"/>
  <c r="IC560" i="40"/>
  <c r="IC561" i="40"/>
  <c r="IC562" i="40"/>
  <c r="IC563" i="40"/>
  <c r="IC564" i="40"/>
  <c r="IC565" i="40"/>
  <c r="IC566" i="40"/>
  <c r="IC567" i="40"/>
  <c r="IC568" i="40"/>
  <c r="IC569" i="40"/>
  <c r="IC570" i="40"/>
  <c r="IC571" i="40"/>
  <c r="IC572" i="40"/>
  <c r="IC573" i="40"/>
  <c r="IC574" i="40"/>
  <c r="IC575" i="40"/>
  <c r="IC576" i="40"/>
  <c r="IC577" i="40"/>
  <c r="IC578" i="40"/>
  <c r="IC579" i="40"/>
  <c r="IC580" i="40"/>
  <c r="IC581" i="40"/>
  <c r="IC582" i="40"/>
  <c r="IC583" i="40"/>
  <c r="IC584" i="40"/>
  <c r="IC585" i="40"/>
  <c r="IC586" i="40"/>
  <c r="IC587" i="40"/>
  <c r="IC588" i="40"/>
  <c r="IC589" i="40"/>
  <c r="IC590" i="40"/>
  <c r="IC591" i="40"/>
  <c r="IC592" i="40"/>
  <c r="IC593" i="40"/>
  <c r="IC594" i="40"/>
  <c r="IC595" i="40"/>
  <c r="IC596" i="40"/>
  <c r="IC597" i="40"/>
  <c r="IC598" i="40"/>
  <c r="IC599" i="40"/>
  <c r="IC600" i="40"/>
  <c r="IC601" i="40"/>
  <c r="IC602" i="40"/>
  <c r="IC603" i="40"/>
  <c r="IC604" i="40"/>
  <c r="IC605" i="40"/>
  <c r="IC606" i="40"/>
  <c r="IC607" i="40"/>
  <c r="IC608" i="40"/>
  <c r="IC609" i="40"/>
  <c r="IC610" i="40"/>
  <c r="IC611" i="40"/>
  <c r="IC612" i="40"/>
  <c r="IC613" i="40"/>
  <c r="IC614" i="40"/>
  <c r="IC615" i="40"/>
  <c r="IC616" i="40"/>
  <c r="IC617" i="40"/>
  <c r="IC618" i="40"/>
  <c r="IC619" i="40"/>
  <c r="IC620" i="40"/>
  <c r="IC621" i="40"/>
  <c r="IC622" i="40"/>
  <c r="IC623" i="40"/>
  <c r="IC624" i="40"/>
  <c r="IC625" i="40"/>
  <c r="IC626" i="40"/>
  <c r="IC627" i="40"/>
  <c r="IC628" i="40"/>
  <c r="IC629" i="40"/>
  <c r="IC630" i="40"/>
  <c r="IC631" i="40"/>
  <c r="IC632" i="40"/>
  <c r="IC633" i="40"/>
  <c r="IC634" i="40"/>
  <c r="IC635" i="40"/>
  <c r="IC636" i="40"/>
  <c r="IC637" i="40"/>
  <c r="IC638" i="40"/>
  <c r="IC639" i="40"/>
  <c r="IC640" i="40"/>
  <c r="IC641" i="40"/>
  <c r="IC642" i="40"/>
  <c r="IC643" i="40"/>
  <c r="IC644" i="40"/>
  <c r="IC645" i="40"/>
  <c r="IC646" i="40"/>
  <c r="IC647" i="40"/>
  <c r="IC648" i="40"/>
  <c r="IC649" i="40"/>
  <c r="IC650" i="40"/>
  <c r="IC651" i="40"/>
  <c r="IC652" i="40"/>
  <c r="IC653" i="40"/>
  <c r="IC654" i="40"/>
  <c r="IC655" i="40"/>
  <c r="IC656" i="40"/>
  <c r="IC657" i="40"/>
  <c r="IC658" i="40"/>
  <c r="IC659" i="40"/>
  <c r="IC660" i="40"/>
  <c r="IC661" i="40"/>
  <c r="IC662" i="40"/>
  <c r="IC663" i="40"/>
  <c r="IC664" i="40"/>
  <c r="IC665" i="40"/>
  <c r="IC666" i="40"/>
  <c r="IC667" i="40"/>
  <c r="IC668" i="40"/>
  <c r="IC669" i="40"/>
  <c r="IC670" i="40"/>
  <c r="IC671" i="40"/>
  <c r="IC672" i="40"/>
  <c r="IC673" i="40"/>
  <c r="IC674" i="40"/>
  <c r="IC675" i="40"/>
  <c r="IC676" i="40"/>
  <c r="IC677" i="40"/>
  <c r="IC678" i="40"/>
  <c r="IC679" i="40"/>
  <c r="IC680" i="40"/>
  <c r="IC681" i="40"/>
  <c r="IC682" i="40"/>
  <c r="IC683" i="40"/>
  <c r="IC684" i="40"/>
  <c r="IC685" i="40"/>
  <c r="IC686" i="40"/>
  <c r="IC687" i="40"/>
  <c r="IC688" i="40"/>
  <c r="IC689" i="40"/>
  <c r="IC690" i="40"/>
  <c r="IC691" i="40"/>
  <c r="IC692" i="40"/>
  <c r="IC693" i="40"/>
  <c r="IC694" i="40"/>
  <c r="IC695" i="40"/>
  <c r="IC696" i="40"/>
  <c r="IC697" i="40"/>
  <c r="IC698" i="40"/>
  <c r="IC699" i="40"/>
  <c r="IC700" i="40"/>
  <c r="IC701" i="40"/>
  <c r="IC702" i="40"/>
  <c r="IC703" i="40"/>
  <c r="IC704" i="40"/>
  <c r="IC705" i="40"/>
  <c r="IC706" i="40"/>
  <c r="IC707" i="40"/>
  <c r="IC708" i="40"/>
  <c r="IC709" i="40"/>
  <c r="IC710" i="40"/>
  <c r="IC711" i="40"/>
  <c r="IC712" i="40"/>
  <c r="IC713" i="40"/>
  <c r="IC714" i="40"/>
  <c r="IC715" i="40"/>
  <c r="IC716" i="40"/>
  <c r="IC717" i="40"/>
  <c r="IC718" i="40"/>
  <c r="IC719" i="40"/>
  <c r="IC720" i="40"/>
  <c r="IC721" i="40"/>
  <c r="IC722" i="40"/>
  <c r="IC723" i="40"/>
  <c r="IC724" i="40"/>
  <c r="IC725" i="40"/>
  <c r="IC726" i="40"/>
  <c r="IC727" i="40"/>
  <c r="IC728" i="40"/>
  <c r="IC729" i="40"/>
  <c r="IC730" i="40"/>
  <c r="IC731" i="40"/>
  <c r="IC732" i="40"/>
  <c r="IC733" i="40"/>
  <c r="IC734" i="40"/>
  <c r="IC735" i="40"/>
  <c r="IC736" i="40"/>
  <c r="IC737" i="40"/>
  <c r="IC738" i="40"/>
  <c r="IC739" i="40"/>
  <c r="IC740" i="40"/>
  <c r="IC741" i="40"/>
  <c r="IC742" i="40"/>
  <c r="IC743" i="40"/>
  <c r="IC744" i="40"/>
  <c r="IC745" i="40"/>
  <c r="IC746" i="40"/>
  <c r="IC747" i="40"/>
  <c r="IC748" i="40"/>
  <c r="IC749" i="40"/>
  <c r="IC750" i="40"/>
  <c r="IC751" i="40"/>
  <c r="IC752" i="40"/>
  <c r="IC753" i="40"/>
  <c r="IC754" i="40"/>
  <c r="IC755" i="40"/>
  <c r="IC756" i="40"/>
  <c r="IC757" i="40"/>
  <c r="IC758" i="40"/>
  <c r="IC759" i="40"/>
  <c r="IC760" i="40"/>
  <c r="IC761" i="40"/>
  <c r="IC762" i="40"/>
  <c r="IC763" i="40"/>
  <c r="IC764" i="40"/>
  <c r="IC765" i="40"/>
  <c r="IC766" i="40"/>
  <c r="IC767" i="40"/>
  <c r="IC768" i="40"/>
  <c r="IC769" i="40"/>
  <c r="IC770" i="40"/>
  <c r="IC771" i="40"/>
  <c r="IC772" i="40"/>
  <c r="IC773" i="40"/>
  <c r="IC774" i="40"/>
  <c r="IC775" i="40"/>
  <c r="IC776" i="40"/>
  <c r="IC777" i="40"/>
  <c r="IC778" i="40"/>
  <c r="IC779" i="40"/>
  <c r="IC780" i="40"/>
  <c r="IC781" i="40"/>
  <c r="IC782" i="40"/>
  <c r="IC783" i="40"/>
  <c r="IC784" i="40"/>
  <c r="IC785" i="40"/>
  <c r="IC786" i="40"/>
  <c r="IC787" i="40"/>
  <c r="IC788" i="40"/>
  <c r="IC789" i="40"/>
  <c r="IC790" i="40"/>
  <c r="IC791" i="40"/>
  <c r="IC792" i="40"/>
  <c r="IC793" i="40"/>
  <c r="IC794" i="40"/>
  <c r="IC795" i="40"/>
  <c r="IC796" i="40"/>
  <c r="IC797" i="40"/>
  <c r="IC798" i="40"/>
  <c r="IC799" i="40"/>
  <c r="IC800" i="40"/>
  <c r="IC801" i="40"/>
  <c r="IC802" i="40"/>
  <c r="IC803" i="40"/>
  <c r="IC804" i="40"/>
  <c r="IC805" i="40"/>
  <c r="IC806" i="40"/>
  <c r="IC807" i="40"/>
  <c r="IC808" i="40"/>
  <c r="IC809" i="40"/>
  <c r="IC810" i="40"/>
  <c r="IC811" i="40"/>
  <c r="IC812" i="40"/>
  <c r="IC813" i="40"/>
  <c r="IC814" i="40"/>
  <c r="IC815" i="40"/>
  <c r="IC816" i="40"/>
  <c r="IC817" i="40"/>
  <c r="IC818" i="40"/>
  <c r="IC819" i="40"/>
  <c r="IC820" i="40"/>
  <c r="IC821" i="40"/>
  <c r="IC822" i="40"/>
  <c r="IC823" i="40"/>
  <c r="IC824" i="40"/>
  <c r="IC825" i="40"/>
  <c r="IC826" i="40"/>
  <c r="IC827" i="40"/>
  <c r="IC828" i="40"/>
  <c r="IC829" i="40"/>
  <c r="IL3" i="40"/>
  <c r="IL4" i="40"/>
  <c r="IL5" i="40"/>
  <c r="IL6" i="40"/>
  <c r="IL7" i="40"/>
  <c r="IL8" i="40"/>
  <c r="IL9" i="40"/>
  <c r="IL10" i="40"/>
  <c r="IL11" i="40"/>
  <c r="IL12" i="40"/>
  <c r="IL13" i="40"/>
  <c r="IL14" i="40"/>
  <c r="IL15" i="40"/>
  <c r="IL16" i="40"/>
  <c r="IL17" i="40"/>
  <c r="IL18" i="40"/>
  <c r="IL19" i="40"/>
  <c r="IL20" i="40"/>
  <c r="IL21" i="40"/>
  <c r="IL22" i="40"/>
  <c r="IL23" i="40"/>
  <c r="IL24" i="40"/>
  <c r="IL25" i="40"/>
  <c r="IL26" i="40"/>
  <c r="IL27" i="40"/>
  <c r="IL28" i="40"/>
  <c r="IL29" i="40"/>
  <c r="IL30" i="40"/>
  <c r="IL31" i="40"/>
  <c r="IL32" i="40"/>
  <c r="IL33" i="40"/>
  <c r="IL34" i="40"/>
  <c r="IL35" i="40"/>
  <c r="IL36" i="40"/>
  <c r="IL37" i="40"/>
  <c r="IL38" i="40"/>
  <c r="IL39" i="40"/>
  <c r="IL40" i="40"/>
  <c r="IL41" i="40"/>
  <c r="IL42" i="40"/>
  <c r="IL43" i="40"/>
  <c r="IL44" i="40"/>
  <c r="IL45" i="40"/>
  <c r="IL46" i="40"/>
  <c r="IL47" i="40"/>
  <c r="IL48" i="40"/>
  <c r="IL49" i="40"/>
  <c r="IL50" i="40"/>
  <c r="IL51" i="40"/>
  <c r="IL52" i="40"/>
  <c r="IL53" i="40"/>
  <c r="IL54" i="40"/>
  <c r="IL55" i="40"/>
  <c r="IL56" i="40"/>
  <c r="IL57" i="40"/>
  <c r="IL58" i="40"/>
  <c r="IL59" i="40"/>
  <c r="IL60" i="40"/>
  <c r="IL61" i="40"/>
  <c r="IL62" i="40"/>
  <c r="IL63" i="40"/>
  <c r="IL64" i="40"/>
  <c r="IL65" i="40"/>
  <c r="IL66" i="40"/>
  <c r="IL67" i="40"/>
  <c r="IL68" i="40"/>
  <c r="IL69" i="40"/>
  <c r="IL70" i="40"/>
  <c r="IL71" i="40"/>
  <c r="IL72" i="40"/>
  <c r="IL73" i="40"/>
  <c r="IL74" i="40"/>
  <c r="IL75" i="40"/>
  <c r="IL76" i="40"/>
  <c r="IL77" i="40"/>
  <c r="IL78" i="40"/>
  <c r="IL79" i="40"/>
  <c r="IL80" i="40"/>
  <c r="IL81" i="40"/>
  <c r="IL82" i="40"/>
  <c r="IL83" i="40"/>
  <c r="IL84" i="40"/>
  <c r="IL85" i="40"/>
  <c r="IL86" i="40"/>
  <c r="IL87" i="40"/>
  <c r="IL88" i="40"/>
  <c r="IL89" i="40"/>
  <c r="IL90" i="40"/>
  <c r="IL91" i="40"/>
  <c r="IL92" i="40"/>
  <c r="IL93" i="40"/>
  <c r="IL94" i="40"/>
  <c r="IL95" i="40"/>
  <c r="IL96" i="40"/>
  <c r="IL97" i="40"/>
  <c r="IL98" i="40"/>
  <c r="IL99" i="40"/>
  <c r="IL100" i="40"/>
  <c r="IL101" i="40"/>
  <c r="IL102" i="40"/>
  <c r="IL103" i="40"/>
  <c r="IL104" i="40"/>
  <c r="IL105" i="40"/>
  <c r="IL106" i="40"/>
  <c r="IL107" i="40"/>
  <c r="IL108" i="40"/>
  <c r="IL109" i="40"/>
  <c r="IL110" i="40"/>
  <c r="IL111" i="40"/>
  <c r="IL112" i="40"/>
  <c r="IL113" i="40"/>
  <c r="IL114" i="40"/>
  <c r="IL115" i="40"/>
  <c r="IL116" i="40"/>
  <c r="IL117" i="40"/>
  <c r="IL118" i="40"/>
  <c r="IL119" i="40"/>
  <c r="IL120" i="40"/>
  <c r="IL121" i="40"/>
  <c r="IL122" i="40"/>
  <c r="IL123" i="40"/>
  <c r="IL124" i="40"/>
  <c r="IL125" i="40"/>
  <c r="IL126" i="40"/>
  <c r="IL127" i="40"/>
  <c r="IL128" i="40"/>
  <c r="IL129" i="40"/>
  <c r="IL130" i="40"/>
  <c r="IL131" i="40"/>
  <c r="IL132" i="40"/>
  <c r="IL133" i="40"/>
  <c r="IL134" i="40"/>
  <c r="IL135" i="40"/>
  <c r="IL136" i="40"/>
  <c r="IL137" i="40"/>
  <c r="IL138" i="40"/>
  <c r="IL139" i="40"/>
  <c r="IL140" i="40"/>
  <c r="IL141" i="40"/>
  <c r="IL142" i="40"/>
  <c r="IL143" i="40"/>
  <c r="IL144" i="40"/>
  <c r="IL145" i="40"/>
  <c r="IL146" i="40"/>
  <c r="IL147" i="40"/>
  <c r="IL148" i="40"/>
  <c r="IL149" i="40"/>
  <c r="IL150" i="40"/>
  <c r="IL151" i="40"/>
  <c r="IL152" i="40"/>
  <c r="IL153" i="40"/>
  <c r="IL154" i="40"/>
  <c r="IL155" i="40"/>
  <c r="IL156" i="40"/>
  <c r="IL157" i="40"/>
  <c r="IL158" i="40"/>
  <c r="IL159" i="40"/>
  <c r="IL160" i="40"/>
  <c r="IL161" i="40"/>
  <c r="IL162" i="40"/>
  <c r="IL163" i="40"/>
  <c r="IL164" i="40"/>
  <c r="IL165" i="40"/>
  <c r="IL166" i="40"/>
  <c r="IL167" i="40"/>
  <c r="IL168" i="40"/>
  <c r="IL169" i="40"/>
  <c r="IL170" i="40"/>
  <c r="IL171" i="40"/>
  <c r="IL172" i="40"/>
  <c r="IL173" i="40"/>
  <c r="IL174" i="40"/>
  <c r="IL175" i="40"/>
  <c r="IL176" i="40"/>
  <c r="IL177" i="40"/>
  <c r="IL178" i="40"/>
  <c r="IL179" i="40"/>
  <c r="IL180" i="40"/>
  <c r="IL181" i="40"/>
  <c r="IL182" i="40"/>
  <c r="IL183" i="40"/>
  <c r="IL184" i="40"/>
  <c r="IL185" i="40"/>
  <c r="IL186" i="40"/>
  <c r="IL187" i="40"/>
  <c r="IL188" i="40"/>
  <c r="IL189" i="40"/>
  <c r="IL190" i="40"/>
  <c r="IL191" i="40"/>
  <c r="IL192" i="40"/>
  <c r="IL193" i="40"/>
  <c r="IL194" i="40"/>
  <c r="IL195" i="40"/>
  <c r="IL196" i="40"/>
  <c r="IL197" i="40"/>
  <c r="IL198" i="40"/>
  <c r="IL199" i="40"/>
  <c r="IL200" i="40"/>
  <c r="IL201" i="40"/>
  <c r="IL202" i="40"/>
  <c r="IL203" i="40"/>
  <c r="IL204" i="40"/>
  <c r="IL205" i="40"/>
  <c r="IL206" i="40"/>
  <c r="IL207" i="40"/>
  <c r="IL208" i="40"/>
  <c r="IL209" i="40"/>
  <c r="IL210" i="40"/>
  <c r="IL211" i="40"/>
  <c r="IL212" i="40"/>
  <c r="IL213" i="40"/>
  <c r="IL214" i="40"/>
  <c r="IL215" i="40"/>
  <c r="IL216" i="40"/>
  <c r="IL217" i="40"/>
  <c r="IL218" i="40"/>
  <c r="IL219" i="40"/>
  <c r="IL220" i="40"/>
  <c r="IL221" i="40"/>
  <c r="IL222" i="40"/>
  <c r="IL223" i="40"/>
  <c r="IL224" i="40"/>
  <c r="IL225" i="40"/>
  <c r="IL226" i="40"/>
  <c r="IL227" i="40"/>
  <c r="IL228" i="40"/>
  <c r="IL229" i="40"/>
  <c r="IL230" i="40"/>
  <c r="IL231" i="40"/>
  <c r="IL232" i="40"/>
  <c r="IL233" i="40"/>
  <c r="IL234" i="40"/>
  <c r="IL235" i="40"/>
  <c r="IL236" i="40"/>
  <c r="IL237" i="40"/>
  <c r="IL238" i="40"/>
  <c r="IL239" i="40"/>
  <c r="IL240" i="40"/>
  <c r="IL241" i="40"/>
  <c r="IL242" i="40"/>
  <c r="IL243" i="40"/>
  <c r="IL244" i="40"/>
  <c r="IL245" i="40"/>
  <c r="IL246" i="40"/>
  <c r="IL247" i="40"/>
  <c r="IL248" i="40"/>
  <c r="IL249" i="40"/>
  <c r="IL250" i="40"/>
  <c r="IL251" i="40"/>
  <c r="IL252" i="40"/>
  <c r="IL253" i="40"/>
  <c r="IL254" i="40"/>
  <c r="IL255" i="40"/>
  <c r="IL256" i="40"/>
  <c r="IL257" i="40"/>
  <c r="IL258" i="40"/>
  <c r="IL259" i="40"/>
  <c r="IL260" i="40"/>
  <c r="IL261" i="40"/>
  <c r="IL262" i="40"/>
  <c r="IL263" i="40"/>
  <c r="IL264" i="40"/>
  <c r="IL265" i="40"/>
  <c r="IL266" i="40"/>
  <c r="IL267" i="40"/>
  <c r="IL268" i="40"/>
  <c r="IL269" i="40"/>
  <c r="IL270" i="40"/>
  <c r="IL271" i="40"/>
  <c r="IL272" i="40"/>
  <c r="IL273" i="40"/>
  <c r="IL274" i="40"/>
  <c r="IL275" i="40"/>
  <c r="IL276" i="40"/>
  <c r="IL277" i="40"/>
  <c r="IL278" i="40"/>
  <c r="IL279" i="40"/>
  <c r="IL280" i="40"/>
  <c r="IL281" i="40"/>
  <c r="IL282" i="40"/>
  <c r="IL283" i="40"/>
  <c r="IL284" i="40"/>
  <c r="IL285" i="40"/>
  <c r="IL286" i="40"/>
  <c r="IL287" i="40"/>
  <c r="IL288" i="40"/>
  <c r="IL289" i="40"/>
  <c r="IL290" i="40"/>
  <c r="IL291" i="40"/>
  <c r="IL292" i="40"/>
  <c r="IL293" i="40"/>
  <c r="IL294" i="40"/>
  <c r="IL295" i="40"/>
  <c r="IL296" i="40"/>
  <c r="IL297" i="40"/>
  <c r="IL298" i="40"/>
  <c r="IL299" i="40"/>
  <c r="IL300" i="40"/>
  <c r="IL301" i="40"/>
  <c r="IL302" i="40"/>
  <c r="IL303" i="40"/>
  <c r="IL304" i="40"/>
  <c r="IL305" i="40"/>
  <c r="IL306" i="40"/>
  <c r="IL307" i="40"/>
  <c r="IL308" i="40"/>
  <c r="IL309" i="40"/>
  <c r="IL310" i="40"/>
  <c r="IL311" i="40"/>
  <c r="IL312" i="40"/>
  <c r="IL313" i="40"/>
  <c r="IL314" i="40"/>
  <c r="IL315" i="40"/>
  <c r="IL316" i="40"/>
  <c r="IL317" i="40"/>
  <c r="IL318" i="40"/>
  <c r="IL319" i="40"/>
  <c r="IL320" i="40"/>
  <c r="IL321" i="40"/>
  <c r="IL322" i="40"/>
  <c r="IL323" i="40"/>
  <c r="IL324" i="40"/>
  <c r="IL325" i="40"/>
  <c r="IL326" i="40"/>
  <c r="IL327" i="40"/>
  <c r="IL328" i="40"/>
  <c r="IL329" i="40"/>
  <c r="IL330" i="40"/>
  <c r="IL331" i="40"/>
  <c r="IL332" i="40"/>
  <c r="IL333" i="40"/>
  <c r="IL334" i="40"/>
  <c r="IL335" i="40"/>
  <c r="IL336" i="40"/>
  <c r="IL337" i="40"/>
  <c r="IL338" i="40"/>
  <c r="IL339" i="40"/>
  <c r="IL340" i="40"/>
  <c r="IL341" i="40"/>
  <c r="IL342" i="40"/>
  <c r="IL343" i="40"/>
  <c r="IL344" i="40"/>
  <c r="IL345" i="40"/>
  <c r="IL346" i="40"/>
  <c r="IL347" i="40"/>
  <c r="IL348" i="40"/>
  <c r="IL349" i="40"/>
  <c r="IL350" i="40"/>
  <c r="IL351" i="40"/>
  <c r="IL352" i="40"/>
  <c r="IL353" i="40"/>
  <c r="IL354" i="40"/>
  <c r="IL355" i="40"/>
  <c r="IL356" i="40"/>
  <c r="IL357" i="40"/>
  <c r="IL358" i="40"/>
  <c r="IL359" i="40"/>
  <c r="IL360" i="40"/>
  <c r="IL361" i="40"/>
  <c r="IL362" i="40"/>
  <c r="IL363" i="40"/>
  <c r="IL364" i="40"/>
  <c r="IL365" i="40"/>
  <c r="IL366" i="40"/>
  <c r="IL367" i="40"/>
  <c r="IL368" i="40"/>
  <c r="IL369" i="40"/>
  <c r="IL370" i="40"/>
  <c r="IL371" i="40"/>
  <c r="IL372" i="40"/>
  <c r="IL373" i="40"/>
  <c r="IL374" i="40"/>
  <c r="IL375" i="40"/>
  <c r="IL376" i="40"/>
  <c r="IL377" i="40"/>
  <c r="IL378" i="40"/>
  <c r="IL379" i="40"/>
  <c r="IL380" i="40"/>
  <c r="IL381" i="40"/>
  <c r="IL382" i="40"/>
  <c r="IL383" i="40"/>
  <c r="IL384" i="40"/>
  <c r="IL385" i="40"/>
  <c r="IL386" i="40"/>
  <c r="IL387" i="40"/>
  <c r="IL388" i="40"/>
  <c r="IL389" i="40"/>
  <c r="IL390" i="40"/>
  <c r="IL391" i="40"/>
  <c r="IL392" i="40"/>
  <c r="IL393" i="40"/>
  <c r="IL394" i="40"/>
  <c r="IL395" i="40"/>
  <c r="IL396" i="40"/>
  <c r="IL397" i="40"/>
  <c r="IL398" i="40"/>
  <c r="IL399" i="40"/>
  <c r="IL400" i="40"/>
  <c r="IL401" i="40"/>
  <c r="IL402" i="40"/>
  <c r="IL403" i="40"/>
  <c r="IL404" i="40"/>
  <c r="IL405" i="40"/>
  <c r="IL406" i="40"/>
  <c r="IL407" i="40"/>
  <c r="IL408" i="40"/>
  <c r="IL409" i="40"/>
  <c r="IL410" i="40"/>
  <c r="IL411" i="40"/>
  <c r="IL412" i="40"/>
  <c r="IL413" i="40"/>
  <c r="IL414" i="40"/>
  <c r="IL415" i="40"/>
  <c r="IL416" i="40"/>
  <c r="IL417" i="40"/>
  <c r="IL418" i="40"/>
  <c r="IL419" i="40"/>
  <c r="IL420" i="40"/>
  <c r="IL421" i="40"/>
  <c r="IL422" i="40"/>
  <c r="IL423" i="40"/>
  <c r="IL424" i="40"/>
  <c r="IL425" i="40"/>
  <c r="IL426" i="40"/>
  <c r="IL427" i="40"/>
  <c r="IL428" i="40"/>
  <c r="IL429" i="40"/>
  <c r="IL430" i="40"/>
  <c r="IL431" i="40"/>
  <c r="IL432" i="40"/>
  <c r="IL433" i="40"/>
  <c r="IL434" i="40"/>
  <c r="IL435" i="40"/>
  <c r="IL436" i="40"/>
  <c r="IL437" i="40"/>
  <c r="IL438" i="40"/>
  <c r="IL439" i="40"/>
  <c r="IL440" i="40"/>
  <c r="IL441" i="40"/>
  <c r="IL442" i="40"/>
  <c r="IL443" i="40"/>
  <c r="IL444" i="40"/>
  <c r="IL445" i="40"/>
  <c r="IL446" i="40"/>
  <c r="IL447" i="40"/>
  <c r="IL448" i="40"/>
  <c r="IL449" i="40"/>
  <c r="IL450" i="40"/>
  <c r="IL451" i="40"/>
  <c r="IL452" i="40"/>
  <c r="IL453" i="40"/>
  <c r="IL454" i="40"/>
  <c r="IL455" i="40"/>
  <c r="IL456" i="40"/>
  <c r="IL457" i="40"/>
  <c r="IL458" i="40"/>
  <c r="IL459" i="40"/>
  <c r="IL460" i="40"/>
  <c r="IL461" i="40"/>
  <c r="IL462" i="40"/>
  <c r="IL463" i="40"/>
  <c r="IL464" i="40"/>
  <c r="IL465" i="40"/>
  <c r="IL466" i="40"/>
  <c r="IL467" i="40"/>
  <c r="IL468" i="40"/>
  <c r="IL469" i="40"/>
  <c r="IL470" i="40"/>
  <c r="IL471" i="40"/>
  <c r="IL472" i="40"/>
  <c r="IL473" i="40"/>
  <c r="IL474" i="40"/>
  <c r="IL475" i="40"/>
  <c r="IL476" i="40"/>
  <c r="IL477" i="40"/>
  <c r="IL478" i="40"/>
  <c r="IL479" i="40"/>
  <c r="IL480" i="40"/>
  <c r="IL481" i="40"/>
  <c r="IL482" i="40"/>
  <c r="IL483" i="40"/>
  <c r="IL484" i="40"/>
  <c r="IL485" i="40"/>
  <c r="IL486" i="40"/>
  <c r="IL487" i="40"/>
  <c r="IL488" i="40"/>
  <c r="IL489" i="40"/>
  <c r="IL490" i="40"/>
  <c r="IL491" i="40"/>
  <c r="IL492" i="40"/>
  <c r="IL493" i="40"/>
  <c r="IL494" i="40"/>
  <c r="IL495" i="40"/>
  <c r="IL496" i="40"/>
  <c r="IL497" i="40"/>
  <c r="IL498" i="40"/>
  <c r="IL499" i="40"/>
  <c r="IL500" i="40"/>
  <c r="IL501" i="40"/>
  <c r="IL502" i="40"/>
  <c r="IL503" i="40"/>
  <c r="IL504" i="40"/>
  <c r="IL505" i="40"/>
  <c r="IL506" i="40"/>
  <c r="IL507" i="40"/>
  <c r="IL508" i="40"/>
  <c r="IL509" i="40"/>
  <c r="IL510" i="40"/>
  <c r="IL511" i="40"/>
  <c r="IL512" i="40"/>
  <c r="IL513" i="40"/>
  <c r="IL514" i="40"/>
  <c r="IL515" i="40"/>
  <c r="IL516" i="40"/>
  <c r="IL517" i="40"/>
  <c r="IL518" i="40"/>
  <c r="IL519" i="40"/>
  <c r="IL520" i="40"/>
  <c r="IL521" i="40"/>
  <c r="IL522" i="40"/>
  <c r="IL523" i="40"/>
  <c r="IL524" i="40"/>
  <c r="IL525" i="40"/>
  <c r="IL526" i="40"/>
  <c r="IL527" i="40"/>
  <c r="IL528" i="40"/>
  <c r="IL529" i="40"/>
  <c r="IL530" i="40"/>
  <c r="IL531" i="40"/>
  <c r="IL532" i="40"/>
  <c r="IL533" i="40"/>
  <c r="IL534" i="40"/>
  <c r="IL535" i="40"/>
  <c r="IL536" i="40"/>
  <c r="IL537" i="40"/>
  <c r="IL538" i="40"/>
  <c r="IL539" i="40"/>
  <c r="IL540" i="40"/>
  <c r="IL541" i="40"/>
  <c r="IL542" i="40"/>
  <c r="IL543" i="40"/>
  <c r="IL544" i="40"/>
  <c r="IL545" i="40"/>
  <c r="IL546" i="40"/>
  <c r="IL547" i="40"/>
  <c r="IL548" i="40"/>
  <c r="IL549" i="40"/>
  <c r="IL550" i="40"/>
  <c r="IL551" i="40"/>
  <c r="IL552" i="40"/>
  <c r="IL553" i="40"/>
  <c r="IL554" i="40"/>
  <c r="IL555" i="40"/>
  <c r="IL556" i="40"/>
  <c r="IL557" i="40"/>
  <c r="IL558" i="40"/>
  <c r="IL559" i="40"/>
  <c r="IL560" i="40"/>
  <c r="IL561" i="40"/>
  <c r="IL562" i="40"/>
  <c r="IL563" i="40"/>
  <c r="IL564" i="40"/>
  <c r="IL565" i="40"/>
  <c r="IL566" i="40"/>
  <c r="IL567" i="40"/>
  <c r="IL568" i="40"/>
  <c r="IL569" i="40"/>
  <c r="IL570" i="40"/>
  <c r="IL571" i="40"/>
  <c r="IL572" i="40"/>
  <c r="IL573" i="40"/>
  <c r="IL574" i="40"/>
  <c r="IL575" i="40"/>
  <c r="IL576" i="40"/>
  <c r="IL577" i="40"/>
  <c r="IL578" i="40"/>
  <c r="IL579" i="40"/>
  <c r="IL580" i="40"/>
  <c r="IL581" i="40"/>
  <c r="IL582" i="40"/>
  <c r="IL583" i="40"/>
  <c r="IL584" i="40"/>
  <c r="IL585" i="40"/>
  <c r="IL586" i="40"/>
  <c r="IL587" i="40"/>
  <c r="IL588" i="40"/>
  <c r="IL589" i="40"/>
  <c r="IL590" i="40"/>
  <c r="IL591" i="40"/>
  <c r="IL592" i="40"/>
  <c r="IL593" i="40"/>
  <c r="IL594" i="40"/>
  <c r="IL595" i="40"/>
  <c r="IL596" i="40"/>
  <c r="IL597" i="40"/>
  <c r="IL598" i="40"/>
  <c r="IL599" i="40"/>
  <c r="IL600" i="40"/>
  <c r="IL601" i="40"/>
  <c r="IL602" i="40"/>
  <c r="IL603" i="40"/>
  <c r="IL604" i="40"/>
  <c r="IL605" i="40"/>
  <c r="IL606" i="40"/>
  <c r="IL607" i="40"/>
  <c r="IL608" i="40"/>
  <c r="IL609" i="40"/>
  <c r="IL610" i="40"/>
  <c r="IL611" i="40"/>
  <c r="IL612" i="40"/>
  <c r="IL613" i="40"/>
  <c r="IL614" i="40"/>
  <c r="IL615" i="40"/>
  <c r="IL616" i="40"/>
  <c r="IL617" i="40"/>
  <c r="IL618" i="40"/>
  <c r="IL619" i="40"/>
  <c r="IL620" i="40"/>
  <c r="IL621" i="40"/>
  <c r="IL622" i="40"/>
  <c r="IL623" i="40"/>
  <c r="IL624" i="40"/>
  <c r="IL625" i="40"/>
  <c r="IL626" i="40"/>
  <c r="IL627" i="40"/>
  <c r="IL628" i="40"/>
  <c r="IL629" i="40"/>
  <c r="IL630" i="40"/>
  <c r="IL631" i="40"/>
  <c r="IL632" i="40"/>
  <c r="IL633" i="40"/>
  <c r="IL634" i="40"/>
  <c r="IL635" i="40"/>
  <c r="IL636" i="40"/>
  <c r="IL637" i="40"/>
  <c r="IL638" i="40"/>
  <c r="IL639" i="40"/>
  <c r="IL640" i="40"/>
  <c r="IL641" i="40"/>
  <c r="IL642" i="40"/>
  <c r="IL643" i="40"/>
  <c r="IL644" i="40"/>
  <c r="IL645" i="40"/>
  <c r="IL646" i="40"/>
  <c r="IL647" i="40"/>
  <c r="IL648" i="40"/>
  <c r="IL649" i="40"/>
  <c r="IL650" i="40"/>
  <c r="IL651" i="40"/>
  <c r="IL652" i="40"/>
  <c r="IL653" i="40"/>
  <c r="IL654" i="40"/>
  <c r="IL655" i="40"/>
  <c r="IL656" i="40"/>
  <c r="IL657" i="40"/>
  <c r="IL658" i="40"/>
  <c r="IL659" i="40"/>
  <c r="IL660" i="40"/>
  <c r="IL661" i="40"/>
  <c r="IL662" i="40"/>
  <c r="IL663" i="40"/>
  <c r="IL664" i="40"/>
  <c r="IL665" i="40"/>
  <c r="IL666" i="40"/>
  <c r="IL667" i="40"/>
  <c r="IL668" i="40"/>
  <c r="IL669" i="40"/>
  <c r="IL670" i="40"/>
  <c r="IL671" i="40"/>
  <c r="IL672" i="40"/>
  <c r="IL673" i="40"/>
  <c r="IL674" i="40"/>
  <c r="IL675" i="40"/>
  <c r="IL676" i="40"/>
  <c r="IL677" i="40"/>
  <c r="IL678" i="40"/>
  <c r="IL679" i="40"/>
  <c r="IL680" i="40"/>
  <c r="IL681" i="40"/>
  <c r="IL682" i="40"/>
  <c r="IL683" i="40"/>
  <c r="IL684" i="40"/>
  <c r="IL685" i="40"/>
  <c r="IL686" i="40"/>
  <c r="IL687" i="40"/>
  <c r="IL688" i="40"/>
  <c r="IL689" i="40"/>
  <c r="IL690" i="40"/>
  <c r="IL691" i="40"/>
  <c r="IL692" i="40"/>
  <c r="IL693" i="40"/>
  <c r="IL694" i="40"/>
  <c r="IL695" i="40"/>
  <c r="IL696" i="40"/>
  <c r="IL697" i="40"/>
  <c r="IL698" i="40"/>
  <c r="IL699" i="40"/>
  <c r="IL700" i="40"/>
  <c r="IL701" i="40"/>
  <c r="IL702" i="40"/>
  <c r="IL703" i="40"/>
  <c r="IL704" i="40"/>
  <c r="IL705" i="40"/>
  <c r="IL706" i="40"/>
  <c r="IL707" i="40"/>
  <c r="IL708" i="40"/>
  <c r="IL709" i="40"/>
  <c r="IL710" i="40"/>
  <c r="IL711" i="40"/>
  <c r="IL712" i="40"/>
  <c r="IL713" i="40"/>
  <c r="IL714" i="40"/>
  <c r="IL715" i="40"/>
  <c r="IL716" i="40"/>
  <c r="IL717" i="40"/>
  <c r="IL718" i="40"/>
  <c r="IL719" i="40"/>
  <c r="IL720" i="40"/>
  <c r="IL721" i="40"/>
  <c r="IL722" i="40"/>
  <c r="IL723" i="40"/>
  <c r="IL724" i="40"/>
  <c r="IL725" i="40"/>
  <c r="IL726" i="40"/>
  <c r="IL727" i="40"/>
  <c r="IL728" i="40"/>
  <c r="IL729" i="40"/>
  <c r="IL730" i="40"/>
  <c r="IL731" i="40"/>
  <c r="IL732" i="40"/>
  <c r="IL733" i="40"/>
  <c r="IL734" i="40"/>
  <c r="IL735" i="40"/>
  <c r="IL736" i="40"/>
  <c r="IL737" i="40"/>
  <c r="IL738" i="40"/>
  <c r="IL739" i="40"/>
  <c r="IL740" i="40"/>
  <c r="IL741" i="40"/>
  <c r="IL742" i="40"/>
  <c r="IL743" i="40"/>
  <c r="IL744" i="40"/>
  <c r="IL745" i="40"/>
  <c r="IL746" i="40"/>
  <c r="IL747" i="40"/>
  <c r="IL748" i="40"/>
  <c r="IL749" i="40"/>
  <c r="IL750" i="40"/>
  <c r="IL751" i="40"/>
  <c r="IL752" i="40"/>
  <c r="IL753" i="40"/>
  <c r="IL754" i="40"/>
  <c r="IL755" i="40"/>
  <c r="IL756" i="40"/>
  <c r="IL757" i="40"/>
  <c r="IL758" i="40"/>
  <c r="IL759" i="40"/>
  <c r="IL760" i="40"/>
  <c r="IL761" i="40"/>
  <c r="IL762" i="40"/>
  <c r="IL763" i="40"/>
  <c r="IL764" i="40"/>
  <c r="IL765" i="40"/>
  <c r="IL766" i="40"/>
  <c r="IL767" i="40"/>
  <c r="IL768" i="40"/>
  <c r="IL769" i="40"/>
  <c r="IL770" i="40"/>
  <c r="IL771" i="40"/>
  <c r="IL772" i="40"/>
  <c r="IL773" i="40"/>
  <c r="IL774" i="40"/>
  <c r="IL775" i="40"/>
  <c r="IL776" i="40"/>
  <c r="IL777" i="40"/>
  <c r="IL778" i="40"/>
  <c r="IL779" i="40"/>
  <c r="IL780" i="40"/>
  <c r="IL781" i="40"/>
  <c r="IL782" i="40"/>
  <c r="IL783" i="40"/>
  <c r="IL784" i="40"/>
  <c r="IL785" i="40"/>
  <c r="IL786" i="40"/>
  <c r="IL787" i="40"/>
  <c r="IL788" i="40"/>
  <c r="IL789" i="40"/>
  <c r="IL790" i="40"/>
  <c r="IL791" i="40"/>
  <c r="IL792" i="40"/>
  <c r="IL793" i="40"/>
  <c r="IL794" i="40"/>
  <c r="IL795" i="40"/>
  <c r="IL796" i="40"/>
  <c r="IL797" i="40"/>
  <c r="IL798" i="40"/>
  <c r="IL799" i="40"/>
  <c r="IL800" i="40"/>
  <c r="IL801" i="40"/>
  <c r="IL802" i="40"/>
  <c r="IL803" i="40"/>
  <c r="IL804" i="40"/>
  <c r="IL805" i="40"/>
  <c r="IL806" i="40"/>
  <c r="IL807" i="40"/>
  <c r="IL808" i="40"/>
  <c r="IL809" i="40"/>
  <c r="IL810" i="40"/>
  <c r="IL811" i="40"/>
  <c r="IL812" i="40"/>
  <c r="IL813" i="40"/>
  <c r="IL814" i="40"/>
  <c r="IL815" i="40"/>
  <c r="IL816" i="40"/>
  <c r="IL817" i="40"/>
  <c r="IL818" i="40"/>
  <c r="IL819" i="40"/>
  <c r="IL820" i="40"/>
  <c r="IL821" i="40"/>
  <c r="IL822" i="40"/>
  <c r="IL823" i="40"/>
  <c r="IL824" i="40"/>
  <c r="IL825" i="40"/>
  <c r="IL826" i="40"/>
  <c r="IL827" i="40"/>
  <c r="IL828" i="40"/>
  <c r="IL829" i="40"/>
  <c r="IL830" i="40"/>
  <c r="IL831" i="40"/>
  <c r="IL832" i="40"/>
  <c r="IL833" i="40"/>
  <c r="IL834" i="40"/>
  <c r="IL835" i="40"/>
  <c r="IL836" i="40"/>
  <c r="IL837" i="40"/>
  <c r="IL838" i="40"/>
  <c r="IL839" i="40"/>
  <c r="IL840" i="40"/>
  <c r="IL841" i="40"/>
  <c r="IL842" i="40"/>
  <c r="IL843" i="40"/>
  <c r="IL844" i="40"/>
  <c r="IL845" i="40"/>
  <c r="IL846" i="40"/>
  <c r="IL847" i="40"/>
  <c r="IL848" i="40"/>
  <c r="IL849" i="40"/>
  <c r="IL850" i="40"/>
  <c r="IL851" i="40"/>
  <c r="IL852" i="40"/>
  <c r="IL853" i="40"/>
  <c r="IL854" i="40"/>
  <c r="IL855" i="40"/>
  <c r="IL856" i="40"/>
  <c r="IL857" i="40"/>
  <c r="IL858" i="40"/>
  <c r="IL859" i="40"/>
  <c r="IL860" i="40"/>
  <c r="IL861" i="40"/>
  <c r="IL862" i="40"/>
  <c r="IL863" i="40"/>
  <c r="IL864" i="40"/>
  <c r="IL865" i="40"/>
  <c r="IL866" i="40"/>
  <c r="IL867" i="40"/>
  <c r="IL868" i="40"/>
  <c r="IL869" i="40"/>
  <c r="IL870" i="40"/>
  <c r="IL871" i="40"/>
  <c r="IL872" i="40"/>
  <c r="IL873" i="40"/>
  <c r="IL874" i="40"/>
  <c r="IL875" i="40"/>
  <c r="IL876" i="40"/>
  <c r="IL877" i="40"/>
  <c r="IL878" i="40"/>
  <c r="IL879" i="40"/>
  <c r="IL880" i="40"/>
  <c r="IL881" i="40"/>
  <c r="IL882" i="40"/>
  <c r="IL883" i="40"/>
  <c r="IL884" i="40"/>
  <c r="IL885" i="40"/>
  <c r="IL886" i="40"/>
  <c r="IL887" i="40"/>
  <c r="IL888" i="40"/>
  <c r="IL889" i="40"/>
  <c r="IL890" i="40"/>
  <c r="IL891" i="40"/>
  <c r="IL892" i="40"/>
  <c r="IL893" i="40"/>
  <c r="IL894" i="40"/>
  <c r="IL895" i="40"/>
  <c r="IL896" i="40"/>
  <c r="IL897" i="40"/>
  <c r="IL898" i="40"/>
  <c r="IL899" i="40"/>
  <c r="IL900" i="40"/>
  <c r="IL901" i="40"/>
  <c r="IL902" i="40"/>
  <c r="IL903" i="40"/>
  <c r="IL904" i="40"/>
  <c r="IL905" i="40"/>
  <c r="IL906" i="40"/>
  <c r="IL907" i="40"/>
  <c r="IL908" i="40"/>
  <c r="IL909" i="40"/>
  <c r="IL910" i="40"/>
  <c r="IL911" i="40"/>
  <c r="IL912" i="40"/>
  <c r="IL913" i="40"/>
  <c r="IL914" i="40"/>
  <c r="IL915" i="40"/>
  <c r="IL916" i="40"/>
  <c r="IU3" i="40"/>
  <c r="IU4" i="40"/>
  <c r="IU5" i="40"/>
  <c r="IU6" i="40"/>
  <c r="IU7" i="40"/>
  <c r="IU8" i="40"/>
  <c r="IU9" i="40"/>
  <c r="IU10" i="40"/>
  <c r="IU11" i="40"/>
  <c r="IU12" i="40"/>
  <c r="IU13" i="40"/>
  <c r="IU14" i="40"/>
  <c r="IU15" i="40"/>
  <c r="IU16" i="40"/>
  <c r="IU17" i="40"/>
  <c r="IU18" i="40"/>
  <c r="IU19" i="40"/>
  <c r="IU20" i="40"/>
  <c r="IU21" i="40"/>
  <c r="IU22" i="40"/>
  <c r="IU23" i="40"/>
  <c r="IU24" i="40"/>
  <c r="IU25" i="40"/>
  <c r="IU26" i="40"/>
  <c r="IU27" i="40"/>
  <c r="IU28" i="40"/>
  <c r="IU29" i="40"/>
  <c r="IU30" i="40"/>
  <c r="IU31" i="40"/>
  <c r="IU32" i="40"/>
  <c r="IU33" i="40"/>
  <c r="IU34" i="40"/>
  <c r="IU35" i="40"/>
  <c r="IU36" i="40"/>
  <c r="IU37" i="40"/>
  <c r="IU38" i="40"/>
  <c r="IU39" i="40"/>
  <c r="IU40" i="40"/>
  <c r="IU41" i="40"/>
  <c r="IU42" i="40"/>
  <c r="IU43" i="40"/>
  <c r="IU44" i="40"/>
  <c r="IU45" i="40"/>
  <c r="IU46" i="40"/>
  <c r="IU47" i="40"/>
  <c r="IU48" i="40"/>
  <c r="IU49" i="40"/>
  <c r="IU50" i="40"/>
  <c r="IU51" i="40"/>
  <c r="IU52" i="40"/>
  <c r="IU53" i="40"/>
  <c r="IU54" i="40"/>
  <c r="IU55" i="40"/>
  <c r="IU56" i="40"/>
  <c r="IU57" i="40"/>
  <c r="IU58" i="40"/>
  <c r="IU59" i="40"/>
  <c r="IU60" i="40"/>
  <c r="IU61" i="40"/>
  <c r="IU62" i="40"/>
  <c r="IU63" i="40"/>
  <c r="IU64" i="40"/>
  <c r="IU65" i="40"/>
  <c r="IU66" i="40"/>
  <c r="IU67" i="40"/>
  <c r="IU68" i="40"/>
  <c r="IU69" i="40"/>
  <c r="IU70" i="40"/>
  <c r="IU71" i="40"/>
  <c r="IU72" i="40"/>
  <c r="IU73" i="40"/>
  <c r="IU74" i="40"/>
  <c r="IU75" i="40"/>
  <c r="IU76" i="40"/>
  <c r="IU77" i="40"/>
  <c r="IU78" i="40"/>
  <c r="IU79" i="40"/>
  <c r="IU80" i="40"/>
  <c r="IU81" i="40"/>
  <c r="IU82" i="40"/>
  <c r="IU83" i="40"/>
  <c r="IU84" i="40"/>
  <c r="IU85" i="40"/>
  <c r="IU86" i="40"/>
  <c r="IU87" i="40"/>
  <c r="IU88" i="40"/>
  <c r="IU89" i="40"/>
  <c r="IU90" i="40"/>
  <c r="IU91" i="40"/>
  <c r="IU92" i="40"/>
  <c r="IU93" i="40"/>
  <c r="IU94" i="40"/>
  <c r="IU95" i="40"/>
  <c r="IU96" i="40"/>
  <c r="IU97" i="40"/>
  <c r="IU98" i="40"/>
  <c r="IU99" i="40"/>
  <c r="IU100" i="40"/>
  <c r="IU101" i="40"/>
  <c r="IU102" i="40"/>
  <c r="IU103" i="40"/>
  <c r="IU104" i="40"/>
  <c r="IU105" i="40"/>
  <c r="IU106" i="40"/>
  <c r="IU107" i="40"/>
  <c r="IU108" i="40"/>
  <c r="IU109" i="40"/>
  <c r="IU110" i="40"/>
  <c r="IU111" i="40"/>
  <c r="IU112" i="40"/>
  <c r="IU113" i="40"/>
  <c r="IU114" i="40"/>
  <c r="IU115" i="40"/>
  <c r="IU116" i="40"/>
  <c r="IU117" i="40"/>
  <c r="IU118" i="40"/>
  <c r="IU119" i="40"/>
  <c r="IU120" i="40"/>
  <c r="IU121" i="40"/>
  <c r="IU122" i="40"/>
  <c r="IU123" i="40"/>
  <c r="IU124" i="40"/>
  <c r="IU125" i="40"/>
  <c r="IU126" i="40"/>
  <c r="IU127" i="40"/>
  <c r="IU128" i="40"/>
  <c r="IU129" i="40"/>
  <c r="IU130" i="40"/>
  <c r="IU131" i="40"/>
  <c r="IU132" i="40"/>
  <c r="IU133" i="40"/>
  <c r="IU134" i="40"/>
  <c r="IU135" i="40"/>
  <c r="IU136" i="40"/>
  <c r="IU137" i="40"/>
  <c r="IU138" i="40"/>
  <c r="JL3" i="40"/>
  <c r="JL4" i="40"/>
  <c r="JL5" i="40"/>
  <c r="JL6" i="40"/>
  <c r="JL7" i="40"/>
  <c r="JL8" i="40"/>
  <c r="JL9" i="40"/>
  <c r="JL10" i="40"/>
  <c r="JL11" i="40"/>
  <c r="JL12" i="40"/>
  <c r="JL13" i="40"/>
  <c r="JL14" i="40"/>
  <c r="JL15" i="40"/>
  <c r="JL16" i="40"/>
  <c r="JL17" i="40"/>
  <c r="JL18" i="40"/>
  <c r="JL19" i="40"/>
  <c r="JL20" i="40"/>
  <c r="JL21" i="40"/>
  <c r="JL22" i="40"/>
  <c r="JL23" i="40"/>
  <c r="JL24" i="40"/>
  <c r="JL25" i="40"/>
  <c r="JL26" i="40"/>
  <c r="JL27" i="40"/>
  <c r="JL28" i="40"/>
  <c r="JL29" i="40"/>
  <c r="JL30" i="40"/>
  <c r="JL31" i="40"/>
  <c r="JL32" i="40"/>
  <c r="JL33" i="40"/>
  <c r="JL34" i="40"/>
  <c r="JL35" i="40"/>
  <c r="JL36" i="40"/>
  <c r="JL37" i="40"/>
  <c r="JL38" i="40"/>
  <c r="JL39" i="40"/>
  <c r="JL40" i="40"/>
  <c r="JL41" i="40"/>
  <c r="JL42" i="40"/>
  <c r="JL43" i="40"/>
  <c r="JL44" i="40"/>
  <c r="JL45" i="40"/>
  <c r="JL46" i="40"/>
  <c r="JL47" i="40"/>
  <c r="JL48" i="40"/>
  <c r="JL49" i="40"/>
  <c r="JL50" i="40"/>
  <c r="JL51" i="40"/>
  <c r="JL52" i="40"/>
  <c r="JL53" i="40"/>
  <c r="JL54" i="40"/>
  <c r="JL55" i="40"/>
  <c r="JL56" i="40"/>
  <c r="JL57" i="40"/>
  <c r="JL58" i="40"/>
  <c r="JL59" i="40"/>
  <c r="JL60" i="40"/>
  <c r="JL61" i="40"/>
  <c r="JL62" i="40"/>
  <c r="JL63" i="40"/>
  <c r="JL64" i="40"/>
  <c r="JL65" i="40"/>
  <c r="JL66" i="40"/>
  <c r="JL67" i="40"/>
  <c r="JL68" i="40"/>
  <c r="JL69" i="40"/>
  <c r="JL70" i="40"/>
  <c r="JL71" i="40"/>
  <c r="JL72" i="40"/>
  <c r="JL73" i="40"/>
  <c r="JL74" i="40"/>
  <c r="JL75" i="40"/>
  <c r="JL76" i="40"/>
  <c r="JU3" i="40"/>
  <c r="JU4" i="40"/>
  <c r="JU5" i="40"/>
  <c r="JU6" i="40"/>
  <c r="JU7" i="40"/>
  <c r="JU8" i="40"/>
  <c r="JU9" i="40"/>
  <c r="JU10" i="40"/>
  <c r="JU11" i="40"/>
  <c r="JU12" i="40"/>
  <c r="JU13" i="40"/>
  <c r="JU14" i="40"/>
  <c r="JU15" i="40"/>
  <c r="JU16" i="40"/>
  <c r="JU17" i="40"/>
  <c r="JU18" i="40"/>
  <c r="JU19" i="40"/>
  <c r="JU20" i="40"/>
  <c r="JU21" i="40"/>
  <c r="JU22" i="40"/>
  <c r="JU23" i="40"/>
  <c r="JU24" i="40"/>
  <c r="JU25" i="40"/>
  <c r="JU26" i="40"/>
  <c r="JU27" i="40"/>
  <c r="JU28" i="40"/>
  <c r="JU29" i="40"/>
  <c r="JU30" i="40"/>
  <c r="JU31" i="40"/>
  <c r="JU32" i="40"/>
  <c r="JU33" i="40"/>
  <c r="JU34" i="40"/>
  <c r="JU35" i="40"/>
  <c r="JU36" i="40"/>
  <c r="JU37" i="40"/>
  <c r="JU38" i="40"/>
  <c r="JU39" i="40"/>
  <c r="JU40" i="40"/>
  <c r="JU41" i="40"/>
  <c r="JU42" i="40"/>
  <c r="JU43" i="40"/>
  <c r="JU44" i="40"/>
  <c r="JU45" i="40"/>
  <c r="JU46" i="40"/>
  <c r="JU47" i="40"/>
  <c r="JU48" i="40"/>
  <c r="JU49" i="40"/>
  <c r="JU50" i="40"/>
  <c r="JU51" i="40"/>
  <c r="JU52" i="40"/>
  <c r="JU53" i="40"/>
  <c r="JU54" i="40"/>
  <c r="JU55" i="40"/>
  <c r="JU56" i="40"/>
  <c r="JU57" i="40"/>
  <c r="JU58" i="40"/>
  <c r="JU59" i="40"/>
  <c r="JU60" i="40"/>
  <c r="JU61" i="40"/>
  <c r="JU62" i="40"/>
  <c r="JU63" i="40"/>
  <c r="JU64" i="40"/>
  <c r="JU65" i="40"/>
  <c r="JU66" i="40"/>
  <c r="JU67" i="40"/>
  <c r="JU68" i="40"/>
  <c r="JU69" i="40"/>
  <c r="JU70" i="40"/>
  <c r="JU71" i="40"/>
  <c r="JU72" i="40"/>
  <c r="JU73" i="40"/>
  <c r="JU74" i="40"/>
  <c r="JU75" i="40"/>
  <c r="JU76" i="40"/>
  <c r="JU77" i="40"/>
  <c r="JU78" i="40"/>
  <c r="JU79" i="40"/>
  <c r="JU80" i="40"/>
  <c r="JU81" i="40"/>
  <c r="JU82" i="40"/>
  <c r="JU83" i="40"/>
  <c r="JU84" i="40"/>
  <c r="JU85" i="40"/>
  <c r="JU86" i="40"/>
  <c r="JU87" i="40"/>
  <c r="JU88" i="40"/>
  <c r="JU89" i="40"/>
  <c r="JU90" i="40"/>
  <c r="KD3" i="40"/>
  <c r="KD4" i="40"/>
  <c r="KD5" i="40"/>
  <c r="KD6" i="40"/>
  <c r="KD7" i="40"/>
  <c r="KD8" i="40"/>
  <c r="KD9" i="40"/>
  <c r="KD10" i="40"/>
  <c r="KD11" i="40"/>
  <c r="KD12" i="40"/>
  <c r="KD13" i="40"/>
  <c r="KD14" i="40"/>
  <c r="KD15" i="40"/>
  <c r="KD16" i="40"/>
  <c r="KD17" i="40"/>
  <c r="KD18" i="40"/>
  <c r="KD19" i="40"/>
  <c r="KD20" i="40"/>
  <c r="KD21" i="40"/>
  <c r="KD22" i="40"/>
  <c r="KD23" i="40"/>
  <c r="KD24" i="40"/>
  <c r="KD25" i="40"/>
  <c r="KD26" i="40"/>
  <c r="KD27" i="40"/>
  <c r="KD28" i="40"/>
  <c r="KD29" i="40"/>
  <c r="KD30" i="40"/>
  <c r="KD31" i="40"/>
  <c r="KD32" i="40"/>
  <c r="KD33" i="40"/>
  <c r="KD34" i="40"/>
  <c r="KD35" i="40"/>
  <c r="KD36" i="40"/>
  <c r="KD37" i="40"/>
  <c r="KD38" i="40"/>
  <c r="KD39" i="40"/>
  <c r="KD40" i="40"/>
  <c r="KD41" i="40"/>
  <c r="KD42" i="40"/>
  <c r="KD43" i="40"/>
  <c r="KD44" i="40"/>
  <c r="KD45" i="40"/>
  <c r="KD46" i="40"/>
  <c r="KD47" i="40"/>
  <c r="KD48" i="40"/>
  <c r="KD49" i="40"/>
  <c r="KD50" i="40"/>
  <c r="KD51" i="40"/>
  <c r="KD52" i="40"/>
  <c r="KD53" i="40"/>
  <c r="KD54" i="40"/>
  <c r="KD55" i="40"/>
  <c r="KD56" i="40"/>
  <c r="KD57" i="40"/>
  <c r="KD58" i="40"/>
  <c r="KD59" i="40"/>
  <c r="KD60" i="40"/>
  <c r="KD61" i="40"/>
  <c r="KD62" i="40"/>
  <c r="KD63" i="40"/>
  <c r="KD64" i="40"/>
  <c r="KD65" i="40"/>
  <c r="KD66" i="40"/>
  <c r="KD67" i="40"/>
  <c r="KD68" i="40"/>
  <c r="KD69" i="40"/>
  <c r="KD70" i="40"/>
  <c r="KD71" i="40"/>
  <c r="KD72" i="40"/>
  <c r="KD73" i="40"/>
  <c r="KD74" i="40"/>
  <c r="KD75" i="40"/>
  <c r="KD76" i="40"/>
  <c r="KD77" i="40"/>
  <c r="KD78" i="40"/>
  <c r="KD79" i="40"/>
  <c r="KD80" i="40"/>
  <c r="KD81" i="40"/>
  <c r="KD82" i="40"/>
  <c r="KD83" i="40"/>
  <c r="KD84" i="40"/>
  <c r="KD85" i="40"/>
  <c r="KD86" i="40"/>
  <c r="KD87" i="40"/>
  <c r="KD88" i="40"/>
  <c r="KD89" i="40"/>
  <c r="KD90" i="40"/>
  <c r="KD91" i="40"/>
  <c r="KD92" i="40"/>
  <c r="KD93" i="40"/>
  <c r="KD94" i="40"/>
  <c r="KD95" i="40"/>
  <c r="KD96" i="40"/>
  <c r="KD97" i="40"/>
  <c r="KD98" i="40"/>
  <c r="KD99" i="40"/>
  <c r="KD100" i="40"/>
  <c r="KD101" i="40"/>
  <c r="KD102" i="40"/>
  <c r="KD103" i="40"/>
  <c r="KD104" i="40"/>
  <c r="KD105" i="40"/>
  <c r="KD106" i="40"/>
  <c r="KD107" i="40"/>
  <c r="KD108" i="40"/>
  <c r="KD109" i="40"/>
  <c r="KD110" i="40"/>
  <c r="KD111" i="40"/>
  <c r="KD112" i="40"/>
  <c r="KD113" i="40"/>
  <c r="KD114" i="40"/>
  <c r="KD115" i="40"/>
  <c r="KD116" i="40"/>
  <c r="KD117" i="40"/>
  <c r="KD118" i="40"/>
  <c r="KD119" i="40"/>
  <c r="KD120" i="40"/>
  <c r="KD121" i="40"/>
  <c r="KD122" i="40"/>
  <c r="KD123" i="40"/>
  <c r="KD124" i="40"/>
  <c r="KD125" i="40"/>
  <c r="KD126" i="40"/>
  <c r="KD127" i="40"/>
  <c r="KD128" i="40"/>
  <c r="KD129" i="40"/>
  <c r="KD130" i="40"/>
  <c r="KD131" i="40"/>
  <c r="KD132" i="40"/>
  <c r="KD133" i="40"/>
  <c r="KM3" i="40"/>
  <c r="KM4" i="40"/>
  <c r="KM5" i="40"/>
  <c r="KM6" i="40"/>
  <c r="KM7" i="40"/>
  <c r="KM8" i="40"/>
  <c r="KM9" i="40"/>
  <c r="KM10" i="40"/>
  <c r="KM11" i="40"/>
  <c r="KM12" i="40"/>
  <c r="KM13" i="40"/>
  <c r="KM14" i="40"/>
  <c r="KM15" i="40"/>
  <c r="KM16" i="40"/>
  <c r="KM17" i="40"/>
  <c r="KM18" i="40"/>
  <c r="KM19" i="40"/>
  <c r="KM20" i="40"/>
  <c r="KM21" i="40"/>
  <c r="KM22" i="40"/>
  <c r="KM23" i="40"/>
  <c r="KM24" i="40"/>
  <c r="KM25" i="40"/>
  <c r="KM26" i="40"/>
  <c r="KM27" i="40"/>
  <c r="KM28" i="40"/>
  <c r="KM29" i="40"/>
  <c r="KM30" i="40"/>
  <c r="KM31" i="40"/>
  <c r="KM32" i="40"/>
  <c r="KM33" i="40"/>
  <c r="KM34" i="40"/>
  <c r="KM35" i="40"/>
  <c r="KM36" i="40"/>
  <c r="KM37" i="40"/>
  <c r="KM38" i="40"/>
  <c r="KM39" i="40"/>
  <c r="KM40" i="40"/>
  <c r="KM41" i="40"/>
  <c r="KM42" i="40"/>
  <c r="KM43" i="40"/>
  <c r="KM44" i="40"/>
  <c r="KM45" i="40"/>
  <c r="KM46" i="40"/>
  <c r="KM47" i="40"/>
  <c r="KM48" i="40"/>
  <c r="KM49" i="40"/>
  <c r="KM50" i="40"/>
  <c r="KM51" i="40"/>
  <c r="KM52" i="40"/>
  <c r="KM53" i="40"/>
  <c r="KM54" i="40"/>
  <c r="KM55" i="40"/>
  <c r="KM56" i="40"/>
  <c r="KM57" i="40"/>
  <c r="KM58" i="40"/>
  <c r="KM59" i="40"/>
  <c r="KM60" i="40"/>
  <c r="KM61" i="40"/>
  <c r="KM62" i="40"/>
  <c r="KM63" i="40"/>
  <c r="KM64" i="40"/>
  <c r="KM65" i="40"/>
  <c r="KM66" i="40"/>
  <c r="KM67" i="40"/>
  <c r="KM68" i="40"/>
  <c r="KM69" i="40"/>
  <c r="KM70" i="40"/>
  <c r="KM71" i="40"/>
  <c r="KM72" i="40"/>
  <c r="KM73" i="40"/>
  <c r="KM74" i="40"/>
  <c r="KM75" i="40"/>
  <c r="KM76" i="40"/>
  <c r="KM77" i="40"/>
  <c r="KM78" i="40"/>
  <c r="KM79" i="40"/>
  <c r="KM80" i="40"/>
  <c r="KM81" i="40"/>
  <c r="KM82" i="40"/>
  <c r="KM83" i="40"/>
  <c r="KM84" i="40"/>
  <c r="KM85" i="40"/>
  <c r="KM86" i="40"/>
  <c r="KM87" i="40"/>
  <c r="KM88" i="40"/>
  <c r="KM89" i="40"/>
  <c r="KM90" i="40"/>
  <c r="KM91" i="40"/>
  <c r="KM92" i="40"/>
  <c r="KM93" i="40"/>
  <c r="KM94" i="40"/>
  <c r="KM95" i="40"/>
  <c r="KM96" i="40"/>
  <c r="KM97" i="40"/>
  <c r="KM98" i="40"/>
  <c r="KM99" i="40"/>
  <c r="KM100" i="40"/>
  <c r="KM101" i="40"/>
  <c r="KM102" i="40"/>
  <c r="KM103" i="40"/>
  <c r="KM104" i="40"/>
  <c r="KM105" i="40"/>
  <c r="KM106" i="40"/>
  <c r="KM107" i="40"/>
  <c r="KM108" i="40"/>
  <c r="KM109" i="40"/>
  <c r="KM110" i="40"/>
  <c r="KM111" i="40"/>
  <c r="KM112" i="40"/>
  <c r="KM113" i="40"/>
  <c r="KM114" i="40"/>
  <c r="KM115" i="40"/>
  <c r="KM116" i="40"/>
  <c r="KM117" i="40"/>
  <c r="KM118" i="40"/>
  <c r="KM119" i="40"/>
  <c r="KM120" i="40"/>
  <c r="KM121" i="40"/>
  <c r="KM122" i="40"/>
  <c r="KM123" i="40"/>
  <c r="KM124" i="40"/>
  <c r="KM125" i="40"/>
  <c r="KM126" i="40"/>
  <c r="KM127" i="40"/>
  <c r="KM128" i="40"/>
  <c r="KM129" i="40"/>
  <c r="KM130" i="40"/>
  <c r="KM131" i="40"/>
  <c r="KM132" i="40"/>
  <c r="KM133" i="40"/>
  <c r="KM134" i="40"/>
  <c r="KM135" i="40"/>
  <c r="KM136" i="40"/>
  <c r="KM137" i="40"/>
  <c r="KM138" i="40"/>
  <c r="KM139" i="40"/>
  <c r="KM140" i="40"/>
  <c r="KM141" i="40"/>
  <c r="KM142" i="40"/>
  <c r="KM143" i="40"/>
  <c r="KM144" i="40"/>
  <c r="KM145" i="40"/>
  <c r="KM146" i="40"/>
  <c r="KM147" i="40"/>
  <c r="KM148" i="40"/>
  <c r="KM149" i="40"/>
  <c r="KM150" i="40"/>
  <c r="KM151" i="40"/>
  <c r="KM152" i="40"/>
  <c r="KM153" i="40"/>
  <c r="KM154" i="40"/>
  <c r="KM155" i="40"/>
  <c r="KM156" i="40"/>
  <c r="KM157" i="40"/>
  <c r="KM158" i="40"/>
  <c r="KM159" i="40"/>
  <c r="KM160" i="40"/>
  <c r="KM161" i="40"/>
  <c r="KM162" i="40"/>
  <c r="KM163" i="40"/>
  <c r="KM164" i="40"/>
  <c r="KM165" i="40"/>
  <c r="KM166" i="40"/>
  <c r="KM167" i="40"/>
  <c r="KM168" i="40"/>
  <c r="KM169" i="40"/>
  <c r="KM170" i="40"/>
  <c r="KM171" i="40"/>
  <c r="KM172" i="40"/>
  <c r="KM173" i="40"/>
  <c r="KM174" i="40"/>
  <c r="KM175" i="40"/>
  <c r="KM176" i="40"/>
  <c r="KM177" i="40"/>
  <c r="KM178" i="40"/>
  <c r="KM179" i="40"/>
  <c r="KM180" i="40"/>
  <c r="KM181" i="40"/>
  <c r="KM182" i="40"/>
  <c r="KM183" i="40"/>
  <c r="KM184" i="40"/>
  <c r="KM185" i="40"/>
  <c r="KM186" i="40"/>
  <c r="KM187" i="40"/>
  <c r="KM188" i="40"/>
  <c r="KM189" i="40"/>
  <c r="KM190" i="40"/>
  <c r="KM191" i="40"/>
  <c r="KM192" i="40"/>
  <c r="KM193" i="40"/>
  <c r="KM194" i="40"/>
  <c r="KM195" i="40"/>
  <c r="KM196" i="40"/>
  <c r="KM197" i="40"/>
  <c r="KM198" i="40"/>
  <c r="KM199" i="40"/>
  <c r="KM200" i="40"/>
  <c r="KM201" i="40"/>
  <c r="KM202" i="40"/>
  <c r="KM203" i="40"/>
  <c r="KM204" i="40"/>
  <c r="KM205" i="40"/>
  <c r="KM206" i="40"/>
  <c r="KM207" i="40"/>
  <c r="KM208" i="40"/>
  <c r="KM209" i="40"/>
  <c r="KM210" i="40"/>
  <c r="KM211" i="40"/>
  <c r="KM212" i="40"/>
  <c r="KM213" i="40"/>
  <c r="KM214" i="40"/>
  <c r="KM215" i="40"/>
  <c r="KM216" i="40"/>
  <c r="KM217" i="40"/>
  <c r="KM218" i="40"/>
  <c r="KM219" i="40"/>
  <c r="KM220" i="40"/>
  <c r="KM221" i="40"/>
  <c r="KM222" i="40"/>
  <c r="KM223" i="40"/>
  <c r="KM224" i="40"/>
  <c r="KM225" i="40"/>
  <c r="KM226" i="40"/>
  <c r="KM227" i="40"/>
  <c r="KM228" i="40"/>
  <c r="KM229" i="40"/>
  <c r="KM230" i="40"/>
  <c r="KM231" i="40"/>
  <c r="KM232" i="40"/>
  <c r="KM233" i="40"/>
  <c r="KM234" i="40"/>
  <c r="KM235" i="40"/>
  <c r="KM236" i="40"/>
  <c r="KM237" i="40"/>
  <c r="KM238" i="40"/>
  <c r="KM239" i="40"/>
  <c r="KM240" i="40"/>
  <c r="KM241" i="40"/>
  <c r="KM242" i="40"/>
  <c r="KM243" i="40"/>
  <c r="KM244" i="40"/>
  <c r="KM245" i="40"/>
  <c r="KM246" i="40"/>
  <c r="KM247" i="40"/>
  <c r="KM248" i="40"/>
  <c r="KM249" i="40"/>
  <c r="KV3" i="40"/>
  <c r="KV4" i="40"/>
  <c r="KV5" i="40"/>
  <c r="KV6" i="40"/>
  <c r="KV7" i="40"/>
  <c r="KV8" i="40"/>
  <c r="KV9" i="40"/>
  <c r="KV10" i="40"/>
  <c r="KV11" i="40"/>
  <c r="KV12" i="40"/>
  <c r="KV13" i="40"/>
  <c r="KV14" i="40"/>
  <c r="KV15" i="40"/>
  <c r="KV16" i="40"/>
  <c r="KV17" i="40"/>
  <c r="KV18" i="40"/>
  <c r="KV19" i="40"/>
  <c r="KV20" i="40"/>
  <c r="KV21" i="40"/>
  <c r="KV22" i="40"/>
  <c r="KV23" i="40"/>
  <c r="KV24" i="40"/>
  <c r="KV25" i="40"/>
  <c r="KV26" i="40"/>
  <c r="KV27" i="40"/>
  <c r="KV28" i="40"/>
  <c r="KV29" i="40"/>
  <c r="KV30" i="40"/>
  <c r="KV31" i="40"/>
  <c r="KV32" i="40"/>
  <c r="KV33" i="40"/>
  <c r="KV34" i="40"/>
  <c r="KV35" i="40"/>
  <c r="KV36" i="40"/>
  <c r="KV37" i="40"/>
  <c r="KV38" i="40"/>
  <c r="KV39" i="40"/>
  <c r="KV40" i="40"/>
  <c r="KV41" i="40"/>
  <c r="KV42" i="40"/>
  <c r="KV43" i="40"/>
  <c r="KV44" i="40"/>
  <c r="KV45" i="40"/>
  <c r="KV46" i="40"/>
  <c r="KV47" i="40"/>
  <c r="KV48" i="40"/>
  <c r="KV49" i="40"/>
  <c r="KV50" i="40"/>
  <c r="KV51" i="40"/>
  <c r="KV52" i="40"/>
  <c r="KV53" i="40"/>
  <c r="KV54" i="40"/>
  <c r="KV55" i="40"/>
  <c r="KV56" i="40"/>
  <c r="KV57" i="40"/>
  <c r="KV58" i="40"/>
  <c r="KV59" i="40"/>
  <c r="KV60" i="40"/>
  <c r="KV61" i="40"/>
  <c r="KV62" i="40"/>
  <c r="KV63" i="40"/>
  <c r="KV64" i="40"/>
  <c r="KV65" i="40"/>
  <c r="KV66" i="40"/>
  <c r="KV67" i="40"/>
  <c r="KV68" i="40"/>
  <c r="KV69" i="40"/>
  <c r="KV70" i="40"/>
  <c r="KV71" i="40"/>
  <c r="KV72" i="40"/>
  <c r="KV73" i="40"/>
  <c r="KV74" i="40"/>
  <c r="KV75" i="40"/>
  <c r="KV76" i="40"/>
  <c r="KV77" i="40"/>
  <c r="KV78" i="40"/>
  <c r="KV79" i="40"/>
  <c r="KV80" i="40"/>
  <c r="KV81" i="40"/>
  <c r="KV82" i="40"/>
  <c r="KV83" i="40"/>
  <c r="KV84" i="40"/>
  <c r="KV85" i="40"/>
  <c r="KV86" i="40"/>
  <c r="KV87" i="40"/>
  <c r="KV88" i="40"/>
  <c r="KV89" i="40"/>
  <c r="KV90" i="40"/>
  <c r="KV91" i="40"/>
  <c r="KV92" i="40"/>
  <c r="KV93" i="40"/>
  <c r="KV94" i="40"/>
  <c r="KV95" i="40"/>
  <c r="KV96" i="40"/>
  <c r="KV97" i="40"/>
  <c r="KV98" i="40"/>
  <c r="KV99" i="40"/>
  <c r="KV100" i="40"/>
  <c r="KV101" i="40"/>
  <c r="KV102" i="40"/>
  <c r="KV103" i="40"/>
  <c r="KV104" i="40"/>
  <c r="KV105" i="40"/>
  <c r="KV106" i="40"/>
  <c r="KV107" i="40"/>
  <c r="KV108" i="40"/>
  <c r="KV109" i="40"/>
  <c r="KV110" i="40"/>
  <c r="KV111" i="40"/>
  <c r="KV112" i="40"/>
  <c r="KV113" i="40"/>
  <c r="KV114" i="40"/>
  <c r="KV115" i="40"/>
  <c r="KV116" i="40"/>
  <c r="KV117" i="40"/>
  <c r="KV118" i="40"/>
  <c r="KV119" i="40"/>
  <c r="KV120" i="40"/>
  <c r="KV121" i="40"/>
  <c r="KV122" i="40"/>
  <c r="KV123" i="40"/>
  <c r="KV124" i="40"/>
  <c r="KV125" i="40"/>
  <c r="KV126" i="40"/>
  <c r="KV127" i="40"/>
  <c r="KV128" i="40"/>
  <c r="KV129" i="40"/>
  <c r="KV130" i="40"/>
  <c r="KV131" i="40"/>
  <c r="KV132" i="40"/>
  <c r="KV133" i="40"/>
  <c r="KV134" i="40"/>
  <c r="KV135" i="40"/>
  <c r="KV136" i="40"/>
  <c r="KV137" i="40"/>
  <c r="KV138" i="40"/>
  <c r="KV139" i="40"/>
  <c r="KV140" i="40"/>
  <c r="KV141" i="40"/>
  <c r="KV142" i="40"/>
  <c r="KV143" i="40"/>
  <c r="KV144" i="40"/>
  <c r="KV145" i="40"/>
  <c r="KV146" i="40"/>
  <c r="KV147" i="40"/>
  <c r="KV148" i="40"/>
  <c r="KV149" i="40"/>
  <c r="KV150" i="40"/>
  <c r="KV151" i="40"/>
  <c r="KV152" i="40"/>
  <c r="KV153" i="40"/>
  <c r="KV154" i="40"/>
  <c r="KV155" i="40"/>
  <c r="KV156" i="40"/>
  <c r="KV157" i="40"/>
  <c r="KV158" i="40"/>
  <c r="KV159" i="40"/>
  <c r="KV160" i="40"/>
  <c r="KV161" i="40"/>
  <c r="KV162" i="40"/>
  <c r="KV163" i="40"/>
  <c r="KV164" i="40"/>
  <c r="KV165" i="40"/>
  <c r="KV166" i="40"/>
  <c r="KV167" i="40"/>
  <c r="KV168" i="40"/>
  <c r="KV169" i="40"/>
  <c r="KV170" i="40"/>
  <c r="KV171" i="40"/>
  <c r="KV172" i="40"/>
  <c r="KV173" i="40"/>
  <c r="KV174" i="40"/>
  <c r="KV175" i="40"/>
  <c r="KV176" i="40"/>
  <c r="KV177" i="40"/>
  <c r="KV178" i="40"/>
  <c r="KV179" i="40"/>
  <c r="KV180" i="40"/>
  <c r="KV181" i="40"/>
  <c r="KV182" i="40"/>
  <c r="KV183" i="40"/>
  <c r="KV184" i="40"/>
  <c r="KV185" i="40"/>
  <c r="KV186" i="40"/>
  <c r="KV187" i="40"/>
  <c r="KV188" i="40"/>
  <c r="KV189" i="40"/>
  <c r="KV190" i="40"/>
  <c r="KV191" i="40"/>
  <c r="KV192" i="40"/>
  <c r="KV193" i="40"/>
  <c r="KV194" i="40"/>
  <c r="KV195" i="40"/>
  <c r="KV196" i="40"/>
  <c r="KV197" i="40"/>
  <c r="KV198" i="40"/>
  <c r="KV199" i="40"/>
  <c r="KV200" i="40"/>
  <c r="KV201" i="40"/>
  <c r="KV202" i="40"/>
  <c r="KV203" i="40"/>
  <c r="KV204" i="40"/>
  <c r="KV205" i="40"/>
  <c r="KV206" i="40"/>
  <c r="KV207" i="40"/>
  <c r="KV208" i="40"/>
  <c r="KV209" i="40"/>
  <c r="KV210" i="40"/>
  <c r="KV211" i="40"/>
  <c r="KV212" i="40"/>
  <c r="KV213" i="40"/>
  <c r="KV214" i="40"/>
  <c r="KV215" i="40"/>
  <c r="KV216" i="40"/>
  <c r="KV217" i="40"/>
  <c r="KV218" i="40"/>
  <c r="KV219" i="40"/>
  <c r="KV220" i="40"/>
  <c r="KV221" i="40"/>
  <c r="KV222" i="40"/>
  <c r="KV223" i="40"/>
  <c r="KV224" i="40"/>
  <c r="KV225" i="40"/>
  <c r="KV226" i="40"/>
  <c r="KV227" i="40"/>
  <c r="KV228" i="40"/>
  <c r="KV229" i="40"/>
  <c r="KV230" i="40"/>
  <c r="KV231" i="40"/>
  <c r="KV232" i="40"/>
  <c r="KV233" i="40"/>
  <c r="KV234" i="40"/>
  <c r="KV235" i="40"/>
  <c r="KV236" i="40"/>
  <c r="KV237" i="40"/>
  <c r="KV238" i="40"/>
  <c r="KV239" i="40"/>
  <c r="KV240" i="40"/>
  <c r="KV241" i="40"/>
  <c r="KV242" i="40"/>
  <c r="KV243" i="40"/>
  <c r="KV244" i="40"/>
  <c r="KV245" i="40"/>
  <c r="KV246" i="40"/>
  <c r="KV247" i="40"/>
  <c r="KV248" i="40"/>
  <c r="KV249" i="40"/>
  <c r="KV250" i="40"/>
  <c r="KV251" i="40"/>
  <c r="KV252" i="40"/>
  <c r="KV253" i="40"/>
  <c r="KV254" i="40"/>
  <c r="KV255" i="40"/>
  <c r="KV256" i="40"/>
  <c r="KV257" i="40"/>
  <c r="KV258" i="40"/>
  <c r="KV259" i="40"/>
  <c r="KV260" i="40"/>
  <c r="KV261" i="40"/>
  <c r="KV262" i="40"/>
  <c r="KV263" i="40"/>
  <c r="KV264" i="40"/>
  <c r="KV265" i="40"/>
  <c r="KV266" i="40"/>
  <c r="KV267" i="40"/>
  <c r="KV268" i="40"/>
  <c r="KV269" i="40"/>
  <c r="KV270" i="40"/>
  <c r="KV271" i="40"/>
  <c r="KV272" i="40"/>
  <c r="KV273" i="40"/>
  <c r="KV274" i="40"/>
  <c r="KV275" i="40"/>
  <c r="KV276" i="40"/>
  <c r="KV277" i="40"/>
  <c r="KV278" i="40"/>
  <c r="KV279" i="40"/>
  <c r="KV280" i="40"/>
  <c r="KV281" i="40"/>
  <c r="KV282" i="40"/>
  <c r="KV283" i="40"/>
  <c r="KV284" i="40"/>
  <c r="KV285" i="40"/>
  <c r="KV286" i="40"/>
  <c r="KV287" i="40"/>
  <c r="KV288" i="40"/>
  <c r="KV289" i="40"/>
  <c r="KV290" i="40"/>
  <c r="KV291" i="40"/>
  <c r="KV292" i="40"/>
  <c r="KV293" i="40"/>
  <c r="KV294" i="40"/>
  <c r="KV295" i="40"/>
  <c r="KV296" i="40"/>
  <c r="KV297" i="40"/>
  <c r="KV298" i="40"/>
  <c r="KV299" i="40"/>
  <c r="KV300" i="40"/>
  <c r="KV301" i="40"/>
  <c r="KV302" i="40"/>
  <c r="KV303" i="40"/>
  <c r="KV304" i="40"/>
  <c r="KV305" i="40"/>
  <c r="KV306" i="40"/>
  <c r="KV307" i="40"/>
  <c r="KV308" i="40"/>
  <c r="KV309" i="40"/>
  <c r="KV310" i="40"/>
  <c r="KV311" i="40"/>
  <c r="KV312" i="40"/>
  <c r="KV313" i="40"/>
  <c r="KV314" i="40"/>
  <c r="KV315" i="40"/>
  <c r="KV316" i="40"/>
  <c r="KV317" i="40"/>
  <c r="KV318" i="40"/>
  <c r="KV319" i="40"/>
  <c r="KV320" i="40"/>
  <c r="KV321" i="40"/>
  <c r="KV322" i="40"/>
  <c r="KV323" i="40"/>
  <c r="KV324" i="40"/>
  <c r="KV325" i="40"/>
  <c r="KV326" i="40"/>
  <c r="KV327" i="40"/>
  <c r="KV328" i="40"/>
  <c r="KV329" i="40"/>
  <c r="KV330" i="40"/>
  <c r="KV331" i="40"/>
  <c r="KV332" i="40"/>
  <c r="KV333" i="40"/>
  <c r="KV334" i="40"/>
  <c r="KV335" i="40"/>
  <c r="KV336" i="40"/>
  <c r="KV337" i="40"/>
  <c r="KV338" i="40"/>
  <c r="KV339" i="40"/>
  <c r="KV340" i="40"/>
  <c r="KV341" i="40"/>
  <c r="KV342" i="40"/>
  <c r="KV343" i="40"/>
  <c r="KV344" i="40"/>
  <c r="KV345" i="40"/>
  <c r="KV346" i="40"/>
  <c r="KV347" i="40"/>
  <c r="KV348" i="40"/>
  <c r="KV349" i="40"/>
  <c r="KV350" i="40"/>
  <c r="KV351" i="40"/>
  <c r="KV352" i="40"/>
  <c r="KV353" i="40"/>
  <c r="KV354" i="40"/>
  <c r="KV355" i="40"/>
  <c r="KV356" i="40"/>
  <c r="KV357" i="40"/>
  <c r="KV358" i="40"/>
  <c r="KV359" i="40"/>
  <c r="KV360" i="40"/>
  <c r="KV361" i="40"/>
  <c r="KV362" i="40"/>
  <c r="KV363" i="40"/>
  <c r="KV364" i="40"/>
  <c r="KV365" i="40"/>
  <c r="KV366" i="40"/>
  <c r="KV367" i="40"/>
  <c r="KV368" i="40"/>
  <c r="KV369" i="40"/>
  <c r="KV370" i="40"/>
  <c r="KV371" i="40"/>
  <c r="KV372" i="40"/>
  <c r="KV373" i="40"/>
  <c r="KV374" i="40"/>
  <c r="KV375" i="40"/>
  <c r="KV376" i="40"/>
  <c r="KV377" i="40"/>
  <c r="KV378" i="40"/>
  <c r="KV379" i="40"/>
  <c r="KV380" i="40"/>
  <c r="KV381" i="40"/>
  <c r="KV382" i="40"/>
  <c r="KV383" i="40"/>
  <c r="KV384" i="40"/>
  <c r="KV385" i="40"/>
  <c r="KV386" i="40"/>
  <c r="KV387" i="40"/>
  <c r="KV388" i="40"/>
  <c r="KV389" i="40"/>
  <c r="KV390" i="40"/>
  <c r="KV391" i="40"/>
  <c r="KV392" i="40"/>
  <c r="KV393" i="40"/>
  <c r="KV394" i="40"/>
  <c r="KV395" i="40"/>
  <c r="KV396" i="40"/>
  <c r="KV397" i="40"/>
  <c r="KV398" i="40"/>
  <c r="KV399" i="40"/>
  <c r="KV400" i="40"/>
  <c r="KV401" i="40"/>
  <c r="KV402" i="40"/>
  <c r="KV403" i="40"/>
  <c r="KV404" i="40"/>
  <c r="KV405" i="40"/>
  <c r="KV406" i="40"/>
  <c r="KV407" i="40"/>
  <c r="KV408" i="40"/>
  <c r="KV409" i="40"/>
  <c r="KV410" i="40"/>
  <c r="KV411" i="40"/>
  <c r="KV412" i="40"/>
  <c r="KV413" i="40"/>
  <c r="KV414" i="40"/>
  <c r="KV415" i="40"/>
  <c r="KV416" i="40"/>
  <c r="KV417" i="40"/>
  <c r="KV418" i="40"/>
  <c r="KV419" i="40"/>
  <c r="KV420" i="40"/>
  <c r="KV421" i="40"/>
  <c r="KV422" i="40"/>
  <c r="KV423" i="40"/>
  <c r="KV424" i="40"/>
  <c r="KV425" i="40"/>
  <c r="KV426" i="40"/>
  <c r="KV427" i="40"/>
  <c r="KV428" i="40"/>
  <c r="KV429" i="40"/>
  <c r="KV430" i="40"/>
  <c r="KV431" i="40"/>
  <c r="KV432" i="40"/>
  <c r="KV433" i="40"/>
  <c r="KV434" i="40"/>
  <c r="KV435" i="40"/>
  <c r="KV436" i="40"/>
  <c r="KV437" i="40"/>
  <c r="KV438" i="40"/>
  <c r="KV439" i="40"/>
  <c r="KV440" i="40"/>
  <c r="KV441" i="40"/>
  <c r="KV442" i="40"/>
  <c r="KV443" i="40"/>
  <c r="KV444" i="40"/>
  <c r="KV445" i="40"/>
  <c r="KV446" i="40"/>
  <c r="KV447" i="40"/>
  <c r="KV448" i="40"/>
  <c r="KV449" i="40"/>
  <c r="KV450" i="40"/>
  <c r="KV451" i="40"/>
  <c r="KV452" i="40"/>
  <c r="KV453" i="40"/>
  <c r="KV454" i="40"/>
  <c r="KV455" i="40"/>
  <c r="KV456" i="40"/>
  <c r="KV457" i="40"/>
  <c r="KV458" i="40"/>
  <c r="KV459" i="40"/>
  <c r="KV460" i="40"/>
  <c r="KV461" i="40"/>
  <c r="KV462" i="40"/>
  <c r="KV463" i="40"/>
  <c r="KV464" i="40"/>
  <c r="KV465" i="40"/>
  <c r="KV466" i="40"/>
  <c r="KV467" i="40"/>
  <c r="KV468" i="40"/>
  <c r="KV469" i="40"/>
  <c r="KV470" i="40"/>
  <c r="KV471" i="40"/>
  <c r="KV472" i="40"/>
  <c r="KV473" i="40"/>
  <c r="KV474" i="40"/>
  <c r="KV475" i="40"/>
  <c r="KV476" i="40"/>
  <c r="KV477" i="40"/>
  <c r="KV478" i="40"/>
  <c r="KV479" i="40"/>
  <c r="KV480" i="40"/>
  <c r="KV481" i="40"/>
  <c r="KV482" i="40"/>
  <c r="KV483" i="40"/>
  <c r="KV484" i="40"/>
  <c r="KV485" i="40"/>
  <c r="KV486" i="40"/>
  <c r="KV487" i="40"/>
  <c r="KV488" i="40"/>
  <c r="KV489" i="40"/>
  <c r="KV490" i="40"/>
  <c r="KV491" i="40"/>
  <c r="KV492" i="40"/>
  <c r="KV493" i="40"/>
  <c r="KV494" i="40"/>
  <c r="KV495" i="40"/>
  <c r="KV496" i="40"/>
  <c r="KV497" i="40"/>
  <c r="KV498" i="40"/>
  <c r="KV499" i="40"/>
  <c r="KV500" i="40"/>
  <c r="KV501" i="40"/>
  <c r="KV502" i="40"/>
  <c r="KV503" i="40"/>
  <c r="KV504" i="40"/>
  <c r="KV505" i="40"/>
  <c r="KV506" i="40"/>
  <c r="KV507" i="40"/>
  <c r="KV508" i="40"/>
  <c r="KV509" i="40"/>
  <c r="KV510" i="40"/>
  <c r="KV511" i="40"/>
  <c r="KV512" i="40"/>
  <c r="KV513" i="40"/>
  <c r="KV514" i="40"/>
  <c r="KV515" i="40"/>
  <c r="KV516" i="40"/>
  <c r="KV517" i="40"/>
  <c r="KV518" i="40"/>
  <c r="KV519" i="40"/>
  <c r="KV520" i="40"/>
  <c r="KV521" i="40"/>
  <c r="KV522" i="40"/>
  <c r="KV523" i="40"/>
  <c r="KV524" i="40"/>
  <c r="KV525" i="40"/>
  <c r="KV526" i="40"/>
  <c r="KV527" i="40"/>
  <c r="KV528" i="40"/>
  <c r="KV529" i="40"/>
  <c r="KV530" i="40"/>
  <c r="KV531" i="40"/>
  <c r="KV532" i="40"/>
  <c r="KV533" i="40"/>
  <c r="KV534" i="40"/>
  <c r="KV535" i="40"/>
  <c r="KV536" i="40"/>
  <c r="KV537" i="40"/>
  <c r="KV538" i="40"/>
  <c r="KV539" i="40"/>
  <c r="KV540" i="40"/>
  <c r="KV541" i="40"/>
  <c r="KV542" i="40"/>
  <c r="KV543" i="40"/>
  <c r="KV544" i="40"/>
  <c r="KV545" i="40"/>
  <c r="KV546" i="40"/>
  <c r="KV547" i="40"/>
  <c r="KV548" i="40"/>
  <c r="KV549" i="40"/>
  <c r="KV550" i="40"/>
  <c r="KV551" i="40"/>
  <c r="KV552" i="40"/>
  <c r="KV553" i="40"/>
  <c r="KV554" i="40"/>
  <c r="KV555" i="40"/>
  <c r="KV556" i="40"/>
  <c r="KV557" i="40"/>
  <c r="KV558" i="40"/>
  <c r="KV559" i="40"/>
  <c r="KV560" i="40"/>
  <c r="KV561" i="40"/>
  <c r="KV562" i="40"/>
  <c r="KV563" i="40"/>
  <c r="KV564" i="40"/>
  <c r="KV565" i="40"/>
  <c r="KV566" i="40"/>
  <c r="KV567" i="40"/>
  <c r="KV568" i="40"/>
  <c r="KV569" i="40"/>
  <c r="KV570" i="40"/>
  <c r="KV571" i="40"/>
  <c r="KV572" i="40"/>
  <c r="KV573" i="40"/>
  <c r="KV574" i="40"/>
  <c r="KV575" i="40"/>
  <c r="KV576" i="40"/>
  <c r="KV577" i="40"/>
  <c r="KV578" i="40"/>
  <c r="KV579" i="40"/>
  <c r="KV580" i="40"/>
  <c r="KV581" i="40"/>
  <c r="KV582" i="40"/>
  <c r="KV583" i="40"/>
  <c r="KV584" i="40"/>
  <c r="KV585" i="40"/>
  <c r="KV586" i="40"/>
  <c r="KV587" i="40"/>
  <c r="KV588" i="40"/>
  <c r="KV589" i="40"/>
  <c r="KV590" i="40"/>
  <c r="KV591" i="40"/>
  <c r="KV592" i="40"/>
  <c r="KV593" i="40"/>
  <c r="KV594" i="40"/>
  <c r="KV595" i="40"/>
  <c r="KV596" i="40"/>
  <c r="KV597" i="40"/>
  <c r="KV598" i="40"/>
  <c r="KV599" i="40"/>
  <c r="KV600" i="40"/>
  <c r="KV601" i="40"/>
  <c r="KV602" i="40"/>
  <c r="KV603" i="40"/>
  <c r="KV604" i="40"/>
  <c r="KV605" i="40"/>
  <c r="KV606" i="40"/>
  <c r="KV607" i="40"/>
  <c r="KV608" i="40"/>
  <c r="KV609" i="40"/>
  <c r="KV610" i="40"/>
  <c r="KV611" i="40"/>
  <c r="KV612" i="40"/>
  <c r="KV613" i="40"/>
  <c r="KV614" i="40"/>
  <c r="KV615" i="40"/>
  <c r="KV616" i="40"/>
  <c r="KV617" i="40"/>
  <c r="KV618" i="40"/>
  <c r="KV619" i="40"/>
  <c r="KV620" i="40"/>
  <c r="KV621" i="40"/>
  <c r="KV622" i="40"/>
  <c r="KV623" i="40"/>
  <c r="KV624" i="40"/>
  <c r="LE3" i="40"/>
  <c r="LE4" i="40"/>
  <c r="LE5" i="40"/>
  <c r="LE6" i="40"/>
  <c r="LE7" i="40"/>
  <c r="LE8" i="40"/>
  <c r="LE9" i="40"/>
  <c r="LE10" i="40"/>
  <c r="LE11" i="40"/>
  <c r="LE12" i="40"/>
  <c r="LE13" i="40"/>
  <c r="LE14" i="40"/>
  <c r="LE15" i="40"/>
  <c r="LE16" i="40"/>
  <c r="LE17" i="40"/>
  <c r="LE18" i="40"/>
  <c r="LE19" i="40"/>
  <c r="LE20" i="40"/>
  <c r="LE21" i="40"/>
  <c r="LE22" i="40"/>
  <c r="LE23" i="40"/>
  <c r="LE24" i="40"/>
  <c r="LE25" i="40"/>
  <c r="LE26" i="40"/>
  <c r="LE27" i="40"/>
  <c r="LE28" i="40"/>
  <c r="LE29" i="40"/>
  <c r="LE30" i="40"/>
  <c r="LE31" i="40"/>
  <c r="LE32" i="40"/>
  <c r="LE33" i="40"/>
  <c r="LE34" i="40"/>
  <c r="LE35" i="40"/>
  <c r="LE36" i="40"/>
  <c r="LE37" i="40"/>
  <c r="LE38" i="40"/>
  <c r="LE39" i="40"/>
  <c r="LE40" i="40"/>
  <c r="LE41" i="40"/>
  <c r="LE42" i="40"/>
  <c r="LE43" i="40"/>
  <c r="LE44" i="40"/>
  <c r="LE45" i="40"/>
  <c r="LE46" i="40"/>
  <c r="LE47" i="40"/>
  <c r="LE48" i="40"/>
  <c r="LE49" i="40"/>
  <c r="LE50" i="40"/>
  <c r="LE51" i="40"/>
  <c r="LE52" i="40"/>
  <c r="LE53" i="40"/>
  <c r="LE54" i="40"/>
  <c r="LE55" i="40"/>
  <c r="LE56" i="40"/>
  <c r="LE57" i="40"/>
  <c r="LE58" i="40"/>
  <c r="LE59" i="40"/>
  <c r="LE60" i="40"/>
  <c r="LE61" i="40"/>
  <c r="LE62" i="40"/>
  <c r="LE63" i="40"/>
  <c r="LE64" i="40"/>
  <c r="LE65" i="40"/>
  <c r="LE66" i="40"/>
  <c r="LE67" i="40"/>
  <c r="LE68" i="40"/>
  <c r="LE69" i="40"/>
  <c r="LE70" i="40"/>
  <c r="LE71" i="40"/>
  <c r="LE72" i="40"/>
  <c r="LE73" i="40"/>
  <c r="LE74" i="40"/>
  <c r="LE75" i="40"/>
  <c r="LE76" i="40"/>
  <c r="LE77" i="40"/>
  <c r="LE78" i="40"/>
  <c r="LE79" i="40"/>
  <c r="LE80" i="40"/>
  <c r="LE81" i="40"/>
  <c r="LE82" i="40"/>
  <c r="LE83" i="40"/>
  <c r="LE84" i="40"/>
  <c r="LE85" i="40"/>
  <c r="LE86" i="40"/>
  <c r="LE87" i="40"/>
  <c r="LE88" i="40"/>
  <c r="LE89" i="40"/>
  <c r="LE90" i="40"/>
  <c r="LE91" i="40"/>
  <c r="LE92" i="40"/>
  <c r="LE93" i="40"/>
  <c r="LE94" i="40"/>
  <c r="LE95" i="40"/>
  <c r="LE96" i="40"/>
  <c r="LE97" i="40"/>
  <c r="LE98" i="40"/>
  <c r="LE99" i="40"/>
  <c r="LE100" i="40"/>
  <c r="LE101" i="40"/>
  <c r="LE102" i="40"/>
  <c r="LE103" i="40"/>
  <c r="LE104" i="40"/>
  <c r="LE105" i="40"/>
  <c r="LE106" i="40"/>
  <c r="LE107" i="40"/>
  <c r="LE108" i="40"/>
  <c r="LE109" i="40"/>
  <c r="LE110" i="40"/>
  <c r="LE111" i="40"/>
  <c r="LE112" i="40"/>
  <c r="LE113" i="40"/>
  <c r="LE114" i="40"/>
  <c r="LE115" i="40"/>
  <c r="LE116" i="40"/>
  <c r="LE117" i="40"/>
  <c r="LE118" i="40"/>
  <c r="LE119" i="40"/>
  <c r="LE120" i="40"/>
  <c r="LE121" i="40"/>
  <c r="LE122" i="40"/>
  <c r="LE123" i="40"/>
  <c r="LE124" i="40"/>
  <c r="LE125" i="40"/>
  <c r="LE126" i="40"/>
  <c r="LE127" i="40"/>
  <c r="LE128" i="40"/>
  <c r="LE129" i="40"/>
  <c r="LE130" i="40"/>
  <c r="LE131" i="40"/>
  <c r="LE132" i="40"/>
  <c r="LE133" i="40"/>
  <c r="LE134" i="40"/>
  <c r="LE135" i="40"/>
  <c r="LE136" i="40"/>
  <c r="LE137" i="40"/>
  <c r="LE138" i="40"/>
  <c r="LE139" i="40"/>
  <c r="LE140" i="40"/>
  <c r="LE141" i="40"/>
  <c r="LE142" i="40"/>
  <c r="LE143" i="40"/>
  <c r="LE144" i="40"/>
  <c r="LE145" i="40"/>
  <c r="LE146" i="40"/>
  <c r="LE147" i="40"/>
  <c r="LE148" i="40"/>
  <c r="LE149" i="40"/>
  <c r="LE150" i="40"/>
  <c r="LE151" i="40"/>
  <c r="LE152" i="40"/>
  <c r="LE153" i="40"/>
  <c r="LE154" i="40"/>
  <c r="LE155" i="40"/>
  <c r="LE156" i="40"/>
  <c r="LE157" i="40"/>
  <c r="LE158" i="40"/>
  <c r="LE159" i="40"/>
  <c r="LE160" i="40"/>
  <c r="LE161" i="40"/>
  <c r="LE162" i="40"/>
  <c r="LE163" i="40"/>
  <c r="LE164" i="40"/>
  <c r="LE165" i="40"/>
  <c r="LE166" i="40"/>
  <c r="LE167" i="40"/>
  <c r="LE168" i="40"/>
  <c r="LE169" i="40"/>
  <c r="LE170" i="40"/>
  <c r="LE171" i="40"/>
  <c r="LE172" i="40"/>
  <c r="LE173" i="40"/>
  <c r="LE174" i="40"/>
  <c r="LE175" i="40"/>
  <c r="LE176" i="40"/>
  <c r="LE177" i="40"/>
  <c r="LE178" i="40"/>
  <c r="LE179" i="40"/>
  <c r="LE180" i="40"/>
  <c r="LE181" i="40"/>
  <c r="LE182" i="40"/>
  <c r="LE183" i="40"/>
  <c r="LE184" i="40"/>
  <c r="LE185" i="40"/>
  <c r="LE186" i="40"/>
  <c r="LE187" i="40"/>
  <c r="LE188" i="40"/>
  <c r="LE189" i="40"/>
  <c r="LE190" i="40"/>
  <c r="LE191" i="40"/>
  <c r="LE192" i="40"/>
  <c r="LE193" i="40"/>
  <c r="LE194" i="40"/>
  <c r="LE195" i="40"/>
  <c r="LE196" i="40"/>
  <c r="LE197" i="40"/>
  <c r="LE198" i="40"/>
  <c r="LE199" i="40"/>
  <c r="LE200" i="40"/>
  <c r="LE201" i="40"/>
  <c r="LE202" i="40"/>
  <c r="LE203" i="40"/>
  <c r="LE204" i="40"/>
  <c r="LE205" i="40"/>
  <c r="LE206" i="40"/>
  <c r="LE207" i="40"/>
  <c r="LE208" i="40"/>
  <c r="LE209" i="40"/>
  <c r="LE210" i="40"/>
  <c r="LE211" i="40"/>
  <c r="LE212" i="40"/>
  <c r="LE213" i="40"/>
  <c r="LE214" i="40"/>
  <c r="LE215" i="40"/>
  <c r="LE216" i="40"/>
  <c r="LE217" i="40"/>
  <c r="LE218" i="40"/>
  <c r="LE219" i="40"/>
  <c r="LE220" i="40"/>
  <c r="LE221" i="40"/>
  <c r="LE222" i="40"/>
  <c r="LE223" i="40"/>
  <c r="LE224" i="40"/>
  <c r="LE225" i="40"/>
  <c r="LE226" i="40"/>
  <c r="LE227" i="40"/>
  <c r="LE228" i="40"/>
  <c r="LE229" i="40"/>
  <c r="LE230" i="40"/>
  <c r="LE231" i="40"/>
  <c r="LE232" i="40"/>
  <c r="LE233" i="40"/>
  <c r="LE234" i="40"/>
  <c r="LE235" i="40"/>
  <c r="LE236" i="40"/>
  <c r="LE237" i="40"/>
  <c r="LE238" i="40"/>
  <c r="LE239" i="40"/>
  <c r="LE240" i="40"/>
  <c r="LE241" i="40"/>
  <c r="LE242" i="40"/>
  <c r="LE243" i="40"/>
  <c r="LE244" i="40"/>
  <c r="LE245" i="40"/>
  <c r="LE246" i="40"/>
  <c r="LE247" i="40"/>
  <c r="LE248" i="40"/>
  <c r="LE249" i="40"/>
  <c r="LE250" i="40"/>
  <c r="LE251" i="40"/>
  <c r="LE252" i="40"/>
  <c r="LE253" i="40"/>
  <c r="LE254" i="40"/>
  <c r="LE255" i="40"/>
  <c r="LE256" i="40"/>
  <c r="LE257" i="40"/>
  <c r="LE258" i="40"/>
  <c r="LE259" i="40"/>
  <c r="LE260" i="40"/>
  <c r="LE261" i="40"/>
  <c r="LE262" i="40"/>
  <c r="LE263" i="40"/>
  <c r="LE264" i="40"/>
  <c r="LE265" i="40"/>
  <c r="LE266" i="40"/>
  <c r="LE267" i="40"/>
  <c r="LE268" i="40"/>
  <c r="LE269" i="40"/>
  <c r="LE270" i="40"/>
  <c r="LE271" i="40"/>
  <c r="LE272" i="40"/>
  <c r="LE273" i="40"/>
  <c r="LE274" i="40"/>
  <c r="LE275" i="40"/>
  <c r="LE276" i="40"/>
  <c r="LE277" i="40"/>
  <c r="LE278" i="40"/>
  <c r="LE279" i="40"/>
  <c r="LE280" i="40"/>
  <c r="LE281" i="40"/>
  <c r="LE282" i="40"/>
  <c r="LE283" i="40"/>
  <c r="LE284" i="40"/>
  <c r="LE285" i="40"/>
  <c r="LE286" i="40"/>
  <c r="LE287" i="40"/>
  <c r="LE288" i="40"/>
  <c r="LE289" i="40"/>
  <c r="LE290" i="40"/>
  <c r="LE291" i="40"/>
  <c r="LE292" i="40"/>
  <c r="LE293" i="40"/>
  <c r="LE294" i="40"/>
  <c r="LE295" i="40"/>
  <c r="LE296" i="40"/>
  <c r="LE297" i="40"/>
  <c r="LE298" i="40"/>
  <c r="LE299" i="40"/>
  <c r="LE300" i="40"/>
  <c r="LE301" i="40"/>
  <c r="LE302" i="40"/>
  <c r="LE303" i="40"/>
  <c r="LE304" i="40"/>
  <c r="LE305" i="40"/>
  <c r="LE306" i="40"/>
  <c r="LE307" i="40"/>
  <c r="LE308" i="40"/>
  <c r="LE309" i="40"/>
  <c r="LE310" i="40"/>
  <c r="LE311" i="40"/>
  <c r="LE312" i="40"/>
  <c r="LE313" i="40"/>
  <c r="LE314" i="40"/>
  <c r="LE315" i="40"/>
  <c r="LE316" i="40"/>
  <c r="LE317" i="40"/>
  <c r="LE318" i="40"/>
  <c r="LE319" i="40"/>
  <c r="LE320" i="40"/>
  <c r="LE321" i="40"/>
  <c r="LE322" i="40"/>
  <c r="LE323" i="40"/>
  <c r="LE324" i="40"/>
  <c r="LE325" i="40"/>
  <c r="LE326" i="40"/>
  <c r="LE327" i="40"/>
  <c r="LE328" i="40"/>
  <c r="LE329" i="40"/>
  <c r="LE330" i="40"/>
  <c r="LE331" i="40"/>
  <c r="LE332" i="40"/>
  <c r="LE333" i="40"/>
  <c r="LE334" i="40"/>
  <c r="LE335" i="40"/>
  <c r="LE336" i="40"/>
  <c r="LE337" i="40"/>
  <c r="LE338" i="40"/>
  <c r="LE339" i="40"/>
  <c r="LE340" i="40"/>
  <c r="LE341" i="40"/>
  <c r="LE342" i="40"/>
  <c r="LE343" i="40"/>
  <c r="LE344" i="40"/>
  <c r="LE345" i="40"/>
  <c r="LE346" i="40"/>
  <c r="LE347" i="40"/>
  <c r="LE348" i="40"/>
  <c r="LE349" i="40"/>
  <c r="LE350" i="40"/>
  <c r="LE351" i="40"/>
  <c r="LE352" i="40"/>
  <c r="LE353" i="40"/>
  <c r="LE354" i="40"/>
  <c r="LE355" i="40"/>
  <c r="LE356" i="40"/>
  <c r="LE357" i="40"/>
  <c r="LE358" i="40"/>
  <c r="LE359" i="40"/>
  <c r="LE360" i="40"/>
  <c r="LE361" i="40"/>
  <c r="LE362" i="40"/>
  <c r="LE363" i="40"/>
  <c r="LE364" i="40"/>
  <c r="LE365" i="40"/>
  <c r="LE366" i="40"/>
  <c r="LE367" i="40"/>
  <c r="LE368" i="40"/>
  <c r="LE369" i="40"/>
  <c r="LE370" i="40"/>
  <c r="LE371" i="40"/>
  <c r="LE372" i="40"/>
  <c r="LE373" i="40"/>
  <c r="LE374" i="40"/>
  <c r="LE375" i="40"/>
  <c r="LE376" i="40"/>
  <c r="LE377" i="40"/>
  <c r="LE378" i="40"/>
  <c r="LE379" i="40"/>
  <c r="LE380" i="40"/>
  <c r="LE381" i="40"/>
  <c r="LE382" i="40"/>
  <c r="LE383" i="40"/>
  <c r="LE384" i="40"/>
  <c r="LE385" i="40"/>
  <c r="LE386" i="40"/>
  <c r="LE387" i="40"/>
  <c r="LE388" i="40"/>
  <c r="LE389" i="40"/>
  <c r="LE390" i="40"/>
  <c r="LE391" i="40"/>
  <c r="LE392" i="40"/>
  <c r="LE393" i="40"/>
  <c r="LE394" i="40"/>
  <c r="LE395" i="40"/>
  <c r="LE396" i="40"/>
  <c r="LE397" i="40"/>
  <c r="LE398" i="40"/>
  <c r="LE399" i="40"/>
  <c r="LE400" i="40"/>
  <c r="LE401" i="40"/>
  <c r="LE402" i="40"/>
  <c r="LE403" i="40"/>
  <c r="LE404" i="40"/>
  <c r="LE405" i="40"/>
  <c r="LE406" i="40"/>
  <c r="LE407" i="40"/>
  <c r="LE408" i="40"/>
  <c r="LE409" i="40"/>
  <c r="LE410" i="40"/>
  <c r="LE411" i="40"/>
  <c r="LE412" i="40"/>
  <c r="LE413" i="40"/>
  <c r="LE414" i="40"/>
  <c r="LE415" i="40"/>
  <c r="LE416" i="40"/>
  <c r="LE417" i="40"/>
  <c r="LE418" i="40"/>
  <c r="LE419" i="40"/>
  <c r="LE420" i="40"/>
  <c r="LE421" i="40"/>
  <c r="LE422" i="40"/>
  <c r="LE423" i="40"/>
  <c r="LE424" i="40"/>
  <c r="LE425" i="40"/>
  <c r="LE426" i="40"/>
  <c r="LE427" i="40"/>
  <c r="LE428" i="40"/>
  <c r="LE429" i="40"/>
  <c r="LE430" i="40"/>
  <c r="LE431" i="40"/>
  <c r="LE432" i="40"/>
  <c r="LE433" i="40"/>
  <c r="LE434" i="40"/>
  <c r="LE435" i="40"/>
  <c r="LE436" i="40"/>
  <c r="LE437" i="40"/>
  <c r="LE438" i="40"/>
  <c r="LE439" i="40"/>
  <c r="LE440" i="40"/>
  <c r="LE441" i="40"/>
  <c r="LE442" i="40"/>
  <c r="LE443" i="40"/>
  <c r="LE444" i="40"/>
  <c r="LE445" i="40"/>
  <c r="LE446" i="40"/>
  <c r="LE447" i="40"/>
  <c r="LE448" i="40"/>
  <c r="LE449" i="40"/>
  <c r="LE450" i="40"/>
  <c r="LE451" i="40"/>
  <c r="LE452" i="40"/>
  <c r="LE453" i="40"/>
  <c r="LE454" i="40"/>
  <c r="LE455" i="40"/>
  <c r="LE456" i="40"/>
  <c r="LE457" i="40"/>
  <c r="LE458" i="40"/>
  <c r="LE459" i="40"/>
  <c r="LE460" i="40"/>
  <c r="LE461" i="40"/>
  <c r="LE462" i="40"/>
  <c r="LE463" i="40"/>
  <c r="LE464" i="40"/>
  <c r="LE465" i="40"/>
  <c r="LE466" i="40"/>
  <c r="LE467" i="40"/>
  <c r="LE468" i="40"/>
  <c r="LE469" i="40"/>
  <c r="LE470" i="40"/>
  <c r="LE471" i="40"/>
  <c r="LE472" i="40"/>
  <c r="LE473" i="40"/>
  <c r="LE474" i="40"/>
  <c r="LE475" i="40"/>
  <c r="LE476" i="40"/>
  <c r="LE477" i="40"/>
  <c r="LE478" i="40"/>
  <c r="LE479" i="40"/>
  <c r="LE480" i="40"/>
  <c r="LE481" i="40"/>
  <c r="LE482" i="40"/>
  <c r="LE483" i="40"/>
  <c r="LE484" i="40"/>
  <c r="LE485" i="40"/>
  <c r="LE486" i="40"/>
  <c r="LE487" i="40"/>
  <c r="LE488" i="40"/>
  <c r="LE489" i="40"/>
  <c r="LE490" i="40"/>
  <c r="LE491" i="40"/>
  <c r="LE492" i="40"/>
  <c r="LE493" i="40"/>
  <c r="LE494" i="40"/>
  <c r="LE495" i="40"/>
  <c r="LE496" i="40"/>
  <c r="LE497" i="40"/>
  <c r="LE498" i="40"/>
  <c r="LE499" i="40"/>
  <c r="LE500" i="40"/>
  <c r="LE501" i="40"/>
  <c r="LE502" i="40"/>
  <c r="LE503" i="40"/>
  <c r="LE504" i="40"/>
  <c r="LE505" i="40"/>
  <c r="LE506" i="40"/>
  <c r="LE507" i="40"/>
  <c r="LE508" i="40"/>
  <c r="LE509" i="40"/>
  <c r="LE510" i="40"/>
  <c r="LE511" i="40"/>
  <c r="LE512" i="40"/>
  <c r="LE513" i="40"/>
  <c r="LE514" i="40"/>
  <c r="LE515" i="40"/>
  <c r="LE516" i="40"/>
  <c r="LE517" i="40"/>
  <c r="LE518" i="40"/>
  <c r="LE519" i="40"/>
  <c r="LE520" i="40"/>
  <c r="LE521" i="40"/>
  <c r="LE522" i="40"/>
  <c r="LE523" i="40"/>
  <c r="LE524" i="40"/>
  <c r="LE525" i="40"/>
  <c r="LE526" i="40"/>
  <c r="LE527" i="40"/>
  <c r="LE528" i="40"/>
  <c r="LE529" i="40"/>
  <c r="LE530" i="40"/>
  <c r="LE531" i="40"/>
  <c r="LE532" i="40"/>
  <c r="LE533" i="40"/>
  <c r="LE534" i="40"/>
  <c r="LE535" i="40"/>
  <c r="LE536" i="40"/>
  <c r="LE537" i="40"/>
  <c r="LE538" i="40"/>
  <c r="LE539" i="40"/>
  <c r="LE540" i="40"/>
  <c r="LE541" i="40"/>
  <c r="LE542" i="40"/>
  <c r="LE543" i="40"/>
  <c r="LE544" i="40"/>
  <c r="LE545" i="40"/>
  <c r="LE546" i="40"/>
  <c r="LE547" i="40"/>
  <c r="LE548" i="40"/>
  <c r="LE549" i="40"/>
  <c r="LE550" i="40"/>
  <c r="LE551" i="40"/>
  <c r="LE552" i="40"/>
  <c r="LE553" i="40"/>
  <c r="LE554" i="40"/>
  <c r="LE555" i="40"/>
  <c r="LE556" i="40"/>
  <c r="LE557" i="40"/>
  <c r="LE558" i="40"/>
  <c r="LE559" i="40"/>
  <c r="LE560" i="40"/>
  <c r="LE561" i="40"/>
  <c r="LE562" i="40"/>
  <c r="LE563" i="40"/>
  <c r="LE564" i="40"/>
  <c r="LE565" i="40"/>
  <c r="LE566" i="40"/>
  <c r="LE567" i="40"/>
  <c r="LE568" i="40"/>
  <c r="LE569" i="40"/>
  <c r="LE570" i="40"/>
  <c r="LE571" i="40"/>
  <c r="LE572" i="40"/>
  <c r="LE573" i="40"/>
  <c r="LE574" i="40"/>
  <c r="LE575" i="40"/>
  <c r="LE576" i="40"/>
  <c r="LE577" i="40"/>
  <c r="LE578" i="40"/>
  <c r="LE579" i="40"/>
  <c r="LE580" i="40"/>
  <c r="LE581" i="40"/>
  <c r="LE582" i="40"/>
  <c r="LE583" i="40"/>
  <c r="LE584" i="40"/>
  <c r="LE585" i="40"/>
  <c r="LE586" i="40"/>
  <c r="LE587" i="40"/>
  <c r="LE588" i="40"/>
  <c r="LE589" i="40"/>
  <c r="LE590" i="40"/>
  <c r="LE591" i="40"/>
  <c r="LE592" i="40"/>
  <c r="LE593" i="40"/>
  <c r="LE594" i="40"/>
  <c r="LE595" i="40"/>
  <c r="LE596" i="40"/>
  <c r="LE597" i="40"/>
  <c r="LE598" i="40"/>
  <c r="LE599" i="40"/>
  <c r="LE600" i="40"/>
  <c r="LE601" i="40"/>
  <c r="LE602" i="40"/>
  <c r="LE603" i="40"/>
  <c r="LE604" i="40"/>
  <c r="LE605" i="40"/>
  <c r="LE606" i="40"/>
  <c r="LE607" i="40"/>
  <c r="LE608" i="40"/>
  <c r="LE609" i="40"/>
  <c r="LE610" i="40"/>
  <c r="LE611" i="40"/>
  <c r="LE612" i="40"/>
  <c r="LE613" i="40"/>
  <c r="LE614" i="40"/>
  <c r="LE615" i="40"/>
  <c r="LE616" i="40"/>
  <c r="LE617" i="40"/>
  <c r="LE618" i="40"/>
  <c r="LE619" i="40"/>
  <c r="LE620" i="40"/>
  <c r="LE621" i="40"/>
  <c r="LE622" i="40"/>
  <c r="LE623" i="40"/>
  <c r="LE624" i="40"/>
  <c r="LE625" i="40"/>
  <c r="LE626" i="40"/>
  <c r="LE627" i="40"/>
  <c r="LE628" i="40"/>
  <c r="LE629" i="40"/>
  <c r="LE630" i="40"/>
  <c r="LE631" i="40"/>
  <c r="LE632" i="40"/>
  <c r="LE633" i="40"/>
  <c r="LE634" i="40"/>
  <c r="LE635" i="40"/>
  <c r="LE636" i="40"/>
  <c r="LE637" i="40"/>
  <c r="LE638" i="40"/>
  <c r="LE639" i="40"/>
  <c r="LE640" i="40"/>
  <c r="LE641" i="40"/>
  <c r="LE642" i="40"/>
  <c r="LE643" i="40"/>
  <c r="LE644" i="40"/>
  <c r="LE645" i="40"/>
  <c r="LE646" i="40"/>
  <c r="LE647" i="40"/>
  <c r="LE648" i="40"/>
  <c r="LE649" i="40"/>
  <c r="LE650" i="40"/>
  <c r="LE651" i="40"/>
  <c r="LE652" i="40"/>
  <c r="LE653" i="40"/>
  <c r="LE654" i="40"/>
  <c r="LE655" i="40"/>
  <c r="LE656" i="40"/>
  <c r="LE657" i="40"/>
  <c r="LE658" i="40"/>
  <c r="LE659" i="40"/>
  <c r="LE660" i="40"/>
  <c r="LE661" i="40"/>
  <c r="LE662" i="40"/>
  <c r="LE663" i="40"/>
  <c r="LE664" i="40"/>
  <c r="LE665" i="40"/>
  <c r="LE666" i="40"/>
  <c r="LE667" i="40"/>
  <c r="LE668" i="40"/>
  <c r="LE669" i="40"/>
  <c r="LE670" i="40"/>
  <c r="LE671" i="40"/>
  <c r="LE672" i="40"/>
  <c r="LE673" i="40"/>
  <c r="LE674" i="40"/>
  <c r="LE675" i="40"/>
  <c r="LE676" i="40"/>
  <c r="LE677" i="40"/>
  <c r="LE678" i="40"/>
  <c r="LE679" i="40"/>
  <c r="LE680" i="40"/>
  <c r="LE681" i="40"/>
  <c r="LE682" i="40"/>
  <c r="LE683" i="40"/>
  <c r="LE684" i="40"/>
  <c r="LE685" i="40"/>
  <c r="LE686" i="40"/>
  <c r="LE687" i="40"/>
  <c r="LE688" i="40"/>
  <c r="LE689" i="40"/>
  <c r="LE690" i="40"/>
  <c r="LE691" i="40"/>
  <c r="LE692" i="40"/>
  <c r="LE693" i="40"/>
  <c r="LE694" i="40"/>
  <c r="LE695" i="40"/>
  <c r="LE696" i="40"/>
  <c r="LE697" i="40"/>
  <c r="LE698" i="40"/>
  <c r="LE699" i="40"/>
  <c r="LE700" i="40"/>
  <c r="LE701" i="40"/>
  <c r="LE702" i="40"/>
  <c r="LE703" i="40"/>
  <c r="LE704" i="40"/>
  <c r="LE705" i="40"/>
  <c r="LE706" i="40"/>
  <c r="LE707" i="40"/>
  <c r="LE708" i="40"/>
  <c r="LE709" i="40"/>
  <c r="LE710" i="40"/>
  <c r="LE711" i="40"/>
  <c r="LE712" i="40"/>
  <c r="LE713" i="40"/>
  <c r="LE714" i="40"/>
  <c r="LE715" i="40"/>
  <c r="LE716" i="40"/>
  <c r="LE717" i="40"/>
  <c r="LE718" i="40"/>
  <c r="LE719" i="40"/>
  <c r="LE720" i="40"/>
  <c r="LE721" i="40"/>
  <c r="LE722" i="40"/>
  <c r="LE723" i="40"/>
  <c r="LE724" i="40"/>
  <c r="LE725" i="40"/>
  <c r="LE726" i="40"/>
  <c r="LE727" i="40"/>
  <c r="LE728" i="40"/>
  <c r="LE729" i="40"/>
  <c r="LE730" i="40"/>
  <c r="LE731" i="40"/>
  <c r="LE732" i="40"/>
  <c r="LE733" i="40"/>
  <c r="LE734" i="40"/>
  <c r="LE735" i="40"/>
  <c r="LE736" i="40"/>
  <c r="LE737" i="40"/>
  <c r="LE738" i="40"/>
  <c r="LE739" i="40"/>
  <c r="LE740" i="40"/>
  <c r="LE741" i="40"/>
  <c r="LE742" i="40"/>
  <c r="LE743" i="40"/>
  <c r="LE744" i="40"/>
  <c r="LE745" i="40"/>
  <c r="LE746" i="40"/>
  <c r="LE747" i="40"/>
  <c r="LE748" i="40"/>
  <c r="LE749" i="40"/>
  <c r="LE750" i="40"/>
  <c r="LE751" i="40"/>
  <c r="LE752" i="40"/>
  <c r="LE753" i="40"/>
  <c r="LE754" i="40"/>
  <c r="LE755" i="40"/>
  <c r="LE756" i="40"/>
  <c r="LE757" i="40"/>
  <c r="LE758" i="40"/>
  <c r="LE759" i="40"/>
  <c r="LE760" i="40"/>
  <c r="LE761" i="40"/>
  <c r="LE762" i="40"/>
  <c r="LE763" i="40"/>
  <c r="LE764" i="40"/>
  <c r="LE765" i="40"/>
  <c r="LE766" i="40"/>
  <c r="LE767" i="40"/>
  <c r="LE768" i="40"/>
  <c r="LE769" i="40"/>
  <c r="LE770" i="40"/>
  <c r="LE771" i="40"/>
  <c r="LE772" i="40"/>
  <c r="LE773" i="40"/>
  <c r="LE774" i="40"/>
  <c r="LE775" i="40"/>
  <c r="LE776" i="40"/>
  <c r="LE777" i="40"/>
  <c r="LE778" i="40"/>
  <c r="LE779" i="40"/>
  <c r="LE780" i="40"/>
  <c r="LE781" i="40"/>
  <c r="LE782" i="40"/>
  <c r="LE783" i="40"/>
  <c r="LE784" i="40"/>
  <c r="LE785" i="40"/>
  <c r="LE786" i="40"/>
  <c r="LE787" i="40"/>
  <c r="LE788" i="40"/>
  <c r="LE789" i="40"/>
  <c r="LE790" i="40"/>
  <c r="LE791" i="40"/>
  <c r="LE792" i="40"/>
  <c r="LE793" i="40"/>
  <c r="LE794" i="40"/>
  <c r="LE795" i="40"/>
  <c r="LE796" i="40"/>
  <c r="LE797" i="40"/>
  <c r="LE798" i="40"/>
  <c r="LE799" i="40"/>
  <c r="LE800" i="40"/>
  <c r="LE801" i="40"/>
  <c r="LE802" i="40"/>
  <c r="LE803" i="40"/>
  <c r="LE804" i="40"/>
  <c r="LE805" i="40"/>
  <c r="LE806" i="40"/>
  <c r="LE807" i="40"/>
  <c r="LE808" i="40"/>
  <c r="LE809" i="40"/>
  <c r="LE810" i="40"/>
  <c r="LE811" i="40"/>
  <c r="LE812" i="40"/>
  <c r="LE813" i="40"/>
  <c r="LE814" i="40"/>
  <c r="LE815" i="40"/>
  <c r="LE816" i="40"/>
  <c r="LE817" i="40"/>
  <c r="LE818" i="40"/>
  <c r="LE819" i="40"/>
  <c r="LE820" i="40"/>
  <c r="LE821" i="40"/>
  <c r="LE822" i="40"/>
  <c r="LE823" i="40"/>
  <c r="LE824" i="40"/>
  <c r="LE825" i="40"/>
  <c r="LE826" i="40"/>
  <c r="LE827" i="40"/>
  <c r="LE828" i="40"/>
  <c r="LE829" i="40"/>
  <c r="LE830" i="40"/>
  <c r="LE831" i="40"/>
  <c r="LE832" i="40"/>
  <c r="LE833" i="40"/>
  <c r="LE834" i="40"/>
  <c r="LE835" i="40"/>
  <c r="LE836" i="40"/>
  <c r="LE837" i="40"/>
  <c r="LE838" i="40"/>
  <c r="LE839" i="40"/>
  <c r="LE840" i="40"/>
  <c r="LE841" i="40"/>
  <c r="LE842" i="40"/>
  <c r="LE843" i="40"/>
  <c r="LE844" i="40"/>
  <c r="LE845" i="40"/>
  <c r="LE846" i="40"/>
  <c r="LE847" i="40"/>
  <c r="LE848" i="40"/>
  <c r="LE849" i="40"/>
  <c r="LE850" i="40"/>
  <c r="LE851" i="40"/>
  <c r="LE852" i="40"/>
  <c r="LE853" i="40"/>
  <c r="LE854" i="40"/>
  <c r="LE855" i="40"/>
  <c r="LE856" i="40"/>
  <c r="LE857" i="40"/>
  <c r="LE858" i="40"/>
  <c r="LE859" i="40"/>
  <c r="LE860" i="40"/>
  <c r="LE861" i="40"/>
  <c r="LE862" i="40"/>
  <c r="LE863" i="40"/>
  <c r="LE864" i="40"/>
  <c r="LE865" i="40"/>
  <c r="LE866" i="40"/>
  <c r="LE867" i="40"/>
  <c r="LE868" i="40"/>
  <c r="LE869" i="40"/>
  <c r="LE870" i="40"/>
  <c r="LE871" i="40"/>
  <c r="LE872" i="40"/>
  <c r="LE873" i="40"/>
  <c r="LE874" i="40"/>
  <c r="LE875" i="40"/>
  <c r="LE876" i="40"/>
  <c r="LE877" i="40"/>
  <c r="LE878" i="40"/>
  <c r="LE879" i="40"/>
  <c r="LE880" i="40"/>
  <c r="LE881" i="40"/>
  <c r="LE882" i="40"/>
  <c r="LE883" i="40"/>
  <c r="LE884" i="40"/>
  <c r="LE885" i="40"/>
  <c r="LE886" i="40"/>
  <c r="LE887" i="40"/>
  <c r="LE888" i="40"/>
  <c r="LE889" i="40"/>
  <c r="LE890" i="40"/>
  <c r="LE891" i="40"/>
  <c r="LE892" i="40"/>
  <c r="LE893" i="40"/>
  <c r="LE894" i="40"/>
  <c r="LE895" i="40"/>
  <c r="LE896" i="40"/>
  <c r="LE897" i="40"/>
  <c r="LE898" i="40"/>
  <c r="LE899" i="40"/>
  <c r="LE900" i="40"/>
  <c r="LE901" i="40"/>
  <c r="LE902" i="40"/>
  <c r="LE903" i="40"/>
  <c r="LE904" i="40"/>
  <c r="LE905" i="40"/>
  <c r="LE906" i="40"/>
  <c r="LE907" i="40"/>
  <c r="LE908" i="40"/>
  <c r="LE909" i="40"/>
  <c r="LE910" i="40"/>
  <c r="LE911" i="40"/>
  <c r="LE912" i="40"/>
  <c r="LE913" i="40"/>
  <c r="LE914" i="40"/>
  <c r="LE915" i="40"/>
  <c r="LE916" i="40"/>
  <c r="LE917" i="40"/>
  <c r="LE918" i="40"/>
  <c r="LE919" i="40"/>
  <c r="LE920" i="40"/>
  <c r="LE921" i="40"/>
  <c r="LE922" i="40"/>
  <c r="LE923" i="40"/>
  <c r="LE924" i="40"/>
  <c r="LE925" i="40"/>
  <c r="LE926" i="40"/>
  <c r="LE927" i="40"/>
  <c r="LE928" i="40"/>
  <c r="LE929" i="40"/>
  <c r="LE930" i="40"/>
  <c r="LE931" i="40"/>
  <c r="LE932" i="40"/>
  <c r="LE933" i="40"/>
  <c r="LE934" i="40"/>
  <c r="LE935" i="40"/>
  <c r="LE936" i="40"/>
  <c r="LE937" i="40"/>
  <c r="LE938" i="40"/>
  <c r="LE939" i="40"/>
  <c r="LE940" i="40"/>
  <c r="LE941" i="40"/>
  <c r="LE942" i="40"/>
  <c r="LE943" i="40"/>
  <c r="LE944" i="40"/>
  <c r="LE945" i="40"/>
  <c r="LE946" i="40"/>
  <c r="LE947" i="40"/>
  <c r="LE948" i="40"/>
  <c r="LE949" i="40"/>
  <c r="LE950" i="40"/>
  <c r="LE951" i="40"/>
  <c r="LE952" i="40"/>
  <c r="LE953" i="40"/>
  <c r="LE954" i="40"/>
  <c r="LE955" i="40"/>
  <c r="LE956" i="40"/>
  <c r="LE957" i="40"/>
  <c r="LE958" i="40"/>
  <c r="LE959" i="40"/>
  <c r="LE960" i="40"/>
  <c r="LE961" i="40"/>
  <c r="LE962" i="40"/>
  <c r="LE963" i="40"/>
  <c r="LE964" i="40"/>
  <c r="LE965" i="40"/>
  <c r="LE966" i="40"/>
  <c r="LE967" i="40"/>
  <c r="LE968" i="40"/>
  <c r="LE969" i="40"/>
  <c r="LE970" i="40"/>
  <c r="LE971" i="40"/>
  <c r="LE972" i="40"/>
  <c r="LE973" i="40"/>
  <c r="LE974" i="40"/>
  <c r="LE975" i="40"/>
  <c r="LE976" i="40"/>
  <c r="LE977" i="40"/>
  <c r="LE978" i="40"/>
  <c r="LE979" i="40"/>
  <c r="LE980" i="40"/>
  <c r="LE981" i="40"/>
  <c r="LE982" i="40"/>
  <c r="LE983" i="40"/>
  <c r="LE984" i="40"/>
  <c r="LE985" i="40"/>
  <c r="LE986" i="40"/>
  <c r="LE987" i="40"/>
  <c r="LE988" i="40"/>
  <c r="LE989" i="40"/>
  <c r="LE990" i="40"/>
  <c r="LE991" i="40"/>
  <c r="LE992" i="40"/>
  <c r="LE993" i="40"/>
  <c r="LE994" i="40"/>
  <c r="LE995" i="40"/>
  <c r="LE996" i="40"/>
  <c r="LE997" i="40"/>
  <c r="LE998" i="40"/>
  <c r="LE999" i="40"/>
  <c r="LE1000" i="40"/>
  <c r="LE1001" i="40"/>
  <c r="LE1002" i="40"/>
  <c r="LE1003" i="40"/>
  <c r="LE1004" i="40"/>
  <c r="LE1005" i="40"/>
  <c r="LE1006" i="40"/>
  <c r="LE1007" i="40"/>
  <c r="LE1008" i="40"/>
  <c r="LE1009" i="40"/>
  <c r="LE1010" i="40"/>
  <c r="LE1011" i="40"/>
  <c r="LE1012" i="40"/>
  <c r="LE1013" i="40"/>
  <c r="LE1014" i="40"/>
  <c r="LE1015" i="40"/>
  <c r="LE1016" i="40"/>
  <c r="LE1017" i="40"/>
  <c r="LE1018" i="40"/>
  <c r="LE1019" i="40"/>
  <c r="LE1020" i="40"/>
  <c r="LE1021" i="40"/>
  <c r="LE1022" i="40"/>
  <c r="LE1023" i="40"/>
  <c r="LE1024" i="40"/>
  <c r="LE1025" i="40"/>
  <c r="LE1026" i="40"/>
  <c r="LE1027" i="40"/>
  <c r="LE1028" i="40"/>
  <c r="LE1029" i="40"/>
  <c r="LE1030" i="40"/>
  <c r="LE1031" i="40"/>
  <c r="LE1032" i="40"/>
  <c r="LE1033" i="40"/>
  <c r="LE1034" i="40"/>
  <c r="LE1035" i="40"/>
  <c r="LE1036" i="40"/>
  <c r="LE1037" i="40"/>
  <c r="LE1038" i="40"/>
  <c r="LE1039" i="40"/>
  <c r="LE1040" i="40"/>
  <c r="LE1041" i="40"/>
  <c r="LE1042" i="40"/>
  <c r="LE1043" i="40"/>
  <c r="LE1044" i="40"/>
  <c r="LE1045" i="40"/>
  <c r="LE1046" i="40"/>
  <c r="LE1047" i="40"/>
  <c r="LE1048" i="40"/>
  <c r="LE1049" i="40"/>
  <c r="LE1050" i="40"/>
  <c r="LE1051" i="40"/>
  <c r="LE1052" i="40"/>
  <c r="LE1053" i="40"/>
  <c r="LE1054" i="40"/>
  <c r="LE1055" i="40"/>
  <c r="LE1056" i="40"/>
  <c r="LE1057" i="40"/>
  <c r="LE1058" i="40"/>
  <c r="LE1059" i="40"/>
  <c r="LE1060" i="40"/>
  <c r="LE1061" i="40"/>
  <c r="LE1062" i="40"/>
  <c r="LE1063" i="40"/>
  <c r="LE1064" i="40"/>
  <c r="LE1065" i="40"/>
  <c r="LE1066" i="40"/>
  <c r="LE1067" i="40"/>
  <c r="LE1068" i="40"/>
  <c r="LE1069" i="40"/>
  <c r="LE1070" i="40"/>
  <c r="LE1071" i="40"/>
  <c r="LE1072" i="40"/>
  <c r="LE1073" i="40"/>
  <c r="LE1074" i="40"/>
  <c r="LE1075" i="40"/>
  <c r="LE1076" i="40"/>
  <c r="LE1077" i="40"/>
  <c r="LE1078" i="40"/>
  <c r="LE1079" i="40"/>
  <c r="LE1080" i="40"/>
  <c r="LE1081" i="40"/>
  <c r="LE1082" i="40"/>
  <c r="LE1083" i="40"/>
  <c r="LE1084" i="40"/>
  <c r="LE1085" i="40"/>
  <c r="LE1086" i="40"/>
  <c r="LE1087" i="40"/>
  <c r="LE1088" i="40"/>
  <c r="LE1089" i="40"/>
  <c r="LE1090" i="40"/>
  <c r="LE1091" i="40"/>
  <c r="LE1092" i="40"/>
  <c r="LE1093" i="40"/>
  <c r="LE1094" i="40"/>
  <c r="LE1095" i="40"/>
  <c r="LE1096" i="40"/>
  <c r="LE1097" i="40"/>
  <c r="LE1098" i="40"/>
  <c r="LE1099" i="40"/>
  <c r="LE1100" i="40"/>
  <c r="LE1101" i="40"/>
  <c r="LE1102" i="40"/>
  <c r="LE1103" i="40"/>
  <c r="LE1104" i="40"/>
  <c r="LE1105" i="40"/>
  <c r="LE1106" i="40"/>
  <c r="LE1107" i="40"/>
  <c r="LE1108" i="40"/>
  <c r="LE1109" i="40"/>
  <c r="LE1110" i="40"/>
  <c r="LE1111" i="40"/>
  <c r="LE1112" i="40"/>
  <c r="LE1113" i="40"/>
  <c r="LE1114" i="40"/>
  <c r="LE1115" i="40"/>
  <c r="LE1116" i="40"/>
  <c r="LE1117" i="40"/>
  <c r="LE1118" i="40"/>
  <c r="LE1119" i="40"/>
  <c r="LE1120" i="40"/>
  <c r="LE1121" i="40"/>
  <c r="LE1122" i="40"/>
  <c r="LE1123" i="40"/>
  <c r="LE1124" i="40"/>
  <c r="LE1125" i="40"/>
  <c r="LE1126" i="40"/>
  <c r="LE1127" i="40"/>
  <c r="LE1128" i="40"/>
  <c r="LE1129" i="40"/>
  <c r="LE1130" i="40"/>
  <c r="LE1131" i="40"/>
  <c r="LE1132" i="40"/>
  <c r="LE1133" i="40"/>
  <c r="LE1134" i="40"/>
  <c r="LE1135" i="40"/>
  <c r="LE1136" i="40"/>
  <c r="LE1137" i="40"/>
  <c r="LE1138" i="40"/>
  <c r="LE1139" i="40"/>
  <c r="LE1140" i="40"/>
  <c r="LE1141" i="40"/>
  <c r="LE1142" i="40"/>
  <c r="LE1143" i="40"/>
  <c r="LE1144" i="40"/>
  <c r="LE1145" i="40"/>
  <c r="LE1146" i="40"/>
  <c r="LE1147" i="40"/>
  <c r="LE1148" i="40"/>
  <c r="LE1149" i="40"/>
  <c r="LE1150" i="40"/>
  <c r="LE1151" i="40"/>
  <c r="LE1152" i="40"/>
  <c r="LE1153" i="40"/>
  <c r="LE1154" i="40"/>
  <c r="LE1155" i="40"/>
  <c r="LE1156" i="40"/>
  <c r="LE1157" i="40"/>
  <c r="LE1158" i="40"/>
  <c r="LE1159" i="40"/>
  <c r="LE1160" i="40"/>
  <c r="LE1161" i="40"/>
  <c r="LE1162" i="40"/>
  <c r="LE1163" i="40"/>
  <c r="LE1164" i="40"/>
  <c r="LE1165" i="40"/>
  <c r="LE1166" i="40"/>
  <c r="LE1167" i="40"/>
  <c r="LE1168" i="40"/>
  <c r="LE1169" i="40"/>
  <c r="LE1170" i="40"/>
  <c r="LE1171" i="40"/>
  <c r="LE1172" i="40"/>
  <c r="LE1173" i="40"/>
  <c r="LE1174" i="40"/>
  <c r="LE1175" i="40"/>
  <c r="LE1176" i="40"/>
  <c r="LE1177" i="40"/>
  <c r="LE1178" i="40"/>
  <c r="LE1179" i="40"/>
  <c r="LE1180" i="40"/>
  <c r="LE1181" i="40"/>
  <c r="LE1182" i="40"/>
  <c r="LE1183" i="40"/>
  <c r="LE1184" i="40"/>
  <c r="LE1185" i="40"/>
  <c r="LE1186" i="40"/>
  <c r="LE1187" i="40"/>
  <c r="LE1188" i="40"/>
  <c r="LE1189" i="40"/>
  <c r="LE1190" i="40"/>
  <c r="LE1191" i="40"/>
  <c r="LE1192" i="40"/>
  <c r="LE1193" i="40"/>
  <c r="LE1194" i="40"/>
  <c r="LE1195" i="40"/>
  <c r="LE1196" i="40"/>
  <c r="LE1197" i="40"/>
  <c r="LE1198" i="40"/>
  <c r="LE1199" i="40"/>
  <c r="LE1200" i="40"/>
  <c r="LE1201" i="40"/>
  <c r="LE1202" i="40"/>
  <c r="LE1203" i="40"/>
  <c r="LE1204" i="40"/>
  <c r="LE1205" i="40"/>
  <c r="LE1206" i="40"/>
  <c r="LE1207" i="40"/>
  <c r="LE1208" i="40"/>
  <c r="LE1209" i="40"/>
  <c r="LE1210" i="40"/>
  <c r="LE1211" i="40"/>
  <c r="LE1212" i="40"/>
  <c r="LE1213" i="40"/>
  <c r="LE1214" i="40"/>
  <c r="LE1215" i="40"/>
  <c r="LE1216" i="40"/>
  <c r="LE1217" i="40"/>
  <c r="LE1218" i="40"/>
  <c r="LE1219" i="40"/>
  <c r="LE1220" i="40"/>
  <c r="LE1221" i="40"/>
  <c r="LE1222" i="40"/>
  <c r="LE1223" i="40"/>
  <c r="LE1224" i="40"/>
  <c r="LE1225" i="40"/>
  <c r="LE1226" i="40"/>
  <c r="LE1227" i="40"/>
  <c r="LE1228" i="40"/>
  <c r="LE1229" i="40"/>
  <c r="LE1230" i="40"/>
  <c r="LE1231" i="40"/>
  <c r="LE1232" i="40"/>
  <c r="LE1233" i="40"/>
  <c r="LE1234" i="40"/>
  <c r="LE1235" i="40"/>
  <c r="LN3" i="40"/>
  <c r="LN4" i="40"/>
  <c r="LN5" i="40"/>
  <c r="LN6" i="40"/>
  <c r="LN7" i="40"/>
  <c r="LN8" i="40"/>
  <c r="LN9" i="40"/>
  <c r="LN10" i="40"/>
  <c r="LN11" i="40"/>
  <c r="LN12" i="40"/>
  <c r="LN13" i="40"/>
  <c r="LN14" i="40"/>
  <c r="LN15" i="40"/>
  <c r="LN16" i="40"/>
  <c r="LN17" i="40"/>
  <c r="LN18" i="40"/>
  <c r="LN19" i="40"/>
  <c r="LN20" i="40"/>
  <c r="LN21" i="40"/>
  <c r="LN22" i="40"/>
  <c r="LN23" i="40"/>
  <c r="LN24" i="40"/>
  <c r="LN25" i="40"/>
  <c r="LN26" i="40"/>
  <c r="LN27" i="40"/>
  <c r="LN28" i="40"/>
  <c r="LN29" i="40"/>
  <c r="LN30" i="40"/>
  <c r="LN31" i="40"/>
  <c r="LN32" i="40"/>
  <c r="LN33" i="40"/>
  <c r="LN34" i="40"/>
  <c r="LN35" i="40"/>
  <c r="LN36" i="40"/>
  <c r="LN37" i="40"/>
  <c r="LN38" i="40"/>
  <c r="LN39" i="40"/>
  <c r="LN40" i="40"/>
  <c r="LN41" i="40"/>
  <c r="LN42" i="40"/>
  <c r="LN43" i="40"/>
  <c r="LN44" i="40"/>
  <c r="LN45" i="40"/>
  <c r="LN46" i="40"/>
  <c r="LN47" i="40"/>
  <c r="LN48" i="40"/>
  <c r="LN49" i="40"/>
  <c r="LN50" i="40"/>
  <c r="LN51" i="40"/>
  <c r="LN52" i="40"/>
  <c r="LN53" i="40"/>
  <c r="LN54" i="40"/>
  <c r="LN55" i="40"/>
  <c r="LN56" i="40"/>
  <c r="LN57" i="40"/>
  <c r="LN58" i="40"/>
  <c r="LN59" i="40"/>
  <c r="LN60" i="40"/>
  <c r="LN61" i="40"/>
  <c r="LN62" i="40"/>
  <c r="LN63" i="40"/>
  <c r="LN64" i="40"/>
  <c r="LN65" i="40"/>
  <c r="LN66" i="40"/>
  <c r="LN67" i="40"/>
  <c r="LN68" i="40"/>
  <c r="LN69" i="40"/>
  <c r="LN70" i="40"/>
  <c r="LN71" i="40"/>
  <c r="LN72" i="40"/>
  <c r="LN73" i="40"/>
  <c r="LN74" i="40"/>
  <c r="LN75" i="40"/>
  <c r="LN76" i="40"/>
  <c r="LN77" i="40"/>
  <c r="LN78" i="40"/>
  <c r="LN79" i="40"/>
  <c r="LN80" i="40"/>
  <c r="LN81" i="40"/>
  <c r="LN82" i="40"/>
  <c r="LN83" i="40"/>
  <c r="LN84" i="40"/>
  <c r="LN85" i="40"/>
  <c r="LN86" i="40"/>
  <c r="LN87" i="40"/>
  <c r="LN88" i="40"/>
  <c r="LN89" i="40"/>
  <c r="LN90" i="40"/>
  <c r="LN91" i="40"/>
  <c r="LN92" i="40"/>
  <c r="LN93" i="40"/>
  <c r="LN94" i="40"/>
  <c r="LN95" i="40"/>
  <c r="LN96" i="40"/>
  <c r="LN97" i="40"/>
  <c r="LN98" i="40"/>
  <c r="LN99" i="40"/>
  <c r="LN100" i="40"/>
  <c r="LN101" i="40"/>
  <c r="LN102" i="40"/>
  <c r="LN103" i="40"/>
  <c r="LN104" i="40"/>
  <c r="LN105" i="40"/>
  <c r="LN106" i="40"/>
  <c r="LN107" i="40"/>
  <c r="LN108" i="40"/>
  <c r="LN109" i="40"/>
  <c r="LN110" i="40"/>
  <c r="LN111" i="40"/>
  <c r="LN112" i="40"/>
  <c r="LN113" i="40"/>
  <c r="LN114" i="40"/>
  <c r="LN115" i="40"/>
  <c r="LN116" i="40"/>
  <c r="LN117" i="40"/>
  <c r="LN118" i="40"/>
  <c r="LN119" i="40"/>
  <c r="LN120" i="40"/>
  <c r="LN121" i="40"/>
  <c r="LN122" i="40"/>
  <c r="LN123" i="40"/>
  <c r="LN124" i="40"/>
  <c r="LN125" i="40"/>
  <c r="LN126" i="40"/>
  <c r="LN127" i="40"/>
  <c r="LN128" i="40"/>
  <c r="LN129" i="40"/>
  <c r="LN130" i="40"/>
  <c r="LN131" i="40"/>
  <c r="LN132" i="40"/>
  <c r="LN133" i="40"/>
  <c r="LN134" i="40"/>
  <c r="LN135" i="40"/>
  <c r="LN136" i="40"/>
  <c r="LN137" i="40"/>
  <c r="LW3" i="40"/>
  <c r="LW4" i="40"/>
  <c r="LW5" i="40"/>
  <c r="LW6" i="40"/>
  <c r="LW7" i="40"/>
  <c r="LW8" i="40"/>
  <c r="LW9" i="40"/>
  <c r="LW10" i="40"/>
  <c r="LW11" i="40"/>
  <c r="LW12" i="40"/>
  <c r="LW13" i="40"/>
  <c r="LW14" i="40"/>
  <c r="LW15" i="40"/>
  <c r="LW16" i="40"/>
  <c r="LW17" i="40"/>
  <c r="LW18" i="40"/>
  <c r="LW19" i="40"/>
  <c r="LW20" i="40"/>
  <c r="LW21" i="40"/>
  <c r="LW22" i="40"/>
  <c r="LW23" i="40"/>
  <c r="LW24" i="40"/>
  <c r="LW25" i="40"/>
  <c r="LW26" i="40"/>
  <c r="LW27" i="40"/>
  <c r="LW28" i="40"/>
  <c r="LW29" i="40"/>
  <c r="LW30" i="40"/>
  <c r="LW31" i="40"/>
  <c r="LW32" i="40"/>
  <c r="LW33" i="40"/>
  <c r="LW34" i="40"/>
  <c r="LW35" i="40"/>
  <c r="LW36" i="40"/>
  <c r="LW37" i="40"/>
  <c r="LW38" i="40"/>
  <c r="LW39" i="40"/>
  <c r="LW40" i="40"/>
  <c r="LW41" i="40"/>
  <c r="LW42" i="40"/>
  <c r="LW43" i="40"/>
  <c r="LW44" i="40"/>
  <c r="LW45" i="40"/>
  <c r="LW46" i="40"/>
  <c r="LW47" i="40"/>
  <c r="LW48" i="40"/>
  <c r="LW49" i="40"/>
  <c r="LW50" i="40"/>
  <c r="LW51" i="40"/>
  <c r="LW52" i="40"/>
  <c r="LW53" i="40"/>
  <c r="LW54" i="40"/>
  <c r="LW55" i="40"/>
  <c r="LW56" i="40"/>
  <c r="LW57" i="40"/>
  <c r="LW58" i="40"/>
  <c r="LW59" i="40"/>
  <c r="LW60" i="40"/>
  <c r="LW61" i="40"/>
  <c r="LW62" i="40"/>
  <c r="LW63" i="40"/>
  <c r="LW64" i="40"/>
  <c r="LW65" i="40"/>
  <c r="LW66" i="40"/>
  <c r="LW67" i="40"/>
  <c r="LW68" i="40"/>
  <c r="MF3" i="40"/>
  <c r="MF4" i="40"/>
  <c r="MF5" i="40"/>
  <c r="MF6" i="40"/>
  <c r="MF7" i="40"/>
  <c r="MF8" i="40"/>
  <c r="MF9" i="40"/>
  <c r="MF10" i="40"/>
  <c r="MF11" i="40"/>
  <c r="MF12" i="40"/>
  <c r="MF13" i="40"/>
  <c r="MF14" i="40"/>
  <c r="MF15" i="40"/>
  <c r="MF16" i="40"/>
  <c r="MF17" i="40"/>
  <c r="MF18" i="40"/>
  <c r="MF19" i="40"/>
  <c r="MF20" i="40"/>
  <c r="MF21" i="40"/>
  <c r="MF22" i="40"/>
  <c r="MF23" i="40"/>
  <c r="MF24" i="40"/>
  <c r="MF25" i="40"/>
  <c r="MF26" i="40"/>
  <c r="MF27" i="40"/>
  <c r="MF28" i="40"/>
  <c r="MF29" i="40"/>
  <c r="MF30" i="40"/>
  <c r="MF31" i="40"/>
  <c r="MF32" i="40"/>
  <c r="MF33" i="40"/>
  <c r="MF34" i="40"/>
  <c r="MF35" i="40"/>
  <c r="MO3" i="40"/>
  <c r="MO4" i="40"/>
  <c r="MO5" i="40"/>
  <c r="MO6" i="40"/>
  <c r="MO7" i="40"/>
  <c r="MO8" i="40"/>
  <c r="MO9" i="40"/>
  <c r="MO10" i="40"/>
  <c r="MO11" i="40"/>
  <c r="MO12" i="40"/>
  <c r="MO13" i="40"/>
  <c r="MO14" i="40"/>
  <c r="MO15" i="40"/>
  <c r="MO16" i="40"/>
  <c r="MO17" i="40"/>
  <c r="MO18" i="40"/>
  <c r="MO19" i="40"/>
  <c r="MO20" i="40"/>
  <c r="MO21" i="40"/>
  <c r="MO22" i="40"/>
  <c r="MO23" i="40"/>
  <c r="MO24" i="40"/>
  <c r="MO25" i="40"/>
  <c r="MO26" i="40"/>
  <c r="MO27" i="40"/>
  <c r="MO28" i="40"/>
  <c r="MO29" i="40"/>
  <c r="MO30" i="40"/>
  <c r="MO31" i="40"/>
  <c r="MO32" i="40"/>
  <c r="MO33" i="40"/>
  <c r="MO34" i="40"/>
  <c r="MO35" i="40"/>
  <c r="MO36" i="40"/>
  <c r="MO37" i="40"/>
  <c r="MO38" i="40"/>
  <c r="MO39" i="40"/>
  <c r="MO40" i="40"/>
  <c r="MO41" i="40"/>
  <c r="MO42" i="40"/>
  <c r="MO43" i="40"/>
  <c r="MO44" i="40"/>
  <c r="MO45" i="40"/>
  <c r="MO46" i="40"/>
  <c r="MO47" i="40"/>
  <c r="MO48" i="40"/>
  <c r="MO49" i="40"/>
  <c r="MO50" i="40"/>
  <c r="MO51" i="40"/>
  <c r="MO52" i="40"/>
  <c r="MO53" i="40"/>
  <c r="MO54" i="40"/>
  <c r="MO55" i="40"/>
  <c r="MO56" i="40"/>
  <c r="MO57" i="40"/>
  <c r="MO58" i="40"/>
  <c r="MO59" i="40"/>
  <c r="MO60" i="40"/>
  <c r="MO61" i="40"/>
  <c r="MO62" i="40"/>
  <c r="MO63" i="40"/>
  <c r="MO64" i="40"/>
  <c r="MO65" i="40"/>
  <c r="MO66" i="40"/>
  <c r="MO67" i="40"/>
  <c r="MO68" i="40"/>
  <c r="MO69" i="40"/>
  <c r="MO70" i="40"/>
  <c r="MO71" i="40"/>
  <c r="MO72" i="40"/>
  <c r="MO73" i="40"/>
  <c r="MO74" i="40"/>
  <c r="MO75" i="40"/>
  <c r="MO76" i="40"/>
  <c r="MO77" i="40"/>
  <c r="MO78" i="40"/>
  <c r="MO79" i="40"/>
  <c r="MO80" i="40"/>
  <c r="MO81" i="40"/>
  <c r="MO82" i="40"/>
  <c r="MO83" i="40"/>
  <c r="MO84" i="40"/>
  <c r="MO85" i="40"/>
  <c r="MO86" i="40"/>
  <c r="MO87" i="40"/>
  <c r="MO88" i="40"/>
  <c r="MO89" i="40"/>
  <c r="MO90" i="40"/>
  <c r="MO91" i="40"/>
  <c r="MO92" i="40"/>
  <c r="MO93" i="40"/>
  <c r="MO94" i="40"/>
  <c r="MO95" i="40"/>
  <c r="MO96" i="40"/>
  <c r="MO97" i="40"/>
  <c r="MO98" i="40"/>
  <c r="MO99" i="40"/>
  <c r="MO100" i="40"/>
  <c r="MO101" i="40"/>
  <c r="MO102" i="40"/>
  <c r="MO103" i="40"/>
  <c r="MO104" i="40"/>
  <c r="MO105" i="40"/>
  <c r="MO106" i="40"/>
  <c r="MO107" i="40"/>
  <c r="MO108" i="40"/>
  <c r="MO109" i="40"/>
  <c r="MO110" i="40"/>
  <c r="MO111" i="40"/>
  <c r="MO112" i="40"/>
  <c r="MO113" i="40"/>
  <c r="MO114" i="40"/>
  <c r="MO115" i="40"/>
  <c r="MO116" i="40"/>
  <c r="MO117" i="40"/>
  <c r="MO118" i="40"/>
  <c r="MO119" i="40"/>
  <c r="MO120" i="40"/>
  <c r="MO121" i="40"/>
  <c r="MO122" i="40"/>
  <c r="MO123" i="40"/>
  <c r="MO124" i="40"/>
  <c r="MO125" i="40"/>
  <c r="MO126" i="40"/>
  <c r="MO127" i="40"/>
  <c r="MO128" i="40"/>
  <c r="MO129" i="40"/>
  <c r="MO130" i="40"/>
  <c r="MO131" i="40"/>
  <c r="MO132" i="40"/>
  <c r="MO133" i="40"/>
  <c r="MO134" i="40"/>
  <c r="MO135" i="40"/>
  <c r="MO136" i="40"/>
  <c r="MO137" i="40"/>
  <c r="MO138" i="40"/>
  <c r="MO139" i="40"/>
  <c r="MO140" i="40"/>
  <c r="MO141" i="40"/>
  <c r="MO142" i="40"/>
  <c r="MO143" i="40"/>
  <c r="MO144" i="40"/>
  <c r="MO145" i="40"/>
  <c r="MO146" i="40"/>
  <c r="MO147" i="40"/>
  <c r="MO148" i="40"/>
  <c r="MO149" i="40"/>
  <c r="MO150" i="40"/>
  <c r="MO151" i="40"/>
  <c r="MO152" i="40"/>
  <c r="MO153" i="40"/>
  <c r="MO154" i="40"/>
  <c r="MO155" i="40"/>
  <c r="MO156" i="40"/>
  <c r="MO157" i="40"/>
  <c r="MO158" i="40"/>
  <c r="MO159" i="40"/>
  <c r="MO160" i="40"/>
  <c r="MO161" i="40"/>
  <c r="MO162" i="40"/>
  <c r="MO163" i="40"/>
  <c r="MO164" i="40"/>
  <c r="MO165" i="40"/>
  <c r="MO166" i="40"/>
  <c r="MO167" i="40"/>
  <c r="MO168" i="40"/>
  <c r="MO169" i="40"/>
  <c r="MO170" i="40"/>
  <c r="MO171" i="40"/>
  <c r="MO172" i="40"/>
  <c r="MO173" i="40"/>
  <c r="MO174" i="40"/>
  <c r="MO175" i="40"/>
  <c r="MO176" i="40"/>
  <c r="MO177" i="40"/>
  <c r="MO178" i="40"/>
  <c r="MO179" i="40"/>
  <c r="MO180" i="40"/>
  <c r="MO181" i="40"/>
  <c r="MO182" i="40"/>
  <c r="MO183" i="40"/>
  <c r="MO184" i="40"/>
  <c r="MO185" i="40"/>
  <c r="MO186" i="40"/>
  <c r="MO187" i="40"/>
  <c r="MO188" i="40"/>
  <c r="MO189" i="40"/>
  <c r="MO190" i="40"/>
  <c r="MO191" i="40"/>
  <c r="MO192" i="40"/>
  <c r="MO193" i="40"/>
  <c r="MO194" i="40"/>
  <c r="MO195" i="40"/>
  <c r="MO196" i="40"/>
  <c r="MO197" i="40"/>
  <c r="MO198" i="40"/>
  <c r="MO199" i="40"/>
  <c r="MO200" i="40"/>
  <c r="MO201" i="40"/>
  <c r="MO202" i="40"/>
  <c r="MO203" i="40"/>
  <c r="MO204" i="40"/>
  <c r="MO205" i="40"/>
  <c r="MO206" i="40"/>
  <c r="MO207" i="40"/>
  <c r="MO208" i="40"/>
  <c r="MO209" i="40"/>
  <c r="MO210" i="40"/>
  <c r="MO211" i="40"/>
  <c r="MO212" i="40"/>
  <c r="MO213" i="40"/>
  <c r="MO214" i="40"/>
  <c r="MO215" i="40"/>
  <c r="MO216" i="40"/>
  <c r="MO217" i="40"/>
  <c r="MO218" i="40"/>
  <c r="MO219" i="40"/>
  <c r="MO220" i="40"/>
  <c r="MO221" i="40"/>
  <c r="MO222" i="40"/>
  <c r="MO223" i="40"/>
  <c r="MO224" i="40"/>
  <c r="MO225" i="40"/>
  <c r="MO226" i="40"/>
  <c r="MO227" i="40"/>
  <c r="MO228" i="40"/>
  <c r="MO229" i="40"/>
  <c r="MO230" i="40"/>
  <c r="MO231" i="40"/>
  <c r="MO232" i="40"/>
  <c r="MO233" i="40"/>
  <c r="MO234" i="40"/>
  <c r="MO235" i="40"/>
  <c r="MO236" i="40"/>
  <c r="MO237" i="40"/>
  <c r="MO238" i="40"/>
  <c r="MO239" i="40"/>
  <c r="MO240" i="40"/>
  <c r="MO241" i="40"/>
  <c r="MO242" i="40"/>
  <c r="MO243" i="40"/>
  <c r="MO244" i="40"/>
  <c r="MO245" i="40"/>
  <c r="MO246" i="40"/>
  <c r="MO247" i="40"/>
  <c r="MO248" i="40"/>
  <c r="MO249" i="40"/>
  <c r="MO250" i="40"/>
  <c r="MO251" i="40"/>
  <c r="MO252" i="40"/>
  <c r="MO253" i="40"/>
  <c r="MO254" i="40"/>
  <c r="MO255" i="40"/>
  <c r="MO256" i="40"/>
  <c r="MO257" i="40"/>
  <c r="MO258" i="40"/>
  <c r="MO259" i="40"/>
  <c r="MO260" i="40"/>
  <c r="MO261" i="40"/>
  <c r="MO262" i="40"/>
  <c r="MO263" i="40"/>
  <c r="MO264" i="40"/>
  <c r="MO265" i="40"/>
  <c r="MO266" i="40"/>
  <c r="MO267" i="40"/>
  <c r="MO268" i="40"/>
  <c r="MO269" i="40"/>
  <c r="MO270" i="40"/>
  <c r="MO271" i="40"/>
  <c r="MO272" i="40"/>
  <c r="MO273" i="40"/>
  <c r="MO274" i="40"/>
  <c r="MO275" i="40"/>
  <c r="MO276" i="40"/>
  <c r="MO277" i="40"/>
  <c r="MO278" i="40"/>
  <c r="MO279" i="40"/>
  <c r="MO280" i="40"/>
  <c r="MO281" i="40"/>
  <c r="MO282" i="40"/>
  <c r="MO283" i="40"/>
  <c r="MO284" i="40"/>
  <c r="MO285" i="40"/>
  <c r="MO286" i="40"/>
  <c r="MO287" i="40"/>
  <c r="MO288" i="40"/>
  <c r="MO289" i="40"/>
  <c r="MO290" i="40"/>
  <c r="MO291" i="40"/>
  <c r="MO292" i="40"/>
  <c r="MO293" i="40"/>
  <c r="MO294" i="40"/>
  <c r="MO295" i="40"/>
  <c r="MX3" i="40"/>
  <c r="MX4" i="40"/>
  <c r="MX5" i="40"/>
  <c r="MX6" i="40"/>
  <c r="MX7" i="40"/>
  <c r="MX8" i="40"/>
  <c r="MX9" i="40"/>
  <c r="MX10" i="40"/>
  <c r="MX11" i="40"/>
  <c r="MX12" i="40"/>
  <c r="MX13" i="40"/>
  <c r="MX14" i="40"/>
  <c r="MX15" i="40"/>
  <c r="MX16" i="40"/>
  <c r="MX17" i="40"/>
  <c r="MX18" i="40"/>
  <c r="MX19" i="40"/>
  <c r="MX20" i="40"/>
  <c r="MX21" i="40"/>
  <c r="MX22" i="40"/>
  <c r="MX23" i="40"/>
  <c r="MX24" i="40"/>
  <c r="MX25" i="40"/>
  <c r="MX26" i="40"/>
  <c r="MX27" i="40"/>
  <c r="MX28" i="40"/>
  <c r="MX29" i="40"/>
  <c r="MX30" i="40"/>
  <c r="MX31" i="40"/>
  <c r="MX32" i="40"/>
  <c r="MX33" i="40"/>
  <c r="MX34" i="40"/>
  <c r="MX35" i="40"/>
  <c r="MX36" i="40"/>
  <c r="MX37" i="40"/>
  <c r="MX38" i="40"/>
  <c r="MX39" i="40"/>
  <c r="MX40" i="40"/>
  <c r="MX41" i="40"/>
  <c r="MX42" i="40"/>
  <c r="MX43" i="40"/>
  <c r="MX44" i="40"/>
  <c r="MX45" i="40"/>
  <c r="MX46" i="40"/>
  <c r="MX47" i="40"/>
  <c r="MX48" i="40"/>
  <c r="MX49" i="40"/>
  <c r="MX50" i="40"/>
  <c r="MX51" i="40"/>
  <c r="MX52" i="40"/>
  <c r="MX53" i="40"/>
  <c r="MX54" i="40"/>
  <c r="MX55" i="40"/>
  <c r="MX56" i="40"/>
  <c r="MX57" i="40"/>
  <c r="MX58" i="40"/>
  <c r="NG3" i="40"/>
  <c r="NG4" i="40"/>
  <c r="NG5" i="40"/>
  <c r="NG6" i="40"/>
  <c r="NG7" i="40"/>
  <c r="NG8" i="40"/>
  <c r="NG9" i="40"/>
  <c r="NG10" i="40"/>
  <c r="NG11" i="40"/>
  <c r="NG12" i="40"/>
  <c r="NG13" i="40"/>
  <c r="NG14" i="40"/>
  <c r="NG15" i="40"/>
  <c r="NG16" i="40"/>
  <c r="NG17" i="40"/>
  <c r="NG18" i="40"/>
  <c r="NG19" i="40"/>
  <c r="NG20" i="40"/>
  <c r="NG21" i="40"/>
  <c r="NG22" i="40"/>
  <c r="NG23" i="40"/>
  <c r="NG24" i="40"/>
  <c r="NG25" i="40"/>
  <c r="NG26" i="40"/>
  <c r="NG27" i="40"/>
  <c r="NG28" i="40"/>
  <c r="NG29" i="40"/>
  <c r="NG30" i="40"/>
  <c r="NG31" i="40"/>
  <c r="NG32" i="40"/>
  <c r="NG33" i="40"/>
  <c r="NG34" i="40"/>
  <c r="NG35" i="40"/>
  <c r="NG36" i="40"/>
  <c r="NG37" i="40"/>
  <c r="NG38" i="40"/>
  <c r="NG39" i="40"/>
  <c r="NG40" i="40"/>
  <c r="NG41" i="40"/>
  <c r="NG42" i="40"/>
  <c r="NG43" i="40"/>
  <c r="NG44" i="40"/>
  <c r="NG45" i="40"/>
  <c r="NG46" i="40"/>
  <c r="NG47" i="40"/>
  <c r="NG48" i="40"/>
  <c r="NG49" i="40"/>
  <c r="NG50" i="40"/>
  <c r="NG51" i="40"/>
  <c r="NG52" i="40"/>
  <c r="NG53" i="40"/>
  <c r="NG54" i="40"/>
  <c r="NG55" i="40"/>
  <c r="NG56" i="40"/>
  <c r="NG57" i="40"/>
  <c r="NG58" i="40"/>
  <c r="NG59" i="40"/>
  <c r="NG60" i="40"/>
  <c r="NG61" i="40"/>
  <c r="NG62" i="40"/>
  <c r="NG63" i="40"/>
  <c r="NG64" i="40"/>
  <c r="NG65" i="40"/>
  <c r="NG66" i="40"/>
  <c r="NG67" i="40"/>
  <c r="NG68" i="40"/>
  <c r="NG69" i="40"/>
  <c r="NG70" i="40"/>
  <c r="NG71" i="40"/>
  <c r="NG72" i="40"/>
  <c r="NG73" i="40"/>
  <c r="NG74" i="40"/>
  <c r="NG75" i="40"/>
  <c r="NG76" i="40"/>
  <c r="NG77" i="40"/>
  <c r="NG78" i="40"/>
  <c r="NG79" i="40"/>
  <c r="NG80" i="40"/>
  <c r="NG81" i="40"/>
  <c r="NG82" i="40"/>
  <c r="NG83" i="40"/>
  <c r="NG84" i="40"/>
  <c r="NG85" i="40"/>
  <c r="NG86" i="40"/>
  <c r="NG87" i="40"/>
  <c r="NG88" i="40"/>
  <c r="NG89" i="40"/>
  <c r="NG90" i="40"/>
  <c r="NG91" i="40"/>
  <c r="NG92" i="40"/>
  <c r="NG93" i="40"/>
  <c r="NG94" i="40"/>
  <c r="NP3" i="40"/>
  <c r="NP4" i="40"/>
  <c r="NP5" i="40"/>
  <c r="NP6" i="40"/>
  <c r="NP7" i="40"/>
  <c r="NP8" i="40"/>
  <c r="NP9" i="40"/>
  <c r="NP10" i="40"/>
  <c r="NP11" i="40"/>
  <c r="NP12" i="40"/>
  <c r="NP13" i="40"/>
  <c r="NP14" i="40"/>
  <c r="NP15" i="40"/>
  <c r="NP16" i="40"/>
  <c r="NP17" i="40"/>
  <c r="NP18" i="40"/>
  <c r="NP19" i="40"/>
  <c r="NP20" i="40"/>
  <c r="NP21" i="40"/>
  <c r="NP22" i="40"/>
  <c r="NP23" i="40"/>
  <c r="NP24" i="40"/>
  <c r="NP25" i="40"/>
  <c r="NP26" i="40"/>
  <c r="NP27" i="40"/>
  <c r="NP28" i="40"/>
  <c r="NP29" i="40"/>
  <c r="NP30" i="40"/>
  <c r="NP31" i="40"/>
  <c r="NP32" i="40"/>
  <c r="NP33" i="40"/>
  <c r="NP34" i="40"/>
  <c r="NP35" i="40"/>
  <c r="NP36" i="40"/>
  <c r="NP37" i="40"/>
  <c r="NP38" i="40"/>
  <c r="NP39" i="40"/>
  <c r="NP40" i="40"/>
  <c r="NP41" i="40"/>
  <c r="NP42" i="40"/>
  <c r="NP43" i="40"/>
  <c r="NP44" i="40"/>
  <c r="NP45" i="40"/>
  <c r="NP46" i="40"/>
  <c r="NP47" i="40"/>
  <c r="NP48" i="40"/>
  <c r="NP49" i="40"/>
  <c r="NP50" i="40"/>
  <c r="NP51" i="40"/>
  <c r="NP52" i="40"/>
  <c r="NP53" i="40"/>
  <c r="NP54" i="40"/>
  <c r="NP55" i="40"/>
  <c r="NP56" i="40"/>
  <c r="NP57" i="40"/>
  <c r="NP58" i="40"/>
  <c r="NP59" i="40"/>
  <c r="NP60" i="40"/>
  <c r="NP61" i="40"/>
  <c r="NP62" i="40"/>
  <c r="NP63" i="40"/>
  <c r="NP64" i="40"/>
  <c r="NP65" i="40"/>
  <c r="NP66" i="40"/>
  <c r="NP67" i="40"/>
  <c r="NP68" i="40"/>
  <c r="NP69" i="40"/>
  <c r="NP70" i="40"/>
  <c r="NP71" i="40"/>
  <c r="NP72" i="40"/>
  <c r="NP73" i="40"/>
  <c r="NP74" i="40"/>
  <c r="NP75" i="40"/>
  <c r="NP76" i="40"/>
  <c r="NP77" i="40"/>
  <c r="NP78" i="40"/>
  <c r="NP79" i="40"/>
  <c r="NP80" i="40"/>
  <c r="NP81" i="40"/>
  <c r="NP82" i="40"/>
  <c r="NP83" i="40"/>
  <c r="NP84" i="40"/>
  <c r="NP85" i="40"/>
  <c r="NP86" i="40"/>
  <c r="NP87" i="40"/>
  <c r="NP88" i="40"/>
  <c r="NP89" i="40"/>
  <c r="NP90" i="40"/>
  <c r="NP91" i="40"/>
  <c r="NP92" i="40"/>
  <c r="NP93" i="40"/>
  <c r="NP94" i="40"/>
  <c r="NP95" i="40"/>
  <c r="NP96" i="40"/>
  <c r="NP97" i="40"/>
  <c r="NP98" i="40"/>
  <c r="NP99" i="40"/>
  <c r="NP100" i="40"/>
  <c r="NP101" i="40"/>
  <c r="NP102" i="40"/>
  <c r="NP103" i="40"/>
  <c r="NP104" i="40"/>
  <c r="NP105" i="40"/>
  <c r="NP106" i="40"/>
  <c r="NP107" i="40"/>
  <c r="NP108" i="40"/>
  <c r="NP109" i="40"/>
  <c r="NP110" i="40"/>
  <c r="NP111" i="40"/>
  <c r="NP112" i="40"/>
  <c r="NP113" i="40"/>
  <c r="NP114" i="40"/>
  <c r="NP115" i="40"/>
  <c r="NP116" i="40"/>
  <c r="NP117" i="40"/>
  <c r="NP118" i="40"/>
  <c r="NP119" i="40"/>
  <c r="NP120" i="40"/>
  <c r="NP121" i="40"/>
  <c r="NY3" i="40"/>
  <c r="NY4" i="40"/>
  <c r="NY5" i="40"/>
  <c r="NY6" i="40"/>
  <c r="NY7" i="40"/>
  <c r="NY8" i="40"/>
  <c r="NY9" i="40"/>
  <c r="NY10" i="40"/>
  <c r="NY11" i="40"/>
  <c r="NY12" i="40"/>
  <c r="NY13" i="40"/>
  <c r="NY14" i="40"/>
  <c r="NY15" i="40"/>
  <c r="NY16" i="40"/>
  <c r="NY17" i="40"/>
  <c r="NY18" i="40"/>
  <c r="NY19" i="40"/>
  <c r="NY20" i="40"/>
  <c r="NY21" i="40"/>
  <c r="NY22" i="40"/>
  <c r="NY23" i="40"/>
  <c r="NY24" i="40"/>
  <c r="NY25" i="40"/>
  <c r="NY26" i="40"/>
  <c r="NY27" i="40"/>
  <c r="NY28" i="40"/>
  <c r="NY29" i="40"/>
  <c r="NY30" i="40"/>
  <c r="NY31" i="40"/>
  <c r="NY32" i="40"/>
  <c r="NY33" i="40"/>
  <c r="NY34" i="40"/>
  <c r="NY35" i="40"/>
  <c r="NY36" i="40"/>
  <c r="NY37" i="40"/>
  <c r="NY38" i="40"/>
  <c r="NY39" i="40"/>
  <c r="NY40" i="40"/>
  <c r="NY41" i="40"/>
  <c r="NY42" i="40"/>
  <c r="NY43" i="40"/>
  <c r="NY44" i="40"/>
  <c r="NY45" i="40"/>
  <c r="NY46" i="40"/>
  <c r="NY47" i="40"/>
  <c r="NY48" i="40"/>
  <c r="NY49" i="40"/>
  <c r="NY50" i="40"/>
  <c r="NY51" i="40"/>
  <c r="NY52" i="40"/>
  <c r="NY53" i="40"/>
  <c r="NY54" i="40"/>
  <c r="NY55" i="40"/>
  <c r="NY56" i="40"/>
  <c r="NY57" i="40"/>
  <c r="NY58" i="40"/>
  <c r="NY59" i="40"/>
  <c r="NY60" i="40"/>
  <c r="NY61" i="40"/>
  <c r="NY62" i="40"/>
  <c r="NY63" i="40"/>
  <c r="NY64" i="40"/>
  <c r="NY65" i="40"/>
  <c r="NY66" i="40"/>
  <c r="NY67" i="40"/>
  <c r="NY68" i="40"/>
  <c r="NY69" i="40"/>
  <c r="NY70" i="40"/>
  <c r="NY71" i="40"/>
  <c r="NY72" i="40"/>
  <c r="NY73" i="40"/>
  <c r="NY74" i="40"/>
  <c r="NY75" i="40"/>
  <c r="NY76" i="40"/>
  <c r="NY77" i="40"/>
  <c r="NY78" i="40"/>
  <c r="NY79" i="40"/>
  <c r="NY80" i="40"/>
  <c r="NY81" i="40"/>
  <c r="NY82" i="40"/>
  <c r="NY83" i="40"/>
  <c r="NY84" i="40"/>
  <c r="NY85" i="40"/>
  <c r="NY86" i="40"/>
  <c r="NY87" i="40"/>
  <c r="NY88" i="40"/>
  <c r="NY89" i="40"/>
  <c r="NY90" i="40"/>
  <c r="NY91" i="40"/>
  <c r="NY92" i="40"/>
  <c r="NY93" i="40"/>
  <c r="NY94" i="40"/>
  <c r="NY95" i="40"/>
  <c r="NY96" i="40"/>
  <c r="NY97" i="40"/>
  <c r="NY98" i="40"/>
  <c r="NY99" i="40"/>
  <c r="NY100" i="40"/>
  <c r="NY101" i="40"/>
  <c r="NY102" i="40"/>
  <c r="NY103" i="40"/>
  <c r="NY104" i="40"/>
  <c r="NY105" i="40"/>
  <c r="NY106" i="40"/>
  <c r="NY107" i="40"/>
  <c r="NY108" i="40"/>
  <c r="NY109" i="40"/>
  <c r="NY110" i="40"/>
  <c r="NY111" i="40"/>
  <c r="NY112" i="40"/>
  <c r="NY113" i="40"/>
  <c r="NY114" i="40"/>
  <c r="NY115" i="40"/>
  <c r="NY116" i="40"/>
  <c r="NY117" i="40"/>
  <c r="NY118" i="40"/>
  <c r="NY119" i="40"/>
  <c r="NY120" i="40"/>
  <c r="NY121" i="40"/>
  <c r="NY122" i="40"/>
  <c r="NY123" i="40"/>
  <c r="NY124" i="40"/>
  <c r="NY125" i="40"/>
  <c r="NY126" i="40"/>
  <c r="NY127" i="40"/>
  <c r="NY128" i="40"/>
  <c r="NY129" i="40"/>
  <c r="NY130" i="40"/>
  <c r="NY131" i="40"/>
  <c r="NY132" i="40"/>
  <c r="NY133" i="40"/>
  <c r="NY134" i="40"/>
  <c r="NY135" i="40"/>
  <c r="NY136" i="40"/>
  <c r="NY137" i="40"/>
  <c r="NY138" i="40"/>
  <c r="NY139" i="40"/>
  <c r="NY140" i="40"/>
  <c r="NY141" i="40"/>
  <c r="NY142" i="40"/>
  <c r="NY143" i="40"/>
  <c r="NY144" i="40"/>
  <c r="NY145" i="40"/>
  <c r="NY146" i="40"/>
  <c r="NY147" i="40"/>
  <c r="NY148" i="40"/>
  <c r="NY149" i="40"/>
  <c r="NY150" i="40"/>
  <c r="NY151" i="40"/>
  <c r="NY152" i="40"/>
  <c r="NY153" i="40"/>
  <c r="NY154" i="40"/>
  <c r="NY155" i="40"/>
  <c r="NY156" i="40"/>
  <c r="NY157" i="40"/>
  <c r="NY158" i="40"/>
  <c r="NY159" i="40"/>
  <c r="NY160" i="40"/>
  <c r="NY161" i="40"/>
  <c r="NY162" i="40"/>
  <c r="NY163" i="40"/>
  <c r="NY164" i="40"/>
  <c r="NY165" i="40"/>
  <c r="NY166" i="40"/>
  <c r="NY167" i="40"/>
  <c r="NY168" i="40"/>
  <c r="NY169" i="40"/>
  <c r="NY170" i="40"/>
  <c r="NY171" i="40"/>
  <c r="NY172" i="40"/>
  <c r="NY173" i="40"/>
  <c r="NY174" i="40"/>
  <c r="NY175" i="40"/>
  <c r="NY176" i="40"/>
  <c r="NY177" i="40"/>
  <c r="NY178" i="40"/>
  <c r="NY179" i="40"/>
  <c r="NY180" i="40"/>
  <c r="NY181" i="40"/>
  <c r="NY182" i="40"/>
  <c r="NY183" i="40"/>
  <c r="NY184" i="40"/>
  <c r="NY185" i="40"/>
  <c r="NY186" i="40"/>
  <c r="NY187" i="40"/>
  <c r="NY188" i="40"/>
  <c r="NY189" i="40"/>
  <c r="NY190" i="40"/>
  <c r="NY191" i="40"/>
  <c r="NY192" i="40"/>
  <c r="NY193" i="40"/>
  <c r="NY194" i="40"/>
  <c r="NY195" i="40"/>
  <c r="NY196" i="40"/>
  <c r="NY197" i="40"/>
  <c r="NY198" i="40"/>
  <c r="NY199" i="40"/>
  <c r="NY200" i="40"/>
  <c r="NY201" i="40"/>
  <c r="NY202" i="40"/>
  <c r="NY203" i="40"/>
  <c r="NY204" i="40"/>
  <c r="NY205" i="40"/>
  <c r="NY206" i="40"/>
  <c r="NY207" i="40"/>
  <c r="NY208" i="40"/>
  <c r="NY209" i="40"/>
  <c r="NY210" i="40"/>
  <c r="NY211" i="40"/>
  <c r="NY212" i="40"/>
  <c r="OH3" i="40"/>
  <c r="OH4" i="40"/>
  <c r="OH5" i="40"/>
  <c r="OH6" i="40"/>
  <c r="OH7" i="40"/>
  <c r="OH8" i="40"/>
  <c r="OH9" i="40"/>
  <c r="OH10" i="40"/>
  <c r="OH11" i="40"/>
  <c r="OH12" i="40"/>
  <c r="OH13" i="40"/>
  <c r="OH14" i="40"/>
  <c r="OH15" i="40"/>
  <c r="OH16" i="40"/>
  <c r="OH17" i="40"/>
  <c r="OH18" i="40"/>
  <c r="OH19" i="40"/>
  <c r="OH20" i="40"/>
  <c r="OH21" i="40"/>
  <c r="OH22" i="40"/>
  <c r="OH23" i="40"/>
  <c r="OH24" i="40"/>
  <c r="OH25" i="40"/>
  <c r="OH26" i="40"/>
  <c r="OH27" i="40"/>
  <c r="OH28" i="40"/>
  <c r="OH29" i="40"/>
  <c r="OH30" i="40"/>
  <c r="OH31" i="40"/>
  <c r="OH32" i="40"/>
  <c r="OH33" i="40"/>
  <c r="OH34" i="40"/>
  <c r="OH35" i="40"/>
  <c r="OH36" i="40"/>
  <c r="OH37" i="40"/>
  <c r="OH38" i="40"/>
  <c r="OH39" i="40"/>
  <c r="OH40" i="40"/>
  <c r="OH41" i="40"/>
  <c r="OH42" i="40"/>
  <c r="OH43" i="40"/>
  <c r="OH44" i="40"/>
  <c r="OH45" i="40"/>
  <c r="OH46" i="40"/>
  <c r="OH47" i="40"/>
  <c r="OH48" i="40"/>
  <c r="OH49" i="40"/>
  <c r="OH50" i="40"/>
  <c r="OH51" i="40"/>
  <c r="OH52" i="40"/>
  <c r="OH53" i="40"/>
  <c r="OH54" i="40"/>
  <c r="OH55" i="40"/>
  <c r="OH56" i="40"/>
  <c r="OH57" i="40"/>
  <c r="OH58" i="40"/>
  <c r="OH59" i="40"/>
  <c r="OH60" i="40"/>
  <c r="OH61" i="40"/>
  <c r="OH62" i="40"/>
  <c r="OH63" i="40"/>
  <c r="OH64" i="40"/>
  <c r="OH65" i="40"/>
  <c r="OH66" i="40"/>
  <c r="OH67" i="40"/>
  <c r="OH68" i="40"/>
  <c r="OH69" i="40"/>
  <c r="OH70" i="40"/>
  <c r="OH71" i="40"/>
  <c r="OH72" i="40"/>
  <c r="OH73" i="40"/>
  <c r="OH74" i="40"/>
  <c r="OH75" i="40"/>
  <c r="OH76" i="40"/>
  <c r="OH77" i="40"/>
  <c r="OH78" i="40"/>
  <c r="OH79" i="40"/>
  <c r="OH80" i="40"/>
  <c r="OH81" i="40"/>
  <c r="OH82" i="40"/>
  <c r="OH83" i="40"/>
  <c r="OH84" i="40"/>
  <c r="OH85" i="40"/>
  <c r="OH86" i="40"/>
  <c r="OH87" i="40"/>
  <c r="OH88" i="40"/>
  <c r="OH89" i="40"/>
  <c r="OH90" i="40"/>
  <c r="OH91" i="40"/>
  <c r="OH92" i="40"/>
  <c r="OH93" i="40"/>
  <c r="OH94" i="40"/>
  <c r="OH95" i="40"/>
  <c r="OH96" i="40"/>
  <c r="OH97" i="40"/>
  <c r="OH98" i="40"/>
  <c r="OH99" i="40"/>
  <c r="OH100" i="40"/>
  <c r="OH101" i="40"/>
  <c r="OH102" i="40"/>
  <c r="OH103" i="40"/>
  <c r="OH104" i="40"/>
  <c r="OH105" i="40"/>
  <c r="OH106" i="40"/>
  <c r="OH107" i="40"/>
  <c r="OH108" i="40"/>
  <c r="OH109" i="40"/>
  <c r="OH110" i="40"/>
  <c r="OH111" i="40"/>
  <c r="OH112" i="40"/>
  <c r="OH113" i="40"/>
  <c r="OH114" i="40"/>
  <c r="OH115" i="40"/>
  <c r="OH116" i="40"/>
  <c r="OH117" i="40"/>
  <c r="OH118" i="40"/>
  <c r="OH119" i="40"/>
  <c r="OH120" i="40"/>
  <c r="OH121" i="40"/>
  <c r="OH122" i="40"/>
  <c r="OH123" i="40"/>
  <c r="OH124" i="40"/>
  <c r="OH125" i="40"/>
  <c r="OH126" i="40"/>
  <c r="OH127" i="40"/>
  <c r="OH128" i="40"/>
  <c r="OH129" i="40"/>
  <c r="OH130" i="40"/>
  <c r="OH131" i="40"/>
  <c r="OH132" i="40"/>
  <c r="OH133" i="40"/>
  <c r="OH134" i="40"/>
  <c r="OH135" i="40"/>
  <c r="OH136" i="40"/>
  <c r="OH137" i="40"/>
  <c r="OH138" i="40"/>
  <c r="OH139" i="40"/>
  <c r="OH140" i="40"/>
  <c r="OH141" i="40"/>
  <c r="OH142" i="40"/>
  <c r="OH143" i="40"/>
  <c r="OH144" i="40"/>
  <c r="OH145" i="40"/>
  <c r="OH146" i="40"/>
  <c r="OH147" i="40"/>
  <c r="OH148" i="40"/>
  <c r="OH149" i="40"/>
  <c r="OH150" i="40"/>
  <c r="OH151" i="40"/>
  <c r="OH152" i="40"/>
  <c r="OH153" i="40"/>
  <c r="OH154" i="40"/>
  <c r="OH155" i="40"/>
  <c r="OH156" i="40"/>
  <c r="OH157" i="40"/>
  <c r="OH158" i="40"/>
  <c r="OH159" i="40"/>
  <c r="OH160" i="40"/>
  <c r="OH161" i="40"/>
  <c r="OH162" i="40"/>
  <c r="OH163" i="40"/>
  <c r="OH164" i="40"/>
  <c r="OH165" i="40"/>
  <c r="OH166" i="40"/>
  <c r="OH167" i="40"/>
  <c r="OH168" i="40"/>
  <c r="OH169" i="40"/>
  <c r="OH170" i="40"/>
  <c r="OH171" i="40"/>
  <c r="OH172" i="40"/>
  <c r="OH173" i="40"/>
  <c r="OH174" i="40"/>
  <c r="OH175" i="40"/>
  <c r="OH176" i="40"/>
  <c r="OH177" i="40"/>
  <c r="OH178" i="40"/>
  <c r="OH179" i="40"/>
  <c r="OH180" i="40"/>
  <c r="OH181" i="40"/>
  <c r="OH182" i="40"/>
  <c r="OH183" i="40"/>
  <c r="OH184" i="40"/>
  <c r="OH185" i="40"/>
  <c r="OH186" i="40"/>
  <c r="OH187" i="40"/>
  <c r="OH188" i="40"/>
  <c r="OH189" i="40"/>
  <c r="OH190" i="40"/>
  <c r="OH191" i="40"/>
  <c r="OH192" i="40"/>
  <c r="OH193" i="40"/>
  <c r="OH194" i="40"/>
  <c r="OH195" i="40"/>
  <c r="OH196" i="40"/>
  <c r="OH197" i="40"/>
  <c r="OH198" i="40"/>
  <c r="OH199" i="40"/>
  <c r="OH200" i="40"/>
  <c r="OH201" i="40"/>
  <c r="OH202" i="40"/>
  <c r="OH203" i="40"/>
  <c r="OH204" i="40"/>
  <c r="OH205" i="40"/>
  <c r="OH206" i="40"/>
  <c r="OH207" i="40"/>
  <c r="OH208" i="40"/>
  <c r="OH209" i="40"/>
  <c r="OH210" i="40"/>
  <c r="OH211" i="40"/>
  <c r="OH212" i="40"/>
  <c r="OH213" i="40"/>
  <c r="OH214" i="40"/>
  <c r="OH215" i="40"/>
  <c r="OH216" i="40"/>
  <c r="OH217" i="40"/>
  <c r="OH218" i="40"/>
  <c r="OH219" i="40"/>
  <c r="OH220" i="40"/>
  <c r="OH221" i="40"/>
  <c r="OH222" i="40"/>
  <c r="OH223" i="40"/>
  <c r="OH224" i="40"/>
  <c r="OH225" i="40"/>
  <c r="OH226" i="40"/>
  <c r="OH227" i="40"/>
  <c r="OH228" i="40"/>
  <c r="OH229" i="40"/>
  <c r="OH230" i="40"/>
  <c r="OH231" i="40"/>
  <c r="OH232" i="40"/>
  <c r="OH233" i="40"/>
  <c r="OH234" i="40"/>
  <c r="OH235" i="40"/>
  <c r="OH236" i="40"/>
  <c r="OH237" i="40"/>
  <c r="OH238" i="40"/>
  <c r="OH239" i="40"/>
  <c r="OH240" i="40"/>
  <c r="OH241" i="40"/>
  <c r="OH242" i="40"/>
  <c r="OH243" i="40"/>
  <c r="OH244" i="40"/>
  <c r="OH245" i="40"/>
  <c r="OH246" i="40"/>
  <c r="OH247" i="40"/>
  <c r="OH248" i="40"/>
  <c r="OH249" i="40"/>
  <c r="OH250" i="40"/>
  <c r="OH251" i="40"/>
  <c r="OH252" i="40"/>
  <c r="OH253" i="40"/>
  <c r="OH254" i="40"/>
  <c r="OH255" i="40"/>
  <c r="OH256" i="40"/>
  <c r="OH257" i="40"/>
  <c r="OH258" i="40"/>
  <c r="OH259" i="40"/>
  <c r="OH260" i="40"/>
  <c r="OH261" i="40"/>
  <c r="OH262" i="40"/>
  <c r="OH263" i="40"/>
  <c r="OH264" i="40"/>
  <c r="OH265" i="40"/>
  <c r="OH266" i="40"/>
  <c r="OH267" i="40"/>
  <c r="OH268" i="40"/>
  <c r="OH269" i="40"/>
  <c r="OH270" i="40"/>
  <c r="OH271" i="40"/>
  <c r="OH272" i="40"/>
  <c r="OH273" i="40"/>
  <c r="OH274" i="40"/>
  <c r="OH275" i="40"/>
  <c r="OH276" i="40"/>
  <c r="OH277" i="40"/>
  <c r="OH278" i="40"/>
  <c r="OH279" i="40"/>
  <c r="OH280" i="40"/>
  <c r="OH281" i="40"/>
  <c r="OH282" i="40"/>
  <c r="OH283" i="40"/>
  <c r="OH284" i="40"/>
  <c r="OH285" i="40"/>
  <c r="OH286" i="40"/>
  <c r="OH287" i="40"/>
  <c r="OH288" i="40"/>
  <c r="OH289" i="40"/>
  <c r="OH290" i="40"/>
  <c r="OH291" i="40"/>
  <c r="OH292" i="40"/>
  <c r="OH293" i="40"/>
  <c r="OH294" i="40"/>
  <c r="OH295" i="40"/>
  <c r="OH296" i="40"/>
  <c r="OH297" i="40"/>
  <c r="OH298" i="40"/>
  <c r="OH299" i="40"/>
  <c r="OH300" i="40"/>
  <c r="OH301" i="40"/>
  <c r="OH302" i="40"/>
  <c r="OH303" i="40"/>
  <c r="OH304" i="40"/>
  <c r="OH305" i="40"/>
  <c r="OH306" i="40"/>
  <c r="OH307" i="40"/>
  <c r="OH308" i="40"/>
  <c r="OH309" i="40"/>
  <c r="OH310" i="40"/>
  <c r="OH311" i="40"/>
  <c r="OH312" i="40"/>
  <c r="OH313" i="40"/>
  <c r="OH314" i="40"/>
  <c r="OH315" i="40"/>
  <c r="OH316" i="40"/>
  <c r="OH317" i="40"/>
  <c r="OH318" i="40"/>
  <c r="OH319" i="40"/>
  <c r="OH320" i="40"/>
  <c r="OH321" i="40"/>
  <c r="OH322" i="40"/>
  <c r="OH323" i="40"/>
  <c r="OH324" i="40"/>
  <c r="OH325" i="40"/>
  <c r="OH326" i="40"/>
  <c r="OH327" i="40"/>
  <c r="OH328" i="40"/>
  <c r="OH329" i="40"/>
  <c r="OH330" i="40"/>
  <c r="OH331" i="40"/>
  <c r="OH332" i="40"/>
  <c r="OH333" i="40"/>
  <c r="OH334" i="40"/>
  <c r="OH335" i="40"/>
  <c r="OH336" i="40"/>
  <c r="OH337" i="40"/>
  <c r="OH338" i="40"/>
  <c r="OH339" i="40"/>
  <c r="OH340" i="40"/>
  <c r="OH341" i="40"/>
  <c r="OH342" i="40"/>
  <c r="OH343" i="40"/>
  <c r="OH344" i="40"/>
  <c r="OH345" i="40"/>
  <c r="OH346" i="40"/>
  <c r="OH347" i="40"/>
  <c r="OH348" i="40"/>
  <c r="OH349" i="40"/>
  <c r="OH350" i="40"/>
  <c r="OH351" i="40"/>
  <c r="OH352" i="40"/>
  <c r="OH353" i="40"/>
  <c r="OH354" i="40"/>
  <c r="OH355" i="40"/>
  <c r="OH356" i="40"/>
  <c r="OH357" i="40"/>
  <c r="OH358" i="40"/>
  <c r="OH359" i="40"/>
  <c r="OH360" i="40"/>
  <c r="OH361" i="40"/>
  <c r="OH362" i="40"/>
  <c r="OH363" i="40"/>
  <c r="OH364" i="40"/>
  <c r="OH365" i="40"/>
  <c r="OH366" i="40"/>
  <c r="OH367" i="40"/>
  <c r="OH368" i="40"/>
  <c r="OH369" i="40"/>
  <c r="OH370" i="40"/>
  <c r="OH371" i="40"/>
  <c r="OH372" i="40"/>
  <c r="OH373" i="40"/>
  <c r="OH374" i="40"/>
  <c r="OH375" i="40"/>
  <c r="OH376" i="40"/>
  <c r="OH377" i="40"/>
  <c r="OH378" i="40"/>
  <c r="OH379" i="40"/>
  <c r="OH380" i="40"/>
  <c r="OH381" i="40"/>
  <c r="OH382" i="40"/>
  <c r="OH383" i="40"/>
  <c r="OH384" i="40"/>
  <c r="OH385" i="40"/>
  <c r="OH386" i="40"/>
  <c r="OH387" i="40"/>
  <c r="OH388" i="40"/>
  <c r="OH389" i="40"/>
  <c r="OH390" i="40"/>
  <c r="OH391" i="40"/>
  <c r="OH392" i="40"/>
  <c r="OH393" i="40"/>
  <c r="OH394" i="40"/>
  <c r="OH395" i="40"/>
  <c r="OH396" i="40"/>
  <c r="OH397" i="40"/>
  <c r="OH398" i="40"/>
  <c r="OH399" i="40"/>
  <c r="OH400" i="40"/>
  <c r="OH401" i="40"/>
  <c r="OH402" i="40"/>
  <c r="OH403" i="40"/>
  <c r="OH404" i="40"/>
  <c r="OH405" i="40"/>
  <c r="OH406" i="40"/>
  <c r="OH407" i="40"/>
  <c r="OH408" i="40"/>
  <c r="OH409" i="40"/>
  <c r="OH410" i="40"/>
  <c r="OH411" i="40"/>
  <c r="OH412" i="40"/>
  <c r="OH413" i="40"/>
  <c r="OH414" i="40"/>
  <c r="OH415" i="40"/>
  <c r="OH416" i="40"/>
  <c r="OH417" i="40"/>
  <c r="OH418" i="40"/>
  <c r="OH419" i="40"/>
  <c r="OH420" i="40"/>
  <c r="OH421" i="40"/>
  <c r="OH422" i="40"/>
  <c r="OH423" i="40"/>
  <c r="OH424" i="40"/>
  <c r="OH425" i="40"/>
  <c r="OH426" i="40"/>
  <c r="OH427" i="40"/>
  <c r="OH428" i="40"/>
  <c r="OH429" i="40"/>
  <c r="OH430" i="40"/>
  <c r="OH431" i="40"/>
  <c r="OH432" i="40"/>
  <c r="OH433" i="40"/>
  <c r="OH434" i="40"/>
  <c r="OH435" i="40"/>
  <c r="OH436" i="40"/>
  <c r="OH437" i="40"/>
  <c r="OH438" i="40"/>
  <c r="OH439" i="40"/>
  <c r="OH440" i="40"/>
  <c r="OH441" i="40"/>
  <c r="OH442" i="40"/>
  <c r="OH443" i="40"/>
  <c r="OH444" i="40"/>
  <c r="OH445" i="40"/>
  <c r="OH446" i="40"/>
  <c r="OH447" i="40"/>
  <c r="OH448" i="40"/>
  <c r="OH449" i="40"/>
  <c r="OH450" i="40"/>
  <c r="OH451" i="40"/>
  <c r="OH452" i="40"/>
  <c r="OH453" i="40"/>
  <c r="OH454" i="40"/>
  <c r="OH455" i="40"/>
  <c r="OH456" i="40"/>
  <c r="OH457" i="40"/>
  <c r="OH458" i="40"/>
  <c r="OH459" i="40"/>
  <c r="OH460" i="40"/>
  <c r="OH461" i="40"/>
  <c r="OH462" i="40"/>
  <c r="OH463" i="40"/>
  <c r="OH464" i="40"/>
  <c r="OH465" i="40"/>
  <c r="OH466" i="40"/>
  <c r="OH467" i="40"/>
  <c r="OH468" i="40"/>
  <c r="OH469" i="40"/>
  <c r="OH470" i="40"/>
  <c r="OH471" i="40"/>
  <c r="OH472" i="40"/>
  <c r="OH473" i="40"/>
  <c r="OH474" i="40"/>
  <c r="OH475" i="40"/>
  <c r="OH476" i="40"/>
  <c r="OH477" i="40"/>
  <c r="OH478" i="40"/>
  <c r="OH479" i="40"/>
  <c r="OH480" i="40"/>
  <c r="OH481" i="40"/>
  <c r="OH482" i="40"/>
  <c r="OH483" i="40"/>
  <c r="OH484" i="40"/>
  <c r="OH485" i="40"/>
  <c r="OH486" i="40"/>
  <c r="OH487" i="40"/>
  <c r="OH488" i="40"/>
  <c r="OH489" i="40"/>
  <c r="OH490" i="40"/>
  <c r="OH491" i="40"/>
  <c r="OH492" i="40"/>
  <c r="OH493" i="40"/>
  <c r="OH494" i="40"/>
  <c r="OH495" i="40"/>
  <c r="OH496" i="40"/>
  <c r="OH497" i="40"/>
  <c r="OH498" i="40"/>
  <c r="OH499" i="40"/>
  <c r="OH500" i="40"/>
  <c r="OH501" i="40"/>
  <c r="OH502" i="40"/>
  <c r="OH503" i="40"/>
  <c r="OH504" i="40"/>
  <c r="OH505" i="40"/>
  <c r="OH506" i="40"/>
  <c r="OH507" i="40"/>
  <c r="OH508" i="40"/>
  <c r="OH509" i="40"/>
  <c r="OH510" i="40"/>
  <c r="OH511" i="40"/>
  <c r="OH512" i="40"/>
  <c r="OH513" i="40"/>
  <c r="OH514" i="40"/>
  <c r="OH515" i="40"/>
  <c r="OH516" i="40"/>
  <c r="OH517" i="40"/>
  <c r="OH518" i="40"/>
  <c r="OH519" i="40"/>
  <c r="OH520" i="40"/>
  <c r="OH521" i="40"/>
  <c r="OH522" i="40"/>
  <c r="OH523" i="40"/>
  <c r="OH524" i="40"/>
  <c r="OH525" i="40"/>
  <c r="OH526" i="40"/>
  <c r="OH527" i="40"/>
  <c r="OH528" i="40"/>
  <c r="OH529" i="40"/>
  <c r="OH530" i="40"/>
  <c r="OH531" i="40"/>
  <c r="OH532" i="40"/>
  <c r="OH533" i="40"/>
  <c r="OH534" i="40"/>
  <c r="OH535" i="40"/>
  <c r="OH536" i="40"/>
  <c r="OH537" i="40"/>
  <c r="OH538" i="40"/>
  <c r="OH539" i="40"/>
  <c r="OH540" i="40"/>
  <c r="OH541" i="40"/>
  <c r="OH542" i="40"/>
  <c r="OH543" i="40"/>
  <c r="OH544" i="40"/>
  <c r="OH545" i="40"/>
  <c r="OH546" i="40"/>
  <c r="OH547" i="40"/>
  <c r="OH548" i="40"/>
  <c r="OH549" i="40"/>
  <c r="OH550" i="40"/>
  <c r="OH551" i="40"/>
  <c r="OH552" i="40"/>
  <c r="OH553" i="40"/>
  <c r="OH554" i="40"/>
  <c r="OH555" i="40"/>
  <c r="OH556" i="40"/>
  <c r="OH557" i="40"/>
  <c r="OH558" i="40"/>
  <c r="OH559" i="40"/>
  <c r="OH560" i="40"/>
  <c r="OH561" i="40"/>
  <c r="OH562" i="40"/>
  <c r="OH563" i="40"/>
  <c r="OH564" i="40"/>
  <c r="OH565" i="40"/>
  <c r="OH566" i="40"/>
  <c r="OH567" i="40"/>
  <c r="OH568" i="40"/>
  <c r="OH569" i="40"/>
  <c r="OH570" i="40"/>
  <c r="OH571" i="40"/>
  <c r="OH572" i="40"/>
  <c r="OH573" i="40"/>
  <c r="OH574" i="40"/>
  <c r="OH575" i="40"/>
  <c r="OH576" i="40"/>
  <c r="OH577" i="40"/>
  <c r="OH578" i="40"/>
  <c r="OH579" i="40"/>
  <c r="OH580" i="40"/>
  <c r="OH581" i="40"/>
  <c r="OH582" i="40"/>
  <c r="OH583" i="40"/>
  <c r="OH584" i="40"/>
  <c r="OH585" i="40"/>
  <c r="OH586" i="40"/>
  <c r="OH587" i="40"/>
  <c r="OH588" i="40"/>
  <c r="OH589" i="40"/>
  <c r="OH590" i="40"/>
  <c r="OH591" i="40"/>
  <c r="OH592" i="40"/>
  <c r="OH593" i="40"/>
  <c r="OH594" i="40"/>
  <c r="OH595" i="40"/>
  <c r="OH596" i="40"/>
  <c r="OH597" i="40"/>
  <c r="OH598" i="40"/>
  <c r="OH599" i="40"/>
  <c r="OH600" i="40"/>
  <c r="OH601" i="40"/>
  <c r="OH602" i="40"/>
  <c r="OH603" i="40"/>
  <c r="OH604" i="40"/>
  <c r="OH605" i="40"/>
  <c r="OH606" i="40"/>
  <c r="OH607" i="40"/>
  <c r="OH608" i="40"/>
  <c r="OH609" i="40"/>
  <c r="OH610" i="40"/>
  <c r="OH611" i="40"/>
  <c r="OH612" i="40"/>
  <c r="OH613" i="40"/>
  <c r="OH614" i="40"/>
  <c r="OH615" i="40"/>
  <c r="OH616" i="40"/>
  <c r="OH617" i="40"/>
  <c r="OH618" i="40"/>
  <c r="OH619" i="40"/>
  <c r="OH620" i="40"/>
  <c r="OH621" i="40"/>
  <c r="OH622" i="40"/>
  <c r="OH623" i="40"/>
  <c r="OH624" i="40"/>
  <c r="OH625" i="40"/>
  <c r="OH626" i="40"/>
  <c r="OH627" i="40"/>
  <c r="OH628" i="40"/>
  <c r="OH629" i="40"/>
  <c r="OH630" i="40"/>
  <c r="OH631" i="40"/>
  <c r="OH632" i="40"/>
  <c r="OH633" i="40"/>
  <c r="OH634" i="40"/>
  <c r="OH635" i="40"/>
  <c r="OH636" i="40"/>
  <c r="OH637" i="40"/>
  <c r="OH638" i="40"/>
  <c r="OH639" i="40"/>
  <c r="OH640" i="40"/>
  <c r="OH641" i="40"/>
  <c r="OH642" i="40"/>
  <c r="OH643" i="40"/>
  <c r="OH644" i="40"/>
  <c r="OH645" i="40"/>
  <c r="OH646" i="40"/>
  <c r="OH647" i="40"/>
  <c r="OH648" i="40"/>
  <c r="OH649" i="40"/>
  <c r="OH650" i="40"/>
  <c r="OH651" i="40"/>
  <c r="OH652" i="40"/>
  <c r="OH653" i="40"/>
  <c r="OH654" i="40"/>
  <c r="OH655" i="40"/>
  <c r="OH656" i="40"/>
  <c r="OH657" i="40"/>
  <c r="OH658" i="40"/>
  <c r="OH659" i="40"/>
  <c r="OH660" i="40"/>
  <c r="OH661" i="40"/>
  <c r="OH662" i="40"/>
  <c r="OH663" i="40"/>
  <c r="OH664" i="40"/>
  <c r="OH665" i="40"/>
  <c r="OH666" i="40"/>
  <c r="OH667" i="40"/>
  <c r="OH668" i="40"/>
  <c r="OH669" i="40"/>
  <c r="OH670" i="40"/>
  <c r="OH671" i="40"/>
  <c r="OH672" i="40"/>
  <c r="OH673" i="40"/>
  <c r="OH674" i="40"/>
  <c r="OH675" i="40"/>
  <c r="OH676" i="40"/>
  <c r="OH677" i="40"/>
  <c r="OH678" i="40"/>
  <c r="OH679" i="40"/>
  <c r="OH680" i="40"/>
  <c r="OH681" i="40"/>
  <c r="OH682" i="40"/>
  <c r="OH683" i="40"/>
  <c r="OH684" i="40"/>
  <c r="OH685" i="40"/>
  <c r="OH686" i="40"/>
  <c r="OH687" i="40"/>
  <c r="OH688" i="40"/>
  <c r="OH689" i="40"/>
  <c r="OH690" i="40"/>
  <c r="OH691" i="40"/>
  <c r="OH692" i="40"/>
  <c r="OH693" i="40"/>
  <c r="OH694" i="40"/>
  <c r="OH695" i="40"/>
  <c r="OH696" i="40"/>
  <c r="OH697" i="40"/>
  <c r="OH698" i="40"/>
  <c r="OH699" i="40"/>
  <c r="OH700" i="40"/>
  <c r="OH701" i="40"/>
  <c r="OH702" i="40"/>
  <c r="OH703" i="40"/>
  <c r="OH704" i="40"/>
  <c r="OH705" i="40"/>
  <c r="OH706" i="40"/>
  <c r="OH707" i="40"/>
  <c r="OH708" i="40"/>
  <c r="OH709" i="40"/>
  <c r="OH710" i="40"/>
  <c r="OH711" i="40"/>
  <c r="OH712" i="40"/>
  <c r="OH713" i="40"/>
  <c r="OH714" i="40"/>
  <c r="OH715" i="40"/>
  <c r="OH716" i="40"/>
  <c r="OH717" i="40"/>
  <c r="OH718" i="40"/>
  <c r="OH719" i="40"/>
  <c r="OH720" i="40"/>
  <c r="OH721" i="40"/>
  <c r="OH722" i="40"/>
  <c r="OH723" i="40"/>
  <c r="OH724" i="40"/>
  <c r="OH725" i="40"/>
  <c r="OH726" i="40"/>
  <c r="OH727" i="40"/>
  <c r="OH728" i="40"/>
  <c r="OH729" i="40"/>
  <c r="OH730" i="40"/>
  <c r="OH731" i="40"/>
  <c r="OH732" i="40"/>
  <c r="OH733" i="40"/>
  <c r="OH734" i="40"/>
  <c r="OH735" i="40"/>
  <c r="OH736" i="40"/>
  <c r="OH737" i="40"/>
  <c r="OH738" i="40"/>
  <c r="OH739" i="40"/>
  <c r="OH740" i="40"/>
  <c r="OH741" i="40"/>
  <c r="OH742" i="40"/>
  <c r="OH743" i="40"/>
  <c r="OH744" i="40"/>
  <c r="OH745" i="40"/>
  <c r="OH746" i="40"/>
  <c r="OH747" i="40"/>
  <c r="OH748" i="40"/>
  <c r="OH749" i="40"/>
  <c r="OH750" i="40"/>
  <c r="OH751" i="40"/>
  <c r="OH752" i="40"/>
  <c r="OH753" i="40"/>
  <c r="OH754" i="40"/>
  <c r="OH755" i="40"/>
  <c r="OH756" i="40"/>
  <c r="OH757" i="40"/>
  <c r="OH758" i="40"/>
  <c r="OH759" i="40"/>
  <c r="OH760" i="40"/>
  <c r="OH761" i="40"/>
  <c r="OH762" i="40"/>
  <c r="OH763" i="40"/>
  <c r="OH764" i="40"/>
  <c r="OH765" i="40"/>
  <c r="OH766" i="40"/>
  <c r="OH767" i="40"/>
  <c r="OH768" i="40"/>
  <c r="OH769" i="40"/>
  <c r="OH770" i="40"/>
  <c r="OH771" i="40"/>
  <c r="OH772" i="40"/>
  <c r="OH773" i="40"/>
  <c r="OH774" i="40"/>
  <c r="OH775" i="40"/>
  <c r="OH776" i="40"/>
  <c r="OH777" i="40"/>
  <c r="OH778" i="40"/>
  <c r="OH779" i="40"/>
  <c r="OH780" i="40"/>
  <c r="OH781" i="40"/>
  <c r="OH782" i="40"/>
  <c r="OH783" i="40"/>
  <c r="OH784" i="40"/>
  <c r="OH785" i="40"/>
  <c r="OH786" i="40"/>
  <c r="OH787" i="40"/>
  <c r="OH788" i="40"/>
  <c r="OH789" i="40"/>
  <c r="OH790" i="40"/>
  <c r="OH791" i="40"/>
  <c r="OH792" i="40"/>
  <c r="OH793" i="40"/>
  <c r="OH794" i="40"/>
  <c r="OH795" i="40"/>
  <c r="OH796" i="40"/>
  <c r="OH797" i="40"/>
  <c r="OH798" i="40"/>
  <c r="OH799" i="40"/>
  <c r="OH800" i="40"/>
  <c r="OH801" i="40"/>
  <c r="OH802" i="40"/>
  <c r="OH803" i="40"/>
  <c r="OH804" i="40"/>
  <c r="OH805" i="40"/>
  <c r="OH806" i="40"/>
  <c r="OH807" i="40"/>
  <c r="OH808" i="40"/>
  <c r="OH809" i="40"/>
  <c r="OH810" i="40"/>
  <c r="OH811" i="40"/>
  <c r="OH812" i="40"/>
  <c r="OH813" i="40"/>
  <c r="OH814" i="40"/>
  <c r="OH815" i="40"/>
  <c r="OH816" i="40"/>
  <c r="OH817" i="40"/>
  <c r="OH818" i="40"/>
  <c r="OH819" i="40"/>
  <c r="OH820" i="40"/>
  <c r="OH821" i="40"/>
  <c r="OH822" i="40"/>
  <c r="OH823" i="40"/>
  <c r="OH824" i="40"/>
  <c r="OH825" i="40"/>
  <c r="OH826" i="40"/>
  <c r="OH827" i="40"/>
  <c r="OH828" i="40"/>
  <c r="OH829" i="40"/>
  <c r="OH830" i="40"/>
  <c r="OH831" i="40"/>
  <c r="OH832" i="40"/>
  <c r="OH833" i="40"/>
  <c r="OH834" i="40"/>
  <c r="OH835" i="40"/>
  <c r="OH836" i="40"/>
  <c r="OH837" i="40"/>
  <c r="OH838" i="40"/>
  <c r="OH839" i="40"/>
  <c r="OH840" i="40"/>
  <c r="OH841" i="40"/>
  <c r="OH842" i="40"/>
  <c r="OH843" i="40"/>
  <c r="OH844" i="40"/>
  <c r="OH845" i="40"/>
  <c r="OH846" i="40"/>
  <c r="OH847" i="40"/>
  <c r="OH848" i="40"/>
  <c r="OH849" i="40"/>
  <c r="OH850" i="40"/>
  <c r="OH851" i="40"/>
  <c r="OH852" i="40"/>
  <c r="OH853" i="40"/>
  <c r="OH854" i="40"/>
  <c r="OH855" i="40"/>
  <c r="OH856" i="40"/>
  <c r="OH857" i="40"/>
  <c r="OH858" i="40"/>
  <c r="OH859" i="40"/>
  <c r="OH860" i="40"/>
  <c r="OH861" i="40"/>
  <c r="OH862" i="40"/>
  <c r="OH863" i="40"/>
  <c r="OH864" i="40"/>
  <c r="OH865" i="40"/>
  <c r="OH866" i="40"/>
  <c r="OH867" i="40"/>
  <c r="OH868" i="40"/>
  <c r="OH869" i="40"/>
  <c r="OH870" i="40"/>
  <c r="OH871" i="40"/>
  <c r="OH872" i="40"/>
  <c r="OH873" i="40"/>
  <c r="OH874" i="40"/>
  <c r="OH875" i="40"/>
  <c r="OH876" i="40"/>
  <c r="OH877" i="40"/>
  <c r="OH878" i="40"/>
  <c r="OH879" i="40"/>
  <c r="OH880" i="40"/>
  <c r="OH881" i="40"/>
  <c r="OH882" i="40"/>
  <c r="OH883" i="40"/>
  <c r="OH884" i="40"/>
  <c r="OH885" i="40"/>
  <c r="OH886" i="40"/>
  <c r="OH887" i="40"/>
  <c r="OH888" i="40"/>
  <c r="OH889" i="40"/>
  <c r="OH890" i="40"/>
  <c r="OH891" i="40"/>
  <c r="OH892" i="40"/>
  <c r="OH893" i="40"/>
  <c r="OH894" i="40"/>
  <c r="OH895" i="40"/>
  <c r="OH896" i="40"/>
  <c r="OH897" i="40"/>
  <c r="OH898" i="40"/>
  <c r="OH899" i="40"/>
  <c r="OH900" i="40"/>
  <c r="OH901" i="40"/>
  <c r="OH902" i="40"/>
  <c r="OH903" i="40"/>
  <c r="OH904" i="40"/>
  <c r="OH905" i="40"/>
  <c r="OH906" i="40"/>
  <c r="OH907" i="40"/>
  <c r="OH908" i="40"/>
  <c r="OH909" i="40"/>
  <c r="OH910" i="40"/>
  <c r="OH911" i="40"/>
  <c r="OH912" i="40"/>
  <c r="OH913" i="40"/>
  <c r="OH914" i="40"/>
  <c r="OH915" i="40"/>
  <c r="OH916" i="40"/>
  <c r="OH917" i="40"/>
  <c r="OH918" i="40"/>
  <c r="OH919" i="40"/>
  <c r="OH920" i="40"/>
  <c r="OQ3" i="40"/>
  <c r="OQ4" i="40"/>
  <c r="OQ5" i="40"/>
  <c r="OQ6" i="40"/>
  <c r="OQ7" i="40"/>
  <c r="OQ8" i="40"/>
  <c r="OQ9" i="40"/>
  <c r="OQ10" i="40"/>
  <c r="OQ11" i="40"/>
  <c r="OQ12" i="40"/>
  <c r="OQ13" i="40"/>
  <c r="OQ14" i="40"/>
  <c r="OQ15" i="40"/>
  <c r="OQ16" i="40"/>
  <c r="OQ17" i="40"/>
  <c r="OQ18" i="40"/>
  <c r="OQ19" i="40"/>
  <c r="OQ20" i="40"/>
  <c r="OQ21" i="40"/>
  <c r="OQ22" i="40"/>
  <c r="OQ23" i="40"/>
  <c r="OQ24" i="40"/>
  <c r="OQ25" i="40"/>
  <c r="OQ26" i="40"/>
  <c r="OQ27" i="40"/>
  <c r="OQ28" i="40"/>
  <c r="OQ29" i="40"/>
  <c r="OQ30" i="40"/>
  <c r="OQ31" i="40"/>
  <c r="OQ32" i="40"/>
  <c r="OQ33" i="40"/>
  <c r="OQ34" i="40"/>
  <c r="OQ35" i="40"/>
  <c r="OQ36" i="40"/>
  <c r="OQ37" i="40"/>
  <c r="OQ38" i="40"/>
  <c r="OQ39" i="40"/>
  <c r="OQ40" i="40"/>
  <c r="OQ41" i="40"/>
  <c r="OQ42" i="40"/>
  <c r="OQ43" i="40"/>
  <c r="OQ44" i="40"/>
  <c r="OQ45" i="40"/>
  <c r="OQ46" i="40"/>
  <c r="OQ47" i="40"/>
  <c r="OQ48" i="40"/>
  <c r="OQ49" i="40"/>
  <c r="OQ50" i="40"/>
  <c r="OQ51" i="40"/>
  <c r="OQ52" i="40"/>
  <c r="OQ53" i="40"/>
  <c r="OQ54" i="40"/>
  <c r="OQ55" i="40"/>
  <c r="OQ56" i="40"/>
  <c r="OQ57" i="40"/>
  <c r="OQ58" i="40"/>
  <c r="OQ59" i="40"/>
  <c r="OQ60" i="40"/>
  <c r="OQ61" i="40"/>
  <c r="OQ62" i="40"/>
  <c r="OQ63" i="40"/>
  <c r="OQ64" i="40"/>
  <c r="OQ65" i="40"/>
  <c r="OQ66" i="40"/>
  <c r="OQ67" i="40"/>
  <c r="OQ68" i="40"/>
  <c r="OQ69" i="40"/>
  <c r="OQ70" i="40"/>
  <c r="OQ71" i="40"/>
  <c r="OQ72" i="40"/>
  <c r="OQ73" i="40"/>
  <c r="OQ74" i="40"/>
  <c r="OQ75" i="40"/>
  <c r="OQ76" i="40"/>
  <c r="OQ77" i="40"/>
  <c r="OQ78" i="40"/>
  <c r="OQ79" i="40"/>
  <c r="OQ80" i="40"/>
  <c r="OQ81" i="40"/>
  <c r="OQ82" i="40"/>
  <c r="OQ83" i="40"/>
  <c r="OQ84" i="40"/>
  <c r="OQ85" i="40"/>
  <c r="OQ86" i="40"/>
  <c r="OQ87" i="40"/>
  <c r="OQ88" i="40"/>
  <c r="OQ89" i="40"/>
  <c r="OQ90" i="40"/>
  <c r="OQ91" i="40"/>
  <c r="OQ92" i="40"/>
  <c r="OQ93" i="40"/>
  <c r="OQ94" i="40"/>
  <c r="OQ95" i="40"/>
  <c r="OQ96" i="40"/>
  <c r="OQ97" i="40"/>
  <c r="OQ98" i="40"/>
  <c r="OQ99" i="40"/>
  <c r="OQ100" i="40"/>
  <c r="OQ101" i="40"/>
  <c r="OQ102" i="40"/>
  <c r="OQ103" i="40"/>
  <c r="OQ104" i="40"/>
  <c r="OQ105" i="40"/>
  <c r="OQ106" i="40"/>
  <c r="OQ107" i="40"/>
  <c r="OQ108" i="40"/>
  <c r="OQ109" i="40"/>
  <c r="OQ110" i="40"/>
  <c r="OQ111" i="40"/>
  <c r="OQ112" i="40"/>
  <c r="OQ113" i="40"/>
  <c r="OQ114" i="40"/>
  <c r="OQ115" i="40"/>
  <c r="OQ116" i="40"/>
  <c r="OQ117" i="40"/>
  <c r="OQ118" i="40"/>
  <c r="OQ119" i="40"/>
  <c r="OQ120" i="40"/>
  <c r="OQ121" i="40"/>
  <c r="OQ122" i="40"/>
  <c r="OQ123" i="40"/>
  <c r="OQ124" i="40"/>
  <c r="OQ125" i="40"/>
  <c r="OQ126" i="40"/>
  <c r="OQ127" i="40"/>
  <c r="OQ128" i="40"/>
  <c r="OQ129" i="40"/>
  <c r="OQ130" i="40"/>
  <c r="OQ131" i="40"/>
  <c r="OQ132" i="40"/>
  <c r="OQ133" i="40"/>
  <c r="OQ134" i="40"/>
  <c r="OQ135" i="40"/>
  <c r="OQ136" i="40"/>
  <c r="OQ137" i="40"/>
  <c r="OQ138" i="40"/>
  <c r="OQ139" i="40"/>
  <c r="OQ140" i="40"/>
  <c r="OQ141" i="40"/>
  <c r="OQ142" i="40"/>
  <c r="OQ143" i="40"/>
  <c r="OQ144" i="40"/>
  <c r="OQ145" i="40"/>
  <c r="OQ146" i="40"/>
  <c r="OQ147" i="40"/>
  <c r="OQ148" i="40"/>
  <c r="OQ149" i="40"/>
  <c r="OQ150" i="40"/>
  <c r="OQ151" i="40"/>
  <c r="OQ152" i="40"/>
  <c r="OQ153" i="40"/>
  <c r="OQ154" i="40"/>
  <c r="OQ155" i="40"/>
  <c r="OQ156" i="40"/>
  <c r="OQ157" i="40"/>
  <c r="OQ158" i="40"/>
  <c r="OQ159" i="40"/>
  <c r="OQ160" i="40"/>
  <c r="OQ161" i="40"/>
  <c r="OQ162" i="40"/>
  <c r="OQ163" i="40"/>
  <c r="OQ164" i="40"/>
  <c r="OQ165" i="40"/>
  <c r="OQ166" i="40"/>
  <c r="OQ167" i="40"/>
  <c r="OQ168" i="40"/>
  <c r="OQ169" i="40"/>
  <c r="OQ170" i="40"/>
  <c r="OQ171" i="40"/>
  <c r="OQ172" i="40"/>
  <c r="OQ173" i="40"/>
  <c r="OQ174" i="40"/>
  <c r="OQ175" i="40"/>
  <c r="OQ176" i="40"/>
  <c r="OQ177" i="40"/>
  <c r="OQ178" i="40"/>
  <c r="OQ179" i="40"/>
  <c r="OQ180" i="40"/>
  <c r="OQ181" i="40"/>
  <c r="OQ182" i="40"/>
  <c r="OQ183" i="40"/>
  <c r="OQ184" i="40"/>
  <c r="OQ185" i="40"/>
  <c r="OQ186" i="40"/>
  <c r="OQ187" i="40"/>
  <c r="OQ188" i="40"/>
  <c r="OQ189" i="40"/>
  <c r="OQ190" i="40"/>
  <c r="OQ191" i="40"/>
  <c r="OQ192" i="40"/>
  <c r="OQ193" i="40"/>
  <c r="OQ194" i="40"/>
  <c r="OQ195" i="40"/>
  <c r="OQ196" i="40"/>
  <c r="OQ197" i="40"/>
  <c r="OQ198" i="40"/>
  <c r="OQ199" i="40"/>
  <c r="OQ200" i="40"/>
  <c r="OQ201" i="40"/>
  <c r="OQ202" i="40"/>
  <c r="OQ203" i="40"/>
  <c r="OQ204" i="40"/>
  <c r="OQ205" i="40"/>
  <c r="OQ206" i="40"/>
  <c r="OQ207" i="40"/>
  <c r="OQ208" i="40"/>
  <c r="OQ209" i="40"/>
  <c r="OQ210" i="40"/>
  <c r="OQ211" i="40"/>
  <c r="OQ212" i="40"/>
  <c r="OQ213" i="40"/>
  <c r="OQ214" i="40"/>
  <c r="OQ215" i="40"/>
  <c r="OQ216" i="40"/>
  <c r="OQ217" i="40"/>
  <c r="OQ218" i="40"/>
  <c r="OQ219" i="40"/>
  <c r="OQ220" i="40"/>
  <c r="OQ221" i="40"/>
  <c r="OQ222" i="40"/>
  <c r="OQ223" i="40"/>
  <c r="OQ224" i="40"/>
  <c r="OQ225" i="40"/>
  <c r="OQ226" i="40"/>
  <c r="OQ227" i="40"/>
  <c r="OQ228" i="40"/>
  <c r="OQ229" i="40"/>
  <c r="OQ230" i="40"/>
  <c r="OQ231" i="40"/>
  <c r="OQ232" i="40"/>
  <c r="OQ233" i="40"/>
  <c r="OQ234" i="40"/>
  <c r="OQ235" i="40"/>
  <c r="OQ236" i="40"/>
  <c r="OQ237" i="40"/>
  <c r="OQ238" i="40"/>
  <c r="OQ239" i="40"/>
  <c r="OQ240" i="40"/>
  <c r="OQ241" i="40"/>
  <c r="OQ242" i="40"/>
  <c r="OQ243" i="40"/>
  <c r="OQ244" i="40"/>
  <c r="OQ245" i="40"/>
  <c r="OQ246" i="40"/>
  <c r="OQ247" i="40"/>
  <c r="OQ248" i="40"/>
  <c r="OQ249" i="40"/>
  <c r="OQ250" i="40"/>
  <c r="OQ251" i="40"/>
  <c r="OQ252" i="40"/>
  <c r="OQ253" i="40"/>
  <c r="OQ254" i="40"/>
  <c r="OQ255" i="40"/>
  <c r="OQ256" i="40"/>
  <c r="OQ257" i="40"/>
  <c r="OQ258" i="40"/>
  <c r="OQ259" i="40"/>
  <c r="OQ260" i="40"/>
  <c r="OQ261" i="40"/>
  <c r="OQ262" i="40"/>
  <c r="OQ263" i="40"/>
  <c r="OQ264" i="40"/>
  <c r="OQ265" i="40"/>
  <c r="OQ266" i="40"/>
  <c r="OQ267" i="40"/>
  <c r="OQ268" i="40"/>
  <c r="OQ269" i="40"/>
  <c r="OQ270" i="40"/>
  <c r="OQ271" i="40"/>
  <c r="OQ272" i="40"/>
  <c r="OQ273" i="40"/>
  <c r="OQ274" i="40"/>
  <c r="OQ275" i="40"/>
  <c r="OQ276" i="40"/>
  <c r="OQ277" i="40"/>
  <c r="OQ278" i="40"/>
  <c r="OQ279" i="40"/>
  <c r="OQ280" i="40"/>
  <c r="OQ281" i="40"/>
  <c r="OQ282" i="40"/>
  <c r="OQ283" i="40"/>
  <c r="OQ284" i="40"/>
  <c r="OQ285" i="40"/>
  <c r="OQ286" i="40"/>
  <c r="OQ287" i="40"/>
  <c r="OQ288" i="40"/>
  <c r="OQ289" i="40"/>
  <c r="OQ290" i="40"/>
  <c r="OQ291" i="40"/>
  <c r="OQ292" i="40"/>
  <c r="OQ293" i="40"/>
  <c r="OQ294" i="40"/>
  <c r="OQ295" i="40"/>
  <c r="OQ296" i="40"/>
  <c r="OQ297" i="40"/>
  <c r="OQ298" i="40"/>
  <c r="OQ299" i="40"/>
  <c r="OQ300" i="40"/>
  <c r="OQ301" i="40"/>
  <c r="OQ302" i="40"/>
  <c r="OQ303" i="40"/>
  <c r="OQ304" i="40"/>
  <c r="OQ305" i="40"/>
  <c r="OQ306" i="40"/>
  <c r="OQ307" i="40"/>
  <c r="OQ308" i="40"/>
  <c r="OQ309" i="40"/>
  <c r="OQ310" i="40"/>
  <c r="OQ311" i="40"/>
  <c r="OQ312" i="40"/>
  <c r="OQ313" i="40"/>
  <c r="OQ314" i="40"/>
  <c r="OQ315" i="40"/>
  <c r="OQ316" i="40"/>
  <c r="OQ317" i="40"/>
  <c r="OQ318" i="40"/>
  <c r="OQ319" i="40"/>
  <c r="OQ320" i="40"/>
  <c r="OQ321" i="40"/>
  <c r="OQ322" i="40"/>
  <c r="OQ323" i="40"/>
  <c r="OQ324" i="40"/>
  <c r="OQ325" i="40"/>
  <c r="OQ326" i="40"/>
  <c r="OQ327" i="40"/>
  <c r="OQ328" i="40"/>
  <c r="OQ329" i="40"/>
  <c r="OQ330" i="40"/>
  <c r="OQ331" i="40"/>
  <c r="OQ332" i="40"/>
  <c r="OQ333" i="40"/>
  <c r="OQ334" i="40"/>
  <c r="OQ335" i="40"/>
  <c r="OQ336" i="40"/>
  <c r="OQ337" i="40"/>
  <c r="OQ338" i="40"/>
  <c r="OQ339" i="40"/>
  <c r="OQ340" i="40"/>
  <c r="OQ341" i="40"/>
  <c r="OQ342" i="40"/>
  <c r="OQ343" i="40"/>
  <c r="OQ344" i="40"/>
  <c r="OQ345" i="40"/>
  <c r="OQ346" i="40"/>
  <c r="OQ347" i="40"/>
  <c r="OQ348" i="40"/>
  <c r="OQ349" i="40"/>
  <c r="OQ350" i="40"/>
  <c r="OQ351" i="40"/>
  <c r="OQ352" i="40"/>
  <c r="OQ353" i="40"/>
  <c r="OQ354" i="40"/>
  <c r="OQ355" i="40"/>
  <c r="OQ356" i="40"/>
  <c r="OQ357" i="40"/>
  <c r="OQ358" i="40"/>
  <c r="OQ359" i="40"/>
  <c r="OQ360" i="40"/>
  <c r="OQ361" i="40"/>
  <c r="OQ362" i="40"/>
  <c r="OQ363" i="40"/>
  <c r="OQ364" i="40"/>
  <c r="OQ365" i="40"/>
  <c r="OQ366" i="40"/>
  <c r="OQ367" i="40"/>
  <c r="OQ368" i="40"/>
  <c r="OQ369" i="40"/>
  <c r="OQ370" i="40"/>
  <c r="OQ371" i="40"/>
  <c r="OQ372" i="40"/>
  <c r="OQ373" i="40"/>
  <c r="OQ374" i="40"/>
  <c r="OQ375" i="40"/>
  <c r="OQ376" i="40"/>
  <c r="OQ377" i="40"/>
  <c r="OQ378" i="40"/>
  <c r="OQ379" i="40"/>
  <c r="OQ380" i="40"/>
  <c r="OQ381" i="40"/>
  <c r="OQ382" i="40"/>
  <c r="OQ383" i="40"/>
  <c r="OQ384" i="40"/>
  <c r="OQ385" i="40"/>
  <c r="OQ386" i="40"/>
  <c r="OQ387" i="40"/>
  <c r="OQ388" i="40"/>
  <c r="OQ389" i="40"/>
  <c r="OQ390" i="40"/>
  <c r="OQ391" i="40"/>
  <c r="OQ392" i="40"/>
  <c r="OQ393" i="40"/>
  <c r="OQ394" i="40"/>
  <c r="OQ395" i="40"/>
  <c r="OQ396" i="40"/>
  <c r="OQ397" i="40"/>
  <c r="OQ398" i="40"/>
  <c r="OQ399" i="40"/>
  <c r="OQ400" i="40"/>
  <c r="OQ401" i="40"/>
  <c r="OQ402" i="40"/>
  <c r="OQ403" i="40"/>
  <c r="OQ404" i="40"/>
  <c r="OQ405" i="40"/>
  <c r="OQ406" i="40"/>
  <c r="OQ407" i="40"/>
  <c r="OQ408" i="40"/>
  <c r="OQ409" i="40"/>
  <c r="OQ410" i="40"/>
  <c r="OQ411" i="40"/>
  <c r="OQ412" i="40"/>
  <c r="OQ413" i="40"/>
  <c r="OQ414" i="40"/>
  <c r="OQ415" i="40"/>
  <c r="OQ416" i="40"/>
  <c r="OQ417" i="40"/>
  <c r="OQ418" i="40"/>
  <c r="OQ419" i="40"/>
  <c r="OQ420" i="40"/>
  <c r="OQ421" i="40"/>
  <c r="OQ422" i="40"/>
  <c r="OQ423" i="40"/>
  <c r="OQ424" i="40"/>
  <c r="OQ425" i="40"/>
  <c r="OQ426" i="40"/>
  <c r="OQ427" i="40"/>
  <c r="OQ428" i="40"/>
  <c r="OQ429" i="40"/>
  <c r="OQ430" i="40"/>
  <c r="OQ431" i="40"/>
  <c r="OQ432" i="40"/>
  <c r="OQ433" i="40"/>
  <c r="OQ434" i="40"/>
  <c r="OQ435" i="40"/>
  <c r="OQ436" i="40"/>
  <c r="OQ437" i="40"/>
  <c r="OQ438" i="40"/>
  <c r="OQ439" i="40"/>
  <c r="OQ440" i="40"/>
  <c r="OQ441" i="40"/>
  <c r="OQ442" i="40"/>
  <c r="OQ443" i="40"/>
  <c r="OQ444" i="40"/>
  <c r="OQ445" i="40"/>
  <c r="OQ446" i="40"/>
  <c r="OQ447" i="40"/>
  <c r="OQ448" i="40"/>
  <c r="OQ449" i="40"/>
  <c r="OQ450" i="40"/>
  <c r="OQ451" i="40"/>
  <c r="OQ452" i="40"/>
  <c r="OQ453" i="40"/>
  <c r="OQ454" i="40"/>
  <c r="OQ455" i="40"/>
  <c r="OQ456" i="40"/>
  <c r="OQ457" i="40"/>
  <c r="OQ458" i="40"/>
  <c r="OQ459" i="40"/>
  <c r="OQ460" i="40"/>
  <c r="OQ461" i="40"/>
  <c r="OQ462" i="40"/>
  <c r="OQ463" i="40"/>
  <c r="OQ464" i="40"/>
  <c r="OQ465" i="40"/>
  <c r="OQ466" i="40"/>
  <c r="OQ467" i="40"/>
  <c r="OQ468" i="40"/>
  <c r="OQ469" i="40"/>
  <c r="OQ470" i="40"/>
  <c r="OQ471" i="40"/>
  <c r="OQ472" i="40"/>
  <c r="OQ473" i="40"/>
  <c r="OQ474" i="40"/>
  <c r="OQ475" i="40"/>
  <c r="OQ476" i="40"/>
  <c r="OQ477" i="40"/>
  <c r="OQ478" i="40"/>
  <c r="OQ479" i="40"/>
  <c r="OQ480" i="40"/>
  <c r="OQ481" i="40"/>
  <c r="OQ482" i="40"/>
  <c r="OQ483" i="40"/>
  <c r="OQ484" i="40"/>
  <c r="OQ485" i="40"/>
  <c r="OQ486" i="40"/>
  <c r="OQ487" i="40"/>
  <c r="OQ488" i="40"/>
  <c r="OQ489" i="40"/>
  <c r="OQ490" i="40"/>
  <c r="OQ491" i="40"/>
  <c r="OQ492" i="40"/>
  <c r="OQ493" i="40"/>
  <c r="OQ494" i="40"/>
  <c r="OQ495" i="40"/>
  <c r="OQ496" i="40"/>
  <c r="OQ497" i="40"/>
  <c r="OQ498" i="40"/>
  <c r="OQ499" i="40"/>
  <c r="OQ500" i="40"/>
  <c r="OQ501" i="40"/>
  <c r="OQ502" i="40"/>
  <c r="OQ503" i="40"/>
  <c r="OQ504" i="40"/>
  <c r="OQ505" i="40"/>
  <c r="OQ506" i="40"/>
  <c r="OQ507" i="40"/>
  <c r="OQ508" i="40"/>
  <c r="OQ509" i="40"/>
  <c r="OQ510" i="40"/>
  <c r="OQ511" i="40"/>
  <c r="OQ512" i="40"/>
  <c r="OQ513" i="40"/>
  <c r="OQ514" i="40"/>
  <c r="OQ515" i="40"/>
  <c r="OQ516" i="40"/>
  <c r="OQ517" i="40"/>
  <c r="OQ518" i="40"/>
  <c r="OQ519" i="40"/>
  <c r="OQ520" i="40"/>
  <c r="OQ521" i="40"/>
  <c r="OQ522" i="40"/>
  <c r="OQ523" i="40"/>
  <c r="OQ524" i="40"/>
  <c r="OQ525" i="40"/>
  <c r="OQ526" i="40"/>
  <c r="OQ527" i="40"/>
  <c r="OQ528" i="40"/>
  <c r="OQ529" i="40"/>
  <c r="OQ530" i="40"/>
  <c r="OQ531" i="40"/>
  <c r="OQ532" i="40"/>
  <c r="OQ533" i="40"/>
  <c r="OQ534" i="40"/>
  <c r="OQ535" i="40"/>
  <c r="OQ536" i="40"/>
  <c r="OQ537" i="40"/>
  <c r="OQ538" i="40"/>
  <c r="OQ539" i="40"/>
  <c r="OQ540" i="40"/>
  <c r="OQ541" i="40"/>
  <c r="OQ542" i="40"/>
  <c r="OQ543" i="40"/>
  <c r="OQ544" i="40"/>
  <c r="OQ545" i="40"/>
  <c r="OQ546" i="40"/>
  <c r="OQ547" i="40"/>
  <c r="OQ548" i="40"/>
  <c r="OQ549" i="40"/>
  <c r="OQ550" i="40"/>
  <c r="OQ551" i="40"/>
  <c r="OQ552" i="40"/>
  <c r="OQ553" i="40"/>
  <c r="OQ554" i="40"/>
  <c r="OQ555" i="40"/>
  <c r="OQ556" i="40"/>
  <c r="OQ557" i="40"/>
  <c r="OQ558" i="40"/>
  <c r="OQ559" i="40"/>
  <c r="OQ560" i="40"/>
  <c r="OQ561" i="40"/>
  <c r="OQ562" i="40"/>
  <c r="OQ563" i="40"/>
  <c r="OQ564" i="40"/>
  <c r="OQ565" i="40"/>
  <c r="OQ566" i="40"/>
  <c r="OQ567" i="40"/>
  <c r="OQ568" i="40"/>
  <c r="OQ569" i="40"/>
  <c r="OQ570" i="40"/>
  <c r="OQ571" i="40"/>
  <c r="OQ572" i="40"/>
  <c r="OQ573" i="40"/>
  <c r="OQ574" i="40"/>
  <c r="OQ575" i="40"/>
  <c r="OQ576" i="40"/>
  <c r="OQ577" i="40"/>
  <c r="OQ578" i="40"/>
  <c r="OQ579" i="40"/>
  <c r="OQ580" i="40"/>
  <c r="OQ581" i="40"/>
  <c r="OQ582" i="40"/>
  <c r="OQ583" i="40"/>
  <c r="OQ584" i="40"/>
  <c r="OQ585" i="40"/>
  <c r="OQ586" i="40"/>
  <c r="OQ587" i="40"/>
  <c r="OQ588" i="40"/>
  <c r="OQ589" i="40"/>
  <c r="OQ590" i="40"/>
  <c r="OQ591" i="40"/>
  <c r="OQ592" i="40"/>
  <c r="OQ593" i="40"/>
  <c r="OQ594" i="40"/>
  <c r="OQ595" i="40"/>
  <c r="OQ596" i="40"/>
  <c r="OQ597" i="40"/>
  <c r="OQ598" i="40"/>
  <c r="OQ599" i="40"/>
  <c r="OQ600" i="40"/>
  <c r="OQ601" i="40"/>
  <c r="OQ602" i="40"/>
  <c r="OQ603" i="40"/>
  <c r="OQ604" i="40"/>
  <c r="OQ605" i="40"/>
  <c r="OQ606" i="40"/>
  <c r="OQ607" i="40"/>
  <c r="OQ608" i="40"/>
  <c r="OQ609" i="40"/>
  <c r="OQ610" i="40"/>
  <c r="OQ611" i="40"/>
  <c r="OQ612" i="40"/>
  <c r="OQ613" i="40"/>
  <c r="OQ614" i="40"/>
  <c r="OQ615" i="40"/>
  <c r="OQ616" i="40"/>
  <c r="OQ617" i="40"/>
  <c r="OQ618" i="40"/>
  <c r="OQ619" i="40"/>
  <c r="OQ620" i="40"/>
  <c r="OQ621" i="40"/>
  <c r="OQ622" i="40"/>
  <c r="OQ623" i="40"/>
  <c r="OQ624" i="40"/>
  <c r="OQ625" i="40"/>
  <c r="OQ626" i="40"/>
  <c r="OQ627" i="40"/>
  <c r="OQ628" i="40"/>
  <c r="OQ629" i="40"/>
  <c r="OQ630" i="40"/>
  <c r="OQ631" i="40"/>
  <c r="OQ632" i="40"/>
  <c r="OQ633" i="40"/>
  <c r="OQ634" i="40"/>
  <c r="OQ635" i="40"/>
  <c r="OQ636" i="40"/>
  <c r="OQ637" i="40"/>
  <c r="OQ638" i="40"/>
  <c r="OQ639" i="40"/>
  <c r="OQ640" i="40"/>
  <c r="OQ641" i="40"/>
  <c r="OQ642" i="40"/>
  <c r="OQ643" i="40"/>
  <c r="OQ644" i="40"/>
  <c r="OQ645" i="40"/>
  <c r="OQ646" i="40"/>
  <c r="OQ647" i="40"/>
  <c r="OQ648" i="40"/>
  <c r="OQ649" i="40"/>
  <c r="OQ650" i="40"/>
  <c r="OQ651" i="40"/>
  <c r="OQ652" i="40"/>
  <c r="OQ653" i="40"/>
  <c r="OQ654" i="40"/>
  <c r="OQ655" i="40"/>
  <c r="OQ656" i="40"/>
  <c r="OQ657" i="40"/>
  <c r="OQ658" i="40"/>
  <c r="OQ659" i="40"/>
  <c r="OQ660" i="40"/>
  <c r="OQ661" i="40"/>
  <c r="OQ662" i="40"/>
  <c r="OQ663" i="40"/>
  <c r="OQ664" i="40"/>
  <c r="OQ665" i="40"/>
  <c r="OQ666" i="40"/>
  <c r="OQ667" i="40"/>
  <c r="OQ668" i="40"/>
  <c r="OQ669" i="40"/>
  <c r="OQ670" i="40"/>
  <c r="OQ671" i="40"/>
  <c r="OQ672" i="40"/>
  <c r="OQ673" i="40"/>
  <c r="OQ674" i="40"/>
  <c r="OQ675" i="40"/>
  <c r="OQ676" i="40"/>
  <c r="OQ677" i="40"/>
  <c r="OQ678" i="40"/>
  <c r="OQ679" i="40"/>
  <c r="OQ680" i="40"/>
  <c r="OQ681" i="40"/>
  <c r="OQ682" i="40"/>
  <c r="OQ683" i="40"/>
  <c r="OQ684" i="40"/>
  <c r="OQ685" i="40"/>
  <c r="OQ686" i="40"/>
  <c r="OQ687" i="40"/>
  <c r="OQ688" i="40"/>
  <c r="OQ689" i="40"/>
  <c r="OQ690" i="40"/>
  <c r="OQ691" i="40"/>
  <c r="OQ692" i="40"/>
  <c r="OQ693" i="40"/>
  <c r="OQ694" i="40"/>
  <c r="OQ695" i="40"/>
  <c r="OQ696" i="40"/>
  <c r="OQ697" i="40"/>
  <c r="OQ698" i="40"/>
  <c r="OQ699" i="40"/>
  <c r="OQ700" i="40"/>
  <c r="OQ701" i="40"/>
  <c r="OQ702" i="40"/>
  <c r="OQ703" i="40"/>
  <c r="OQ704" i="40"/>
  <c r="OQ705" i="40"/>
  <c r="OQ706" i="40"/>
  <c r="OQ707" i="40"/>
  <c r="OQ708" i="40"/>
  <c r="OQ709" i="40"/>
  <c r="OQ710" i="40"/>
  <c r="OQ711" i="40"/>
  <c r="OQ712" i="40"/>
  <c r="OQ713" i="40"/>
  <c r="OQ714" i="40"/>
  <c r="OQ715" i="40"/>
  <c r="OQ716" i="40"/>
  <c r="OQ717" i="40"/>
  <c r="OQ718" i="40"/>
  <c r="OQ719" i="40"/>
  <c r="OQ720" i="40"/>
  <c r="OQ721" i="40"/>
  <c r="OQ722" i="40"/>
  <c r="OQ723" i="40"/>
  <c r="OQ724" i="40"/>
  <c r="OQ725" i="40"/>
  <c r="OQ726" i="40"/>
  <c r="OQ727" i="40"/>
  <c r="OQ728" i="40"/>
  <c r="OQ729" i="40"/>
  <c r="OQ730" i="40"/>
  <c r="OQ731" i="40"/>
  <c r="OQ732" i="40"/>
  <c r="OQ733" i="40"/>
  <c r="OQ734" i="40"/>
  <c r="OQ735" i="40"/>
  <c r="OQ736" i="40"/>
  <c r="OQ737" i="40"/>
  <c r="OQ738" i="40"/>
  <c r="OQ739" i="40"/>
  <c r="OQ740" i="40"/>
  <c r="OQ741" i="40"/>
  <c r="OQ742" i="40"/>
  <c r="OQ743" i="40"/>
  <c r="OQ744" i="40"/>
  <c r="OQ745" i="40"/>
  <c r="OQ746" i="40"/>
  <c r="OQ747" i="40"/>
  <c r="OQ748" i="40"/>
  <c r="OQ749" i="40"/>
  <c r="OQ750" i="40"/>
  <c r="OQ751" i="40"/>
  <c r="OQ752" i="40"/>
  <c r="OQ753" i="40"/>
  <c r="OQ754" i="40"/>
  <c r="OQ755" i="40"/>
  <c r="OQ756" i="40"/>
  <c r="OQ757" i="40"/>
  <c r="OQ758" i="40"/>
  <c r="OQ759" i="40"/>
  <c r="OQ760" i="40"/>
  <c r="OQ761" i="40"/>
  <c r="OQ762" i="40"/>
  <c r="OQ763" i="40"/>
  <c r="OQ764" i="40"/>
  <c r="OQ765" i="40"/>
  <c r="OQ766" i="40"/>
  <c r="OQ767" i="40"/>
  <c r="OQ768" i="40"/>
  <c r="OQ769" i="40"/>
  <c r="OQ770" i="40"/>
  <c r="OQ771" i="40"/>
  <c r="OQ772" i="40"/>
  <c r="OQ773" i="40"/>
  <c r="OQ774" i="40"/>
  <c r="OQ775" i="40"/>
  <c r="OQ776" i="40"/>
  <c r="OQ777" i="40"/>
  <c r="OQ778" i="40"/>
  <c r="OQ779" i="40"/>
  <c r="OQ780" i="40"/>
  <c r="OQ781" i="40"/>
  <c r="OQ782" i="40"/>
  <c r="OQ783" i="40"/>
  <c r="OQ784" i="40"/>
  <c r="OQ785" i="40"/>
  <c r="OQ786" i="40"/>
  <c r="OQ787" i="40"/>
  <c r="OQ788" i="40"/>
  <c r="OQ789" i="40"/>
  <c r="OQ790" i="40"/>
  <c r="OQ791" i="40"/>
  <c r="OQ792" i="40"/>
  <c r="OQ793" i="40"/>
  <c r="OQ794" i="40"/>
  <c r="OQ795" i="40"/>
  <c r="OQ796" i="40"/>
  <c r="OQ797" i="40"/>
  <c r="OQ798" i="40"/>
  <c r="OQ799" i="40"/>
  <c r="OQ800" i="40"/>
  <c r="OQ801" i="40"/>
  <c r="OQ802" i="40"/>
  <c r="OQ803" i="40"/>
  <c r="OQ804" i="40"/>
  <c r="OQ805" i="40"/>
  <c r="OQ806" i="40"/>
  <c r="OQ807" i="40"/>
  <c r="OQ808" i="40"/>
  <c r="OQ809" i="40"/>
  <c r="OQ810" i="40"/>
  <c r="OQ811" i="40"/>
  <c r="OQ812" i="40"/>
  <c r="OQ813" i="40"/>
  <c r="OQ814" i="40"/>
  <c r="OQ815" i="40"/>
  <c r="OQ816" i="40"/>
  <c r="OQ817" i="40"/>
  <c r="OQ818" i="40"/>
  <c r="OQ819" i="40"/>
  <c r="OQ820" i="40"/>
  <c r="OQ821" i="40"/>
  <c r="OQ822" i="40"/>
  <c r="OQ823" i="40"/>
  <c r="OQ824" i="40"/>
  <c r="OQ825" i="40"/>
  <c r="OQ826" i="40"/>
  <c r="OQ827" i="40"/>
  <c r="OQ828" i="40"/>
  <c r="OQ829" i="40"/>
  <c r="OQ830" i="40"/>
  <c r="OQ831" i="40"/>
  <c r="OQ832" i="40"/>
  <c r="OQ833" i="40"/>
  <c r="OQ834" i="40"/>
  <c r="OQ835" i="40"/>
  <c r="OQ836" i="40"/>
  <c r="OQ837" i="40"/>
  <c r="OQ838" i="40"/>
  <c r="OQ839" i="40"/>
  <c r="OQ840" i="40"/>
  <c r="OQ841" i="40"/>
  <c r="OQ842" i="40"/>
  <c r="OQ843" i="40"/>
  <c r="OQ844" i="40"/>
  <c r="OQ845" i="40"/>
  <c r="OQ846" i="40"/>
  <c r="OQ847" i="40"/>
  <c r="OQ848" i="40"/>
  <c r="OQ849" i="40"/>
  <c r="OQ850" i="40"/>
  <c r="OQ851" i="40"/>
  <c r="OQ852" i="40"/>
  <c r="OQ853" i="40"/>
  <c r="OQ854" i="40"/>
  <c r="OQ855" i="40"/>
  <c r="OQ856" i="40"/>
  <c r="OQ857" i="40"/>
  <c r="OQ858" i="40"/>
  <c r="OQ859" i="40"/>
  <c r="OQ860" i="40"/>
  <c r="OQ861" i="40"/>
  <c r="OQ862" i="40"/>
  <c r="OQ863" i="40"/>
  <c r="OQ864" i="40"/>
  <c r="OQ865" i="40"/>
  <c r="OQ866" i="40"/>
  <c r="OQ867" i="40"/>
  <c r="OQ868" i="40"/>
  <c r="OQ869" i="40"/>
  <c r="OQ870" i="40"/>
  <c r="OQ871" i="40"/>
  <c r="OQ872" i="40"/>
  <c r="OQ873" i="40"/>
  <c r="OQ874" i="40"/>
  <c r="OQ875" i="40"/>
  <c r="OQ876" i="40"/>
  <c r="OQ877" i="40"/>
  <c r="OQ878" i="40"/>
  <c r="OQ879" i="40"/>
  <c r="OQ880" i="40"/>
  <c r="OQ881" i="40"/>
  <c r="OQ882" i="40"/>
  <c r="OQ883" i="40"/>
  <c r="OQ884" i="40"/>
  <c r="OQ885" i="40"/>
  <c r="OQ886" i="40"/>
  <c r="OQ887" i="40"/>
  <c r="OQ888" i="40"/>
  <c r="OQ889" i="40"/>
  <c r="OQ890" i="40"/>
  <c r="OQ891" i="40"/>
  <c r="OQ892" i="40"/>
  <c r="OQ893" i="40"/>
  <c r="OQ894" i="40"/>
  <c r="OQ895" i="40"/>
  <c r="OQ896" i="40"/>
  <c r="OQ897" i="40"/>
  <c r="OQ898" i="40"/>
  <c r="OQ899" i="40"/>
  <c r="OQ900" i="40"/>
  <c r="OQ901" i="40"/>
  <c r="OQ902" i="40"/>
  <c r="OQ903" i="40"/>
  <c r="OQ904" i="40"/>
  <c r="OQ905" i="40"/>
  <c r="OQ906" i="40"/>
  <c r="OQ907" i="40"/>
  <c r="OQ908" i="40"/>
  <c r="OQ909" i="40"/>
  <c r="OQ910" i="40"/>
  <c r="OQ911" i="40"/>
  <c r="OQ912" i="40"/>
  <c r="OQ913" i="40"/>
  <c r="OQ914" i="40"/>
  <c r="OQ915" i="40"/>
  <c r="OQ916" i="40"/>
  <c r="OQ917" i="40"/>
  <c r="OQ918" i="40"/>
  <c r="OQ919" i="40"/>
  <c r="OQ920" i="40"/>
  <c r="OQ921" i="40"/>
  <c r="OQ922" i="40"/>
  <c r="OQ923" i="40"/>
  <c r="OQ924" i="40"/>
  <c r="OQ925" i="40"/>
  <c r="OQ926" i="40"/>
  <c r="OQ927" i="40"/>
  <c r="OQ928" i="40"/>
  <c r="OQ929" i="40"/>
  <c r="OQ930" i="40"/>
  <c r="OQ931" i="40"/>
  <c r="OQ932" i="40"/>
  <c r="OQ933" i="40"/>
  <c r="OQ934" i="40"/>
  <c r="OQ935" i="40"/>
  <c r="OQ936" i="40"/>
  <c r="OQ937" i="40"/>
  <c r="OQ938" i="40"/>
  <c r="OQ939" i="40"/>
  <c r="OQ940" i="40"/>
  <c r="OQ941" i="40"/>
  <c r="OQ942" i="40"/>
  <c r="OQ943" i="40"/>
  <c r="OQ944" i="40"/>
  <c r="OQ945" i="40"/>
  <c r="OQ946" i="40"/>
  <c r="OQ947" i="40"/>
  <c r="OQ948" i="40"/>
  <c r="OQ949" i="40"/>
  <c r="OQ950" i="40"/>
  <c r="OQ951" i="40"/>
  <c r="OQ952" i="40"/>
  <c r="OQ953" i="40"/>
  <c r="OQ954" i="40"/>
  <c r="OQ955" i="40"/>
  <c r="OQ956" i="40"/>
  <c r="OQ957" i="40"/>
  <c r="OQ958" i="40"/>
  <c r="OQ959" i="40"/>
  <c r="OQ960" i="40"/>
  <c r="OQ961" i="40"/>
  <c r="OQ962" i="40"/>
  <c r="OZ3" i="40"/>
  <c r="OZ4" i="40"/>
  <c r="OZ5" i="40"/>
  <c r="OZ6" i="40"/>
  <c r="OZ7" i="40"/>
  <c r="OZ8" i="40"/>
  <c r="OZ9" i="40"/>
  <c r="OZ10" i="40"/>
  <c r="OZ11" i="40"/>
  <c r="OZ12" i="40"/>
  <c r="OZ13" i="40"/>
  <c r="OZ14" i="40"/>
  <c r="OZ15" i="40"/>
  <c r="OZ16" i="40"/>
  <c r="OZ17" i="40"/>
  <c r="OZ18" i="40"/>
  <c r="OZ19" i="40"/>
  <c r="OZ20" i="40"/>
  <c r="OZ21" i="40"/>
  <c r="OZ22" i="40"/>
  <c r="OZ23" i="40"/>
  <c r="OZ24" i="40"/>
  <c r="OZ25" i="40"/>
  <c r="OZ26" i="40"/>
  <c r="OZ27" i="40"/>
  <c r="OZ28" i="40"/>
  <c r="OZ29" i="40"/>
  <c r="OZ30" i="40"/>
  <c r="OZ31" i="40"/>
  <c r="PI3" i="40"/>
  <c r="PI4" i="40"/>
  <c r="PI5" i="40"/>
  <c r="PI6" i="40"/>
  <c r="PI7" i="40"/>
  <c r="PI8" i="40"/>
  <c r="PI9" i="40"/>
  <c r="PI10" i="40"/>
  <c r="PI11" i="40"/>
  <c r="PI12" i="40"/>
  <c r="PI13" i="40"/>
  <c r="PI14" i="40"/>
  <c r="PI15" i="40"/>
  <c r="PI16" i="40"/>
  <c r="PI17" i="40"/>
  <c r="PI18" i="40"/>
  <c r="PI19" i="40"/>
  <c r="PI20" i="40"/>
  <c r="PI21" i="40"/>
  <c r="PI22" i="40"/>
  <c r="PI23" i="40"/>
  <c r="PI24" i="40"/>
  <c r="PI25" i="40"/>
  <c r="PI26" i="40"/>
  <c r="PI27" i="40"/>
  <c r="PI28" i="40"/>
  <c r="PI29" i="40"/>
  <c r="PI30" i="40"/>
  <c r="PI31" i="40"/>
  <c r="PI32" i="40"/>
  <c r="PI33" i="40"/>
  <c r="PI34" i="40"/>
  <c r="PI35" i="40"/>
  <c r="PI36" i="40"/>
  <c r="PI37" i="40"/>
  <c r="PI38" i="40"/>
  <c r="PI39" i="40"/>
  <c r="PI40" i="40"/>
  <c r="PI41" i="40"/>
  <c r="PI42" i="40"/>
  <c r="PI43" i="40"/>
  <c r="PI44" i="40"/>
  <c r="PI45" i="40"/>
  <c r="PI46" i="40"/>
  <c r="PI47" i="40"/>
  <c r="PI48" i="40"/>
  <c r="PI49" i="40"/>
  <c r="PI50" i="40"/>
  <c r="PI51" i="40"/>
  <c r="PI52" i="40"/>
  <c r="PI53" i="40"/>
  <c r="PI54" i="40"/>
  <c r="PI55" i="40"/>
  <c r="PI56" i="40"/>
  <c r="PI57" i="40"/>
  <c r="PI58" i="40"/>
  <c r="PI59" i="40"/>
  <c r="PI60" i="40"/>
  <c r="PI61" i="40"/>
  <c r="PI62" i="40"/>
  <c r="PI63" i="40"/>
  <c r="PI64" i="40"/>
  <c r="PI65" i="40"/>
  <c r="PI66" i="40"/>
  <c r="PI67" i="40"/>
  <c r="PI68" i="40"/>
  <c r="PI69" i="40"/>
  <c r="PI70" i="40"/>
  <c r="PI71" i="40"/>
  <c r="PI72" i="40"/>
  <c r="PI73" i="40"/>
  <c r="PI74" i="40"/>
  <c r="PI75" i="40"/>
  <c r="PI76" i="40"/>
  <c r="PI77" i="40"/>
  <c r="PI78" i="40"/>
  <c r="PI79" i="40"/>
  <c r="PI80" i="40"/>
  <c r="PI81" i="40"/>
  <c r="PI82" i="40"/>
  <c r="PI83" i="40"/>
  <c r="PI84" i="40"/>
  <c r="PI85" i="40"/>
  <c r="PI86" i="40"/>
  <c r="PI87" i="40"/>
  <c r="PI88" i="40"/>
  <c r="PI89" i="40"/>
  <c r="PI90" i="40"/>
  <c r="PI91" i="40"/>
  <c r="PI92" i="40"/>
  <c r="PI93" i="40"/>
  <c r="PI94" i="40"/>
  <c r="PI95" i="40"/>
  <c r="PI96" i="40"/>
  <c r="PI97" i="40"/>
  <c r="PI98" i="40"/>
  <c r="PI99" i="40"/>
  <c r="PI100" i="40"/>
  <c r="PI101" i="40"/>
  <c r="PI102" i="40"/>
  <c r="PI103" i="40"/>
  <c r="PI104" i="40"/>
  <c r="PI105" i="40"/>
  <c r="PI106" i="40"/>
  <c r="PI107" i="40"/>
  <c r="PI108" i="40"/>
  <c r="PR3" i="40"/>
  <c r="PR4" i="40"/>
  <c r="PR5" i="40"/>
  <c r="PR6" i="40"/>
  <c r="PR7" i="40"/>
  <c r="PR8" i="40"/>
  <c r="PR9" i="40"/>
  <c r="PR10" i="40"/>
  <c r="PR11" i="40"/>
  <c r="PR12" i="40"/>
  <c r="PR13" i="40"/>
  <c r="PR14" i="40"/>
  <c r="PR15" i="40"/>
  <c r="PR16" i="40"/>
  <c r="PR17" i="40"/>
  <c r="PR18" i="40"/>
  <c r="PR19" i="40"/>
  <c r="PR20" i="40"/>
  <c r="PR21" i="40"/>
  <c r="PR22" i="40"/>
  <c r="PR23" i="40"/>
  <c r="PR24" i="40"/>
  <c r="PR25" i="40"/>
  <c r="PR26" i="40"/>
  <c r="PR27" i="40"/>
  <c r="PR28" i="40"/>
  <c r="PR29" i="40"/>
  <c r="PR30" i="40"/>
  <c r="PR31" i="40"/>
  <c r="PR32" i="40"/>
  <c r="PR33" i="40"/>
  <c r="PR34" i="40"/>
  <c r="PR35" i="40"/>
  <c r="PR36" i="40"/>
  <c r="PR37" i="40"/>
  <c r="PR38" i="40"/>
  <c r="PR39" i="40"/>
  <c r="PR40" i="40"/>
  <c r="PR41" i="40"/>
  <c r="PR42" i="40"/>
  <c r="PR43" i="40"/>
  <c r="PR44" i="40"/>
  <c r="PR45" i="40"/>
  <c r="PR46" i="40"/>
  <c r="PR47" i="40"/>
  <c r="PR48" i="40"/>
  <c r="PR49" i="40"/>
  <c r="PR50" i="40"/>
  <c r="PR51" i="40"/>
  <c r="PR52" i="40"/>
  <c r="PR53" i="40"/>
  <c r="QA3" i="40"/>
  <c r="QA4" i="40"/>
  <c r="QA5" i="40"/>
  <c r="QA6" i="40"/>
  <c r="QA7" i="40"/>
  <c r="QA8" i="40"/>
  <c r="QA9" i="40"/>
  <c r="QA10" i="40"/>
  <c r="QA11" i="40"/>
  <c r="QA12" i="40"/>
  <c r="QA13" i="40"/>
  <c r="QA14" i="40"/>
  <c r="QA15" i="40"/>
  <c r="QA16" i="40"/>
  <c r="QA17" i="40"/>
  <c r="QA18" i="40"/>
  <c r="QA19" i="40"/>
  <c r="QA20" i="40"/>
  <c r="QA21" i="40"/>
  <c r="QA22" i="40"/>
  <c r="QA23" i="40"/>
  <c r="QA24" i="40"/>
  <c r="QA25" i="40"/>
  <c r="QA26" i="40"/>
  <c r="QA27" i="40"/>
  <c r="QA28" i="40"/>
  <c r="QA29" i="40"/>
  <c r="QA30" i="40"/>
  <c r="QA31" i="40"/>
  <c r="QA32" i="40"/>
  <c r="QA33" i="40"/>
  <c r="QA34" i="40"/>
  <c r="QA35" i="40"/>
  <c r="QA36" i="40"/>
  <c r="QA37" i="40"/>
  <c r="QA38" i="40"/>
  <c r="QA39" i="40"/>
  <c r="QA40" i="40"/>
  <c r="QA41" i="40"/>
  <c r="QA42" i="40"/>
  <c r="QA43" i="40"/>
  <c r="QA44" i="40"/>
  <c r="QA45" i="40"/>
  <c r="QA46" i="40"/>
  <c r="QA47" i="40"/>
  <c r="QA48" i="40"/>
  <c r="QA49" i="40"/>
  <c r="QJ3" i="40"/>
  <c r="QJ4" i="40"/>
  <c r="QJ5" i="40"/>
  <c r="QJ6" i="40"/>
  <c r="QJ7" i="40"/>
  <c r="QJ8" i="40"/>
  <c r="QJ9" i="40"/>
  <c r="QJ10" i="40"/>
  <c r="QJ11" i="40"/>
  <c r="QJ12" i="40"/>
  <c r="QJ13" i="40"/>
  <c r="QJ14" i="40"/>
  <c r="QJ15" i="40"/>
  <c r="QJ16" i="40"/>
  <c r="QJ17" i="40"/>
  <c r="QJ18" i="40"/>
  <c r="QJ19" i="40"/>
  <c r="QJ20" i="40"/>
  <c r="QJ21" i="40"/>
  <c r="QJ22" i="40"/>
  <c r="QJ23" i="40"/>
  <c r="QJ24" i="40"/>
  <c r="QJ25" i="40"/>
  <c r="QJ26" i="40"/>
  <c r="QJ27" i="40"/>
  <c r="QJ28" i="40"/>
  <c r="QJ29" i="40"/>
  <c r="QJ30" i="40"/>
  <c r="QJ31" i="40"/>
  <c r="QJ32" i="40"/>
  <c r="QJ33" i="40"/>
  <c r="QJ34" i="40"/>
  <c r="QJ35" i="40"/>
  <c r="QJ36" i="40"/>
  <c r="QJ37" i="40"/>
  <c r="QJ38" i="40"/>
  <c r="QJ39" i="40"/>
  <c r="QJ40" i="40"/>
  <c r="QJ41" i="40"/>
  <c r="QJ42" i="40"/>
  <c r="QJ43" i="40"/>
  <c r="QJ44" i="40"/>
  <c r="QJ45" i="40"/>
  <c r="QJ46" i="40"/>
  <c r="QJ47" i="40"/>
  <c r="QK2" i="40"/>
  <c r="QL2" i="40" s="1"/>
  <c r="QJ2" i="40"/>
  <c r="QB2" i="40"/>
  <c r="QC2" i="40" s="1"/>
  <c r="QA2" i="40"/>
  <c r="PS2" i="40"/>
  <c r="PT2" i="40" s="1"/>
  <c r="PR2" i="40"/>
  <c r="PJ2" i="40"/>
  <c r="PK2" i="40" s="1"/>
  <c r="PI2" i="40"/>
  <c r="PA2" i="40"/>
  <c r="PB2" i="40" s="1"/>
  <c r="OZ2" i="40"/>
  <c r="OR2" i="40"/>
  <c r="OS2" i="40" s="1"/>
  <c r="OQ2" i="40"/>
  <c r="OI2" i="40"/>
  <c r="OJ2" i="40" s="1"/>
  <c r="OH2" i="40"/>
  <c r="NZ2" i="40"/>
  <c r="OA2" i="40" s="1"/>
  <c r="NY2" i="40"/>
  <c r="NQ2" i="40"/>
  <c r="NR2" i="40" s="1"/>
  <c r="NP2" i="40"/>
  <c r="NH2" i="40"/>
  <c r="NI2" i="40" s="1"/>
  <c r="NG2" i="40"/>
  <c r="MY2" i="40"/>
  <c r="MZ2" i="40" s="1"/>
  <c r="MX2" i="40"/>
  <c r="MP2" i="40"/>
  <c r="MQ2" i="40" s="1"/>
  <c r="MO2" i="40"/>
  <c r="MG2" i="40"/>
  <c r="MH2" i="40" s="1"/>
  <c r="MF2" i="40"/>
  <c r="LX2" i="40"/>
  <c r="LY2" i="40" s="1"/>
  <c r="LW2" i="40"/>
  <c r="LO2" i="40"/>
  <c r="LP2" i="40" s="1"/>
  <c r="LN2" i="40"/>
  <c r="LF2" i="40"/>
  <c r="LG2" i="40" s="1"/>
  <c r="LE2" i="40"/>
  <c r="KW2" i="40"/>
  <c r="KX2" i="40" s="1"/>
  <c r="KV2" i="40"/>
  <c r="KN2" i="40"/>
  <c r="KO2" i="40" s="1"/>
  <c r="KM2" i="40"/>
  <c r="KE2" i="40"/>
  <c r="KF2" i="40" s="1"/>
  <c r="KD2" i="40"/>
  <c r="JV2" i="40"/>
  <c r="JW2" i="40" s="1"/>
  <c r="JU2" i="40"/>
  <c r="JM2" i="40"/>
  <c r="JN2" i="40" s="1"/>
  <c r="JL2" i="40"/>
  <c r="IV2" i="40"/>
  <c r="IW2" i="40" s="1"/>
  <c r="IU2" i="40"/>
  <c r="IM2" i="40"/>
  <c r="IN2" i="40" s="1"/>
  <c r="IL2" i="40"/>
  <c r="ID2" i="40"/>
  <c r="IE2" i="40" s="1"/>
  <c r="IC2" i="40"/>
  <c r="HU2" i="40"/>
  <c r="HV2" i="40" s="1"/>
  <c r="HT2" i="40"/>
  <c r="HL2" i="40"/>
  <c r="HM2" i="40" s="1"/>
  <c r="HK2" i="40"/>
  <c r="HC2" i="40"/>
  <c r="HD2" i="40" s="1"/>
  <c r="HB2" i="40"/>
  <c r="GT2" i="40"/>
  <c r="GU2" i="40" s="1"/>
  <c r="GS2" i="40"/>
  <c r="JW103" i="40"/>
  <c r="JW102" i="40"/>
  <c r="JW101" i="40"/>
  <c r="JW100" i="40"/>
  <c r="JW99" i="40"/>
  <c r="JW98" i="40"/>
  <c r="JW97" i="40"/>
  <c r="JW96" i="40"/>
  <c r="JW95" i="40"/>
  <c r="JW94" i="40"/>
  <c r="JW93" i="40"/>
  <c r="JW92" i="40"/>
  <c r="JW91" i="40"/>
  <c r="GJ3" i="40"/>
  <c r="GJ4" i="40"/>
  <c r="GJ5" i="40"/>
  <c r="GJ6" i="40"/>
  <c r="GJ7" i="40"/>
  <c r="GJ8" i="40"/>
  <c r="GJ9" i="40"/>
  <c r="GJ10" i="40"/>
  <c r="GJ11" i="40"/>
  <c r="GJ12" i="40"/>
  <c r="GJ13" i="40"/>
  <c r="GJ14" i="40"/>
  <c r="GJ15" i="40"/>
  <c r="GJ16" i="40"/>
  <c r="GJ17" i="40"/>
  <c r="GJ18" i="40"/>
  <c r="GJ19" i="40"/>
  <c r="GJ20" i="40"/>
  <c r="GJ21" i="40"/>
  <c r="GJ22" i="40"/>
  <c r="GJ23" i="40"/>
  <c r="GJ24" i="40"/>
  <c r="GJ25" i="40"/>
  <c r="GJ26" i="40"/>
  <c r="GJ27" i="40"/>
  <c r="GJ28" i="40"/>
  <c r="GJ29" i="40"/>
  <c r="GJ30" i="40"/>
  <c r="GJ31" i="40"/>
  <c r="GJ32" i="40"/>
  <c r="GJ33" i="40"/>
  <c r="GJ34" i="40"/>
  <c r="GJ35" i="40"/>
  <c r="GJ36" i="40"/>
  <c r="GJ37" i="40"/>
  <c r="GJ38" i="40"/>
  <c r="GJ39" i="40"/>
  <c r="GJ40" i="40"/>
  <c r="GJ41" i="40"/>
  <c r="GJ42" i="40"/>
  <c r="GJ43" i="40"/>
  <c r="GJ44" i="40"/>
  <c r="GJ45" i="40"/>
  <c r="GJ46" i="40"/>
  <c r="GJ47" i="40"/>
  <c r="GJ48" i="40"/>
  <c r="GJ49" i="40"/>
  <c r="GJ50" i="40"/>
  <c r="GJ51" i="40"/>
  <c r="GJ52" i="40"/>
  <c r="GJ53" i="40"/>
  <c r="GJ54" i="40"/>
  <c r="GJ55" i="40"/>
  <c r="GJ56" i="40"/>
  <c r="GJ57" i="40"/>
  <c r="GJ58" i="40"/>
  <c r="GJ59" i="40"/>
  <c r="GJ60" i="40"/>
  <c r="GJ61" i="40"/>
  <c r="GJ62" i="40"/>
  <c r="GJ63" i="40"/>
  <c r="GJ64" i="40"/>
  <c r="GJ65" i="40"/>
  <c r="GJ66" i="40"/>
  <c r="GJ67" i="40"/>
  <c r="GJ68" i="40"/>
  <c r="GJ69" i="40"/>
  <c r="GJ70" i="40"/>
  <c r="GJ71" i="40"/>
  <c r="GJ72" i="40"/>
  <c r="GJ73" i="40"/>
  <c r="GJ74" i="40"/>
  <c r="GJ75" i="40"/>
  <c r="GJ76" i="40"/>
  <c r="GJ77" i="40"/>
  <c r="GJ78" i="40"/>
  <c r="GJ79" i="40"/>
  <c r="GJ80" i="40"/>
  <c r="GJ81" i="40"/>
  <c r="GJ82" i="40"/>
  <c r="GJ83" i="40"/>
  <c r="GJ84" i="40"/>
  <c r="GJ85" i="40"/>
  <c r="GJ86" i="40"/>
  <c r="GJ87" i="40"/>
  <c r="GJ88" i="40"/>
  <c r="GJ89" i="40"/>
  <c r="GJ90" i="40"/>
  <c r="GJ91" i="40"/>
  <c r="GJ92" i="40"/>
  <c r="GJ93" i="40"/>
  <c r="GJ94" i="40"/>
  <c r="GJ95" i="40"/>
  <c r="GJ96" i="40"/>
  <c r="GJ97" i="40"/>
  <c r="GJ98" i="40"/>
  <c r="GJ99" i="40"/>
  <c r="GJ100" i="40"/>
  <c r="GJ101" i="40"/>
  <c r="GJ102" i="40"/>
  <c r="GJ103" i="40"/>
  <c r="GJ2" i="40"/>
  <c r="GA3" i="40"/>
  <c r="GA4" i="40"/>
  <c r="GA5" i="40"/>
  <c r="GA6" i="40"/>
  <c r="GA7" i="40"/>
  <c r="GA8" i="40"/>
  <c r="GA9" i="40"/>
  <c r="GA10" i="40"/>
  <c r="GA11" i="40"/>
  <c r="GA12" i="40"/>
  <c r="GA13" i="40"/>
  <c r="GA14" i="40"/>
  <c r="GA15" i="40"/>
  <c r="GA16" i="40"/>
  <c r="GA17" i="40"/>
  <c r="GA18" i="40"/>
  <c r="GA19" i="40"/>
  <c r="GA20" i="40"/>
  <c r="GA21" i="40"/>
  <c r="GA22" i="40"/>
  <c r="GA23" i="40"/>
  <c r="GA24" i="40"/>
  <c r="GA25" i="40"/>
  <c r="GA26" i="40"/>
  <c r="GA27" i="40"/>
  <c r="GA28" i="40"/>
  <c r="GA29" i="40"/>
  <c r="GA30" i="40"/>
  <c r="GA31" i="40"/>
  <c r="GA32" i="40"/>
  <c r="GA33" i="40"/>
  <c r="GA34" i="40"/>
  <c r="GA35" i="40"/>
  <c r="GA36" i="40"/>
  <c r="GA37" i="40"/>
  <c r="GA38" i="40"/>
  <c r="GA39" i="40"/>
  <c r="GA40" i="40"/>
  <c r="GA41" i="40"/>
  <c r="GA42" i="40"/>
  <c r="GA43" i="40"/>
  <c r="GA44" i="40"/>
  <c r="GA45" i="40"/>
  <c r="GA46" i="40"/>
  <c r="GA47" i="40"/>
  <c r="GA48" i="40"/>
  <c r="GA49" i="40"/>
  <c r="GA50" i="40"/>
  <c r="GA51" i="40"/>
  <c r="GA52" i="40"/>
  <c r="GA53" i="40"/>
  <c r="GA54" i="40"/>
  <c r="GA55" i="40"/>
  <c r="GA56" i="40"/>
  <c r="GA57" i="40"/>
  <c r="GA58" i="40"/>
  <c r="GA59" i="40"/>
  <c r="GA60" i="40"/>
  <c r="GA61" i="40"/>
  <c r="GA62" i="40"/>
  <c r="GA63" i="40"/>
  <c r="GA64" i="40"/>
  <c r="GA65" i="40"/>
  <c r="GA66" i="40"/>
  <c r="GA67" i="40"/>
  <c r="GA68" i="40"/>
  <c r="GA69" i="40"/>
  <c r="GA70" i="40"/>
  <c r="GA71" i="40"/>
  <c r="GA72" i="40"/>
  <c r="GA73" i="40"/>
  <c r="GA74" i="40"/>
  <c r="GA75" i="40"/>
  <c r="GA76" i="40"/>
  <c r="GA77" i="40"/>
  <c r="GA78" i="40"/>
  <c r="GA79" i="40"/>
  <c r="GA80" i="40"/>
  <c r="GA81" i="40"/>
  <c r="GA82" i="40"/>
  <c r="GA83" i="40"/>
  <c r="GA84" i="40"/>
  <c r="GA85" i="40"/>
  <c r="GA86" i="40"/>
  <c r="GA87" i="40"/>
  <c r="GA88" i="40"/>
  <c r="GA89" i="40"/>
  <c r="GA90" i="40"/>
  <c r="GA91" i="40"/>
  <c r="GA92" i="40"/>
  <c r="GA93" i="40"/>
  <c r="GA94" i="40"/>
  <c r="GA95" i="40"/>
  <c r="GA96" i="40"/>
  <c r="GA97" i="40"/>
  <c r="GA98" i="40"/>
  <c r="GA99" i="40"/>
  <c r="GA100" i="40"/>
  <c r="GA101" i="40"/>
  <c r="GA102" i="40"/>
  <c r="GA103" i="40"/>
  <c r="GA104" i="40"/>
  <c r="GA105" i="40"/>
  <c r="GA106" i="40"/>
  <c r="GA107" i="40"/>
  <c r="GA108" i="40"/>
  <c r="GA109" i="40"/>
  <c r="GA110" i="40"/>
  <c r="GA111" i="40"/>
  <c r="GA112" i="40"/>
  <c r="GA2" i="40"/>
  <c r="FR3" i="40"/>
  <c r="FR4" i="40"/>
  <c r="FR5" i="40"/>
  <c r="FR6" i="40"/>
  <c r="FR7" i="40"/>
  <c r="FR8" i="40"/>
  <c r="FR9" i="40"/>
  <c r="FR10" i="40"/>
  <c r="FR11" i="40"/>
  <c r="FR12" i="40"/>
  <c r="FR13" i="40"/>
  <c r="FR14" i="40"/>
  <c r="FR15" i="40"/>
  <c r="FR16" i="40"/>
  <c r="FR17" i="40"/>
  <c r="FR18" i="40"/>
  <c r="FR19" i="40"/>
  <c r="FR20" i="40"/>
  <c r="FR21" i="40"/>
  <c r="FR22" i="40"/>
  <c r="FR23" i="40"/>
  <c r="FR24" i="40"/>
  <c r="FR25" i="40"/>
  <c r="FR26" i="40"/>
  <c r="FR27" i="40"/>
  <c r="FR28" i="40"/>
  <c r="FR29" i="40"/>
  <c r="FR30" i="40"/>
  <c r="FR31" i="40"/>
  <c r="FR32" i="40"/>
  <c r="FR33" i="40"/>
  <c r="FR34" i="40"/>
  <c r="FR35" i="40"/>
  <c r="FR36" i="40"/>
  <c r="FR37" i="40"/>
  <c r="FR38" i="40"/>
  <c r="FR39" i="40"/>
  <c r="FR40" i="40"/>
  <c r="FR41" i="40"/>
  <c r="FR42" i="40"/>
  <c r="FR43" i="40"/>
  <c r="FR44" i="40"/>
  <c r="FR45" i="40"/>
  <c r="FR46" i="40"/>
  <c r="FR47" i="40"/>
  <c r="FR48" i="40"/>
  <c r="FR49" i="40"/>
  <c r="FR50" i="40"/>
  <c r="FR51" i="40"/>
  <c r="FR52" i="40"/>
  <c r="FR53" i="40"/>
  <c r="FR54" i="40"/>
  <c r="FR55" i="40"/>
  <c r="FR56" i="40"/>
  <c r="FR57" i="40"/>
  <c r="FR58" i="40"/>
  <c r="FR59" i="40"/>
  <c r="FR60" i="40"/>
  <c r="FR61" i="40"/>
  <c r="FR62" i="40"/>
  <c r="FR63" i="40"/>
  <c r="FR64" i="40"/>
  <c r="FR65" i="40"/>
  <c r="FR66" i="40"/>
  <c r="FR67" i="40"/>
  <c r="FR68" i="40"/>
  <c r="FR69" i="40"/>
  <c r="FR70" i="40"/>
  <c r="FR71" i="40"/>
  <c r="FR72" i="40"/>
  <c r="FR73" i="40"/>
  <c r="FR74" i="40"/>
  <c r="FR75" i="40"/>
  <c r="FR76" i="40"/>
  <c r="FR77" i="40"/>
  <c r="FR78" i="40"/>
  <c r="FR79" i="40"/>
  <c r="FR80" i="40"/>
  <c r="FR81" i="40"/>
  <c r="FR82" i="40"/>
  <c r="FR83" i="40"/>
  <c r="FR84" i="40"/>
  <c r="FR85" i="40"/>
  <c r="FR2" i="40"/>
  <c r="FI3" i="40"/>
  <c r="FI4" i="40"/>
  <c r="FI5" i="40"/>
  <c r="FI6" i="40"/>
  <c r="FI7" i="40"/>
  <c r="FI8" i="40"/>
  <c r="FI9" i="40"/>
  <c r="FI10" i="40"/>
  <c r="FI11" i="40"/>
  <c r="FI12" i="40"/>
  <c r="FI13" i="40"/>
  <c r="FI14" i="40"/>
  <c r="FI15" i="40"/>
  <c r="FI16" i="40"/>
  <c r="FI17" i="40"/>
  <c r="FI18" i="40"/>
  <c r="FI19" i="40"/>
  <c r="FI20" i="40"/>
  <c r="FI21" i="40"/>
  <c r="FI22" i="40"/>
  <c r="FI23" i="40"/>
  <c r="FI24" i="40"/>
  <c r="FI25" i="40"/>
  <c r="FI26" i="40"/>
  <c r="FI27" i="40"/>
  <c r="FI28" i="40"/>
  <c r="FI29" i="40"/>
  <c r="FI30" i="40"/>
  <c r="FI31" i="40"/>
  <c r="FI32" i="40"/>
  <c r="FI33" i="40"/>
  <c r="FI34" i="40"/>
  <c r="FI35" i="40"/>
  <c r="FI36" i="40"/>
  <c r="FI37" i="40"/>
  <c r="FI38" i="40"/>
  <c r="FI39" i="40"/>
  <c r="FI40" i="40"/>
  <c r="FI41" i="40"/>
  <c r="FI42" i="40"/>
  <c r="FI43" i="40"/>
  <c r="FI44" i="40"/>
  <c r="FI45" i="40"/>
  <c r="FI46" i="40"/>
  <c r="FI47" i="40"/>
  <c r="FI48" i="40"/>
  <c r="FI49" i="40"/>
  <c r="FI50" i="40"/>
  <c r="FI51" i="40"/>
  <c r="FI52" i="40"/>
  <c r="FI53" i="40"/>
  <c r="FI54" i="40"/>
  <c r="FI55" i="40"/>
  <c r="FI56" i="40"/>
  <c r="FI57" i="40"/>
  <c r="FI58" i="40"/>
  <c r="FI59" i="40"/>
  <c r="FI60" i="40"/>
  <c r="FI61" i="40"/>
  <c r="FI62" i="40"/>
  <c r="FI63" i="40"/>
  <c r="FI64" i="40"/>
  <c r="FI65" i="40"/>
  <c r="FI66" i="40"/>
  <c r="FI67" i="40"/>
  <c r="FI68" i="40"/>
  <c r="FI69" i="40"/>
  <c r="FI70" i="40"/>
  <c r="FI71" i="40"/>
  <c r="FI72" i="40"/>
  <c r="FI73" i="40"/>
  <c r="FI74" i="40"/>
  <c r="FI75" i="40"/>
  <c r="FI76" i="40"/>
  <c r="FI77" i="40"/>
  <c r="FI2" i="40"/>
  <c r="EZ3" i="40"/>
  <c r="EZ4" i="40"/>
  <c r="EZ5" i="40"/>
  <c r="EZ6" i="40"/>
  <c r="EZ7" i="40"/>
  <c r="EZ8" i="40"/>
  <c r="EZ9" i="40"/>
  <c r="EZ10" i="40"/>
  <c r="EZ11" i="40"/>
  <c r="EZ12" i="40"/>
  <c r="EZ13" i="40"/>
  <c r="EZ14" i="40"/>
  <c r="EZ15" i="40"/>
  <c r="EZ16" i="40"/>
  <c r="EZ17" i="40"/>
  <c r="EZ18" i="40"/>
  <c r="EZ19" i="40"/>
  <c r="EZ20" i="40"/>
  <c r="EZ21" i="40"/>
  <c r="EZ22" i="40"/>
  <c r="EZ23" i="40"/>
  <c r="EZ24" i="40"/>
  <c r="EZ25" i="40"/>
  <c r="EZ26" i="40"/>
  <c r="EZ27" i="40"/>
  <c r="EZ28" i="40"/>
  <c r="EZ29" i="40"/>
  <c r="EZ30" i="40"/>
  <c r="EZ31" i="40"/>
  <c r="EZ32" i="40"/>
  <c r="EZ33" i="40"/>
  <c r="EZ34" i="40"/>
  <c r="EZ35" i="40"/>
  <c r="EZ36" i="40"/>
  <c r="EZ37" i="40"/>
  <c r="EZ38" i="40"/>
  <c r="EZ39" i="40"/>
  <c r="EZ40" i="40"/>
  <c r="EZ41" i="40"/>
  <c r="EZ42" i="40"/>
  <c r="EZ43" i="40"/>
  <c r="EZ44" i="40"/>
  <c r="EZ45" i="40"/>
  <c r="EZ46" i="40"/>
  <c r="EZ47" i="40"/>
  <c r="EZ48" i="40"/>
  <c r="EZ49" i="40"/>
  <c r="EZ50" i="40"/>
  <c r="EZ51" i="40"/>
  <c r="EZ52" i="40"/>
  <c r="EZ53" i="40"/>
  <c r="EZ54" i="40"/>
  <c r="EZ55" i="40"/>
  <c r="EZ56" i="40"/>
  <c r="EZ57" i="40"/>
  <c r="EZ58" i="40"/>
  <c r="EZ59" i="40"/>
  <c r="EZ60" i="40"/>
  <c r="EZ61" i="40"/>
  <c r="EZ62" i="40"/>
  <c r="EZ63" i="40"/>
  <c r="EZ64" i="40"/>
  <c r="EZ65" i="40"/>
  <c r="EZ66" i="40"/>
  <c r="EZ67" i="40"/>
  <c r="EZ68" i="40"/>
  <c r="EZ69" i="40"/>
  <c r="EZ70" i="40"/>
  <c r="EZ71" i="40"/>
  <c r="EZ72" i="40"/>
  <c r="EZ73" i="40"/>
  <c r="EZ74" i="40"/>
  <c r="EZ75" i="40"/>
  <c r="EZ76" i="40"/>
  <c r="EZ77" i="40"/>
  <c r="EZ78" i="40"/>
  <c r="EZ79" i="40"/>
  <c r="EZ80" i="40"/>
  <c r="EZ81" i="40"/>
  <c r="EZ82" i="40"/>
  <c r="EZ83" i="40"/>
  <c r="EZ84" i="40"/>
  <c r="EZ85" i="40"/>
  <c r="EZ86" i="40"/>
  <c r="EZ87" i="40"/>
  <c r="EZ88" i="40"/>
  <c r="EZ89" i="40"/>
  <c r="EZ90" i="40"/>
  <c r="EZ91" i="40"/>
  <c r="EZ92" i="40"/>
  <c r="EZ93" i="40"/>
  <c r="EZ94" i="40"/>
  <c r="EZ95" i="40"/>
  <c r="EZ96" i="40"/>
  <c r="EZ97" i="40"/>
  <c r="EZ98" i="40"/>
  <c r="EZ99" i="40"/>
  <c r="EZ100" i="40"/>
  <c r="EZ101" i="40"/>
  <c r="EZ102" i="40"/>
  <c r="EZ103" i="40"/>
  <c r="EZ104" i="40"/>
  <c r="EZ105" i="40"/>
  <c r="EZ106" i="40"/>
  <c r="EZ107" i="40"/>
  <c r="EZ108" i="40"/>
  <c r="EZ109" i="40"/>
  <c r="EZ110" i="40"/>
  <c r="EZ111" i="40"/>
  <c r="EZ112" i="40"/>
  <c r="EZ113" i="40"/>
  <c r="EZ114" i="40"/>
  <c r="EZ115" i="40"/>
  <c r="EZ116" i="40"/>
  <c r="EZ117" i="40"/>
  <c r="EZ118" i="40"/>
  <c r="EZ119" i="40"/>
  <c r="EZ120" i="40"/>
  <c r="EZ121" i="40"/>
  <c r="EZ122" i="40"/>
  <c r="EZ123" i="40"/>
  <c r="EZ124" i="40"/>
  <c r="EZ125" i="40"/>
  <c r="EZ126" i="40"/>
  <c r="EZ127" i="40"/>
  <c r="EZ128" i="40"/>
  <c r="EZ129" i="40"/>
  <c r="EZ130" i="40"/>
  <c r="EZ131" i="40"/>
  <c r="EZ132" i="40"/>
  <c r="EZ133" i="40"/>
  <c r="EZ134" i="40"/>
  <c r="EZ135" i="40"/>
  <c r="EZ136" i="40"/>
  <c r="EZ137" i="40"/>
  <c r="EZ138" i="40"/>
  <c r="EZ139" i="40"/>
  <c r="EZ140" i="40"/>
  <c r="EZ141" i="40"/>
  <c r="EZ142" i="40"/>
  <c r="EZ143" i="40"/>
  <c r="EZ144" i="40"/>
  <c r="EZ145" i="40"/>
  <c r="EZ146" i="40"/>
  <c r="EZ147" i="40"/>
  <c r="EZ148" i="40"/>
  <c r="EZ149" i="40"/>
  <c r="EZ150" i="40"/>
  <c r="EZ151" i="40"/>
  <c r="EZ152" i="40"/>
  <c r="EZ153" i="40"/>
  <c r="EZ154" i="40"/>
  <c r="EZ155" i="40"/>
  <c r="EZ156" i="40"/>
  <c r="EZ157" i="40"/>
  <c r="EZ158" i="40"/>
  <c r="EZ159" i="40"/>
  <c r="EZ160" i="40"/>
  <c r="EZ161" i="40"/>
  <c r="EZ162" i="40"/>
  <c r="EZ163" i="40"/>
  <c r="EZ164" i="40"/>
  <c r="EZ165" i="40"/>
  <c r="EZ166" i="40"/>
  <c r="EZ167" i="40"/>
  <c r="EZ168" i="40"/>
  <c r="EZ169" i="40"/>
  <c r="EZ170" i="40"/>
  <c r="EZ171" i="40"/>
  <c r="EZ172" i="40"/>
  <c r="EZ173" i="40"/>
  <c r="EZ174" i="40"/>
  <c r="EZ175" i="40"/>
  <c r="EZ176" i="40"/>
  <c r="EZ177" i="40"/>
  <c r="EZ178" i="40"/>
  <c r="EZ179" i="40"/>
  <c r="EZ180" i="40"/>
  <c r="EZ181" i="40"/>
  <c r="EZ182" i="40"/>
  <c r="EZ183" i="40"/>
  <c r="EZ184" i="40"/>
  <c r="EZ185" i="40"/>
  <c r="EZ186" i="40"/>
  <c r="EZ187" i="40"/>
  <c r="EZ188" i="40"/>
  <c r="EZ189" i="40"/>
  <c r="EZ190" i="40"/>
  <c r="EZ191" i="40"/>
  <c r="EZ192" i="40"/>
  <c r="EZ193" i="40"/>
  <c r="EZ194" i="40"/>
  <c r="EZ195" i="40"/>
  <c r="EZ196" i="40"/>
  <c r="EZ197" i="40"/>
  <c r="EZ198" i="40"/>
  <c r="EZ199" i="40"/>
  <c r="EZ200" i="40"/>
  <c r="EZ201" i="40"/>
  <c r="EZ202" i="40"/>
  <c r="EZ203" i="40"/>
  <c r="EZ204" i="40"/>
  <c r="EZ205" i="40"/>
  <c r="EZ206" i="40"/>
  <c r="EZ207" i="40"/>
  <c r="EZ208" i="40"/>
  <c r="EZ209" i="40"/>
  <c r="EZ210" i="40"/>
  <c r="EZ211" i="40"/>
  <c r="EZ212" i="40"/>
  <c r="EZ213" i="40"/>
  <c r="EZ214" i="40"/>
  <c r="EZ215" i="40"/>
  <c r="EZ216" i="40"/>
  <c r="EZ217" i="40"/>
  <c r="EZ218" i="40"/>
  <c r="EZ219" i="40"/>
  <c r="EZ220" i="40"/>
  <c r="EZ221" i="40"/>
  <c r="EZ222" i="40"/>
  <c r="EZ223" i="40"/>
  <c r="EZ224" i="40"/>
  <c r="EZ225" i="40"/>
  <c r="EZ226" i="40"/>
  <c r="EZ227" i="40"/>
  <c r="EZ228" i="40"/>
  <c r="EZ229" i="40"/>
  <c r="EZ230" i="40"/>
  <c r="EZ231" i="40"/>
  <c r="EZ232" i="40"/>
  <c r="EZ233" i="40"/>
  <c r="EZ234" i="40"/>
  <c r="EZ235" i="40"/>
  <c r="EZ236" i="40"/>
  <c r="EZ237" i="40"/>
  <c r="EZ238" i="40"/>
  <c r="EZ239" i="40"/>
  <c r="EZ240" i="40"/>
  <c r="EZ241" i="40"/>
  <c r="EZ242" i="40"/>
  <c r="EZ243" i="40"/>
  <c r="EZ244" i="40"/>
  <c r="EZ245" i="40"/>
  <c r="EZ246" i="40"/>
  <c r="EZ247" i="40"/>
  <c r="EZ248" i="40"/>
  <c r="EZ249" i="40"/>
  <c r="EZ250" i="40"/>
  <c r="EZ251" i="40"/>
  <c r="EZ252" i="40"/>
  <c r="EZ253" i="40"/>
  <c r="EZ254" i="40"/>
  <c r="EZ255" i="40"/>
  <c r="EZ256" i="40"/>
  <c r="EZ257" i="40"/>
  <c r="EZ258" i="40"/>
  <c r="EZ259" i="40"/>
  <c r="EZ260" i="40"/>
  <c r="EZ261" i="40"/>
  <c r="EZ262" i="40"/>
  <c r="EZ263" i="40"/>
  <c r="EZ264" i="40"/>
  <c r="EZ265" i="40"/>
  <c r="EZ266" i="40"/>
  <c r="EZ267" i="40"/>
  <c r="EZ268" i="40"/>
  <c r="EZ269" i="40"/>
  <c r="EZ270" i="40"/>
  <c r="EZ271" i="40"/>
  <c r="EZ272" i="40"/>
  <c r="EZ273" i="40"/>
  <c r="EZ274" i="40"/>
  <c r="EZ275" i="40"/>
  <c r="EZ276" i="40"/>
  <c r="EZ277" i="40"/>
  <c r="EZ278" i="40"/>
  <c r="EZ279" i="40"/>
  <c r="EZ280" i="40"/>
  <c r="EZ281" i="40"/>
  <c r="EZ282" i="40"/>
  <c r="EZ283" i="40"/>
  <c r="EZ284" i="40"/>
  <c r="EZ285" i="40"/>
  <c r="EZ286" i="40"/>
  <c r="EZ287" i="40"/>
  <c r="EZ288" i="40"/>
  <c r="EZ289" i="40"/>
  <c r="EZ290" i="40"/>
  <c r="EZ291" i="40"/>
  <c r="EZ292" i="40"/>
  <c r="EZ293" i="40"/>
  <c r="EZ294" i="40"/>
  <c r="EZ295" i="40"/>
  <c r="EZ296" i="40"/>
  <c r="EZ297" i="40"/>
  <c r="EZ298" i="40"/>
  <c r="EZ299" i="40"/>
  <c r="EZ300" i="40"/>
  <c r="EZ301" i="40"/>
  <c r="EZ302" i="40"/>
  <c r="EZ303" i="40"/>
  <c r="EZ304" i="40"/>
  <c r="EZ305" i="40"/>
  <c r="EZ306" i="40"/>
  <c r="EZ307" i="40"/>
  <c r="EZ308" i="40"/>
  <c r="EZ309" i="40"/>
  <c r="EZ310" i="40"/>
  <c r="EZ311" i="40"/>
  <c r="EZ312" i="40"/>
  <c r="EZ313" i="40"/>
  <c r="EZ314" i="40"/>
  <c r="EZ315" i="40"/>
  <c r="EZ316" i="40"/>
  <c r="EZ317" i="40"/>
  <c r="EZ318" i="40"/>
  <c r="EZ319" i="40"/>
  <c r="EZ320" i="40"/>
  <c r="EZ321" i="40"/>
  <c r="EZ322" i="40"/>
  <c r="EZ323" i="40"/>
  <c r="EZ324" i="40"/>
  <c r="EZ325" i="40"/>
  <c r="EZ326" i="40"/>
  <c r="EZ327" i="40"/>
  <c r="EZ328" i="40"/>
  <c r="EZ329" i="40"/>
  <c r="EZ330" i="40"/>
  <c r="EZ331" i="40"/>
  <c r="EZ332" i="40"/>
  <c r="EZ333" i="40"/>
  <c r="EZ334" i="40"/>
  <c r="EZ335" i="40"/>
  <c r="EZ336" i="40"/>
  <c r="EZ337" i="40"/>
  <c r="EZ338" i="40"/>
  <c r="EZ339" i="40"/>
  <c r="EZ340" i="40"/>
  <c r="EZ341" i="40"/>
  <c r="EZ342" i="40"/>
  <c r="EZ343" i="40"/>
  <c r="EZ344" i="40"/>
  <c r="EZ345" i="40"/>
  <c r="EZ346" i="40"/>
  <c r="EZ347" i="40"/>
  <c r="EZ348" i="40"/>
  <c r="EZ349" i="40"/>
  <c r="EZ350" i="40"/>
  <c r="EZ351" i="40"/>
  <c r="EZ352" i="40"/>
  <c r="EZ353" i="40"/>
  <c r="EZ354" i="40"/>
  <c r="EZ355" i="40"/>
  <c r="EZ356" i="40"/>
  <c r="EZ357" i="40"/>
  <c r="EZ358" i="40"/>
  <c r="EZ359" i="40"/>
  <c r="EZ360" i="40"/>
  <c r="EZ361" i="40"/>
  <c r="EZ362" i="40"/>
  <c r="EZ363" i="40"/>
  <c r="EZ364" i="40"/>
  <c r="EZ365" i="40"/>
  <c r="EZ366" i="40"/>
  <c r="EZ367" i="40"/>
  <c r="EZ368" i="40"/>
  <c r="EZ369" i="40"/>
  <c r="EZ370" i="40"/>
  <c r="EZ371" i="40"/>
  <c r="EZ372" i="40"/>
  <c r="EZ373" i="40"/>
  <c r="EZ374" i="40"/>
  <c r="EZ375" i="40"/>
  <c r="EZ376" i="40"/>
  <c r="EZ377" i="40"/>
  <c r="EZ378" i="40"/>
  <c r="EZ379" i="40"/>
  <c r="EZ380" i="40"/>
  <c r="EZ381" i="40"/>
  <c r="EZ382" i="40"/>
  <c r="EZ383" i="40"/>
  <c r="EZ384" i="40"/>
  <c r="EZ385" i="40"/>
  <c r="EZ386" i="40"/>
  <c r="EZ387" i="40"/>
  <c r="EZ388" i="40"/>
  <c r="EZ389" i="40"/>
  <c r="EZ390" i="40"/>
  <c r="EZ391" i="40"/>
  <c r="EZ392" i="40"/>
  <c r="EZ393" i="40"/>
  <c r="EZ394" i="40"/>
  <c r="EZ395" i="40"/>
  <c r="EZ396" i="40"/>
  <c r="EZ397" i="40"/>
  <c r="EZ398" i="40"/>
  <c r="EZ399" i="40"/>
  <c r="EZ400" i="40"/>
  <c r="EZ401" i="40"/>
  <c r="EZ2" i="40"/>
  <c r="EQ3" i="40"/>
  <c r="EQ4" i="40"/>
  <c r="EQ5" i="40"/>
  <c r="EQ6" i="40"/>
  <c r="EQ7" i="40"/>
  <c r="EQ8" i="40"/>
  <c r="EQ9" i="40"/>
  <c r="EQ10" i="40"/>
  <c r="EQ11" i="40"/>
  <c r="EQ12" i="40"/>
  <c r="EQ13" i="40"/>
  <c r="EQ14" i="40"/>
  <c r="EQ15" i="40"/>
  <c r="EQ16" i="40"/>
  <c r="EQ17" i="40"/>
  <c r="EQ18" i="40"/>
  <c r="EQ19" i="40"/>
  <c r="EQ20" i="40"/>
  <c r="EQ21" i="40"/>
  <c r="EQ22" i="40"/>
  <c r="EQ23" i="40"/>
  <c r="EQ24" i="40"/>
  <c r="EQ25" i="40"/>
  <c r="EQ26" i="40"/>
  <c r="EQ27" i="40"/>
  <c r="EQ28" i="40"/>
  <c r="EQ29" i="40"/>
  <c r="EQ30" i="40"/>
  <c r="EQ31" i="40"/>
  <c r="EQ32" i="40"/>
  <c r="EQ33" i="40"/>
  <c r="EQ34" i="40"/>
  <c r="EQ35" i="40"/>
  <c r="EQ36" i="40"/>
  <c r="EQ37" i="40"/>
  <c r="EQ38" i="40"/>
  <c r="EQ39" i="40"/>
  <c r="EQ40" i="40"/>
  <c r="EQ41" i="40"/>
  <c r="EQ42" i="40"/>
  <c r="EQ43" i="40"/>
  <c r="EQ44" i="40"/>
  <c r="EQ45" i="40"/>
  <c r="EQ46" i="40"/>
  <c r="EQ47" i="40"/>
  <c r="EQ48" i="40"/>
  <c r="EQ49" i="40"/>
  <c r="EQ50" i="40"/>
  <c r="EQ51" i="40"/>
  <c r="EQ52" i="40"/>
  <c r="EQ53" i="40"/>
  <c r="EQ54" i="40"/>
  <c r="EQ55" i="40"/>
  <c r="EQ56" i="40"/>
  <c r="EQ57" i="40"/>
  <c r="EQ58" i="40"/>
  <c r="EQ59" i="40"/>
  <c r="EQ60" i="40"/>
  <c r="EQ61" i="40"/>
  <c r="EQ62" i="40"/>
  <c r="EQ63" i="40"/>
  <c r="EQ64" i="40"/>
  <c r="EQ65" i="40"/>
  <c r="EQ66" i="40"/>
  <c r="EQ67" i="40"/>
  <c r="EQ68" i="40"/>
  <c r="EQ69" i="40"/>
  <c r="EQ70" i="40"/>
  <c r="EQ71" i="40"/>
  <c r="EQ72" i="40"/>
  <c r="EQ73" i="40"/>
  <c r="EQ74" i="40"/>
  <c r="EQ75" i="40"/>
  <c r="EQ76" i="40"/>
  <c r="EQ77" i="40"/>
  <c r="EQ78" i="40"/>
  <c r="EQ79" i="40"/>
  <c r="EQ80" i="40"/>
  <c r="EQ81" i="40"/>
  <c r="EQ82" i="40"/>
  <c r="EQ83" i="40"/>
  <c r="EQ84" i="40"/>
  <c r="EQ85" i="40"/>
  <c r="EQ86" i="40"/>
  <c r="EQ87" i="40"/>
  <c r="EQ88" i="40"/>
  <c r="EQ89" i="40"/>
  <c r="EQ90" i="40"/>
  <c r="EQ91" i="40"/>
  <c r="EQ92" i="40"/>
  <c r="EQ93" i="40"/>
  <c r="EQ94" i="40"/>
  <c r="EQ95" i="40"/>
  <c r="EQ96" i="40"/>
  <c r="EQ97" i="40"/>
  <c r="EQ98" i="40"/>
  <c r="EQ99" i="40"/>
  <c r="EQ100" i="40"/>
  <c r="EQ101" i="40"/>
  <c r="EQ102" i="40"/>
  <c r="EQ103" i="40"/>
  <c r="EQ104" i="40"/>
  <c r="EQ105" i="40"/>
  <c r="EQ106" i="40"/>
  <c r="EQ107" i="40"/>
  <c r="EQ108" i="40"/>
  <c r="EQ109" i="40"/>
  <c r="EQ110" i="40"/>
  <c r="EQ111" i="40"/>
  <c r="EQ112" i="40"/>
  <c r="EQ113" i="40"/>
  <c r="EQ114" i="40"/>
  <c r="EQ115" i="40"/>
  <c r="EQ116" i="40"/>
  <c r="EQ117" i="40"/>
  <c r="EQ118" i="40"/>
  <c r="EQ119" i="40"/>
  <c r="EQ120" i="40"/>
  <c r="EQ121" i="40"/>
  <c r="EQ122" i="40"/>
  <c r="EQ123" i="40"/>
  <c r="EQ124" i="40"/>
  <c r="EQ125" i="40"/>
  <c r="EQ126" i="40"/>
  <c r="EQ127" i="40"/>
  <c r="EQ128" i="40"/>
  <c r="EQ129" i="40"/>
  <c r="EQ130" i="40"/>
  <c r="EQ131" i="40"/>
  <c r="EQ132" i="40"/>
  <c r="EQ133" i="40"/>
  <c r="EQ134" i="40"/>
  <c r="EQ135" i="40"/>
  <c r="EQ136" i="40"/>
  <c r="EQ137" i="40"/>
  <c r="EQ138" i="40"/>
  <c r="EQ139" i="40"/>
  <c r="EQ140" i="40"/>
  <c r="EQ141" i="40"/>
  <c r="EQ142" i="40"/>
  <c r="EQ143" i="40"/>
  <c r="EQ144" i="40"/>
  <c r="EQ145" i="40"/>
  <c r="EQ146" i="40"/>
  <c r="EQ147" i="40"/>
  <c r="EQ148" i="40"/>
  <c r="EQ149" i="40"/>
  <c r="EQ150" i="40"/>
  <c r="EQ151" i="40"/>
  <c r="EQ152" i="40"/>
  <c r="EQ153" i="40"/>
  <c r="EQ154" i="40"/>
  <c r="EQ155" i="40"/>
  <c r="EQ156" i="40"/>
  <c r="EQ157" i="40"/>
  <c r="EQ158" i="40"/>
  <c r="EQ159" i="40"/>
  <c r="EQ160" i="40"/>
  <c r="EQ161" i="40"/>
  <c r="EQ162" i="40"/>
  <c r="EQ163" i="40"/>
  <c r="EQ2" i="40"/>
  <c r="EH3" i="40"/>
  <c r="EH4" i="40"/>
  <c r="EH5" i="40"/>
  <c r="EH6" i="40"/>
  <c r="EH7" i="40"/>
  <c r="EH8" i="40"/>
  <c r="EH9" i="40"/>
  <c r="EH10" i="40"/>
  <c r="EH11" i="40"/>
  <c r="EH12" i="40"/>
  <c r="EH13" i="40"/>
  <c r="EH14" i="40"/>
  <c r="EH15" i="40"/>
  <c r="EH16" i="40"/>
  <c r="EH17" i="40"/>
  <c r="EH18" i="40"/>
  <c r="EH19" i="40"/>
  <c r="EH20" i="40"/>
  <c r="EH21" i="40"/>
  <c r="EH22" i="40"/>
  <c r="EH23" i="40"/>
  <c r="EH24" i="40"/>
  <c r="EH25" i="40"/>
  <c r="EH26" i="40"/>
  <c r="EH27" i="40"/>
  <c r="EH28" i="40"/>
  <c r="EH29" i="40"/>
  <c r="EH30" i="40"/>
  <c r="EH31" i="40"/>
  <c r="EH32" i="40"/>
  <c r="EH33" i="40"/>
  <c r="EH34" i="40"/>
  <c r="EH35" i="40"/>
  <c r="EH36" i="40"/>
  <c r="EH37" i="40"/>
  <c r="EH38" i="40"/>
  <c r="EH39" i="40"/>
  <c r="EH40" i="40"/>
  <c r="EH41" i="40"/>
  <c r="EH42" i="40"/>
  <c r="EH43" i="40"/>
  <c r="EH44" i="40"/>
  <c r="EH45" i="40"/>
  <c r="EH46" i="40"/>
  <c r="EH47" i="40"/>
  <c r="EH48" i="40"/>
  <c r="EH49" i="40"/>
  <c r="EH50" i="40"/>
  <c r="EH51" i="40"/>
  <c r="EH52" i="40"/>
  <c r="EH53" i="40"/>
  <c r="EH54" i="40"/>
  <c r="EH55" i="40"/>
  <c r="EH56" i="40"/>
  <c r="EH57" i="40"/>
  <c r="EH58" i="40"/>
  <c r="EH59" i="40"/>
  <c r="EH60" i="40"/>
  <c r="EH61" i="40"/>
  <c r="EH62" i="40"/>
  <c r="EH63" i="40"/>
  <c r="EH64" i="40"/>
  <c r="EH65" i="40"/>
  <c r="EH66" i="40"/>
  <c r="EH67" i="40"/>
  <c r="EH68" i="40"/>
  <c r="EH69" i="40"/>
  <c r="EH70" i="40"/>
  <c r="EH71" i="40"/>
  <c r="EH72" i="40"/>
  <c r="EH73" i="40"/>
  <c r="EH74" i="40"/>
  <c r="EH75" i="40"/>
  <c r="EH76" i="40"/>
  <c r="EH77" i="40"/>
  <c r="EH78" i="40"/>
  <c r="EH79" i="40"/>
  <c r="EH80" i="40"/>
  <c r="EH81" i="40"/>
  <c r="EH82" i="40"/>
  <c r="EH83" i="40"/>
  <c r="EH84" i="40"/>
  <c r="EH85" i="40"/>
  <c r="EH86" i="40"/>
  <c r="EH87" i="40"/>
  <c r="EH2" i="40"/>
  <c r="DP3" i="40"/>
  <c r="DP4" i="40"/>
  <c r="DP5" i="40"/>
  <c r="DP6" i="40"/>
  <c r="DP7" i="40"/>
  <c r="DP8" i="40"/>
  <c r="DP9" i="40"/>
  <c r="DP10" i="40"/>
  <c r="DP11" i="40"/>
  <c r="DP12" i="40"/>
  <c r="DP13" i="40"/>
  <c r="DP14" i="40"/>
  <c r="DP15" i="40"/>
  <c r="DP16" i="40"/>
  <c r="DP17" i="40"/>
  <c r="DP18" i="40"/>
  <c r="DP19" i="40"/>
  <c r="DP20" i="40"/>
  <c r="DP21" i="40"/>
  <c r="DP22" i="40"/>
  <c r="DP23" i="40"/>
  <c r="DP24" i="40"/>
  <c r="DP25" i="40"/>
  <c r="DP26" i="40"/>
  <c r="DP27" i="40"/>
  <c r="DP28" i="40"/>
  <c r="DP29" i="40"/>
  <c r="DP30" i="40"/>
  <c r="DP31" i="40"/>
  <c r="DP32" i="40"/>
  <c r="DP33" i="40"/>
  <c r="DP34" i="40"/>
  <c r="DP35" i="40"/>
  <c r="DP36" i="40"/>
  <c r="DP37" i="40"/>
  <c r="DP38" i="40"/>
  <c r="DP39" i="40"/>
  <c r="DP40" i="40"/>
  <c r="DP41" i="40"/>
  <c r="DP42" i="40"/>
  <c r="DP43" i="40"/>
  <c r="DP44" i="40"/>
  <c r="DP45" i="40"/>
  <c r="DP46" i="40"/>
  <c r="DP47" i="40"/>
  <c r="DP48" i="40"/>
  <c r="DP49" i="40"/>
  <c r="DP50" i="40"/>
  <c r="DP51" i="40"/>
  <c r="DP52" i="40"/>
  <c r="DP53" i="40"/>
  <c r="DP54" i="40"/>
  <c r="DP55" i="40"/>
  <c r="DP56" i="40"/>
  <c r="DP57" i="40"/>
  <c r="DP2" i="40"/>
  <c r="DG3" i="40"/>
  <c r="DG4" i="40"/>
  <c r="DG5" i="40"/>
  <c r="DG6" i="40"/>
  <c r="DG7" i="40"/>
  <c r="DG8" i="40"/>
  <c r="DG9" i="40"/>
  <c r="DG10" i="40"/>
  <c r="DG11" i="40"/>
  <c r="DG12" i="40"/>
  <c r="DG13" i="40"/>
  <c r="DG14" i="40"/>
  <c r="DG15" i="40"/>
  <c r="DG16" i="40"/>
  <c r="DG17" i="40"/>
  <c r="DG18" i="40"/>
  <c r="DG19" i="40"/>
  <c r="DG20" i="40"/>
  <c r="DG21" i="40"/>
  <c r="DG22" i="40"/>
  <c r="DG23" i="40"/>
  <c r="DG24" i="40"/>
  <c r="DG25" i="40"/>
  <c r="DG26" i="40"/>
  <c r="DG27" i="40"/>
  <c r="DG28" i="40"/>
  <c r="DG29" i="40"/>
  <c r="DG30" i="40"/>
  <c r="DG31" i="40"/>
  <c r="DG32" i="40"/>
  <c r="DG33" i="40"/>
  <c r="DG34" i="40"/>
  <c r="DG35" i="40"/>
  <c r="DG36" i="40"/>
  <c r="DG37" i="40"/>
  <c r="DG38" i="40"/>
  <c r="DG39" i="40"/>
  <c r="DG40" i="40"/>
  <c r="DG41" i="40"/>
  <c r="DG42" i="40"/>
  <c r="DG43" i="40"/>
  <c r="DG44" i="40"/>
  <c r="DG45" i="40"/>
  <c r="DG46" i="40"/>
  <c r="DG47" i="40"/>
  <c r="DG48" i="40"/>
  <c r="DG49" i="40"/>
  <c r="DG50" i="40"/>
  <c r="DG51" i="40"/>
  <c r="DG52" i="40"/>
  <c r="DG53" i="40"/>
  <c r="DG54" i="40"/>
  <c r="DG55" i="40"/>
  <c r="DG56" i="40"/>
  <c r="DG57" i="40"/>
  <c r="DG58" i="40"/>
  <c r="DG59" i="40"/>
  <c r="DG60" i="40"/>
  <c r="DG61" i="40"/>
  <c r="DG62" i="40"/>
  <c r="DG63" i="40"/>
  <c r="DG64" i="40"/>
  <c r="DG65" i="40"/>
  <c r="DG66" i="40"/>
  <c r="DG67" i="40"/>
  <c r="DG68" i="40"/>
  <c r="DG69" i="40"/>
  <c r="DG70" i="40"/>
  <c r="DG71" i="40"/>
  <c r="DG72" i="40"/>
  <c r="DG73" i="40"/>
  <c r="DG74" i="40"/>
  <c r="DG75" i="40"/>
  <c r="DG76" i="40"/>
  <c r="DG77" i="40"/>
  <c r="DG78" i="40"/>
  <c r="DG79" i="40"/>
  <c r="DG80" i="40"/>
  <c r="DG81" i="40"/>
  <c r="DG82" i="40"/>
  <c r="DG83" i="40"/>
  <c r="DG84" i="40"/>
  <c r="DG85" i="40"/>
  <c r="DG86" i="40"/>
  <c r="DG87" i="40"/>
  <c r="DG88" i="40"/>
  <c r="DG89" i="40"/>
  <c r="DG90" i="40"/>
  <c r="DG91" i="40"/>
  <c r="DG92" i="40"/>
  <c r="DG93" i="40"/>
  <c r="DG94" i="40"/>
  <c r="DG95" i="40"/>
  <c r="DG96" i="40"/>
  <c r="DG97" i="40"/>
  <c r="DG98" i="40"/>
  <c r="DG99" i="40"/>
  <c r="DG100" i="40"/>
  <c r="DG101" i="40"/>
  <c r="DG102" i="40"/>
  <c r="DG103" i="40"/>
  <c r="DG104" i="40"/>
  <c r="DG105" i="40"/>
  <c r="DG106" i="40"/>
  <c r="DG107" i="40"/>
  <c r="DG108" i="40"/>
  <c r="DG109" i="40"/>
  <c r="DG110" i="40"/>
  <c r="DG111" i="40"/>
  <c r="DG112" i="40"/>
  <c r="DG113" i="40"/>
  <c r="DG114" i="40"/>
  <c r="DG115" i="40"/>
  <c r="DG116" i="40"/>
  <c r="DG117" i="40"/>
  <c r="DG118" i="40"/>
  <c r="DG119" i="40"/>
  <c r="DG120" i="40"/>
  <c r="DG121" i="40"/>
  <c r="DG122" i="40"/>
  <c r="DG123" i="40"/>
  <c r="DG124" i="40"/>
  <c r="DG125" i="40"/>
  <c r="DG126" i="40"/>
  <c r="DG127" i="40"/>
  <c r="DG128" i="40"/>
  <c r="DG129" i="40"/>
  <c r="DG130" i="40"/>
  <c r="DG131" i="40"/>
  <c r="DG132" i="40"/>
  <c r="DG133" i="40"/>
  <c r="DG134" i="40"/>
  <c r="DG135" i="40"/>
  <c r="DG136" i="40"/>
  <c r="DG137" i="40"/>
  <c r="DG138" i="40"/>
  <c r="DG139" i="40"/>
  <c r="DG140" i="40"/>
  <c r="DG141" i="40"/>
  <c r="DG142" i="40"/>
  <c r="DG143" i="40"/>
  <c r="DG144" i="40"/>
  <c r="DG145" i="40"/>
  <c r="DG146" i="40"/>
  <c r="DG147" i="40"/>
  <c r="DG148" i="40"/>
  <c r="DG149" i="40"/>
  <c r="DG150" i="40"/>
  <c r="DG151" i="40"/>
  <c r="DG152" i="40"/>
  <c r="DG153" i="40"/>
  <c r="DG154" i="40"/>
  <c r="DG155" i="40"/>
  <c r="DG156" i="40"/>
  <c r="DG157" i="40"/>
  <c r="DG158" i="40"/>
  <c r="DG159" i="40"/>
  <c r="DG160" i="40"/>
  <c r="DG161" i="40"/>
  <c r="DG162" i="40"/>
  <c r="DG163" i="40"/>
  <c r="DG164" i="40"/>
  <c r="DG165" i="40"/>
  <c r="DG166" i="40"/>
  <c r="DG167" i="40"/>
  <c r="DG168" i="40"/>
  <c r="DG169" i="40"/>
  <c r="DG170" i="40"/>
  <c r="DG171" i="40"/>
  <c r="DG172" i="40"/>
  <c r="DG173" i="40"/>
  <c r="DG174" i="40"/>
  <c r="DG175" i="40"/>
  <c r="DG176" i="40"/>
  <c r="DG177" i="40"/>
  <c r="DG178" i="40"/>
  <c r="DG179" i="40"/>
  <c r="DG180" i="40"/>
  <c r="DG181" i="40"/>
  <c r="DG182" i="40"/>
  <c r="DG183" i="40"/>
  <c r="DG184" i="40"/>
  <c r="DG185" i="40"/>
  <c r="DG186" i="40"/>
  <c r="DG187" i="40"/>
  <c r="DG188" i="40"/>
  <c r="DG189" i="40"/>
  <c r="DG190" i="40"/>
  <c r="DG191" i="40"/>
  <c r="DG192" i="40"/>
  <c r="DG193" i="40"/>
  <c r="DG194" i="40"/>
  <c r="DG195" i="40"/>
  <c r="DG196" i="40"/>
  <c r="DG197" i="40"/>
  <c r="DG198" i="40"/>
  <c r="DG199" i="40"/>
  <c r="DG200" i="40"/>
  <c r="DG201" i="40"/>
  <c r="DG202" i="40"/>
  <c r="DG203" i="40"/>
  <c r="DG204" i="40"/>
  <c r="DG205" i="40"/>
  <c r="DG206" i="40"/>
  <c r="DG207" i="40"/>
  <c r="DG208" i="40"/>
  <c r="DG209" i="40"/>
  <c r="DG210" i="40"/>
  <c r="DG211" i="40"/>
  <c r="DG212" i="40"/>
  <c r="DG213" i="40"/>
  <c r="DG214" i="40"/>
  <c r="DG215" i="40"/>
  <c r="DG216" i="40"/>
  <c r="DG217" i="40"/>
  <c r="DG218" i="40"/>
  <c r="DG219" i="40"/>
  <c r="DG220" i="40"/>
  <c r="DG221" i="40"/>
  <c r="DG222" i="40"/>
  <c r="DG223" i="40"/>
  <c r="DG224" i="40"/>
  <c r="DG225" i="40"/>
  <c r="DG226" i="40"/>
  <c r="DG227" i="40"/>
  <c r="DG228" i="40"/>
  <c r="DG229" i="40"/>
  <c r="DG230" i="40"/>
  <c r="DG231" i="40"/>
  <c r="DG232" i="40"/>
  <c r="DG233" i="40"/>
  <c r="DG234" i="40"/>
  <c r="DG235" i="40"/>
  <c r="DG236" i="40"/>
  <c r="DG237" i="40"/>
  <c r="DG238" i="40"/>
  <c r="DG239" i="40"/>
  <c r="DG240" i="40"/>
  <c r="DG241" i="40"/>
  <c r="DG242" i="40"/>
  <c r="DG243" i="40"/>
  <c r="DG244" i="40"/>
  <c r="DG245" i="40"/>
  <c r="DG246" i="40"/>
  <c r="DG247" i="40"/>
  <c r="DG248" i="40"/>
  <c r="DG249" i="40"/>
  <c r="DG250" i="40"/>
  <c r="DG251" i="40"/>
  <c r="DG252" i="40"/>
  <c r="DG253" i="40"/>
  <c r="DG254" i="40"/>
  <c r="DG255" i="40"/>
  <c r="DG256" i="40"/>
  <c r="DG257" i="40"/>
  <c r="DG258" i="40"/>
  <c r="DG259" i="40"/>
  <c r="DG260" i="40"/>
  <c r="DG261" i="40"/>
  <c r="DG262" i="40"/>
  <c r="DG263" i="40"/>
  <c r="DG264" i="40"/>
  <c r="DG265" i="40"/>
  <c r="DG266" i="40"/>
  <c r="DG267" i="40"/>
  <c r="DG268" i="40"/>
  <c r="DG269" i="40"/>
  <c r="DG270" i="40"/>
  <c r="DG271" i="40"/>
  <c r="DG272" i="40"/>
  <c r="DG273" i="40"/>
  <c r="DG274" i="40"/>
  <c r="DG275" i="40"/>
  <c r="DG276" i="40"/>
  <c r="DG277" i="40"/>
  <c r="DG278" i="40"/>
  <c r="DG279" i="40"/>
  <c r="DG280" i="40"/>
  <c r="DG281" i="40"/>
  <c r="DG282" i="40"/>
  <c r="DG283" i="40"/>
  <c r="DG284" i="40"/>
  <c r="DG285" i="40"/>
  <c r="DG286" i="40"/>
  <c r="DG287" i="40"/>
  <c r="DG288" i="40"/>
  <c r="DG289" i="40"/>
  <c r="DG290" i="40"/>
  <c r="DG291" i="40"/>
  <c r="DG292" i="40"/>
  <c r="DG293" i="40"/>
  <c r="DG294" i="40"/>
  <c r="DG295" i="40"/>
  <c r="DG296" i="40"/>
  <c r="DG297" i="40"/>
  <c r="DG298" i="40"/>
  <c r="DG299" i="40"/>
  <c r="DG300" i="40"/>
  <c r="DG301" i="40"/>
  <c r="DG302" i="40"/>
  <c r="DG303" i="40"/>
  <c r="DG304" i="40"/>
  <c r="DG305" i="40"/>
  <c r="DG306" i="40"/>
  <c r="DG307" i="40"/>
  <c r="DG308" i="40"/>
  <c r="DG309" i="40"/>
  <c r="DG310" i="40"/>
  <c r="DG311" i="40"/>
  <c r="DG312" i="40"/>
  <c r="DG313" i="40"/>
  <c r="DG314" i="40"/>
  <c r="DG315" i="40"/>
  <c r="DG316" i="40"/>
  <c r="DG317" i="40"/>
  <c r="DG318" i="40"/>
  <c r="DG319" i="40"/>
  <c r="DG320" i="40"/>
  <c r="DG321" i="40"/>
  <c r="DG322" i="40"/>
  <c r="DG323" i="40"/>
  <c r="DG324" i="40"/>
  <c r="DG325" i="40"/>
  <c r="DG326" i="40"/>
  <c r="DG327" i="40"/>
  <c r="DG328" i="40"/>
  <c r="DG329" i="40"/>
  <c r="DG330" i="40"/>
  <c r="DG331" i="40"/>
  <c r="DG332" i="40"/>
  <c r="DG333" i="40"/>
  <c r="DG334" i="40"/>
  <c r="DG335" i="40"/>
  <c r="DG336" i="40"/>
  <c r="DG337" i="40"/>
  <c r="DG338" i="40"/>
  <c r="DG339" i="40"/>
  <c r="DG340" i="40"/>
  <c r="DG341" i="40"/>
  <c r="DG342" i="40"/>
  <c r="DG343" i="40"/>
  <c r="DG344" i="40"/>
  <c r="DG345" i="40"/>
  <c r="DG346" i="40"/>
  <c r="DG347" i="40"/>
  <c r="DG348" i="40"/>
  <c r="DG349" i="40"/>
  <c r="DG350" i="40"/>
  <c r="DG351" i="40"/>
  <c r="DG352" i="40"/>
  <c r="DG353" i="40"/>
  <c r="DG354" i="40"/>
  <c r="DG355" i="40"/>
  <c r="DG356" i="40"/>
  <c r="DG357" i="40"/>
  <c r="DG358" i="40"/>
  <c r="DG359" i="40"/>
  <c r="DG360" i="40"/>
  <c r="DG361" i="40"/>
  <c r="DG362" i="40"/>
  <c r="DG363" i="40"/>
  <c r="DG364" i="40"/>
  <c r="DG365" i="40"/>
  <c r="DG366" i="40"/>
  <c r="DG367" i="40"/>
  <c r="DG368" i="40"/>
  <c r="DG369" i="40"/>
  <c r="DG370" i="40"/>
  <c r="DG371" i="40"/>
  <c r="DG372" i="40"/>
  <c r="DG373" i="40"/>
  <c r="DG374" i="40"/>
  <c r="DG375" i="40"/>
  <c r="DG376" i="40"/>
  <c r="DG377" i="40"/>
  <c r="DG378" i="40"/>
  <c r="DG379" i="40"/>
  <c r="DG380" i="40"/>
  <c r="DG381" i="40"/>
  <c r="DG382" i="40"/>
  <c r="DG383" i="40"/>
  <c r="DG384" i="40"/>
  <c r="DG385" i="40"/>
  <c r="DG386" i="40"/>
  <c r="DG387" i="40"/>
  <c r="DG388" i="40"/>
  <c r="DG389" i="40"/>
  <c r="DG390" i="40"/>
  <c r="DG391" i="40"/>
  <c r="DG392" i="40"/>
  <c r="DG393" i="40"/>
  <c r="DG394" i="40"/>
  <c r="DG395" i="40"/>
  <c r="DG396" i="40"/>
  <c r="DG397" i="40"/>
  <c r="DG398" i="40"/>
  <c r="DG399" i="40"/>
  <c r="DG400" i="40"/>
  <c r="DG401" i="40"/>
  <c r="DG402" i="40"/>
  <c r="DG403" i="40"/>
  <c r="DG404" i="40"/>
  <c r="DG405" i="40"/>
  <c r="DG406" i="40"/>
  <c r="DG407" i="40"/>
  <c r="DG408" i="40"/>
  <c r="DG409" i="40"/>
  <c r="DG410" i="40"/>
  <c r="DG411" i="40"/>
  <c r="DG412" i="40"/>
  <c r="DG413" i="40"/>
  <c r="DG414" i="40"/>
  <c r="DG415" i="40"/>
  <c r="DG416" i="40"/>
  <c r="DG417" i="40"/>
  <c r="DG418" i="40"/>
  <c r="DG419" i="40"/>
  <c r="DG420" i="40"/>
  <c r="DG421" i="40"/>
  <c r="DG422" i="40"/>
  <c r="DG423" i="40"/>
  <c r="DG424" i="40"/>
  <c r="DG425" i="40"/>
  <c r="DG426" i="40"/>
  <c r="DG427" i="40"/>
  <c r="DG428" i="40"/>
  <c r="DG429" i="40"/>
  <c r="DG430" i="40"/>
  <c r="DG431" i="40"/>
  <c r="DG432" i="40"/>
  <c r="DG433" i="40"/>
  <c r="DG434" i="40"/>
  <c r="DG435" i="40"/>
  <c r="DG436" i="40"/>
  <c r="DG437" i="40"/>
  <c r="DG438" i="40"/>
  <c r="DG439" i="40"/>
  <c r="DG440" i="40"/>
  <c r="DG441" i="40"/>
  <c r="DG442" i="40"/>
  <c r="DG443" i="40"/>
  <c r="DG444" i="40"/>
  <c r="DG445" i="40"/>
  <c r="DG446" i="40"/>
  <c r="DG447" i="40"/>
  <c r="DG448" i="40"/>
  <c r="DG449" i="40"/>
  <c r="DG450" i="40"/>
  <c r="DG451" i="40"/>
  <c r="DG452" i="40"/>
  <c r="DG453" i="40"/>
  <c r="DG454" i="40"/>
  <c r="DG455" i="40"/>
  <c r="DG456" i="40"/>
  <c r="DG457" i="40"/>
  <c r="DG458" i="40"/>
  <c r="DG459" i="40"/>
  <c r="DG460" i="40"/>
  <c r="DG461" i="40"/>
  <c r="DG462" i="40"/>
  <c r="DG463" i="40"/>
  <c r="DG464" i="40"/>
  <c r="DG465" i="40"/>
  <c r="DG466" i="40"/>
  <c r="DG467" i="40"/>
  <c r="DG468" i="40"/>
  <c r="DG469" i="40"/>
  <c r="DG470" i="40"/>
  <c r="DG471" i="40"/>
  <c r="DG472" i="40"/>
  <c r="DG473" i="40"/>
  <c r="DG474" i="40"/>
  <c r="DG475" i="40"/>
  <c r="DG476" i="40"/>
  <c r="DG477" i="40"/>
  <c r="DG478" i="40"/>
  <c r="DG479" i="40"/>
  <c r="DG480" i="40"/>
  <c r="DG481" i="40"/>
  <c r="DG482" i="40"/>
  <c r="DG483" i="40"/>
  <c r="DG484" i="40"/>
  <c r="DG485" i="40"/>
  <c r="DG486" i="40"/>
  <c r="DG487" i="40"/>
  <c r="DG488" i="40"/>
  <c r="DG489" i="40"/>
  <c r="DG490" i="40"/>
  <c r="DG491" i="40"/>
  <c r="DG492" i="40"/>
  <c r="DG493" i="40"/>
  <c r="DG494" i="40"/>
  <c r="DG495" i="40"/>
  <c r="DG496" i="40"/>
  <c r="DG497" i="40"/>
  <c r="DG498" i="40"/>
  <c r="DG499" i="40"/>
  <c r="DG500" i="40"/>
  <c r="DG2" i="40"/>
  <c r="CO3" i="40"/>
  <c r="CO4" i="40"/>
  <c r="CO5" i="40"/>
  <c r="CO6" i="40"/>
  <c r="CO7" i="40"/>
  <c r="CO8" i="40"/>
  <c r="CO9" i="40"/>
  <c r="CO10" i="40"/>
  <c r="CO11" i="40"/>
  <c r="CO12" i="40"/>
  <c r="CO13" i="40"/>
  <c r="CO14" i="40"/>
  <c r="CO15" i="40"/>
  <c r="CO16" i="40"/>
  <c r="CO17" i="40"/>
  <c r="CO18" i="40"/>
  <c r="CO19" i="40"/>
  <c r="CO20" i="40"/>
  <c r="CO21" i="40"/>
  <c r="CO22" i="40"/>
  <c r="CO23" i="40"/>
  <c r="CO24" i="40"/>
  <c r="CO25" i="40"/>
  <c r="CO26" i="40"/>
  <c r="CO27" i="40"/>
  <c r="CO28" i="40"/>
  <c r="CO29" i="40"/>
  <c r="CO30" i="40"/>
  <c r="CO31" i="40"/>
  <c r="CO32" i="40"/>
  <c r="CO33" i="40"/>
  <c r="CO34" i="40"/>
  <c r="CO35" i="40"/>
  <c r="CO36" i="40"/>
  <c r="CO37" i="40"/>
  <c r="CO38" i="40"/>
  <c r="CO39" i="40"/>
  <c r="CO40" i="40"/>
  <c r="CO41" i="40"/>
  <c r="CO42" i="40"/>
  <c r="CO43" i="40"/>
  <c r="CO44" i="40"/>
  <c r="CO45" i="40"/>
  <c r="CO46" i="40"/>
  <c r="CO47" i="40"/>
  <c r="CO48" i="40"/>
  <c r="CO49" i="40"/>
  <c r="CO50" i="40"/>
  <c r="CO51" i="40"/>
  <c r="CO52" i="40"/>
  <c r="CO53" i="40"/>
  <c r="CO54" i="40"/>
  <c r="CO55" i="40"/>
  <c r="CO56" i="40"/>
  <c r="CO57" i="40"/>
  <c r="CO58" i="40"/>
  <c r="CO59" i="40"/>
  <c r="CO60" i="40"/>
  <c r="CO61" i="40"/>
  <c r="CO62" i="40"/>
  <c r="CO63" i="40"/>
  <c r="CO64" i="40"/>
  <c r="CO65" i="40"/>
  <c r="CO66" i="40"/>
  <c r="CO67" i="40"/>
  <c r="CO68" i="40"/>
  <c r="CO69" i="40"/>
  <c r="CO70" i="40"/>
  <c r="CO71" i="40"/>
  <c r="CO72" i="40"/>
  <c r="CO73" i="40"/>
  <c r="CO74" i="40"/>
  <c r="CO75" i="40"/>
  <c r="CO76" i="40"/>
  <c r="CO77" i="40"/>
  <c r="CO78" i="40"/>
  <c r="CO79" i="40"/>
  <c r="CO80" i="40"/>
  <c r="CO81" i="40"/>
  <c r="CO82" i="40"/>
  <c r="CO83" i="40"/>
  <c r="CO84" i="40"/>
  <c r="CO85" i="40"/>
  <c r="CO86" i="40"/>
  <c r="CO87" i="40"/>
  <c r="CO88" i="40"/>
  <c r="CO89" i="40"/>
  <c r="CO2" i="40"/>
  <c r="CF3" i="40"/>
  <c r="CF4" i="40"/>
  <c r="CF5" i="40"/>
  <c r="CF6" i="40"/>
  <c r="CF7" i="40"/>
  <c r="CF8" i="40"/>
  <c r="CF9" i="40"/>
  <c r="CF10" i="40"/>
  <c r="CF11" i="40"/>
  <c r="CF12" i="40"/>
  <c r="CF13" i="40"/>
  <c r="CF14" i="40"/>
  <c r="CF15" i="40"/>
  <c r="CF16" i="40"/>
  <c r="CF17" i="40"/>
  <c r="CF18" i="40"/>
  <c r="CF19" i="40"/>
  <c r="CF20" i="40"/>
  <c r="CF21" i="40"/>
  <c r="CF22" i="40"/>
  <c r="CF23" i="40"/>
  <c r="CF24" i="40"/>
  <c r="CF25" i="40"/>
  <c r="CF26" i="40"/>
  <c r="CF27" i="40"/>
  <c r="CF28" i="40"/>
  <c r="CF29" i="40"/>
  <c r="CF30" i="40"/>
  <c r="CF31" i="40"/>
  <c r="CF32" i="40"/>
  <c r="CF33" i="40"/>
  <c r="CF34" i="40"/>
  <c r="CF35" i="40"/>
  <c r="CF36" i="40"/>
  <c r="CF37" i="40"/>
  <c r="CF38" i="40"/>
  <c r="CF39" i="40"/>
  <c r="CF40" i="40"/>
  <c r="CF41" i="40"/>
  <c r="CF42" i="40"/>
  <c r="CF43" i="40"/>
  <c r="CF44" i="40"/>
  <c r="CF45" i="40"/>
  <c r="CF46" i="40"/>
  <c r="CF47" i="40"/>
  <c r="CF48" i="40"/>
  <c r="CF49" i="40"/>
  <c r="CF50" i="40"/>
  <c r="CF51" i="40"/>
  <c r="CF52" i="40"/>
  <c r="CF53" i="40"/>
  <c r="CF54" i="40"/>
  <c r="CF55" i="40"/>
  <c r="CF56" i="40"/>
  <c r="CF57" i="40"/>
  <c r="CF58" i="40"/>
  <c r="CF59" i="40"/>
  <c r="CF2" i="40"/>
  <c r="BW3" i="40"/>
  <c r="BW4" i="40"/>
  <c r="BW5" i="40"/>
  <c r="BW6" i="40"/>
  <c r="BW7" i="40"/>
  <c r="BW8" i="40"/>
  <c r="BW9" i="40"/>
  <c r="BW10" i="40"/>
  <c r="BW11" i="40"/>
  <c r="BW12" i="40"/>
  <c r="BW13" i="40"/>
  <c r="BW14" i="40"/>
  <c r="BW15" i="40"/>
  <c r="BW16" i="40"/>
  <c r="BW17" i="40"/>
  <c r="BW18" i="40"/>
  <c r="BW19" i="40"/>
  <c r="BW20" i="40"/>
  <c r="BW21" i="40"/>
  <c r="BW22" i="40"/>
  <c r="BW23" i="40"/>
  <c r="BW24" i="40"/>
  <c r="BW25" i="40"/>
  <c r="BW26" i="40"/>
  <c r="BW27" i="40"/>
  <c r="BW28" i="40"/>
  <c r="BW29" i="40"/>
  <c r="BW30" i="40"/>
  <c r="BW31" i="40"/>
  <c r="BW32" i="40"/>
  <c r="BW33" i="40"/>
  <c r="BW34" i="40"/>
  <c r="BW35" i="40"/>
  <c r="BW36" i="40"/>
  <c r="BW37" i="40"/>
  <c r="BW38" i="40"/>
  <c r="BW39" i="40"/>
  <c r="BW40" i="40"/>
  <c r="BW41" i="40"/>
  <c r="BW42" i="40"/>
  <c r="BW43" i="40"/>
  <c r="BW44" i="40"/>
  <c r="BW45" i="40"/>
  <c r="BW46" i="40"/>
  <c r="BW2" i="40"/>
  <c r="BN3" i="40"/>
  <c r="BN4" i="40"/>
  <c r="BN5" i="40"/>
  <c r="BN6" i="40"/>
  <c r="BN7" i="40"/>
  <c r="BN8" i="40"/>
  <c r="BN9" i="40"/>
  <c r="BN10" i="40"/>
  <c r="BN11" i="40"/>
  <c r="BN12" i="40"/>
  <c r="BN13" i="40"/>
  <c r="BN14" i="40"/>
  <c r="BN15" i="40"/>
  <c r="BN16" i="40"/>
  <c r="BN17" i="40"/>
  <c r="BN18" i="40"/>
  <c r="BN19" i="40"/>
  <c r="BN20" i="40"/>
  <c r="BN21" i="40"/>
  <c r="BN22" i="40"/>
  <c r="BN23" i="40"/>
  <c r="BN24" i="40"/>
  <c r="BN25" i="40"/>
  <c r="BN26" i="40"/>
  <c r="BN27" i="40"/>
  <c r="BN28" i="40"/>
  <c r="BN29" i="40"/>
  <c r="BN30" i="40"/>
  <c r="BN31" i="40"/>
  <c r="BN32" i="40"/>
  <c r="BN33" i="40"/>
  <c r="BN34" i="40"/>
  <c r="BN35" i="40"/>
  <c r="BN36" i="40"/>
  <c r="BN37" i="40"/>
  <c r="BN38" i="40"/>
  <c r="BN39" i="40"/>
  <c r="BN40" i="40"/>
  <c r="BN41" i="40"/>
  <c r="BN42" i="40"/>
  <c r="BN43" i="40"/>
  <c r="BN44" i="40"/>
  <c r="BN45" i="40"/>
  <c r="BN46" i="40"/>
  <c r="BN47" i="40"/>
  <c r="BN48" i="40"/>
  <c r="BN49" i="40"/>
  <c r="BN50" i="40"/>
  <c r="BN51" i="40"/>
  <c r="BN52" i="40"/>
  <c r="BN53" i="40"/>
  <c r="BN54" i="40"/>
  <c r="BN55" i="40"/>
  <c r="BN56" i="40"/>
  <c r="BN57" i="40"/>
  <c r="BN58" i="40"/>
  <c r="BN59" i="40"/>
  <c r="BN60" i="40"/>
  <c r="BN61" i="40"/>
  <c r="BN62" i="40"/>
  <c r="BN63" i="40"/>
  <c r="BN64" i="40"/>
  <c r="BN65" i="40"/>
  <c r="BN66" i="40"/>
  <c r="BN67" i="40"/>
  <c r="BN68" i="40"/>
  <c r="BN69" i="40"/>
  <c r="BN70" i="40"/>
  <c r="BN71" i="40"/>
  <c r="BN72" i="40"/>
  <c r="BN73" i="40"/>
  <c r="BN74" i="40"/>
  <c r="BN75" i="40"/>
  <c r="BN76" i="40"/>
  <c r="BN77" i="40"/>
  <c r="BN78" i="40"/>
  <c r="BN79" i="40"/>
  <c r="BN80" i="40"/>
  <c r="BN81" i="40"/>
  <c r="BN82" i="40"/>
  <c r="BN83" i="40"/>
  <c r="BN84" i="40"/>
  <c r="BN85" i="40"/>
  <c r="BN86" i="40"/>
  <c r="BN87" i="40"/>
  <c r="BN88" i="40"/>
  <c r="BN89" i="40"/>
  <c r="BN90" i="40"/>
  <c r="BN91" i="40"/>
  <c r="BN92" i="40"/>
  <c r="BN93" i="40"/>
  <c r="BN94" i="40"/>
  <c r="BN95" i="40"/>
  <c r="BN96" i="40"/>
  <c r="BN97" i="40"/>
  <c r="BN98" i="40"/>
  <c r="BN99" i="40"/>
  <c r="BN100" i="40"/>
  <c r="BN101" i="40"/>
  <c r="BN102" i="40"/>
  <c r="BN103" i="40"/>
  <c r="BN104" i="40"/>
  <c r="BN105" i="40"/>
  <c r="BN106" i="40"/>
  <c r="BN107" i="40"/>
  <c r="BN108" i="40"/>
  <c r="BN109" i="40"/>
  <c r="BN110" i="40"/>
  <c r="BN111" i="40"/>
  <c r="BN112" i="40"/>
  <c r="BN113" i="40"/>
  <c r="BN114" i="40"/>
  <c r="BN115" i="40"/>
  <c r="BN116" i="40"/>
  <c r="BN117" i="40"/>
  <c r="BN118" i="40"/>
  <c r="BN119" i="40"/>
  <c r="BN120" i="40"/>
  <c r="BN121" i="40"/>
  <c r="BN122" i="40"/>
  <c r="BN123" i="40"/>
  <c r="BN124" i="40"/>
  <c r="BN125" i="40"/>
  <c r="BN126" i="40"/>
  <c r="BN127" i="40"/>
  <c r="BN128" i="40"/>
  <c r="BN129" i="40"/>
  <c r="BN130" i="40"/>
  <c r="BN131" i="40"/>
  <c r="BN132" i="40"/>
  <c r="BN133" i="40"/>
  <c r="BN134" i="40"/>
  <c r="BN135" i="40"/>
  <c r="BN136" i="40"/>
  <c r="BN137" i="40"/>
  <c r="BN138" i="40"/>
  <c r="BN139" i="40"/>
  <c r="BN140" i="40"/>
  <c r="BN141" i="40"/>
  <c r="BN142" i="40"/>
  <c r="BN143" i="40"/>
  <c r="BN144" i="40"/>
  <c r="BN145" i="40"/>
  <c r="BN146" i="40"/>
  <c r="BN147" i="40"/>
  <c r="BN148" i="40"/>
  <c r="BN149" i="40"/>
  <c r="BN150" i="40"/>
  <c r="BN151" i="40"/>
  <c r="BN152" i="40"/>
  <c r="BN153" i="40"/>
  <c r="BN154" i="40"/>
  <c r="BN155" i="40"/>
  <c r="BN156" i="40"/>
  <c r="BN157" i="40"/>
  <c r="BN158" i="40"/>
  <c r="BN159" i="40"/>
  <c r="BN160" i="40"/>
  <c r="BN161" i="40"/>
  <c r="BN162" i="40"/>
  <c r="BN163" i="40"/>
  <c r="BN164" i="40"/>
  <c r="BN165" i="40"/>
  <c r="BN166" i="40"/>
  <c r="BN167" i="40"/>
  <c r="BN168" i="40"/>
  <c r="BN169" i="40"/>
  <c r="BN170" i="40"/>
  <c r="BN171" i="40"/>
  <c r="BN172" i="40"/>
  <c r="BN173" i="40"/>
  <c r="BN174" i="40"/>
  <c r="BN175" i="40"/>
  <c r="BN176" i="40"/>
  <c r="BN177" i="40"/>
  <c r="BN178" i="40"/>
  <c r="BN179" i="40"/>
  <c r="BN180" i="40"/>
  <c r="BN181" i="40"/>
  <c r="BN182" i="40"/>
  <c r="BN183" i="40"/>
  <c r="BN184" i="40"/>
  <c r="BN185" i="40"/>
  <c r="BN186" i="40"/>
  <c r="BN187" i="40"/>
  <c r="BN188" i="40"/>
  <c r="BN189" i="40"/>
  <c r="BN190" i="40"/>
  <c r="BN191" i="40"/>
  <c r="BN192" i="40"/>
  <c r="BN193" i="40"/>
  <c r="BN194" i="40"/>
  <c r="BN195" i="40"/>
  <c r="BN196" i="40"/>
  <c r="BN197" i="40"/>
  <c r="BN198" i="40"/>
  <c r="BN199" i="40"/>
  <c r="BN200" i="40"/>
  <c r="BN201" i="40"/>
  <c r="BN202" i="40"/>
  <c r="BN203" i="40"/>
  <c r="BN204" i="40"/>
  <c r="BN205" i="40"/>
  <c r="BN206" i="40"/>
  <c r="BN207" i="40"/>
  <c r="BN208" i="40"/>
  <c r="BN209" i="40"/>
  <c r="BN210" i="40"/>
  <c r="BN211" i="40"/>
  <c r="BN212" i="40"/>
  <c r="BN213" i="40"/>
  <c r="BN214" i="40"/>
  <c r="BN215" i="40"/>
  <c r="BN216" i="40"/>
  <c r="BN217" i="40"/>
  <c r="BN218" i="40"/>
  <c r="BN219" i="40"/>
  <c r="BN220" i="40"/>
  <c r="BN221" i="40"/>
  <c r="BN222" i="40"/>
  <c r="BN223" i="40"/>
  <c r="BN224" i="40"/>
  <c r="BN225" i="40"/>
  <c r="BN226" i="40"/>
  <c r="BN227" i="40"/>
  <c r="BN228" i="40"/>
  <c r="BN229" i="40"/>
  <c r="BN230" i="40"/>
  <c r="BN231" i="40"/>
  <c r="BN232" i="40"/>
  <c r="BN233" i="40"/>
  <c r="BN234" i="40"/>
  <c r="BN235" i="40"/>
  <c r="BN236" i="40"/>
  <c r="BN237" i="40"/>
  <c r="BN238" i="40"/>
  <c r="BN239" i="40"/>
  <c r="BN240" i="40"/>
  <c r="BN241" i="40"/>
  <c r="BN242" i="40"/>
  <c r="BN243" i="40"/>
  <c r="BN244" i="40"/>
  <c r="BN245" i="40"/>
  <c r="BN246" i="40"/>
  <c r="BN247" i="40"/>
  <c r="BN248" i="40"/>
  <c r="BN249" i="40"/>
  <c r="BN250" i="40"/>
  <c r="BN251" i="40"/>
  <c r="BN252" i="40"/>
  <c r="BN253" i="40"/>
  <c r="BN254" i="40"/>
  <c r="BN255" i="40"/>
  <c r="BN256" i="40"/>
  <c r="BN257" i="40"/>
  <c r="BN258" i="40"/>
  <c r="BN259" i="40"/>
  <c r="BN260" i="40"/>
  <c r="BN261" i="40"/>
  <c r="BN262" i="40"/>
  <c r="BN263" i="40"/>
  <c r="BN264" i="40"/>
  <c r="BN265" i="40"/>
  <c r="BN266" i="40"/>
  <c r="BN267" i="40"/>
  <c r="BN268" i="40"/>
  <c r="BN269" i="40"/>
  <c r="BN270" i="40"/>
  <c r="BN271" i="40"/>
  <c r="BN272" i="40"/>
  <c r="BN273" i="40"/>
  <c r="BN274" i="40"/>
  <c r="BN275" i="40"/>
  <c r="BN276" i="40"/>
  <c r="BN277" i="40"/>
  <c r="BN278" i="40"/>
  <c r="BN279" i="40"/>
  <c r="BN280" i="40"/>
  <c r="BN281" i="40"/>
  <c r="BN282" i="40"/>
  <c r="BN283" i="40"/>
  <c r="BN284" i="40"/>
  <c r="BN285" i="40"/>
  <c r="BN286" i="40"/>
  <c r="BN287" i="40"/>
  <c r="BN2" i="40"/>
  <c r="BE3" i="40"/>
  <c r="BE4" i="40"/>
  <c r="BE5" i="40"/>
  <c r="BE6" i="40"/>
  <c r="BE7" i="40"/>
  <c r="BE8" i="40"/>
  <c r="BE9" i="40"/>
  <c r="BE10" i="40"/>
  <c r="BE11" i="40"/>
  <c r="BE12" i="40"/>
  <c r="BE13" i="40"/>
  <c r="BE14" i="40"/>
  <c r="BE15" i="40"/>
  <c r="BE16" i="40"/>
  <c r="BE17" i="40"/>
  <c r="BE18" i="40"/>
  <c r="BE19" i="40"/>
  <c r="BE20" i="40"/>
  <c r="BE21" i="40"/>
  <c r="BE22" i="40"/>
  <c r="BE23" i="40"/>
  <c r="BE24" i="40"/>
  <c r="BE25" i="40"/>
  <c r="BE26" i="40"/>
  <c r="BE27" i="40"/>
  <c r="BE28" i="40"/>
  <c r="BE29" i="40"/>
  <c r="BE30" i="40"/>
  <c r="BE31" i="40"/>
  <c r="BE32" i="40"/>
  <c r="BE33" i="40"/>
  <c r="BE34" i="40"/>
  <c r="BE35" i="40"/>
  <c r="BE36" i="40"/>
  <c r="BE37" i="40"/>
  <c r="BE38" i="40"/>
  <c r="BE39" i="40"/>
  <c r="BE40" i="40"/>
  <c r="BE41" i="40"/>
  <c r="BE42" i="40"/>
  <c r="BE43" i="40"/>
  <c r="BE44" i="40"/>
  <c r="BE45" i="40"/>
  <c r="BE46" i="40"/>
  <c r="BE47" i="40"/>
  <c r="BE48" i="40"/>
  <c r="BE49" i="40"/>
  <c r="BE50" i="40"/>
  <c r="BE51" i="40"/>
  <c r="BE52" i="40"/>
  <c r="BE53" i="40"/>
  <c r="BE54" i="40"/>
  <c r="BE55" i="40"/>
  <c r="BE56" i="40"/>
  <c r="BE57" i="40"/>
  <c r="BE58" i="40"/>
  <c r="BE59" i="40"/>
  <c r="BE60" i="40"/>
  <c r="BE61" i="40"/>
  <c r="BE62" i="40"/>
  <c r="BE63" i="40"/>
  <c r="BE64" i="40"/>
  <c r="BE65" i="40"/>
  <c r="BE66" i="40"/>
  <c r="BE67" i="40"/>
  <c r="BE68" i="40"/>
  <c r="BE69" i="40"/>
  <c r="BE70" i="40"/>
  <c r="BE71" i="40"/>
  <c r="BE72" i="40"/>
  <c r="BE73" i="40"/>
  <c r="BE74" i="40"/>
  <c r="BE75" i="40"/>
  <c r="BE76" i="40"/>
  <c r="BE77" i="40"/>
  <c r="BE78" i="40"/>
  <c r="BE79" i="40"/>
  <c r="BE80" i="40"/>
  <c r="BE81" i="40"/>
  <c r="BE82" i="40"/>
  <c r="BE83" i="40"/>
  <c r="BE84" i="40"/>
  <c r="BE85" i="40"/>
  <c r="BE86" i="40"/>
  <c r="BE87" i="40"/>
  <c r="BE88" i="40"/>
  <c r="BE89" i="40"/>
  <c r="BE90" i="40"/>
  <c r="BE91" i="40"/>
  <c r="BE92" i="40"/>
  <c r="BE93" i="40"/>
  <c r="BE94" i="40"/>
  <c r="BE95" i="40"/>
  <c r="BE96" i="40"/>
  <c r="BE97" i="40"/>
  <c r="BE98" i="40"/>
  <c r="BE99" i="40"/>
  <c r="BE100" i="40"/>
  <c r="BE101" i="40"/>
  <c r="BE102" i="40"/>
  <c r="BE103" i="40"/>
  <c r="BE104" i="40"/>
  <c r="BE105" i="40"/>
  <c r="BE106" i="40"/>
  <c r="BE107" i="40"/>
  <c r="BE108" i="40"/>
  <c r="BE109" i="40"/>
  <c r="BE110" i="40"/>
  <c r="BE111" i="40"/>
  <c r="BE112" i="40"/>
  <c r="BE113" i="40"/>
  <c r="BE114" i="40"/>
  <c r="BE115" i="40"/>
  <c r="BE116" i="40"/>
  <c r="BE117" i="40"/>
  <c r="BE118" i="40"/>
  <c r="BE2" i="40"/>
  <c r="AV3" i="40"/>
  <c r="AV4" i="40"/>
  <c r="AV5" i="40"/>
  <c r="AV6" i="40"/>
  <c r="AV7" i="40"/>
  <c r="AV8" i="40"/>
  <c r="AV9" i="40"/>
  <c r="AV10" i="40"/>
  <c r="AV11" i="40"/>
  <c r="AV12" i="40"/>
  <c r="AV13" i="40"/>
  <c r="AV14" i="40"/>
  <c r="AV15" i="40"/>
  <c r="AV16" i="40"/>
  <c r="AV17" i="40"/>
  <c r="AV18" i="40"/>
  <c r="AV19" i="40"/>
  <c r="AV20" i="40"/>
  <c r="AV21" i="40"/>
  <c r="AV22" i="40"/>
  <c r="AV23" i="40"/>
  <c r="AV24" i="40"/>
  <c r="AV25" i="40"/>
  <c r="AV26" i="40"/>
  <c r="AV27" i="40"/>
  <c r="AV28" i="40"/>
  <c r="AV29" i="40"/>
  <c r="AV30" i="40"/>
  <c r="AV31" i="40"/>
  <c r="AV32" i="40"/>
  <c r="AV33" i="40"/>
  <c r="AV34" i="40"/>
  <c r="AV35" i="40"/>
  <c r="AV36" i="40"/>
  <c r="AV37" i="40"/>
  <c r="AV38" i="40"/>
  <c r="AV39" i="40"/>
  <c r="AV40" i="40"/>
  <c r="AV41" i="40"/>
  <c r="AV42" i="40"/>
  <c r="AV43" i="40"/>
  <c r="AV44" i="40"/>
  <c r="AV45" i="40"/>
  <c r="AV46" i="40"/>
  <c r="AV47" i="40"/>
  <c r="AV48" i="40"/>
  <c r="AV49" i="40"/>
  <c r="AV50" i="40"/>
  <c r="AV51" i="40"/>
  <c r="AV52" i="40"/>
  <c r="AV2" i="40"/>
  <c r="AM3" i="40"/>
  <c r="AM4" i="40"/>
  <c r="AM5" i="40"/>
  <c r="AM6" i="40"/>
  <c r="AM7" i="40"/>
  <c r="AM8" i="40"/>
  <c r="AM9" i="40"/>
  <c r="AM10" i="40"/>
  <c r="AM11" i="40"/>
  <c r="AM12" i="40"/>
  <c r="AM13" i="40"/>
  <c r="AM14" i="40"/>
  <c r="AM15" i="40"/>
  <c r="AM16" i="40"/>
  <c r="AM17" i="40"/>
  <c r="AM18" i="40"/>
  <c r="AM19" i="40"/>
  <c r="AM20" i="40"/>
  <c r="AM21" i="40"/>
  <c r="AM22" i="40"/>
  <c r="AM23" i="40"/>
  <c r="AM24" i="40"/>
  <c r="AM25" i="40"/>
  <c r="AM26" i="40"/>
  <c r="AM27" i="40"/>
  <c r="AM28" i="40"/>
  <c r="AM29" i="40"/>
  <c r="AM30" i="40"/>
  <c r="AM31" i="40"/>
  <c r="AM32" i="40"/>
  <c r="AM33" i="40"/>
  <c r="AM34" i="40"/>
  <c r="AM35" i="40"/>
  <c r="AM36" i="40"/>
  <c r="AM37" i="40"/>
  <c r="AM38" i="40"/>
  <c r="AM39" i="40"/>
  <c r="AM40" i="40"/>
  <c r="AM41" i="40"/>
  <c r="AM42" i="40"/>
  <c r="AM43" i="40"/>
  <c r="AM2" i="40"/>
  <c r="AD3" i="40"/>
  <c r="AD4" i="40"/>
  <c r="AD5" i="40"/>
  <c r="AD6" i="40"/>
  <c r="AD7" i="40"/>
  <c r="AD8" i="40"/>
  <c r="AD9" i="40"/>
  <c r="AD10" i="40"/>
  <c r="AD11" i="40"/>
  <c r="AD12" i="40"/>
  <c r="AD13" i="40"/>
  <c r="AD14" i="40"/>
  <c r="AD15" i="40"/>
  <c r="AD16" i="40"/>
  <c r="AD17" i="40"/>
  <c r="AD18" i="40"/>
  <c r="AD19" i="40"/>
  <c r="AD20" i="40"/>
  <c r="AD21" i="40"/>
  <c r="AD22" i="40"/>
  <c r="AD23" i="40"/>
  <c r="AD24" i="40"/>
  <c r="AD25" i="40"/>
  <c r="AD26" i="40"/>
  <c r="AD27" i="40"/>
  <c r="AD28" i="40"/>
  <c r="AD29" i="40"/>
  <c r="AD30" i="40"/>
  <c r="AD31" i="40"/>
  <c r="AD32" i="40"/>
  <c r="AD33" i="40"/>
  <c r="AD34" i="40"/>
  <c r="AD35" i="40"/>
  <c r="AD36" i="40"/>
  <c r="AD37" i="40"/>
  <c r="AD38" i="40"/>
  <c r="AD39" i="40"/>
  <c r="AD40" i="40"/>
  <c r="AD41" i="40"/>
  <c r="AD42" i="40"/>
  <c r="AD43" i="40"/>
  <c r="AD44" i="40"/>
  <c r="AD45" i="40"/>
  <c r="AD46" i="40"/>
  <c r="AD47" i="40"/>
  <c r="AD48" i="40"/>
  <c r="AD49" i="40"/>
  <c r="AD50" i="40"/>
  <c r="AD51" i="40"/>
  <c r="AD52" i="40"/>
  <c r="AD53" i="40"/>
  <c r="AD54" i="40"/>
  <c r="AD55" i="40"/>
  <c r="AD56" i="40"/>
  <c r="AD57" i="40"/>
  <c r="AD58" i="40"/>
  <c r="AD59" i="40"/>
  <c r="AD60" i="40"/>
  <c r="AD61" i="40"/>
  <c r="AD62" i="40"/>
  <c r="AD63" i="40"/>
  <c r="AD64" i="40"/>
  <c r="AD65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2" i="40"/>
  <c r="AD83" i="40"/>
  <c r="AD84" i="40"/>
  <c r="AD85" i="40"/>
  <c r="AD86" i="40"/>
  <c r="AD87" i="40"/>
  <c r="AD88" i="40"/>
  <c r="AD89" i="40"/>
  <c r="AD90" i="40"/>
  <c r="AD91" i="40"/>
  <c r="AD92" i="40"/>
  <c r="AD93" i="40"/>
  <c r="AD94" i="40"/>
  <c r="AD95" i="40"/>
  <c r="AD96" i="40"/>
  <c r="AD97" i="40"/>
  <c r="AD98" i="40"/>
  <c r="AD99" i="40"/>
  <c r="AD100" i="40"/>
  <c r="AD101" i="40"/>
  <c r="AD102" i="40"/>
  <c r="AD103" i="40"/>
  <c r="AD104" i="40"/>
  <c r="AD105" i="40"/>
  <c r="AD106" i="40"/>
  <c r="AD107" i="40"/>
  <c r="AD108" i="40"/>
  <c r="AD109" i="40"/>
  <c r="AD110" i="40"/>
  <c r="AD111" i="40"/>
  <c r="AD112" i="40"/>
  <c r="AD113" i="40"/>
  <c r="AD114" i="40"/>
  <c r="AD115" i="40"/>
  <c r="AD116" i="40"/>
  <c r="AD117" i="40"/>
  <c r="AD118" i="40"/>
  <c r="AD119" i="40"/>
  <c r="AD120" i="40"/>
  <c r="AD121" i="40"/>
  <c r="AD122" i="40"/>
  <c r="AD123" i="40"/>
  <c r="AD124" i="40"/>
  <c r="AD125" i="40"/>
  <c r="AD126" i="40"/>
  <c r="AD127" i="40"/>
  <c r="AD128" i="40"/>
  <c r="AD129" i="40"/>
  <c r="AD130" i="40"/>
  <c r="AD131" i="40"/>
  <c r="AD132" i="40"/>
  <c r="AD133" i="40"/>
  <c r="AD134" i="40"/>
  <c r="AD135" i="40"/>
  <c r="AD136" i="40"/>
  <c r="AD137" i="40"/>
  <c r="AD138" i="40"/>
  <c r="AD139" i="40"/>
  <c r="AD140" i="40"/>
  <c r="AD141" i="40"/>
  <c r="AD142" i="40"/>
  <c r="AD143" i="40"/>
  <c r="AD144" i="40"/>
  <c r="AD145" i="40"/>
  <c r="AD2" i="40"/>
  <c r="U3" i="40"/>
  <c r="U4" i="40"/>
  <c r="U5" i="40"/>
  <c r="U6" i="40"/>
  <c r="U7" i="40"/>
  <c r="U8" i="40"/>
  <c r="U9" i="40"/>
  <c r="U10" i="40"/>
  <c r="U11" i="40"/>
  <c r="U12" i="40"/>
  <c r="U13" i="40"/>
  <c r="U14" i="40"/>
  <c r="U15" i="40"/>
  <c r="U16" i="40"/>
  <c r="U17" i="40"/>
  <c r="U18" i="40"/>
  <c r="U19" i="40"/>
  <c r="U20" i="40"/>
  <c r="U21" i="40"/>
  <c r="U22" i="40"/>
  <c r="U23" i="40"/>
  <c r="U24" i="40"/>
  <c r="U25" i="40"/>
  <c r="U26" i="40"/>
  <c r="U27" i="40"/>
  <c r="U28" i="40"/>
  <c r="U29" i="40"/>
  <c r="U30" i="40"/>
  <c r="U31" i="40"/>
  <c r="U32" i="40"/>
  <c r="U33" i="40"/>
  <c r="U34" i="40"/>
  <c r="U35" i="40"/>
  <c r="U36" i="40"/>
  <c r="U37" i="40"/>
  <c r="U38" i="40"/>
  <c r="U39" i="40"/>
  <c r="U40" i="40"/>
  <c r="U41" i="40"/>
  <c r="U42" i="40"/>
  <c r="U43" i="40"/>
  <c r="U44" i="40"/>
  <c r="U45" i="40"/>
  <c r="U46" i="40"/>
  <c r="U47" i="40"/>
  <c r="U48" i="40"/>
  <c r="U49" i="40"/>
  <c r="U50" i="40"/>
  <c r="U51" i="40"/>
  <c r="U52" i="40"/>
  <c r="U53" i="40"/>
  <c r="U54" i="40"/>
  <c r="U55" i="40"/>
  <c r="U56" i="40"/>
  <c r="U57" i="40"/>
  <c r="U58" i="40"/>
  <c r="U59" i="40"/>
  <c r="U60" i="40"/>
  <c r="U61" i="40"/>
  <c r="U62" i="40"/>
  <c r="U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L102" i="40"/>
  <c r="L103" i="40"/>
  <c r="L104" i="40"/>
  <c r="L105" i="40"/>
  <c r="L106" i="40"/>
  <c r="L107" i="40"/>
  <c r="L108" i="40"/>
  <c r="L109" i="40"/>
  <c r="L110" i="40"/>
  <c r="L111" i="40"/>
  <c r="L112" i="40"/>
  <c r="L113" i="40"/>
  <c r="L114" i="40"/>
  <c r="L115" i="40"/>
  <c r="L116" i="40"/>
  <c r="L117" i="40"/>
  <c r="L118" i="40"/>
  <c r="L119" i="40"/>
  <c r="L120" i="40"/>
  <c r="L121" i="40"/>
  <c r="L122" i="40"/>
  <c r="L123" i="40"/>
  <c r="L124" i="40"/>
  <c r="L125" i="40"/>
  <c r="L126" i="40"/>
  <c r="L127" i="40"/>
  <c r="L128" i="40"/>
  <c r="L129" i="40"/>
  <c r="L130" i="40"/>
  <c r="L131" i="40"/>
  <c r="L132" i="40"/>
  <c r="L133" i="40"/>
  <c r="L134" i="40"/>
  <c r="L135" i="40"/>
  <c r="L136" i="40"/>
  <c r="L137" i="40"/>
  <c r="L138" i="40"/>
  <c r="L139" i="40"/>
  <c r="L140" i="40"/>
  <c r="L141" i="40"/>
  <c r="L142" i="40"/>
  <c r="L143" i="40"/>
  <c r="L144" i="40"/>
  <c r="L145" i="40"/>
  <c r="L146" i="40"/>
  <c r="L147" i="40"/>
  <c r="L148" i="40"/>
  <c r="L149" i="40"/>
  <c r="L150" i="40"/>
  <c r="L151" i="40"/>
  <c r="L152" i="40"/>
  <c r="L153" i="40"/>
  <c r="L154" i="40"/>
  <c r="L155" i="40"/>
  <c r="L156" i="40"/>
  <c r="L157" i="40"/>
  <c r="L158" i="40"/>
  <c r="L159" i="40"/>
  <c r="L160" i="40"/>
  <c r="L161" i="40"/>
  <c r="L162" i="40"/>
  <c r="L163" i="40"/>
  <c r="L164" i="40"/>
  <c r="L165" i="40"/>
  <c r="L166" i="40"/>
  <c r="L167" i="40"/>
  <c r="L168" i="40"/>
  <c r="L169" i="40"/>
  <c r="L170" i="40"/>
  <c r="L171" i="40"/>
  <c r="L172" i="40"/>
  <c r="L173" i="40"/>
  <c r="L174" i="40"/>
  <c r="L175" i="40"/>
  <c r="L176" i="40"/>
  <c r="L2" i="40"/>
  <c r="C3" i="40"/>
  <c r="C4" i="40"/>
  <c r="C5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2" i="40"/>
  <c r="OK3" i="40" l="1"/>
  <c r="HE3" i="40"/>
  <c r="QK3" i="40" l="1"/>
  <c r="QL3" i="40" s="1"/>
  <c r="QK4" i="40"/>
  <c r="QL4" i="40" s="1"/>
  <c r="QK5" i="40"/>
  <c r="QL5" i="40" s="1"/>
  <c r="QK6" i="40"/>
  <c r="QL6" i="40" s="1"/>
  <c r="QK7" i="40"/>
  <c r="QL7" i="40" s="1"/>
  <c r="QK8" i="40"/>
  <c r="QL8" i="40" s="1"/>
  <c r="QK9" i="40"/>
  <c r="QL9" i="40" s="1"/>
  <c r="QK10" i="40"/>
  <c r="QL10" i="40" s="1"/>
  <c r="QK11" i="40"/>
  <c r="QL11" i="40" s="1"/>
  <c r="QK12" i="40"/>
  <c r="QL12" i="40" s="1"/>
  <c r="QK13" i="40"/>
  <c r="QL13" i="40" s="1"/>
  <c r="QK14" i="40"/>
  <c r="QL14" i="40" s="1"/>
  <c r="QK15" i="40"/>
  <c r="QL15" i="40" s="1"/>
  <c r="QK16" i="40"/>
  <c r="QL16" i="40" s="1"/>
  <c r="QK17" i="40"/>
  <c r="QL17" i="40" s="1"/>
  <c r="QK18" i="40"/>
  <c r="QL18" i="40" s="1"/>
  <c r="QK19" i="40"/>
  <c r="QL19" i="40" s="1"/>
  <c r="QK20" i="40"/>
  <c r="QL20" i="40" s="1"/>
  <c r="QK21" i="40"/>
  <c r="QL21" i="40" s="1"/>
  <c r="QK22" i="40"/>
  <c r="QL22" i="40" s="1"/>
  <c r="QK23" i="40"/>
  <c r="QL23" i="40" s="1"/>
  <c r="QK24" i="40"/>
  <c r="QL24" i="40" s="1"/>
  <c r="QK25" i="40"/>
  <c r="QL25" i="40" s="1"/>
  <c r="QK26" i="40"/>
  <c r="QL26" i="40" s="1"/>
  <c r="QK27" i="40"/>
  <c r="QL27" i="40" s="1"/>
  <c r="QK28" i="40"/>
  <c r="QL28" i="40" s="1"/>
  <c r="QK29" i="40"/>
  <c r="QL29" i="40" s="1"/>
  <c r="QK30" i="40"/>
  <c r="QL30" i="40" s="1"/>
  <c r="QK31" i="40"/>
  <c r="QL31" i="40" s="1"/>
  <c r="QK32" i="40"/>
  <c r="QL32" i="40" s="1"/>
  <c r="QK33" i="40"/>
  <c r="QL33" i="40" s="1"/>
  <c r="QK34" i="40"/>
  <c r="QL34" i="40" s="1"/>
  <c r="QK35" i="40"/>
  <c r="QL35" i="40" s="1"/>
  <c r="QK36" i="40"/>
  <c r="QL36" i="40" s="1"/>
  <c r="QK37" i="40"/>
  <c r="QL37" i="40" s="1"/>
  <c r="QK38" i="40"/>
  <c r="QL38" i="40" s="1"/>
  <c r="QK39" i="40"/>
  <c r="QL39" i="40" s="1"/>
  <c r="QK40" i="40"/>
  <c r="QL40" i="40" s="1"/>
  <c r="QK41" i="40"/>
  <c r="QL41" i="40" s="1"/>
  <c r="QK42" i="40"/>
  <c r="QL42" i="40" s="1"/>
  <c r="QK43" i="40"/>
  <c r="QL43" i="40" s="1"/>
  <c r="QK44" i="40"/>
  <c r="QL44" i="40" s="1"/>
  <c r="QK45" i="40"/>
  <c r="QL45" i="40" s="1"/>
  <c r="QK46" i="40"/>
  <c r="QL46" i="40" s="1"/>
  <c r="QK47" i="40"/>
  <c r="QL47" i="40" s="1"/>
  <c r="QB3" i="40"/>
  <c r="QC3" i="40" s="1"/>
  <c r="QB4" i="40"/>
  <c r="QC4" i="40" s="1"/>
  <c r="QB5" i="40"/>
  <c r="QC5" i="40" s="1"/>
  <c r="QB6" i="40"/>
  <c r="QC6" i="40" s="1"/>
  <c r="QB7" i="40"/>
  <c r="QC7" i="40" s="1"/>
  <c r="QB8" i="40"/>
  <c r="QC8" i="40" s="1"/>
  <c r="QB9" i="40"/>
  <c r="QC9" i="40" s="1"/>
  <c r="QB10" i="40"/>
  <c r="QC10" i="40" s="1"/>
  <c r="QB11" i="40"/>
  <c r="QC11" i="40" s="1"/>
  <c r="QB12" i="40"/>
  <c r="QC12" i="40" s="1"/>
  <c r="QB13" i="40"/>
  <c r="QC13" i="40" s="1"/>
  <c r="QB14" i="40"/>
  <c r="QC14" i="40" s="1"/>
  <c r="QB15" i="40"/>
  <c r="QC15" i="40" s="1"/>
  <c r="QB16" i="40"/>
  <c r="QC16" i="40" s="1"/>
  <c r="QB17" i="40"/>
  <c r="QC17" i="40" s="1"/>
  <c r="QB18" i="40"/>
  <c r="QC18" i="40" s="1"/>
  <c r="QB19" i="40"/>
  <c r="QC19" i="40" s="1"/>
  <c r="QB20" i="40"/>
  <c r="QC20" i="40" s="1"/>
  <c r="QB21" i="40"/>
  <c r="QC21" i="40" s="1"/>
  <c r="QB22" i="40"/>
  <c r="QC22" i="40" s="1"/>
  <c r="QB23" i="40"/>
  <c r="QC23" i="40" s="1"/>
  <c r="QB24" i="40"/>
  <c r="QC24" i="40" s="1"/>
  <c r="QB25" i="40"/>
  <c r="QC25" i="40" s="1"/>
  <c r="QB26" i="40"/>
  <c r="QC26" i="40" s="1"/>
  <c r="QB27" i="40"/>
  <c r="QC27" i="40" s="1"/>
  <c r="QB28" i="40"/>
  <c r="QC28" i="40" s="1"/>
  <c r="QB29" i="40"/>
  <c r="QC29" i="40" s="1"/>
  <c r="QB30" i="40"/>
  <c r="QC30" i="40" s="1"/>
  <c r="QB31" i="40"/>
  <c r="QC31" i="40" s="1"/>
  <c r="QB32" i="40"/>
  <c r="QC32" i="40" s="1"/>
  <c r="QB33" i="40"/>
  <c r="QC33" i="40" s="1"/>
  <c r="QB34" i="40"/>
  <c r="QC34" i="40" s="1"/>
  <c r="QB35" i="40"/>
  <c r="QC35" i="40" s="1"/>
  <c r="QB36" i="40"/>
  <c r="QC36" i="40" s="1"/>
  <c r="QB37" i="40"/>
  <c r="QC37" i="40" s="1"/>
  <c r="QB38" i="40"/>
  <c r="QC38" i="40" s="1"/>
  <c r="QB39" i="40"/>
  <c r="QC39" i="40" s="1"/>
  <c r="QB40" i="40"/>
  <c r="QC40" i="40" s="1"/>
  <c r="QB41" i="40"/>
  <c r="QC41" i="40" s="1"/>
  <c r="QB42" i="40"/>
  <c r="QC42" i="40" s="1"/>
  <c r="QB43" i="40"/>
  <c r="QC43" i="40" s="1"/>
  <c r="QB44" i="40"/>
  <c r="QC44" i="40" s="1"/>
  <c r="QB45" i="40"/>
  <c r="QC45" i="40" s="1"/>
  <c r="QB46" i="40"/>
  <c r="QC46" i="40" s="1"/>
  <c r="QB47" i="40"/>
  <c r="QC47" i="40" s="1"/>
  <c r="QB48" i="40"/>
  <c r="QC48" i="40" s="1"/>
  <c r="QB49" i="40"/>
  <c r="QC49" i="40" s="1"/>
  <c r="PS3" i="40"/>
  <c r="PT3" i="40" s="1"/>
  <c r="PS4" i="40"/>
  <c r="PT4" i="40" s="1"/>
  <c r="PS5" i="40"/>
  <c r="PT5" i="40" s="1"/>
  <c r="PS6" i="40"/>
  <c r="PT6" i="40" s="1"/>
  <c r="PS7" i="40"/>
  <c r="PT7" i="40" s="1"/>
  <c r="PS8" i="40"/>
  <c r="PT8" i="40" s="1"/>
  <c r="PS9" i="40"/>
  <c r="PT9" i="40" s="1"/>
  <c r="PS10" i="40"/>
  <c r="PT10" i="40" s="1"/>
  <c r="PS11" i="40"/>
  <c r="PT11" i="40" s="1"/>
  <c r="PS12" i="40"/>
  <c r="PT12" i="40" s="1"/>
  <c r="PS13" i="40"/>
  <c r="PT13" i="40" s="1"/>
  <c r="PS14" i="40"/>
  <c r="PT14" i="40" s="1"/>
  <c r="PS15" i="40"/>
  <c r="PT15" i="40" s="1"/>
  <c r="PS16" i="40"/>
  <c r="PT16" i="40" s="1"/>
  <c r="PS17" i="40"/>
  <c r="PT17" i="40" s="1"/>
  <c r="PS18" i="40"/>
  <c r="PT18" i="40" s="1"/>
  <c r="PS19" i="40"/>
  <c r="PT19" i="40" s="1"/>
  <c r="PS20" i="40"/>
  <c r="PT20" i="40" s="1"/>
  <c r="PS21" i="40"/>
  <c r="PT21" i="40" s="1"/>
  <c r="PS22" i="40"/>
  <c r="PT22" i="40" s="1"/>
  <c r="PS23" i="40"/>
  <c r="PT23" i="40" s="1"/>
  <c r="PS24" i="40"/>
  <c r="PT24" i="40" s="1"/>
  <c r="PS25" i="40"/>
  <c r="PT25" i="40" s="1"/>
  <c r="PS26" i="40"/>
  <c r="PT26" i="40" s="1"/>
  <c r="PS27" i="40"/>
  <c r="PT27" i="40" s="1"/>
  <c r="PS28" i="40"/>
  <c r="PT28" i="40" s="1"/>
  <c r="PS29" i="40"/>
  <c r="PT29" i="40" s="1"/>
  <c r="PS30" i="40"/>
  <c r="PT30" i="40" s="1"/>
  <c r="PS31" i="40"/>
  <c r="PT31" i="40" s="1"/>
  <c r="PS32" i="40"/>
  <c r="PT32" i="40" s="1"/>
  <c r="PS33" i="40"/>
  <c r="PT33" i="40" s="1"/>
  <c r="PS34" i="40"/>
  <c r="PT34" i="40" s="1"/>
  <c r="PS35" i="40"/>
  <c r="PT35" i="40" s="1"/>
  <c r="PS36" i="40"/>
  <c r="PT36" i="40" s="1"/>
  <c r="PS37" i="40"/>
  <c r="PT37" i="40" s="1"/>
  <c r="PS38" i="40"/>
  <c r="PT38" i="40" s="1"/>
  <c r="PS39" i="40"/>
  <c r="PT39" i="40" s="1"/>
  <c r="PS40" i="40"/>
  <c r="PT40" i="40" s="1"/>
  <c r="PS41" i="40"/>
  <c r="PT41" i="40" s="1"/>
  <c r="PS42" i="40"/>
  <c r="PT42" i="40" s="1"/>
  <c r="PS43" i="40"/>
  <c r="PT43" i="40" s="1"/>
  <c r="PS44" i="40"/>
  <c r="PT44" i="40" s="1"/>
  <c r="PS45" i="40"/>
  <c r="PT45" i="40" s="1"/>
  <c r="PS46" i="40"/>
  <c r="PT46" i="40" s="1"/>
  <c r="PS47" i="40"/>
  <c r="PT47" i="40" s="1"/>
  <c r="PS48" i="40"/>
  <c r="PT48" i="40" s="1"/>
  <c r="PS49" i="40"/>
  <c r="PT49" i="40" s="1"/>
  <c r="PS50" i="40"/>
  <c r="PS51" i="40"/>
  <c r="PS52" i="40"/>
  <c r="PS53" i="40"/>
  <c r="PJ3" i="40"/>
  <c r="PK3" i="40" s="1"/>
  <c r="PJ4" i="40"/>
  <c r="PK4" i="40" s="1"/>
  <c r="PJ5" i="40"/>
  <c r="PK5" i="40" s="1"/>
  <c r="PJ6" i="40"/>
  <c r="PK6" i="40" s="1"/>
  <c r="PJ7" i="40"/>
  <c r="PK7" i="40" s="1"/>
  <c r="PJ8" i="40"/>
  <c r="PK8" i="40" s="1"/>
  <c r="PJ9" i="40"/>
  <c r="PK9" i="40" s="1"/>
  <c r="PJ10" i="40"/>
  <c r="PK10" i="40" s="1"/>
  <c r="PJ11" i="40"/>
  <c r="PK11" i="40" s="1"/>
  <c r="PJ12" i="40"/>
  <c r="PK12" i="40" s="1"/>
  <c r="PJ13" i="40"/>
  <c r="PK13" i="40" s="1"/>
  <c r="PJ14" i="40"/>
  <c r="PK14" i="40" s="1"/>
  <c r="PJ15" i="40"/>
  <c r="PK15" i="40" s="1"/>
  <c r="PJ16" i="40"/>
  <c r="PK16" i="40" s="1"/>
  <c r="PJ17" i="40"/>
  <c r="PK17" i="40" s="1"/>
  <c r="PJ18" i="40"/>
  <c r="PK18" i="40" s="1"/>
  <c r="PJ19" i="40"/>
  <c r="PK19" i="40" s="1"/>
  <c r="PJ20" i="40"/>
  <c r="PK20" i="40" s="1"/>
  <c r="PJ21" i="40"/>
  <c r="PK21" i="40" s="1"/>
  <c r="PJ22" i="40"/>
  <c r="PK22" i="40" s="1"/>
  <c r="PJ23" i="40"/>
  <c r="PK23" i="40" s="1"/>
  <c r="PJ24" i="40"/>
  <c r="PK24" i="40" s="1"/>
  <c r="PJ25" i="40"/>
  <c r="PK25" i="40" s="1"/>
  <c r="PJ26" i="40"/>
  <c r="PK26" i="40" s="1"/>
  <c r="PJ27" i="40"/>
  <c r="PK27" i="40" s="1"/>
  <c r="PJ28" i="40"/>
  <c r="PK28" i="40" s="1"/>
  <c r="PJ29" i="40"/>
  <c r="PK29" i="40" s="1"/>
  <c r="PJ30" i="40"/>
  <c r="PK30" i="40" s="1"/>
  <c r="PJ31" i="40"/>
  <c r="PK31" i="40" s="1"/>
  <c r="PJ32" i="40"/>
  <c r="PK32" i="40" s="1"/>
  <c r="PJ33" i="40"/>
  <c r="PK33" i="40" s="1"/>
  <c r="PJ34" i="40"/>
  <c r="PK34" i="40" s="1"/>
  <c r="PJ35" i="40"/>
  <c r="PK35" i="40" s="1"/>
  <c r="PJ36" i="40"/>
  <c r="PK36" i="40" s="1"/>
  <c r="PJ37" i="40"/>
  <c r="PK37" i="40" s="1"/>
  <c r="PJ38" i="40"/>
  <c r="PK38" i="40" s="1"/>
  <c r="PJ39" i="40"/>
  <c r="PK39" i="40" s="1"/>
  <c r="PJ40" i="40"/>
  <c r="PK40" i="40" s="1"/>
  <c r="PJ41" i="40"/>
  <c r="PK41" i="40" s="1"/>
  <c r="PJ42" i="40"/>
  <c r="PK42" i="40" s="1"/>
  <c r="PJ43" i="40"/>
  <c r="PK43" i="40" s="1"/>
  <c r="PJ44" i="40"/>
  <c r="PK44" i="40" s="1"/>
  <c r="PJ45" i="40"/>
  <c r="PK45" i="40" s="1"/>
  <c r="PJ46" i="40"/>
  <c r="PK46" i="40" s="1"/>
  <c r="PJ47" i="40"/>
  <c r="PK47" i="40" s="1"/>
  <c r="PJ48" i="40"/>
  <c r="PK48" i="40" s="1"/>
  <c r="PJ49" i="40"/>
  <c r="PK49" i="40" s="1"/>
  <c r="PJ50" i="40"/>
  <c r="PK50" i="40" s="1"/>
  <c r="PJ51" i="40"/>
  <c r="PK51" i="40" s="1"/>
  <c r="PJ52" i="40"/>
  <c r="PK52" i="40" s="1"/>
  <c r="PJ53" i="40"/>
  <c r="PK53" i="40" s="1"/>
  <c r="PJ54" i="40"/>
  <c r="PK54" i="40" s="1"/>
  <c r="PJ55" i="40"/>
  <c r="PK55" i="40" s="1"/>
  <c r="PJ56" i="40"/>
  <c r="PK56" i="40" s="1"/>
  <c r="PJ57" i="40"/>
  <c r="PK57" i="40" s="1"/>
  <c r="PJ58" i="40"/>
  <c r="PK58" i="40" s="1"/>
  <c r="PJ59" i="40"/>
  <c r="PK59" i="40" s="1"/>
  <c r="PJ60" i="40"/>
  <c r="PK60" i="40" s="1"/>
  <c r="PJ61" i="40"/>
  <c r="PK61" i="40" s="1"/>
  <c r="PJ62" i="40"/>
  <c r="PK62" i="40" s="1"/>
  <c r="PJ63" i="40"/>
  <c r="PK63" i="40" s="1"/>
  <c r="PJ64" i="40"/>
  <c r="PK64" i="40" s="1"/>
  <c r="PJ65" i="40"/>
  <c r="PK65" i="40" s="1"/>
  <c r="PJ66" i="40"/>
  <c r="PK66" i="40" s="1"/>
  <c r="PJ67" i="40"/>
  <c r="PK67" i="40" s="1"/>
  <c r="PJ68" i="40"/>
  <c r="PK68" i="40" s="1"/>
  <c r="PJ69" i="40"/>
  <c r="PK69" i="40" s="1"/>
  <c r="PJ70" i="40"/>
  <c r="PK70" i="40" s="1"/>
  <c r="PJ71" i="40"/>
  <c r="PK71" i="40" s="1"/>
  <c r="PJ72" i="40"/>
  <c r="PK72" i="40" s="1"/>
  <c r="PJ73" i="40"/>
  <c r="PK73" i="40" s="1"/>
  <c r="PJ74" i="40"/>
  <c r="PK74" i="40" s="1"/>
  <c r="PJ75" i="40"/>
  <c r="PK75" i="40" s="1"/>
  <c r="PJ76" i="40"/>
  <c r="PK76" i="40" s="1"/>
  <c r="PJ77" i="40"/>
  <c r="PK77" i="40" s="1"/>
  <c r="PJ78" i="40"/>
  <c r="PK78" i="40" s="1"/>
  <c r="PJ79" i="40"/>
  <c r="PK79" i="40" s="1"/>
  <c r="PJ80" i="40"/>
  <c r="PK80" i="40" s="1"/>
  <c r="PJ81" i="40"/>
  <c r="PK81" i="40" s="1"/>
  <c r="PJ82" i="40"/>
  <c r="PK82" i="40" s="1"/>
  <c r="PJ83" i="40"/>
  <c r="PK83" i="40" s="1"/>
  <c r="PJ84" i="40"/>
  <c r="PK84" i="40" s="1"/>
  <c r="PJ85" i="40"/>
  <c r="PK85" i="40" s="1"/>
  <c r="PJ86" i="40"/>
  <c r="PK86" i="40" s="1"/>
  <c r="PJ87" i="40"/>
  <c r="PK87" i="40" s="1"/>
  <c r="PJ88" i="40"/>
  <c r="PK88" i="40" s="1"/>
  <c r="PJ89" i="40"/>
  <c r="PK89" i="40" s="1"/>
  <c r="PJ90" i="40"/>
  <c r="PK90" i="40" s="1"/>
  <c r="PJ91" i="40"/>
  <c r="PK91" i="40" s="1"/>
  <c r="PJ92" i="40"/>
  <c r="PK92" i="40" s="1"/>
  <c r="PJ93" i="40"/>
  <c r="PK93" i="40" s="1"/>
  <c r="PJ94" i="40"/>
  <c r="PK94" i="40" s="1"/>
  <c r="PJ95" i="40"/>
  <c r="PK95" i="40" s="1"/>
  <c r="PJ96" i="40"/>
  <c r="PK96" i="40" s="1"/>
  <c r="PJ97" i="40"/>
  <c r="PK97" i="40" s="1"/>
  <c r="PJ98" i="40"/>
  <c r="PK98" i="40" s="1"/>
  <c r="PJ99" i="40"/>
  <c r="PK99" i="40" s="1"/>
  <c r="PJ100" i="40"/>
  <c r="PK100" i="40" s="1"/>
  <c r="PJ101" i="40"/>
  <c r="PK101" i="40" s="1"/>
  <c r="PJ102" i="40"/>
  <c r="PK102" i="40" s="1"/>
  <c r="PJ103" i="40"/>
  <c r="PK103" i="40" s="1"/>
  <c r="PJ104" i="40"/>
  <c r="PK104" i="40" s="1"/>
  <c r="PJ105" i="40"/>
  <c r="PK105" i="40" s="1"/>
  <c r="PJ106" i="40"/>
  <c r="PK106" i="40" s="1"/>
  <c r="PJ107" i="40"/>
  <c r="PK107" i="40" s="1"/>
  <c r="PJ108" i="40"/>
  <c r="PK108" i="40" s="1"/>
  <c r="PA3" i="40"/>
  <c r="PB3" i="40" s="1"/>
  <c r="PA4" i="40"/>
  <c r="PB4" i="40" s="1"/>
  <c r="PA5" i="40"/>
  <c r="PB5" i="40" s="1"/>
  <c r="PA6" i="40"/>
  <c r="PB6" i="40" s="1"/>
  <c r="PA7" i="40"/>
  <c r="PB7" i="40" s="1"/>
  <c r="PA8" i="40"/>
  <c r="PB8" i="40" s="1"/>
  <c r="PA9" i="40"/>
  <c r="PB9" i="40" s="1"/>
  <c r="PA10" i="40"/>
  <c r="PB10" i="40" s="1"/>
  <c r="PA11" i="40"/>
  <c r="PB11" i="40" s="1"/>
  <c r="PA12" i="40"/>
  <c r="PB12" i="40" s="1"/>
  <c r="PA13" i="40"/>
  <c r="PB13" i="40" s="1"/>
  <c r="PA14" i="40"/>
  <c r="PB14" i="40" s="1"/>
  <c r="PA15" i="40"/>
  <c r="PB15" i="40" s="1"/>
  <c r="PA16" i="40"/>
  <c r="PB16" i="40" s="1"/>
  <c r="PA17" i="40"/>
  <c r="PB17" i="40" s="1"/>
  <c r="PA18" i="40"/>
  <c r="PB18" i="40" s="1"/>
  <c r="PA19" i="40"/>
  <c r="PB19" i="40" s="1"/>
  <c r="PA20" i="40"/>
  <c r="PB20" i="40" s="1"/>
  <c r="PA21" i="40"/>
  <c r="PB21" i="40" s="1"/>
  <c r="PA22" i="40"/>
  <c r="PB22" i="40" s="1"/>
  <c r="PA23" i="40"/>
  <c r="PB23" i="40" s="1"/>
  <c r="PA24" i="40"/>
  <c r="PB24" i="40" s="1"/>
  <c r="PA25" i="40"/>
  <c r="PB25" i="40" s="1"/>
  <c r="PA26" i="40"/>
  <c r="PB26" i="40" s="1"/>
  <c r="PA27" i="40"/>
  <c r="PB27" i="40" s="1"/>
  <c r="PA28" i="40"/>
  <c r="PB28" i="40" s="1"/>
  <c r="PA29" i="40"/>
  <c r="PB29" i="40" s="1"/>
  <c r="PA30" i="40"/>
  <c r="PB30" i="40" s="1"/>
  <c r="PA31" i="40"/>
  <c r="PB31" i="40" s="1"/>
  <c r="OR3" i="40"/>
  <c r="OS3" i="40" s="1"/>
  <c r="OR4" i="40"/>
  <c r="OS4" i="40" s="1"/>
  <c r="OR5" i="40"/>
  <c r="OS5" i="40" s="1"/>
  <c r="OR6" i="40"/>
  <c r="OS6" i="40" s="1"/>
  <c r="OR7" i="40"/>
  <c r="OS7" i="40" s="1"/>
  <c r="OR8" i="40"/>
  <c r="OS8" i="40" s="1"/>
  <c r="OR9" i="40"/>
  <c r="OS9" i="40" s="1"/>
  <c r="OR10" i="40"/>
  <c r="OS10" i="40" s="1"/>
  <c r="OR11" i="40"/>
  <c r="OS11" i="40" s="1"/>
  <c r="OR12" i="40"/>
  <c r="OS12" i="40" s="1"/>
  <c r="OR13" i="40"/>
  <c r="OS13" i="40" s="1"/>
  <c r="OR14" i="40"/>
  <c r="OS14" i="40" s="1"/>
  <c r="OR15" i="40"/>
  <c r="OS15" i="40" s="1"/>
  <c r="OR16" i="40"/>
  <c r="OS16" i="40" s="1"/>
  <c r="OR17" i="40"/>
  <c r="OS17" i="40" s="1"/>
  <c r="OR18" i="40"/>
  <c r="OS18" i="40" s="1"/>
  <c r="OR19" i="40"/>
  <c r="OS19" i="40" s="1"/>
  <c r="OR20" i="40"/>
  <c r="OS20" i="40" s="1"/>
  <c r="OR21" i="40"/>
  <c r="OS21" i="40" s="1"/>
  <c r="OR22" i="40"/>
  <c r="OS22" i="40" s="1"/>
  <c r="OR23" i="40"/>
  <c r="OS23" i="40" s="1"/>
  <c r="OR24" i="40"/>
  <c r="OS24" i="40" s="1"/>
  <c r="OR25" i="40"/>
  <c r="OS25" i="40" s="1"/>
  <c r="OR26" i="40"/>
  <c r="OS26" i="40" s="1"/>
  <c r="OR27" i="40"/>
  <c r="OS27" i="40" s="1"/>
  <c r="OR28" i="40"/>
  <c r="OS28" i="40" s="1"/>
  <c r="OR29" i="40"/>
  <c r="OS29" i="40" s="1"/>
  <c r="OR30" i="40"/>
  <c r="OS30" i="40" s="1"/>
  <c r="OR31" i="40"/>
  <c r="OS31" i="40" s="1"/>
  <c r="OR32" i="40"/>
  <c r="OS32" i="40" s="1"/>
  <c r="OR33" i="40"/>
  <c r="OS33" i="40" s="1"/>
  <c r="OR34" i="40"/>
  <c r="OS34" i="40" s="1"/>
  <c r="OR35" i="40"/>
  <c r="OS35" i="40" s="1"/>
  <c r="OR36" i="40"/>
  <c r="OS36" i="40" s="1"/>
  <c r="OR37" i="40"/>
  <c r="OS37" i="40" s="1"/>
  <c r="OR38" i="40"/>
  <c r="OS38" i="40" s="1"/>
  <c r="OR39" i="40"/>
  <c r="OS39" i="40" s="1"/>
  <c r="OR40" i="40"/>
  <c r="OS40" i="40" s="1"/>
  <c r="OR41" i="40"/>
  <c r="OS41" i="40" s="1"/>
  <c r="OR42" i="40"/>
  <c r="OS42" i="40" s="1"/>
  <c r="OR43" i="40"/>
  <c r="OS43" i="40" s="1"/>
  <c r="OR44" i="40"/>
  <c r="OS44" i="40" s="1"/>
  <c r="OR45" i="40"/>
  <c r="OS45" i="40" s="1"/>
  <c r="OR46" i="40"/>
  <c r="OS46" i="40" s="1"/>
  <c r="OR47" i="40"/>
  <c r="OS47" i="40" s="1"/>
  <c r="OR48" i="40"/>
  <c r="OS48" i="40" s="1"/>
  <c r="OR49" i="40"/>
  <c r="OS49" i="40" s="1"/>
  <c r="OR50" i="40"/>
  <c r="OS50" i="40" s="1"/>
  <c r="OR51" i="40"/>
  <c r="OS51" i="40" s="1"/>
  <c r="OR52" i="40"/>
  <c r="OS52" i="40" s="1"/>
  <c r="OR53" i="40"/>
  <c r="OS53" i="40" s="1"/>
  <c r="OR54" i="40"/>
  <c r="OS54" i="40" s="1"/>
  <c r="OR55" i="40"/>
  <c r="OS55" i="40" s="1"/>
  <c r="OR56" i="40"/>
  <c r="OS56" i="40" s="1"/>
  <c r="OR57" i="40"/>
  <c r="OS57" i="40" s="1"/>
  <c r="OR58" i="40"/>
  <c r="OS58" i="40" s="1"/>
  <c r="OR59" i="40"/>
  <c r="OS59" i="40" s="1"/>
  <c r="OR60" i="40"/>
  <c r="OS60" i="40" s="1"/>
  <c r="OR61" i="40"/>
  <c r="OS61" i="40" s="1"/>
  <c r="OR62" i="40"/>
  <c r="OS62" i="40" s="1"/>
  <c r="OR63" i="40"/>
  <c r="OS63" i="40" s="1"/>
  <c r="OR64" i="40"/>
  <c r="OS64" i="40" s="1"/>
  <c r="OR65" i="40"/>
  <c r="OS65" i="40" s="1"/>
  <c r="OR66" i="40"/>
  <c r="OS66" i="40" s="1"/>
  <c r="OR67" i="40"/>
  <c r="OS67" i="40" s="1"/>
  <c r="OR68" i="40"/>
  <c r="OS68" i="40" s="1"/>
  <c r="OR69" i="40"/>
  <c r="OS69" i="40" s="1"/>
  <c r="OR70" i="40"/>
  <c r="OS70" i="40" s="1"/>
  <c r="OR71" i="40"/>
  <c r="OS71" i="40" s="1"/>
  <c r="OR72" i="40"/>
  <c r="OS72" i="40" s="1"/>
  <c r="OR73" i="40"/>
  <c r="OS73" i="40" s="1"/>
  <c r="OR74" i="40"/>
  <c r="OS74" i="40" s="1"/>
  <c r="OR75" i="40"/>
  <c r="OS75" i="40" s="1"/>
  <c r="OR76" i="40"/>
  <c r="OS76" i="40" s="1"/>
  <c r="OR77" i="40"/>
  <c r="OS77" i="40" s="1"/>
  <c r="OR78" i="40"/>
  <c r="OS78" i="40" s="1"/>
  <c r="OR79" i="40"/>
  <c r="OS79" i="40" s="1"/>
  <c r="OR80" i="40"/>
  <c r="OS80" i="40" s="1"/>
  <c r="OR81" i="40"/>
  <c r="OS81" i="40" s="1"/>
  <c r="OR82" i="40"/>
  <c r="OS82" i="40" s="1"/>
  <c r="OR83" i="40"/>
  <c r="OS83" i="40" s="1"/>
  <c r="OR84" i="40"/>
  <c r="OS84" i="40" s="1"/>
  <c r="OR85" i="40"/>
  <c r="OS85" i="40" s="1"/>
  <c r="OR86" i="40"/>
  <c r="OS86" i="40" s="1"/>
  <c r="OR87" i="40"/>
  <c r="OS87" i="40" s="1"/>
  <c r="OR88" i="40"/>
  <c r="OS88" i="40" s="1"/>
  <c r="OR89" i="40"/>
  <c r="OS89" i="40" s="1"/>
  <c r="OR90" i="40"/>
  <c r="OS90" i="40" s="1"/>
  <c r="OR91" i="40"/>
  <c r="OS91" i="40" s="1"/>
  <c r="OR92" i="40"/>
  <c r="OS92" i="40" s="1"/>
  <c r="OR93" i="40"/>
  <c r="OS93" i="40" s="1"/>
  <c r="OR94" i="40"/>
  <c r="OS94" i="40" s="1"/>
  <c r="OR95" i="40"/>
  <c r="OS95" i="40" s="1"/>
  <c r="OR96" i="40"/>
  <c r="OS96" i="40" s="1"/>
  <c r="OR97" i="40"/>
  <c r="OS97" i="40" s="1"/>
  <c r="OR98" i="40"/>
  <c r="OS98" i="40" s="1"/>
  <c r="OR99" i="40"/>
  <c r="OS99" i="40" s="1"/>
  <c r="OR100" i="40"/>
  <c r="OS100" i="40" s="1"/>
  <c r="OR101" i="40"/>
  <c r="OS101" i="40" s="1"/>
  <c r="OR102" i="40"/>
  <c r="OS102" i="40" s="1"/>
  <c r="OR103" i="40"/>
  <c r="OS103" i="40" s="1"/>
  <c r="OR104" i="40"/>
  <c r="OS104" i="40" s="1"/>
  <c r="OR105" i="40"/>
  <c r="OS105" i="40" s="1"/>
  <c r="OR106" i="40"/>
  <c r="OS106" i="40" s="1"/>
  <c r="OR107" i="40"/>
  <c r="OS107" i="40" s="1"/>
  <c r="OR108" i="40"/>
  <c r="OS108" i="40" s="1"/>
  <c r="OR109" i="40"/>
  <c r="OS109" i="40" s="1"/>
  <c r="OR110" i="40"/>
  <c r="OS110" i="40" s="1"/>
  <c r="OR111" i="40"/>
  <c r="OS111" i="40" s="1"/>
  <c r="OR112" i="40"/>
  <c r="OS112" i="40" s="1"/>
  <c r="OR113" i="40"/>
  <c r="OS113" i="40" s="1"/>
  <c r="OR114" i="40"/>
  <c r="OS114" i="40" s="1"/>
  <c r="OR115" i="40"/>
  <c r="OS115" i="40" s="1"/>
  <c r="OR116" i="40"/>
  <c r="OS116" i="40" s="1"/>
  <c r="OR117" i="40"/>
  <c r="OS117" i="40" s="1"/>
  <c r="OR118" i="40"/>
  <c r="OS118" i="40" s="1"/>
  <c r="OR119" i="40"/>
  <c r="OS119" i="40" s="1"/>
  <c r="OR120" i="40"/>
  <c r="OS120" i="40" s="1"/>
  <c r="OR121" i="40"/>
  <c r="OS121" i="40" s="1"/>
  <c r="OR122" i="40"/>
  <c r="OS122" i="40" s="1"/>
  <c r="OR123" i="40"/>
  <c r="OS123" i="40" s="1"/>
  <c r="OR124" i="40"/>
  <c r="OS124" i="40" s="1"/>
  <c r="OR125" i="40"/>
  <c r="OS125" i="40" s="1"/>
  <c r="OR126" i="40"/>
  <c r="OS126" i="40" s="1"/>
  <c r="OR127" i="40"/>
  <c r="OS127" i="40" s="1"/>
  <c r="OR128" i="40"/>
  <c r="OS128" i="40" s="1"/>
  <c r="OR129" i="40"/>
  <c r="OS129" i="40" s="1"/>
  <c r="OR130" i="40"/>
  <c r="OS130" i="40" s="1"/>
  <c r="OR131" i="40"/>
  <c r="OS131" i="40" s="1"/>
  <c r="OR132" i="40"/>
  <c r="OS132" i="40" s="1"/>
  <c r="OR133" i="40"/>
  <c r="OS133" i="40" s="1"/>
  <c r="OR134" i="40"/>
  <c r="OS134" i="40" s="1"/>
  <c r="OR135" i="40"/>
  <c r="OS135" i="40" s="1"/>
  <c r="OR136" i="40"/>
  <c r="OS136" i="40" s="1"/>
  <c r="OR137" i="40"/>
  <c r="OS137" i="40" s="1"/>
  <c r="OR138" i="40"/>
  <c r="OS138" i="40" s="1"/>
  <c r="OR139" i="40"/>
  <c r="OS139" i="40" s="1"/>
  <c r="OR140" i="40"/>
  <c r="OS140" i="40" s="1"/>
  <c r="OR141" i="40"/>
  <c r="OS141" i="40" s="1"/>
  <c r="OR142" i="40"/>
  <c r="OS142" i="40" s="1"/>
  <c r="OR143" i="40"/>
  <c r="OS143" i="40" s="1"/>
  <c r="OR144" i="40"/>
  <c r="OS144" i="40" s="1"/>
  <c r="OR145" i="40"/>
  <c r="OS145" i="40" s="1"/>
  <c r="OR146" i="40"/>
  <c r="OS146" i="40" s="1"/>
  <c r="OR147" i="40"/>
  <c r="OS147" i="40" s="1"/>
  <c r="OR148" i="40"/>
  <c r="OS148" i="40" s="1"/>
  <c r="OR149" i="40"/>
  <c r="OS149" i="40" s="1"/>
  <c r="OR150" i="40"/>
  <c r="OS150" i="40" s="1"/>
  <c r="OR151" i="40"/>
  <c r="OS151" i="40" s="1"/>
  <c r="OR152" i="40"/>
  <c r="OS152" i="40" s="1"/>
  <c r="OR153" i="40"/>
  <c r="OS153" i="40" s="1"/>
  <c r="OR154" i="40"/>
  <c r="OS154" i="40" s="1"/>
  <c r="OR155" i="40"/>
  <c r="OS155" i="40" s="1"/>
  <c r="OR156" i="40"/>
  <c r="OS156" i="40" s="1"/>
  <c r="OR157" i="40"/>
  <c r="OS157" i="40" s="1"/>
  <c r="OR158" i="40"/>
  <c r="OS158" i="40" s="1"/>
  <c r="OR159" i="40"/>
  <c r="OS159" i="40" s="1"/>
  <c r="OR160" i="40"/>
  <c r="OS160" i="40" s="1"/>
  <c r="OR161" i="40"/>
  <c r="OS161" i="40" s="1"/>
  <c r="OR162" i="40"/>
  <c r="OS162" i="40" s="1"/>
  <c r="OR163" i="40"/>
  <c r="OS163" i="40" s="1"/>
  <c r="OR164" i="40"/>
  <c r="OS164" i="40" s="1"/>
  <c r="OR165" i="40"/>
  <c r="OS165" i="40" s="1"/>
  <c r="OR166" i="40"/>
  <c r="OS166" i="40" s="1"/>
  <c r="OR167" i="40"/>
  <c r="OS167" i="40" s="1"/>
  <c r="OR168" i="40"/>
  <c r="OS168" i="40" s="1"/>
  <c r="OR169" i="40"/>
  <c r="OS169" i="40" s="1"/>
  <c r="OR170" i="40"/>
  <c r="OS170" i="40" s="1"/>
  <c r="OR171" i="40"/>
  <c r="OS171" i="40" s="1"/>
  <c r="OR172" i="40"/>
  <c r="OS172" i="40" s="1"/>
  <c r="OR173" i="40"/>
  <c r="OS173" i="40" s="1"/>
  <c r="OR174" i="40"/>
  <c r="OS174" i="40" s="1"/>
  <c r="OR175" i="40"/>
  <c r="OS175" i="40" s="1"/>
  <c r="OR176" i="40"/>
  <c r="OS176" i="40" s="1"/>
  <c r="OR177" i="40"/>
  <c r="OS177" i="40" s="1"/>
  <c r="OR178" i="40"/>
  <c r="OS178" i="40" s="1"/>
  <c r="OR179" i="40"/>
  <c r="OS179" i="40" s="1"/>
  <c r="OR180" i="40"/>
  <c r="OS180" i="40" s="1"/>
  <c r="OR181" i="40"/>
  <c r="OS181" i="40" s="1"/>
  <c r="OR182" i="40"/>
  <c r="OS182" i="40" s="1"/>
  <c r="OR183" i="40"/>
  <c r="OS183" i="40" s="1"/>
  <c r="OR184" i="40"/>
  <c r="OS184" i="40" s="1"/>
  <c r="OR185" i="40"/>
  <c r="OS185" i="40" s="1"/>
  <c r="OR186" i="40"/>
  <c r="OS186" i="40" s="1"/>
  <c r="OR187" i="40"/>
  <c r="OS187" i="40" s="1"/>
  <c r="OR188" i="40"/>
  <c r="OS188" i="40" s="1"/>
  <c r="OR189" i="40"/>
  <c r="OS189" i="40" s="1"/>
  <c r="OR190" i="40"/>
  <c r="OS190" i="40" s="1"/>
  <c r="OR191" i="40"/>
  <c r="OS191" i="40" s="1"/>
  <c r="OR192" i="40"/>
  <c r="OS192" i="40" s="1"/>
  <c r="OR193" i="40"/>
  <c r="OS193" i="40" s="1"/>
  <c r="OR194" i="40"/>
  <c r="OS194" i="40" s="1"/>
  <c r="OR195" i="40"/>
  <c r="OS195" i="40" s="1"/>
  <c r="OR196" i="40"/>
  <c r="OS196" i="40" s="1"/>
  <c r="OR197" i="40"/>
  <c r="OS197" i="40" s="1"/>
  <c r="OR198" i="40"/>
  <c r="OS198" i="40" s="1"/>
  <c r="OR199" i="40"/>
  <c r="OS199" i="40" s="1"/>
  <c r="OR200" i="40"/>
  <c r="OS200" i="40" s="1"/>
  <c r="OR201" i="40"/>
  <c r="OS201" i="40" s="1"/>
  <c r="OR202" i="40"/>
  <c r="OS202" i="40" s="1"/>
  <c r="OR203" i="40"/>
  <c r="OS203" i="40" s="1"/>
  <c r="OR204" i="40"/>
  <c r="OS204" i="40" s="1"/>
  <c r="OR205" i="40"/>
  <c r="OS205" i="40" s="1"/>
  <c r="OR206" i="40"/>
  <c r="OS206" i="40" s="1"/>
  <c r="OR207" i="40"/>
  <c r="OS207" i="40" s="1"/>
  <c r="OR208" i="40"/>
  <c r="OS208" i="40" s="1"/>
  <c r="OR209" i="40"/>
  <c r="OS209" i="40" s="1"/>
  <c r="OR210" i="40"/>
  <c r="OS210" i="40" s="1"/>
  <c r="OR211" i="40"/>
  <c r="OS211" i="40" s="1"/>
  <c r="OR212" i="40"/>
  <c r="OS212" i="40" s="1"/>
  <c r="OR213" i="40"/>
  <c r="OS213" i="40" s="1"/>
  <c r="OR214" i="40"/>
  <c r="OS214" i="40" s="1"/>
  <c r="OR215" i="40"/>
  <c r="OS215" i="40" s="1"/>
  <c r="OR216" i="40"/>
  <c r="OS216" i="40" s="1"/>
  <c r="OR217" i="40"/>
  <c r="OS217" i="40" s="1"/>
  <c r="OR218" i="40"/>
  <c r="OS218" i="40" s="1"/>
  <c r="OR219" i="40"/>
  <c r="OS219" i="40" s="1"/>
  <c r="OR220" i="40"/>
  <c r="OS220" i="40" s="1"/>
  <c r="OR221" i="40"/>
  <c r="OS221" i="40" s="1"/>
  <c r="OR222" i="40"/>
  <c r="OS222" i="40" s="1"/>
  <c r="OR223" i="40"/>
  <c r="OS223" i="40" s="1"/>
  <c r="OR224" i="40"/>
  <c r="OS224" i="40" s="1"/>
  <c r="OR225" i="40"/>
  <c r="OS225" i="40" s="1"/>
  <c r="OR226" i="40"/>
  <c r="OS226" i="40" s="1"/>
  <c r="OR227" i="40"/>
  <c r="OS227" i="40" s="1"/>
  <c r="OR228" i="40"/>
  <c r="OS228" i="40" s="1"/>
  <c r="OR229" i="40"/>
  <c r="OS229" i="40" s="1"/>
  <c r="OR230" i="40"/>
  <c r="OS230" i="40" s="1"/>
  <c r="OR231" i="40"/>
  <c r="OS231" i="40" s="1"/>
  <c r="OR232" i="40"/>
  <c r="OS232" i="40" s="1"/>
  <c r="OR233" i="40"/>
  <c r="OS233" i="40" s="1"/>
  <c r="OR234" i="40"/>
  <c r="OS234" i="40" s="1"/>
  <c r="OR235" i="40"/>
  <c r="OS235" i="40" s="1"/>
  <c r="OR236" i="40"/>
  <c r="OS236" i="40" s="1"/>
  <c r="OR237" i="40"/>
  <c r="OS237" i="40" s="1"/>
  <c r="OR238" i="40"/>
  <c r="OS238" i="40" s="1"/>
  <c r="OR239" i="40"/>
  <c r="OS239" i="40" s="1"/>
  <c r="OR240" i="40"/>
  <c r="OS240" i="40" s="1"/>
  <c r="OR241" i="40"/>
  <c r="OS241" i="40" s="1"/>
  <c r="OR242" i="40"/>
  <c r="OS242" i="40" s="1"/>
  <c r="OR243" i="40"/>
  <c r="OS243" i="40" s="1"/>
  <c r="OR244" i="40"/>
  <c r="OS244" i="40" s="1"/>
  <c r="OR245" i="40"/>
  <c r="OS245" i="40" s="1"/>
  <c r="OR246" i="40"/>
  <c r="OS246" i="40" s="1"/>
  <c r="OR247" i="40"/>
  <c r="OS247" i="40" s="1"/>
  <c r="OR248" i="40"/>
  <c r="OS248" i="40" s="1"/>
  <c r="OR249" i="40"/>
  <c r="OS249" i="40" s="1"/>
  <c r="OR250" i="40"/>
  <c r="OS250" i="40" s="1"/>
  <c r="OR251" i="40"/>
  <c r="OS251" i="40" s="1"/>
  <c r="OR252" i="40"/>
  <c r="OS252" i="40" s="1"/>
  <c r="OR253" i="40"/>
  <c r="OS253" i="40" s="1"/>
  <c r="OR254" i="40"/>
  <c r="OS254" i="40" s="1"/>
  <c r="OR255" i="40"/>
  <c r="OS255" i="40" s="1"/>
  <c r="OR256" i="40"/>
  <c r="OS256" i="40" s="1"/>
  <c r="OR257" i="40"/>
  <c r="OS257" i="40" s="1"/>
  <c r="OR258" i="40"/>
  <c r="OS258" i="40" s="1"/>
  <c r="OR259" i="40"/>
  <c r="OS259" i="40" s="1"/>
  <c r="OR260" i="40"/>
  <c r="OS260" i="40" s="1"/>
  <c r="OR261" i="40"/>
  <c r="OS261" i="40" s="1"/>
  <c r="OR262" i="40"/>
  <c r="OS262" i="40" s="1"/>
  <c r="OR263" i="40"/>
  <c r="OS263" i="40" s="1"/>
  <c r="OR264" i="40"/>
  <c r="OS264" i="40" s="1"/>
  <c r="OR265" i="40"/>
  <c r="OS265" i="40" s="1"/>
  <c r="OR266" i="40"/>
  <c r="OS266" i="40" s="1"/>
  <c r="OR267" i="40"/>
  <c r="OS267" i="40" s="1"/>
  <c r="OR268" i="40"/>
  <c r="OS268" i="40" s="1"/>
  <c r="OR269" i="40"/>
  <c r="OS269" i="40" s="1"/>
  <c r="OR270" i="40"/>
  <c r="OS270" i="40" s="1"/>
  <c r="OR271" i="40"/>
  <c r="OS271" i="40" s="1"/>
  <c r="OR272" i="40"/>
  <c r="OS272" i="40" s="1"/>
  <c r="OR273" i="40"/>
  <c r="OS273" i="40" s="1"/>
  <c r="OR274" i="40"/>
  <c r="OS274" i="40" s="1"/>
  <c r="OR275" i="40"/>
  <c r="OS275" i="40" s="1"/>
  <c r="OR276" i="40"/>
  <c r="OS276" i="40" s="1"/>
  <c r="OR277" i="40"/>
  <c r="OS277" i="40" s="1"/>
  <c r="OR278" i="40"/>
  <c r="OS278" i="40" s="1"/>
  <c r="OR279" i="40"/>
  <c r="OS279" i="40" s="1"/>
  <c r="OR280" i="40"/>
  <c r="OS280" i="40" s="1"/>
  <c r="OR281" i="40"/>
  <c r="OS281" i="40" s="1"/>
  <c r="OR282" i="40"/>
  <c r="OS282" i="40" s="1"/>
  <c r="OR283" i="40"/>
  <c r="OS283" i="40" s="1"/>
  <c r="OR284" i="40"/>
  <c r="OS284" i="40" s="1"/>
  <c r="OR285" i="40"/>
  <c r="OS285" i="40" s="1"/>
  <c r="OR286" i="40"/>
  <c r="OS286" i="40" s="1"/>
  <c r="OR287" i="40"/>
  <c r="OS287" i="40" s="1"/>
  <c r="OR288" i="40"/>
  <c r="OS288" i="40" s="1"/>
  <c r="OR289" i="40"/>
  <c r="OS289" i="40" s="1"/>
  <c r="OR290" i="40"/>
  <c r="OS290" i="40" s="1"/>
  <c r="OR291" i="40"/>
  <c r="OS291" i="40" s="1"/>
  <c r="OR292" i="40"/>
  <c r="OS292" i="40" s="1"/>
  <c r="OR293" i="40"/>
  <c r="OS293" i="40" s="1"/>
  <c r="OR294" i="40"/>
  <c r="OS294" i="40" s="1"/>
  <c r="OR295" i="40"/>
  <c r="OS295" i="40" s="1"/>
  <c r="OR296" i="40"/>
  <c r="OS296" i="40" s="1"/>
  <c r="OR297" i="40"/>
  <c r="OS297" i="40" s="1"/>
  <c r="OR298" i="40"/>
  <c r="OS298" i="40" s="1"/>
  <c r="OR299" i="40"/>
  <c r="OS299" i="40" s="1"/>
  <c r="OR300" i="40"/>
  <c r="OS300" i="40" s="1"/>
  <c r="OR301" i="40"/>
  <c r="OS301" i="40" s="1"/>
  <c r="OR302" i="40"/>
  <c r="OS302" i="40" s="1"/>
  <c r="OR303" i="40"/>
  <c r="OS303" i="40" s="1"/>
  <c r="OR304" i="40"/>
  <c r="OS304" i="40" s="1"/>
  <c r="OR305" i="40"/>
  <c r="OS305" i="40" s="1"/>
  <c r="OR306" i="40"/>
  <c r="OS306" i="40" s="1"/>
  <c r="OR307" i="40"/>
  <c r="OS307" i="40" s="1"/>
  <c r="OR308" i="40"/>
  <c r="OS308" i="40" s="1"/>
  <c r="OR309" i="40"/>
  <c r="OS309" i="40" s="1"/>
  <c r="OR310" i="40"/>
  <c r="OS310" i="40" s="1"/>
  <c r="OR311" i="40"/>
  <c r="OS311" i="40" s="1"/>
  <c r="OR312" i="40"/>
  <c r="OS312" i="40" s="1"/>
  <c r="OR313" i="40"/>
  <c r="OS313" i="40" s="1"/>
  <c r="OR314" i="40"/>
  <c r="OS314" i="40" s="1"/>
  <c r="OR315" i="40"/>
  <c r="OS315" i="40" s="1"/>
  <c r="OR316" i="40"/>
  <c r="OS316" i="40" s="1"/>
  <c r="OR317" i="40"/>
  <c r="OS317" i="40" s="1"/>
  <c r="OR318" i="40"/>
  <c r="OS318" i="40" s="1"/>
  <c r="OR319" i="40"/>
  <c r="OS319" i="40" s="1"/>
  <c r="OR320" i="40"/>
  <c r="OS320" i="40" s="1"/>
  <c r="OR321" i="40"/>
  <c r="OS321" i="40" s="1"/>
  <c r="OR322" i="40"/>
  <c r="OS322" i="40" s="1"/>
  <c r="OR323" i="40"/>
  <c r="OS323" i="40" s="1"/>
  <c r="OR324" i="40"/>
  <c r="OS324" i="40" s="1"/>
  <c r="OR325" i="40"/>
  <c r="OS325" i="40" s="1"/>
  <c r="OR326" i="40"/>
  <c r="OS326" i="40" s="1"/>
  <c r="OR327" i="40"/>
  <c r="OS327" i="40" s="1"/>
  <c r="OR328" i="40"/>
  <c r="OS328" i="40" s="1"/>
  <c r="OR329" i="40"/>
  <c r="OS329" i="40" s="1"/>
  <c r="OR330" i="40"/>
  <c r="OS330" i="40" s="1"/>
  <c r="OR331" i="40"/>
  <c r="OS331" i="40" s="1"/>
  <c r="OR332" i="40"/>
  <c r="OS332" i="40" s="1"/>
  <c r="OR333" i="40"/>
  <c r="OS333" i="40" s="1"/>
  <c r="OR334" i="40"/>
  <c r="OS334" i="40" s="1"/>
  <c r="OR335" i="40"/>
  <c r="OS335" i="40" s="1"/>
  <c r="OR336" i="40"/>
  <c r="OS336" i="40" s="1"/>
  <c r="OR337" i="40"/>
  <c r="OS337" i="40" s="1"/>
  <c r="OR338" i="40"/>
  <c r="OS338" i="40" s="1"/>
  <c r="OR339" i="40"/>
  <c r="OS339" i="40" s="1"/>
  <c r="OR340" i="40"/>
  <c r="OS340" i="40" s="1"/>
  <c r="OR341" i="40"/>
  <c r="OS341" i="40" s="1"/>
  <c r="OR342" i="40"/>
  <c r="OS342" i="40" s="1"/>
  <c r="OR343" i="40"/>
  <c r="OS343" i="40" s="1"/>
  <c r="OR344" i="40"/>
  <c r="OS344" i="40" s="1"/>
  <c r="OR345" i="40"/>
  <c r="OS345" i="40" s="1"/>
  <c r="OR346" i="40"/>
  <c r="OS346" i="40" s="1"/>
  <c r="OR347" i="40"/>
  <c r="OS347" i="40" s="1"/>
  <c r="OR348" i="40"/>
  <c r="OS348" i="40" s="1"/>
  <c r="OR349" i="40"/>
  <c r="OS349" i="40" s="1"/>
  <c r="OR350" i="40"/>
  <c r="OS350" i="40" s="1"/>
  <c r="OR351" i="40"/>
  <c r="OS351" i="40" s="1"/>
  <c r="OR352" i="40"/>
  <c r="OS352" i="40" s="1"/>
  <c r="OR353" i="40"/>
  <c r="OS353" i="40" s="1"/>
  <c r="OR354" i="40"/>
  <c r="OS354" i="40" s="1"/>
  <c r="OR355" i="40"/>
  <c r="OS355" i="40" s="1"/>
  <c r="OR356" i="40"/>
  <c r="OS356" i="40" s="1"/>
  <c r="OR357" i="40"/>
  <c r="OS357" i="40" s="1"/>
  <c r="OR358" i="40"/>
  <c r="OS358" i="40" s="1"/>
  <c r="OR359" i="40"/>
  <c r="OS359" i="40" s="1"/>
  <c r="OR360" i="40"/>
  <c r="OS360" i="40" s="1"/>
  <c r="OR361" i="40"/>
  <c r="OS361" i="40" s="1"/>
  <c r="OR362" i="40"/>
  <c r="OS362" i="40" s="1"/>
  <c r="OR363" i="40"/>
  <c r="OS363" i="40" s="1"/>
  <c r="OR364" i="40"/>
  <c r="OS364" i="40" s="1"/>
  <c r="OR365" i="40"/>
  <c r="OS365" i="40" s="1"/>
  <c r="OR366" i="40"/>
  <c r="OS366" i="40" s="1"/>
  <c r="OR367" i="40"/>
  <c r="OS367" i="40" s="1"/>
  <c r="OR368" i="40"/>
  <c r="OS368" i="40" s="1"/>
  <c r="OR369" i="40"/>
  <c r="OS369" i="40" s="1"/>
  <c r="OR370" i="40"/>
  <c r="OS370" i="40" s="1"/>
  <c r="OR371" i="40"/>
  <c r="OS371" i="40" s="1"/>
  <c r="OR372" i="40"/>
  <c r="OS372" i="40" s="1"/>
  <c r="OR373" i="40"/>
  <c r="OS373" i="40" s="1"/>
  <c r="OR374" i="40"/>
  <c r="OS374" i="40" s="1"/>
  <c r="OR375" i="40"/>
  <c r="OS375" i="40" s="1"/>
  <c r="OR376" i="40"/>
  <c r="OS376" i="40" s="1"/>
  <c r="OR377" i="40"/>
  <c r="OS377" i="40" s="1"/>
  <c r="OR378" i="40"/>
  <c r="OS378" i="40" s="1"/>
  <c r="OR379" i="40"/>
  <c r="OS379" i="40" s="1"/>
  <c r="OR380" i="40"/>
  <c r="OS380" i="40" s="1"/>
  <c r="OR381" i="40"/>
  <c r="OS381" i="40" s="1"/>
  <c r="OR382" i="40"/>
  <c r="OS382" i="40" s="1"/>
  <c r="OR383" i="40"/>
  <c r="OS383" i="40" s="1"/>
  <c r="OR384" i="40"/>
  <c r="OS384" i="40" s="1"/>
  <c r="OR385" i="40"/>
  <c r="OS385" i="40" s="1"/>
  <c r="OR386" i="40"/>
  <c r="OS386" i="40" s="1"/>
  <c r="OR387" i="40"/>
  <c r="OS387" i="40" s="1"/>
  <c r="OR388" i="40"/>
  <c r="OS388" i="40" s="1"/>
  <c r="OR389" i="40"/>
  <c r="OS389" i="40" s="1"/>
  <c r="OR390" i="40"/>
  <c r="OS390" i="40" s="1"/>
  <c r="OR391" i="40"/>
  <c r="OS391" i="40" s="1"/>
  <c r="OR392" i="40"/>
  <c r="OS392" i="40" s="1"/>
  <c r="OR393" i="40"/>
  <c r="OS393" i="40" s="1"/>
  <c r="OR394" i="40"/>
  <c r="OS394" i="40" s="1"/>
  <c r="OR395" i="40"/>
  <c r="OS395" i="40" s="1"/>
  <c r="OR396" i="40"/>
  <c r="OS396" i="40" s="1"/>
  <c r="OR397" i="40"/>
  <c r="OS397" i="40" s="1"/>
  <c r="OR398" i="40"/>
  <c r="OS398" i="40" s="1"/>
  <c r="OR399" i="40"/>
  <c r="OS399" i="40" s="1"/>
  <c r="OR400" i="40"/>
  <c r="OS400" i="40" s="1"/>
  <c r="OR401" i="40"/>
  <c r="OS401" i="40" s="1"/>
  <c r="OR402" i="40"/>
  <c r="OS402" i="40" s="1"/>
  <c r="OR403" i="40"/>
  <c r="OS403" i="40" s="1"/>
  <c r="OR404" i="40"/>
  <c r="OS404" i="40" s="1"/>
  <c r="OR405" i="40"/>
  <c r="OS405" i="40" s="1"/>
  <c r="OR406" i="40"/>
  <c r="OS406" i="40" s="1"/>
  <c r="OR407" i="40"/>
  <c r="OS407" i="40" s="1"/>
  <c r="OR408" i="40"/>
  <c r="OS408" i="40" s="1"/>
  <c r="OR409" i="40"/>
  <c r="OS409" i="40" s="1"/>
  <c r="OR410" i="40"/>
  <c r="OS410" i="40" s="1"/>
  <c r="OR411" i="40"/>
  <c r="OS411" i="40" s="1"/>
  <c r="OR412" i="40"/>
  <c r="OS412" i="40" s="1"/>
  <c r="OR413" i="40"/>
  <c r="OS413" i="40" s="1"/>
  <c r="OR414" i="40"/>
  <c r="OS414" i="40" s="1"/>
  <c r="OR415" i="40"/>
  <c r="OS415" i="40" s="1"/>
  <c r="OR416" i="40"/>
  <c r="OS416" i="40" s="1"/>
  <c r="OR417" i="40"/>
  <c r="OS417" i="40" s="1"/>
  <c r="OR418" i="40"/>
  <c r="OS418" i="40" s="1"/>
  <c r="OR419" i="40"/>
  <c r="OS419" i="40" s="1"/>
  <c r="OR420" i="40"/>
  <c r="OS420" i="40" s="1"/>
  <c r="OR421" i="40"/>
  <c r="OS421" i="40" s="1"/>
  <c r="OR422" i="40"/>
  <c r="OS422" i="40" s="1"/>
  <c r="OR423" i="40"/>
  <c r="OS423" i="40" s="1"/>
  <c r="OR424" i="40"/>
  <c r="OS424" i="40" s="1"/>
  <c r="OR425" i="40"/>
  <c r="OS425" i="40" s="1"/>
  <c r="OR426" i="40"/>
  <c r="OS426" i="40" s="1"/>
  <c r="OR427" i="40"/>
  <c r="OS427" i="40" s="1"/>
  <c r="OR428" i="40"/>
  <c r="OS428" i="40" s="1"/>
  <c r="OR429" i="40"/>
  <c r="OS429" i="40" s="1"/>
  <c r="OR430" i="40"/>
  <c r="OS430" i="40" s="1"/>
  <c r="OR431" i="40"/>
  <c r="OS431" i="40" s="1"/>
  <c r="OR432" i="40"/>
  <c r="OS432" i="40" s="1"/>
  <c r="OR433" i="40"/>
  <c r="OS433" i="40" s="1"/>
  <c r="OR434" i="40"/>
  <c r="OS434" i="40" s="1"/>
  <c r="OR435" i="40"/>
  <c r="OS435" i="40" s="1"/>
  <c r="OR436" i="40"/>
  <c r="OS436" i="40" s="1"/>
  <c r="OR437" i="40"/>
  <c r="OS437" i="40" s="1"/>
  <c r="OR438" i="40"/>
  <c r="OS438" i="40" s="1"/>
  <c r="OR439" i="40"/>
  <c r="OS439" i="40" s="1"/>
  <c r="OR440" i="40"/>
  <c r="OS440" i="40" s="1"/>
  <c r="OR441" i="40"/>
  <c r="OS441" i="40" s="1"/>
  <c r="OR442" i="40"/>
  <c r="OS442" i="40" s="1"/>
  <c r="OR443" i="40"/>
  <c r="OS443" i="40" s="1"/>
  <c r="OR444" i="40"/>
  <c r="OS444" i="40" s="1"/>
  <c r="OR445" i="40"/>
  <c r="OS445" i="40" s="1"/>
  <c r="OR446" i="40"/>
  <c r="OS446" i="40" s="1"/>
  <c r="OR447" i="40"/>
  <c r="OS447" i="40" s="1"/>
  <c r="OR448" i="40"/>
  <c r="OS448" i="40" s="1"/>
  <c r="OR449" i="40"/>
  <c r="OS449" i="40" s="1"/>
  <c r="OR450" i="40"/>
  <c r="OS450" i="40" s="1"/>
  <c r="OR451" i="40"/>
  <c r="OS451" i="40" s="1"/>
  <c r="OR452" i="40"/>
  <c r="OS452" i="40" s="1"/>
  <c r="OR453" i="40"/>
  <c r="OS453" i="40" s="1"/>
  <c r="OR454" i="40"/>
  <c r="OS454" i="40" s="1"/>
  <c r="OR455" i="40"/>
  <c r="OS455" i="40" s="1"/>
  <c r="OR456" i="40"/>
  <c r="OS456" i="40" s="1"/>
  <c r="OR457" i="40"/>
  <c r="OS457" i="40" s="1"/>
  <c r="OR458" i="40"/>
  <c r="OS458" i="40" s="1"/>
  <c r="OR459" i="40"/>
  <c r="OS459" i="40" s="1"/>
  <c r="OR460" i="40"/>
  <c r="OS460" i="40" s="1"/>
  <c r="OR461" i="40"/>
  <c r="OS461" i="40" s="1"/>
  <c r="OR462" i="40"/>
  <c r="OS462" i="40" s="1"/>
  <c r="OR463" i="40"/>
  <c r="OS463" i="40" s="1"/>
  <c r="OR464" i="40"/>
  <c r="OS464" i="40" s="1"/>
  <c r="OR465" i="40"/>
  <c r="OS465" i="40" s="1"/>
  <c r="OR466" i="40"/>
  <c r="OS466" i="40" s="1"/>
  <c r="OR467" i="40"/>
  <c r="OS467" i="40" s="1"/>
  <c r="OR468" i="40"/>
  <c r="OS468" i="40" s="1"/>
  <c r="OR469" i="40"/>
  <c r="OS469" i="40" s="1"/>
  <c r="OR470" i="40"/>
  <c r="OS470" i="40" s="1"/>
  <c r="OR471" i="40"/>
  <c r="OS471" i="40" s="1"/>
  <c r="OR472" i="40"/>
  <c r="OS472" i="40" s="1"/>
  <c r="OR473" i="40"/>
  <c r="OS473" i="40" s="1"/>
  <c r="OR474" i="40"/>
  <c r="OS474" i="40" s="1"/>
  <c r="OR475" i="40"/>
  <c r="OS475" i="40" s="1"/>
  <c r="OR476" i="40"/>
  <c r="OS476" i="40" s="1"/>
  <c r="OR477" i="40"/>
  <c r="OS477" i="40" s="1"/>
  <c r="OR478" i="40"/>
  <c r="OS478" i="40" s="1"/>
  <c r="OR479" i="40"/>
  <c r="OS479" i="40" s="1"/>
  <c r="OR480" i="40"/>
  <c r="OS480" i="40" s="1"/>
  <c r="OR481" i="40"/>
  <c r="OS481" i="40" s="1"/>
  <c r="OR482" i="40"/>
  <c r="OS482" i="40" s="1"/>
  <c r="OR483" i="40"/>
  <c r="OS483" i="40" s="1"/>
  <c r="OR484" i="40"/>
  <c r="OS484" i="40" s="1"/>
  <c r="OR485" i="40"/>
  <c r="OS485" i="40" s="1"/>
  <c r="OR486" i="40"/>
  <c r="OS486" i="40" s="1"/>
  <c r="OR487" i="40"/>
  <c r="OS487" i="40" s="1"/>
  <c r="OR488" i="40"/>
  <c r="OS488" i="40" s="1"/>
  <c r="OR489" i="40"/>
  <c r="OS489" i="40" s="1"/>
  <c r="OR490" i="40"/>
  <c r="OS490" i="40" s="1"/>
  <c r="OR491" i="40"/>
  <c r="OS491" i="40" s="1"/>
  <c r="OR492" i="40"/>
  <c r="OS492" i="40" s="1"/>
  <c r="OR493" i="40"/>
  <c r="OS493" i="40" s="1"/>
  <c r="OR494" i="40"/>
  <c r="OS494" i="40" s="1"/>
  <c r="OR495" i="40"/>
  <c r="OS495" i="40" s="1"/>
  <c r="OR496" i="40"/>
  <c r="OS496" i="40" s="1"/>
  <c r="OR497" i="40"/>
  <c r="OS497" i="40" s="1"/>
  <c r="OR498" i="40"/>
  <c r="OS498" i="40" s="1"/>
  <c r="OR499" i="40"/>
  <c r="OS499" i="40" s="1"/>
  <c r="OR500" i="40"/>
  <c r="OS500" i="40" s="1"/>
  <c r="OR501" i="40"/>
  <c r="OS501" i="40" s="1"/>
  <c r="OR502" i="40"/>
  <c r="OS502" i="40" s="1"/>
  <c r="OR503" i="40"/>
  <c r="OS503" i="40" s="1"/>
  <c r="OR504" i="40"/>
  <c r="OS504" i="40" s="1"/>
  <c r="OR505" i="40"/>
  <c r="OS505" i="40" s="1"/>
  <c r="OR506" i="40"/>
  <c r="OS506" i="40" s="1"/>
  <c r="OR507" i="40"/>
  <c r="OS507" i="40" s="1"/>
  <c r="OR508" i="40"/>
  <c r="OS508" i="40" s="1"/>
  <c r="OR509" i="40"/>
  <c r="OS509" i="40" s="1"/>
  <c r="OR510" i="40"/>
  <c r="OS510" i="40" s="1"/>
  <c r="OR511" i="40"/>
  <c r="OS511" i="40" s="1"/>
  <c r="OR512" i="40"/>
  <c r="OS512" i="40" s="1"/>
  <c r="OR513" i="40"/>
  <c r="OS513" i="40" s="1"/>
  <c r="OR514" i="40"/>
  <c r="OS514" i="40" s="1"/>
  <c r="OR515" i="40"/>
  <c r="OS515" i="40" s="1"/>
  <c r="OR516" i="40"/>
  <c r="OS516" i="40" s="1"/>
  <c r="OR517" i="40"/>
  <c r="OS517" i="40" s="1"/>
  <c r="OR518" i="40"/>
  <c r="OS518" i="40" s="1"/>
  <c r="OR519" i="40"/>
  <c r="OS519" i="40" s="1"/>
  <c r="OR520" i="40"/>
  <c r="OS520" i="40" s="1"/>
  <c r="OR521" i="40"/>
  <c r="OS521" i="40" s="1"/>
  <c r="OR522" i="40"/>
  <c r="OS522" i="40" s="1"/>
  <c r="OR523" i="40"/>
  <c r="OS523" i="40" s="1"/>
  <c r="OR524" i="40"/>
  <c r="OS524" i="40" s="1"/>
  <c r="OR525" i="40"/>
  <c r="OS525" i="40" s="1"/>
  <c r="OR526" i="40"/>
  <c r="OS526" i="40" s="1"/>
  <c r="OR527" i="40"/>
  <c r="OS527" i="40" s="1"/>
  <c r="OR528" i="40"/>
  <c r="OS528" i="40" s="1"/>
  <c r="OR529" i="40"/>
  <c r="OS529" i="40" s="1"/>
  <c r="OR530" i="40"/>
  <c r="OS530" i="40" s="1"/>
  <c r="OR531" i="40"/>
  <c r="OS531" i="40" s="1"/>
  <c r="OR532" i="40"/>
  <c r="OS532" i="40" s="1"/>
  <c r="OR533" i="40"/>
  <c r="OS533" i="40" s="1"/>
  <c r="OR534" i="40"/>
  <c r="OS534" i="40" s="1"/>
  <c r="OR535" i="40"/>
  <c r="OS535" i="40" s="1"/>
  <c r="OR536" i="40"/>
  <c r="OS536" i="40" s="1"/>
  <c r="OR537" i="40"/>
  <c r="OS537" i="40" s="1"/>
  <c r="OR538" i="40"/>
  <c r="OS538" i="40" s="1"/>
  <c r="OR539" i="40"/>
  <c r="OS539" i="40" s="1"/>
  <c r="OR540" i="40"/>
  <c r="OS540" i="40" s="1"/>
  <c r="OR541" i="40"/>
  <c r="OS541" i="40" s="1"/>
  <c r="OR542" i="40"/>
  <c r="OS542" i="40" s="1"/>
  <c r="OR543" i="40"/>
  <c r="OS543" i="40" s="1"/>
  <c r="OR544" i="40"/>
  <c r="OS544" i="40" s="1"/>
  <c r="OR545" i="40"/>
  <c r="OS545" i="40" s="1"/>
  <c r="OR546" i="40"/>
  <c r="OS546" i="40" s="1"/>
  <c r="OR547" i="40"/>
  <c r="OS547" i="40" s="1"/>
  <c r="OR548" i="40"/>
  <c r="OS548" i="40" s="1"/>
  <c r="OR549" i="40"/>
  <c r="OS549" i="40" s="1"/>
  <c r="OR550" i="40"/>
  <c r="OS550" i="40" s="1"/>
  <c r="OR551" i="40"/>
  <c r="OS551" i="40" s="1"/>
  <c r="OR552" i="40"/>
  <c r="OS552" i="40" s="1"/>
  <c r="OR553" i="40"/>
  <c r="OS553" i="40" s="1"/>
  <c r="OR554" i="40"/>
  <c r="OS554" i="40" s="1"/>
  <c r="OR555" i="40"/>
  <c r="OS555" i="40" s="1"/>
  <c r="OR556" i="40"/>
  <c r="OS556" i="40" s="1"/>
  <c r="OR557" i="40"/>
  <c r="OS557" i="40" s="1"/>
  <c r="OR558" i="40"/>
  <c r="OS558" i="40" s="1"/>
  <c r="OR559" i="40"/>
  <c r="OS559" i="40" s="1"/>
  <c r="OR560" i="40"/>
  <c r="OS560" i="40" s="1"/>
  <c r="OR561" i="40"/>
  <c r="OS561" i="40" s="1"/>
  <c r="OR562" i="40"/>
  <c r="OS562" i="40" s="1"/>
  <c r="OR563" i="40"/>
  <c r="OS563" i="40" s="1"/>
  <c r="OR564" i="40"/>
  <c r="OS564" i="40" s="1"/>
  <c r="OR565" i="40"/>
  <c r="OS565" i="40" s="1"/>
  <c r="OR566" i="40"/>
  <c r="OS566" i="40" s="1"/>
  <c r="OR567" i="40"/>
  <c r="OS567" i="40" s="1"/>
  <c r="OR568" i="40"/>
  <c r="OS568" i="40" s="1"/>
  <c r="OR569" i="40"/>
  <c r="OS569" i="40" s="1"/>
  <c r="OR570" i="40"/>
  <c r="OS570" i="40" s="1"/>
  <c r="OR571" i="40"/>
  <c r="OS571" i="40" s="1"/>
  <c r="OR572" i="40"/>
  <c r="OS572" i="40" s="1"/>
  <c r="OR573" i="40"/>
  <c r="OS573" i="40" s="1"/>
  <c r="OR574" i="40"/>
  <c r="OS574" i="40" s="1"/>
  <c r="OR575" i="40"/>
  <c r="OS575" i="40" s="1"/>
  <c r="OR576" i="40"/>
  <c r="OS576" i="40" s="1"/>
  <c r="OR577" i="40"/>
  <c r="OS577" i="40" s="1"/>
  <c r="OR578" i="40"/>
  <c r="OS578" i="40" s="1"/>
  <c r="OR579" i="40"/>
  <c r="OS579" i="40" s="1"/>
  <c r="OR580" i="40"/>
  <c r="OS580" i="40" s="1"/>
  <c r="OR581" i="40"/>
  <c r="OS581" i="40" s="1"/>
  <c r="OR582" i="40"/>
  <c r="OS582" i="40" s="1"/>
  <c r="OR583" i="40"/>
  <c r="OS583" i="40" s="1"/>
  <c r="OR584" i="40"/>
  <c r="OS584" i="40" s="1"/>
  <c r="OR585" i="40"/>
  <c r="OS585" i="40" s="1"/>
  <c r="OR586" i="40"/>
  <c r="OS586" i="40" s="1"/>
  <c r="OR587" i="40"/>
  <c r="OS587" i="40" s="1"/>
  <c r="OR588" i="40"/>
  <c r="OS588" i="40" s="1"/>
  <c r="OR589" i="40"/>
  <c r="OS589" i="40" s="1"/>
  <c r="OR590" i="40"/>
  <c r="OS590" i="40" s="1"/>
  <c r="OR591" i="40"/>
  <c r="OS591" i="40" s="1"/>
  <c r="OR592" i="40"/>
  <c r="OS592" i="40" s="1"/>
  <c r="OR593" i="40"/>
  <c r="OS593" i="40" s="1"/>
  <c r="OR594" i="40"/>
  <c r="OS594" i="40" s="1"/>
  <c r="OR595" i="40"/>
  <c r="OS595" i="40" s="1"/>
  <c r="OR596" i="40"/>
  <c r="OS596" i="40" s="1"/>
  <c r="OR597" i="40"/>
  <c r="OS597" i="40" s="1"/>
  <c r="OR598" i="40"/>
  <c r="OS598" i="40" s="1"/>
  <c r="OR599" i="40"/>
  <c r="OS599" i="40" s="1"/>
  <c r="OR600" i="40"/>
  <c r="OS600" i="40" s="1"/>
  <c r="OR601" i="40"/>
  <c r="OS601" i="40" s="1"/>
  <c r="OR602" i="40"/>
  <c r="OS602" i="40" s="1"/>
  <c r="OR603" i="40"/>
  <c r="OS603" i="40" s="1"/>
  <c r="OR604" i="40"/>
  <c r="OS604" i="40" s="1"/>
  <c r="OR605" i="40"/>
  <c r="OS605" i="40" s="1"/>
  <c r="OR606" i="40"/>
  <c r="OS606" i="40" s="1"/>
  <c r="OR607" i="40"/>
  <c r="OS607" i="40" s="1"/>
  <c r="OR608" i="40"/>
  <c r="OS608" i="40" s="1"/>
  <c r="OR609" i="40"/>
  <c r="OS609" i="40" s="1"/>
  <c r="OR610" i="40"/>
  <c r="OS610" i="40" s="1"/>
  <c r="OR611" i="40"/>
  <c r="OS611" i="40" s="1"/>
  <c r="OR612" i="40"/>
  <c r="OS612" i="40" s="1"/>
  <c r="OR613" i="40"/>
  <c r="OS613" i="40" s="1"/>
  <c r="OR614" i="40"/>
  <c r="OS614" i="40" s="1"/>
  <c r="OR615" i="40"/>
  <c r="OS615" i="40" s="1"/>
  <c r="OR616" i="40"/>
  <c r="OS616" i="40" s="1"/>
  <c r="OR617" i="40"/>
  <c r="OS617" i="40" s="1"/>
  <c r="OR618" i="40"/>
  <c r="OS618" i="40" s="1"/>
  <c r="OR619" i="40"/>
  <c r="OS619" i="40" s="1"/>
  <c r="OR620" i="40"/>
  <c r="OS620" i="40" s="1"/>
  <c r="OR621" i="40"/>
  <c r="OS621" i="40" s="1"/>
  <c r="OR622" i="40"/>
  <c r="OS622" i="40" s="1"/>
  <c r="OR623" i="40"/>
  <c r="OS623" i="40" s="1"/>
  <c r="OR624" i="40"/>
  <c r="OS624" i="40" s="1"/>
  <c r="OR625" i="40"/>
  <c r="OS625" i="40" s="1"/>
  <c r="OR626" i="40"/>
  <c r="OS626" i="40" s="1"/>
  <c r="OR627" i="40"/>
  <c r="OS627" i="40" s="1"/>
  <c r="OR628" i="40"/>
  <c r="OS628" i="40" s="1"/>
  <c r="OR629" i="40"/>
  <c r="OS629" i="40" s="1"/>
  <c r="OR630" i="40"/>
  <c r="OS630" i="40" s="1"/>
  <c r="OR631" i="40"/>
  <c r="OS631" i="40" s="1"/>
  <c r="OR632" i="40"/>
  <c r="OS632" i="40" s="1"/>
  <c r="OR633" i="40"/>
  <c r="OS633" i="40" s="1"/>
  <c r="OR634" i="40"/>
  <c r="OS634" i="40" s="1"/>
  <c r="OR635" i="40"/>
  <c r="OS635" i="40" s="1"/>
  <c r="OR636" i="40"/>
  <c r="OS636" i="40" s="1"/>
  <c r="OR637" i="40"/>
  <c r="OS637" i="40" s="1"/>
  <c r="OR638" i="40"/>
  <c r="OS638" i="40" s="1"/>
  <c r="OR639" i="40"/>
  <c r="OS639" i="40" s="1"/>
  <c r="OR640" i="40"/>
  <c r="OS640" i="40" s="1"/>
  <c r="OR641" i="40"/>
  <c r="OS641" i="40" s="1"/>
  <c r="OR642" i="40"/>
  <c r="OS642" i="40" s="1"/>
  <c r="OR643" i="40"/>
  <c r="OS643" i="40" s="1"/>
  <c r="OR644" i="40"/>
  <c r="OS644" i="40" s="1"/>
  <c r="OR645" i="40"/>
  <c r="OS645" i="40" s="1"/>
  <c r="OR646" i="40"/>
  <c r="OS646" i="40" s="1"/>
  <c r="OR647" i="40"/>
  <c r="OS647" i="40" s="1"/>
  <c r="OR648" i="40"/>
  <c r="OS648" i="40" s="1"/>
  <c r="OR649" i="40"/>
  <c r="OS649" i="40" s="1"/>
  <c r="OR650" i="40"/>
  <c r="OS650" i="40" s="1"/>
  <c r="OR651" i="40"/>
  <c r="OS651" i="40" s="1"/>
  <c r="OR652" i="40"/>
  <c r="OS652" i="40" s="1"/>
  <c r="OR653" i="40"/>
  <c r="OS653" i="40" s="1"/>
  <c r="OR654" i="40"/>
  <c r="OS654" i="40" s="1"/>
  <c r="OR655" i="40"/>
  <c r="OS655" i="40" s="1"/>
  <c r="OR656" i="40"/>
  <c r="OS656" i="40" s="1"/>
  <c r="OR657" i="40"/>
  <c r="OS657" i="40" s="1"/>
  <c r="OR658" i="40"/>
  <c r="OS658" i="40" s="1"/>
  <c r="OR659" i="40"/>
  <c r="OS659" i="40" s="1"/>
  <c r="OR660" i="40"/>
  <c r="OS660" i="40" s="1"/>
  <c r="OR661" i="40"/>
  <c r="OS661" i="40" s="1"/>
  <c r="OR662" i="40"/>
  <c r="OS662" i="40" s="1"/>
  <c r="OR663" i="40"/>
  <c r="OS663" i="40" s="1"/>
  <c r="OR664" i="40"/>
  <c r="OS664" i="40" s="1"/>
  <c r="OR665" i="40"/>
  <c r="OS665" i="40" s="1"/>
  <c r="OR666" i="40"/>
  <c r="OS666" i="40" s="1"/>
  <c r="OR667" i="40"/>
  <c r="OS667" i="40" s="1"/>
  <c r="OR668" i="40"/>
  <c r="OS668" i="40" s="1"/>
  <c r="OR669" i="40"/>
  <c r="OS669" i="40" s="1"/>
  <c r="OR670" i="40"/>
  <c r="OS670" i="40" s="1"/>
  <c r="OR671" i="40"/>
  <c r="OS671" i="40" s="1"/>
  <c r="OR672" i="40"/>
  <c r="OS672" i="40" s="1"/>
  <c r="OR673" i="40"/>
  <c r="OS673" i="40" s="1"/>
  <c r="OR674" i="40"/>
  <c r="OS674" i="40" s="1"/>
  <c r="OR675" i="40"/>
  <c r="OS675" i="40" s="1"/>
  <c r="OR676" i="40"/>
  <c r="OS676" i="40" s="1"/>
  <c r="OR677" i="40"/>
  <c r="OS677" i="40" s="1"/>
  <c r="OR678" i="40"/>
  <c r="OS678" i="40" s="1"/>
  <c r="OR679" i="40"/>
  <c r="OS679" i="40" s="1"/>
  <c r="OR680" i="40"/>
  <c r="OS680" i="40" s="1"/>
  <c r="OR681" i="40"/>
  <c r="OS681" i="40" s="1"/>
  <c r="OR682" i="40"/>
  <c r="OS682" i="40" s="1"/>
  <c r="OR683" i="40"/>
  <c r="OS683" i="40" s="1"/>
  <c r="OR684" i="40"/>
  <c r="OS684" i="40" s="1"/>
  <c r="OR685" i="40"/>
  <c r="OS685" i="40" s="1"/>
  <c r="OR686" i="40"/>
  <c r="OS686" i="40" s="1"/>
  <c r="OR687" i="40"/>
  <c r="OS687" i="40" s="1"/>
  <c r="OR688" i="40"/>
  <c r="OS688" i="40" s="1"/>
  <c r="OR689" i="40"/>
  <c r="OS689" i="40" s="1"/>
  <c r="OR690" i="40"/>
  <c r="OS690" i="40" s="1"/>
  <c r="OR691" i="40"/>
  <c r="OS691" i="40" s="1"/>
  <c r="OR692" i="40"/>
  <c r="OS692" i="40" s="1"/>
  <c r="OR693" i="40"/>
  <c r="OS693" i="40" s="1"/>
  <c r="OR694" i="40"/>
  <c r="OS694" i="40" s="1"/>
  <c r="OR695" i="40"/>
  <c r="OS695" i="40" s="1"/>
  <c r="OR696" i="40"/>
  <c r="OS696" i="40" s="1"/>
  <c r="OR697" i="40"/>
  <c r="OS697" i="40" s="1"/>
  <c r="OR698" i="40"/>
  <c r="OS698" i="40" s="1"/>
  <c r="OR699" i="40"/>
  <c r="OS699" i="40" s="1"/>
  <c r="OR700" i="40"/>
  <c r="OS700" i="40" s="1"/>
  <c r="OR701" i="40"/>
  <c r="OS701" i="40" s="1"/>
  <c r="OR702" i="40"/>
  <c r="OS702" i="40" s="1"/>
  <c r="OR703" i="40"/>
  <c r="OS703" i="40" s="1"/>
  <c r="OR704" i="40"/>
  <c r="OS704" i="40" s="1"/>
  <c r="OR705" i="40"/>
  <c r="OS705" i="40" s="1"/>
  <c r="OR706" i="40"/>
  <c r="OS706" i="40" s="1"/>
  <c r="OR707" i="40"/>
  <c r="OS707" i="40" s="1"/>
  <c r="OR708" i="40"/>
  <c r="OS708" i="40" s="1"/>
  <c r="OR709" i="40"/>
  <c r="OS709" i="40" s="1"/>
  <c r="OR710" i="40"/>
  <c r="OS710" i="40" s="1"/>
  <c r="OR711" i="40"/>
  <c r="OS711" i="40" s="1"/>
  <c r="OR712" i="40"/>
  <c r="OS712" i="40" s="1"/>
  <c r="OR713" i="40"/>
  <c r="OS713" i="40" s="1"/>
  <c r="OR714" i="40"/>
  <c r="OS714" i="40" s="1"/>
  <c r="OR715" i="40"/>
  <c r="OS715" i="40" s="1"/>
  <c r="OR716" i="40"/>
  <c r="OS716" i="40" s="1"/>
  <c r="OR717" i="40"/>
  <c r="OS717" i="40" s="1"/>
  <c r="OR718" i="40"/>
  <c r="OS718" i="40" s="1"/>
  <c r="OR719" i="40"/>
  <c r="OS719" i="40" s="1"/>
  <c r="OR720" i="40"/>
  <c r="OS720" i="40" s="1"/>
  <c r="OR721" i="40"/>
  <c r="OS721" i="40" s="1"/>
  <c r="OR722" i="40"/>
  <c r="OS722" i="40" s="1"/>
  <c r="OR723" i="40"/>
  <c r="OS723" i="40" s="1"/>
  <c r="OR724" i="40"/>
  <c r="OS724" i="40" s="1"/>
  <c r="OR725" i="40"/>
  <c r="OS725" i="40" s="1"/>
  <c r="OR726" i="40"/>
  <c r="OS726" i="40" s="1"/>
  <c r="OR727" i="40"/>
  <c r="OS727" i="40" s="1"/>
  <c r="OR728" i="40"/>
  <c r="OS728" i="40" s="1"/>
  <c r="OR729" i="40"/>
  <c r="OS729" i="40" s="1"/>
  <c r="OR730" i="40"/>
  <c r="OS730" i="40" s="1"/>
  <c r="OR731" i="40"/>
  <c r="OS731" i="40" s="1"/>
  <c r="OR732" i="40"/>
  <c r="OS732" i="40" s="1"/>
  <c r="OR733" i="40"/>
  <c r="OS733" i="40" s="1"/>
  <c r="OR734" i="40"/>
  <c r="OS734" i="40" s="1"/>
  <c r="OR735" i="40"/>
  <c r="OS735" i="40" s="1"/>
  <c r="OR736" i="40"/>
  <c r="OS736" i="40" s="1"/>
  <c r="OR737" i="40"/>
  <c r="OS737" i="40" s="1"/>
  <c r="OR738" i="40"/>
  <c r="OS738" i="40" s="1"/>
  <c r="OR739" i="40"/>
  <c r="OS739" i="40" s="1"/>
  <c r="OR740" i="40"/>
  <c r="OS740" i="40" s="1"/>
  <c r="OR741" i="40"/>
  <c r="OS741" i="40" s="1"/>
  <c r="OR742" i="40"/>
  <c r="OS742" i="40" s="1"/>
  <c r="OR743" i="40"/>
  <c r="OS743" i="40" s="1"/>
  <c r="OR744" i="40"/>
  <c r="OS744" i="40" s="1"/>
  <c r="OR745" i="40"/>
  <c r="OS745" i="40" s="1"/>
  <c r="OR746" i="40"/>
  <c r="OS746" i="40" s="1"/>
  <c r="OR747" i="40"/>
  <c r="OS747" i="40" s="1"/>
  <c r="OR748" i="40"/>
  <c r="OS748" i="40" s="1"/>
  <c r="OR749" i="40"/>
  <c r="OS749" i="40" s="1"/>
  <c r="OR750" i="40"/>
  <c r="OS750" i="40" s="1"/>
  <c r="OR751" i="40"/>
  <c r="OS751" i="40" s="1"/>
  <c r="OR752" i="40"/>
  <c r="OS752" i="40" s="1"/>
  <c r="OR753" i="40"/>
  <c r="OS753" i="40" s="1"/>
  <c r="OR754" i="40"/>
  <c r="OS754" i="40" s="1"/>
  <c r="OR755" i="40"/>
  <c r="OS755" i="40" s="1"/>
  <c r="OR756" i="40"/>
  <c r="OS756" i="40" s="1"/>
  <c r="OR757" i="40"/>
  <c r="OS757" i="40" s="1"/>
  <c r="OR758" i="40"/>
  <c r="OS758" i="40" s="1"/>
  <c r="OR759" i="40"/>
  <c r="OS759" i="40" s="1"/>
  <c r="OR760" i="40"/>
  <c r="OS760" i="40" s="1"/>
  <c r="OR761" i="40"/>
  <c r="OS761" i="40" s="1"/>
  <c r="OR762" i="40"/>
  <c r="OS762" i="40" s="1"/>
  <c r="OR763" i="40"/>
  <c r="OS763" i="40" s="1"/>
  <c r="OR764" i="40"/>
  <c r="OS764" i="40" s="1"/>
  <c r="OR765" i="40"/>
  <c r="OS765" i="40" s="1"/>
  <c r="OR766" i="40"/>
  <c r="OS766" i="40" s="1"/>
  <c r="OR767" i="40"/>
  <c r="OS767" i="40" s="1"/>
  <c r="OR768" i="40"/>
  <c r="OS768" i="40" s="1"/>
  <c r="OR769" i="40"/>
  <c r="OS769" i="40" s="1"/>
  <c r="OR770" i="40"/>
  <c r="OS770" i="40" s="1"/>
  <c r="OR771" i="40"/>
  <c r="OS771" i="40" s="1"/>
  <c r="OR772" i="40"/>
  <c r="OS772" i="40" s="1"/>
  <c r="OR773" i="40"/>
  <c r="OS773" i="40" s="1"/>
  <c r="OR774" i="40"/>
  <c r="OS774" i="40" s="1"/>
  <c r="OR775" i="40"/>
  <c r="OS775" i="40" s="1"/>
  <c r="OR776" i="40"/>
  <c r="OS776" i="40" s="1"/>
  <c r="OR777" i="40"/>
  <c r="OS777" i="40" s="1"/>
  <c r="OR778" i="40"/>
  <c r="OS778" i="40" s="1"/>
  <c r="OR779" i="40"/>
  <c r="OS779" i="40" s="1"/>
  <c r="OR780" i="40"/>
  <c r="OS780" i="40" s="1"/>
  <c r="OR781" i="40"/>
  <c r="OS781" i="40" s="1"/>
  <c r="OR782" i="40"/>
  <c r="OS782" i="40" s="1"/>
  <c r="OR783" i="40"/>
  <c r="OS783" i="40" s="1"/>
  <c r="OR784" i="40"/>
  <c r="OS784" i="40" s="1"/>
  <c r="OR785" i="40"/>
  <c r="OS785" i="40" s="1"/>
  <c r="OR786" i="40"/>
  <c r="OS786" i="40" s="1"/>
  <c r="OR787" i="40"/>
  <c r="OS787" i="40" s="1"/>
  <c r="OR788" i="40"/>
  <c r="OS788" i="40" s="1"/>
  <c r="OR789" i="40"/>
  <c r="OS789" i="40" s="1"/>
  <c r="OR790" i="40"/>
  <c r="OS790" i="40" s="1"/>
  <c r="OR791" i="40"/>
  <c r="OS791" i="40" s="1"/>
  <c r="OR792" i="40"/>
  <c r="OS792" i="40" s="1"/>
  <c r="OR793" i="40"/>
  <c r="OS793" i="40" s="1"/>
  <c r="OR794" i="40"/>
  <c r="OS794" i="40" s="1"/>
  <c r="OR795" i="40"/>
  <c r="OS795" i="40" s="1"/>
  <c r="OR796" i="40"/>
  <c r="OS796" i="40" s="1"/>
  <c r="OR797" i="40"/>
  <c r="OS797" i="40" s="1"/>
  <c r="OR798" i="40"/>
  <c r="OS798" i="40" s="1"/>
  <c r="OR799" i="40"/>
  <c r="OS799" i="40" s="1"/>
  <c r="OR800" i="40"/>
  <c r="OS800" i="40" s="1"/>
  <c r="OR801" i="40"/>
  <c r="OS801" i="40" s="1"/>
  <c r="OR802" i="40"/>
  <c r="OS802" i="40" s="1"/>
  <c r="OR803" i="40"/>
  <c r="OS803" i="40" s="1"/>
  <c r="OR804" i="40"/>
  <c r="OS804" i="40" s="1"/>
  <c r="OR805" i="40"/>
  <c r="OS805" i="40" s="1"/>
  <c r="OR806" i="40"/>
  <c r="OS806" i="40" s="1"/>
  <c r="OR807" i="40"/>
  <c r="OS807" i="40" s="1"/>
  <c r="OR808" i="40"/>
  <c r="OS808" i="40" s="1"/>
  <c r="OR809" i="40"/>
  <c r="OS809" i="40" s="1"/>
  <c r="OR810" i="40"/>
  <c r="OS810" i="40" s="1"/>
  <c r="OR811" i="40"/>
  <c r="OS811" i="40" s="1"/>
  <c r="OR812" i="40"/>
  <c r="OS812" i="40" s="1"/>
  <c r="OR813" i="40"/>
  <c r="OS813" i="40" s="1"/>
  <c r="OR814" i="40"/>
  <c r="OS814" i="40" s="1"/>
  <c r="OR815" i="40"/>
  <c r="OS815" i="40" s="1"/>
  <c r="OR816" i="40"/>
  <c r="OS816" i="40" s="1"/>
  <c r="OR817" i="40"/>
  <c r="OS817" i="40" s="1"/>
  <c r="OR818" i="40"/>
  <c r="OS818" i="40" s="1"/>
  <c r="OR819" i="40"/>
  <c r="OS819" i="40" s="1"/>
  <c r="OR820" i="40"/>
  <c r="OS820" i="40" s="1"/>
  <c r="OR821" i="40"/>
  <c r="OS821" i="40" s="1"/>
  <c r="OR822" i="40"/>
  <c r="OS822" i="40" s="1"/>
  <c r="OR823" i="40"/>
  <c r="OS823" i="40" s="1"/>
  <c r="OR824" i="40"/>
  <c r="OS824" i="40" s="1"/>
  <c r="OR825" i="40"/>
  <c r="OS825" i="40" s="1"/>
  <c r="OR826" i="40"/>
  <c r="OS826" i="40" s="1"/>
  <c r="OR827" i="40"/>
  <c r="OS827" i="40" s="1"/>
  <c r="OR828" i="40"/>
  <c r="OS828" i="40" s="1"/>
  <c r="OR829" i="40"/>
  <c r="OS829" i="40" s="1"/>
  <c r="OR830" i="40"/>
  <c r="OS830" i="40" s="1"/>
  <c r="OR831" i="40"/>
  <c r="OS831" i="40" s="1"/>
  <c r="OR832" i="40"/>
  <c r="OS832" i="40" s="1"/>
  <c r="OR833" i="40"/>
  <c r="OS833" i="40" s="1"/>
  <c r="OR834" i="40"/>
  <c r="OS834" i="40" s="1"/>
  <c r="OR835" i="40"/>
  <c r="OS835" i="40" s="1"/>
  <c r="OR836" i="40"/>
  <c r="OS836" i="40" s="1"/>
  <c r="OR837" i="40"/>
  <c r="OS837" i="40" s="1"/>
  <c r="OR838" i="40"/>
  <c r="OS838" i="40" s="1"/>
  <c r="OR839" i="40"/>
  <c r="OS839" i="40" s="1"/>
  <c r="OR840" i="40"/>
  <c r="OS840" i="40" s="1"/>
  <c r="OR841" i="40"/>
  <c r="OS841" i="40" s="1"/>
  <c r="OR842" i="40"/>
  <c r="OS842" i="40" s="1"/>
  <c r="OR843" i="40"/>
  <c r="OS843" i="40" s="1"/>
  <c r="OR844" i="40"/>
  <c r="OS844" i="40" s="1"/>
  <c r="OR845" i="40"/>
  <c r="OS845" i="40" s="1"/>
  <c r="OR846" i="40"/>
  <c r="OS846" i="40" s="1"/>
  <c r="OR847" i="40"/>
  <c r="OS847" i="40" s="1"/>
  <c r="OR848" i="40"/>
  <c r="OS848" i="40" s="1"/>
  <c r="OR849" i="40"/>
  <c r="OS849" i="40" s="1"/>
  <c r="OR850" i="40"/>
  <c r="OS850" i="40" s="1"/>
  <c r="OR851" i="40"/>
  <c r="OS851" i="40" s="1"/>
  <c r="OR852" i="40"/>
  <c r="OS852" i="40" s="1"/>
  <c r="OR853" i="40"/>
  <c r="OS853" i="40" s="1"/>
  <c r="OR854" i="40"/>
  <c r="OS854" i="40" s="1"/>
  <c r="OR855" i="40"/>
  <c r="OS855" i="40" s="1"/>
  <c r="OR856" i="40"/>
  <c r="OS856" i="40" s="1"/>
  <c r="OR857" i="40"/>
  <c r="OS857" i="40" s="1"/>
  <c r="OR858" i="40"/>
  <c r="OS858" i="40" s="1"/>
  <c r="OR859" i="40"/>
  <c r="OS859" i="40" s="1"/>
  <c r="OR860" i="40"/>
  <c r="OS860" i="40" s="1"/>
  <c r="OR861" i="40"/>
  <c r="OS861" i="40" s="1"/>
  <c r="OR862" i="40"/>
  <c r="OS862" i="40" s="1"/>
  <c r="OR863" i="40"/>
  <c r="OS863" i="40" s="1"/>
  <c r="OR864" i="40"/>
  <c r="OS864" i="40" s="1"/>
  <c r="OR865" i="40"/>
  <c r="OS865" i="40" s="1"/>
  <c r="OR866" i="40"/>
  <c r="OS866" i="40" s="1"/>
  <c r="OR867" i="40"/>
  <c r="OS867" i="40" s="1"/>
  <c r="OR868" i="40"/>
  <c r="OS868" i="40" s="1"/>
  <c r="OR869" i="40"/>
  <c r="OS869" i="40" s="1"/>
  <c r="OR870" i="40"/>
  <c r="OS870" i="40" s="1"/>
  <c r="OR871" i="40"/>
  <c r="OS871" i="40" s="1"/>
  <c r="OR872" i="40"/>
  <c r="OS872" i="40" s="1"/>
  <c r="OR873" i="40"/>
  <c r="OS873" i="40" s="1"/>
  <c r="OR874" i="40"/>
  <c r="OS874" i="40" s="1"/>
  <c r="OR875" i="40"/>
  <c r="OS875" i="40" s="1"/>
  <c r="OR876" i="40"/>
  <c r="OS876" i="40" s="1"/>
  <c r="OR877" i="40"/>
  <c r="OS877" i="40" s="1"/>
  <c r="OR878" i="40"/>
  <c r="OS878" i="40" s="1"/>
  <c r="OR879" i="40"/>
  <c r="OS879" i="40" s="1"/>
  <c r="OR880" i="40"/>
  <c r="OS880" i="40" s="1"/>
  <c r="OR881" i="40"/>
  <c r="OS881" i="40" s="1"/>
  <c r="OR882" i="40"/>
  <c r="OS882" i="40" s="1"/>
  <c r="OR883" i="40"/>
  <c r="OS883" i="40" s="1"/>
  <c r="OR884" i="40"/>
  <c r="OS884" i="40" s="1"/>
  <c r="OR885" i="40"/>
  <c r="OS885" i="40" s="1"/>
  <c r="OR886" i="40"/>
  <c r="OS886" i="40" s="1"/>
  <c r="OR887" i="40"/>
  <c r="OS887" i="40" s="1"/>
  <c r="OR888" i="40"/>
  <c r="OS888" i="40" s="1"/>
  <c r="OR889" i="40"/>
  <c r="OS889" i="40" s="1"/>
  <c r="OR890" i="40"/>
  <c r="OS890" i="40" s="1"/>
  <c r="OR891" i="40"/>
  <c r="OS891" i="40" s="1"/>
  <c r="OR892" i="40"/>
  <c r="OS892" i="40" s="1"/>
  <c r="OR893" i="40"/>
  <c r="OS893" i="40" s="1"/>
  <c r="OR894" i="40"/>
  <c r="OS894" i="40" s="1"/>
  <c r="OR895" i="40"/>
  <c r="OS895" i="40" s="1"/>
  <c r="OR896" i="40"/>
  <c r="OS896" i="40" s="1"/>
  <c r="OR897" i="40"/>
  <c r="OS897" i="40" s="1"/>
  <c r="OR898" i="40"/>
  <c r="OS898" i="40" s="1"/>
  <c r="OR899" i="40"/>
  <c r="OS899" i="40" s="1"/>
  <c r="OR900" i="40"/>
  <c r="OS900" i="40" s="1"/>
  <c r="OR901" i="40"/>
  <c r="OS901" i="40" s="1"/>
  <c r="OR902" i="40"/>
  <c r="OS902" i="40" s="1"/>
  <c r="OR903" i="40"/>
  <c r="OS903" i="40" s="1"/>
  <c r="OR904" i="40"/>
  <c r="OS904" i="40" s="1"/>
  <c r="OR905" i="40"/>
  <c r="OS905" i="40" s="1"/>
  <c r="OR906" i="40"/>
  <c r="OS906" i="40" s="1"/>
  <c r="OR907" i="40"/>
  <c r="OS907" i="40" s="1"/>
  <c r="OR908" i="40"/>
  <c r="OS908" i="40" s="1"/>
  <c r="OR909" i="40"/>
  <c r="OS909" i="40" s="1"/>
  <c r="OR910" i="40"/>
  <c r="OS910" i="40" s="1"/>
  <c r="OR911" i="40"/>
  <c r="OS911" i="40" s="1"/>
  <c r="OR912" i="40"/>
  <c r="OS912" i="40" s="1"/>
  <c r="OR913" i="40"/>
  <c r="OS913" i="40" s="1"/>
  <c r="OR914" i="40"/>
  <c r="OS914" i="40" s="1"/>
  <c r="OR915" i="40"/>
  <c r="OS915" i="40" s="1"/>
  <c r="OR916" i="40"/>
  <c r="OS916" i="40" s="1"/>
  <c r="OR917" i="40"/>
  <c r="OS917" i="40" s="1"/>
  <c r="OR918" i="40"/>
  <c r="OS918" i="40" s="1"/>
  <c r="OR919" i="40"/>
  <c r="OS919" i="40" s="1"/>
  <c r="OR920" i="40"/>
  <c r="OS920" i="40" s="1"/>
  <c r="OR921" i="40"/>
  <c r="OS921" i="40" s="1"/>
  <c r="OR922" i="40"/>
  <c r="OS922" i="40" s="1"/>
  <c r="OR923" i="40"/>
  <c r="OS923" i="40" s="1"/>
  <c r="OR924" i="40"/>
  <c r="OS924" i="40" s="1"/>
  <c r="OR925" i="40"/>
  <c r="OS925" i="40" s="1"/>
  <c r="OR926" i="40"/>
  <c r="OS926" i="40" s="1"/>
  <c r="OR927" i="40"/>
  <c r="OS927" i="40" s="1"/>
  <c r="OR928" i="40"/>
  <c r="OS928" i="40" s="1"/>
  <c r="OR929" i="40"/>
  <c r="OS929" i="40" s="1"/>
  <c r="OR930" i="40"/>
  <c r="OS930" i="40" s="1"/>
  <c r="OR931" i="40"/>
  <c r="OS931" i="40" s="1"/>
  <c r="OR932" i="40"/>
  <c r="OS932" i="40" s="1"/>
  <c r="OR933" i="40"/>
  <c r="OS933" i="40" s="1"/>
  <c r="OR934" i="40"/>
  <c r="OS934" i="40" s="1"/>
  <c r="OR935" i="40"/>
  <c r="OS935" i="40" s="1"/>
  <c r="OR936" i="40"/>
  <c r="OS936" i="40" s="1"/>
  <c r="OR937" i="40"/>
  <c r="OS937" i="40" s="1"/>
  <c r="OR938" i="40"/>
  <c r="OS938" i="40" s="1"/>
  <c r="OR939" i="40"/>
  <c r="OS939" i="40" s="1"/>
  <c r="OR940" i="40"/>
  <c r="OS940" i="40" s="1"/>
  <c r="OR941" i="40"/>
  <c r="OS941" i="40" s="1"/>
  <c r="OR942" i="40"/>
  <c r="OS942" i="40" s="1"/>
  <c r="OR943" i="40"/>
  <c r="OS943" i="40" s="1"/>
  <c r="OR944" i="40"/>
  <c r="OS944" i="40" s="1"/>
  <c r="OR945" i="40"/>
  <c r="OS945" i="40" s="1"/>
  <c r="OR946" i="40"/>
  <c r="OS946" i="40" s="1"/>
  <c r="OR947" i="40"/>
  <c r="OS947" i="40" s="1"/>
  <c r="OR948" i="40"/>
  <c r="OS948" i="40" s="1"/>
  <c r="OR949" i="40"/>
  <c r="OS949" i="40" s="1"/>
  <c r="OR950" i="40"/>
  <c r="OS950" i="40" s="1"/>
  <c r="OR951" i="40"/>
  <c r="OS951" i="40" s="1"/>
  <c r="OR952" i="40"/>
  <c r="OS952" i="40" s="1"/>
  <c r="OR953" i="40"/>
  <c r="OS953" i="40" s="1"/>
  <c r="OR954" i="40"/>
  <c r="OS954" i="40" s="1"/>
  <c r="OR955" i="40"/>
  <c r="OS955" i="40" s="1"/>
  <c r="OR956" i="40"/>
  <c r="OS956" i="40" s="1"/>
  <c r="OR957" i="40"/>
  <c r="OS957" i="40" s="1"/>
  <c r="OR958" i="40"/>
  <c r="OS958" i="40" s="1"/>
  <c r="OR959" i="40"/>
  <c r="OS959" i="40" s="1"/>
  <c r="OR960" i="40"/>
  <c r="OS960" i="40" s="1"/>
  <c r="OR961" i="40"/>
  <c r="OS961" i="40" s="1"/>
  <c r="OR962" i="40"/>
  <c r="OS962" i="40" s="1"/>
  <c r="OI3" i="40"/>
  <c r="OI4" i="40"/>
  <c r="OI5" i="40"/>
  <c r="OI6" i="40"/>
  <c r="OI7" i="40"/>
  <c r="OI8" i="40"/>
  <c r="OI9" i="40"/>
  <c r="OI10" i="40"/>
  <c r="OI11" i="40"/>
  <c r="OI12" i="40"/>
  <c r="OI13" i="40"/>
  <c r="OI14" i="40"/>
  <c r="OI15" i="40"/>
  <c r="OI16" i="40"/>
  <c r="OI17" i="40"/>
  <c r="OI18" i="40"/>
  <c r="OI19" i="40"/>
  <c r="OI20" i="40"/>
  <c r="OI21" i="40"/>
  <c r="OI22" i="40"/>
  <c r="OI23" i="40"/>
  <c r="OI24" i="40"/>
  <c r="OI25" i="40"/>
  <c r="OI26" i="40"/>
  <c r="OI27" i="40"/>
  <c r="OI28" i="40"/>
  <c r="OI29" i="40"/>
  <c r="OI30" i="40"/>
  <c r="OI31" i="40"/>
  <c r="OI32" i="40"/>
  <c r="OI33" i="40"/>
  <c r="OI34" i="40"/>
  <c r="OI35" i="40"/>
  <c r="OI36" i="40"/>
  <c r="OI37" i="40"/>
  <c r="OI38" i="40"/>
  <c r="OI39" i="40"/>
  <c r="OI40" i="40"/>
  <c r="OI41" i="40"/>
  <c r="OI42" i="40"/>
  <c r="OI43" i="40"/>
  <c r="OI44" i="40"/>
  <c r="OI45" i="40"/>
  <c r="OI46" i="40"/>
  <c r="OI47" i="40"/>
  <c r="OI48" i="40"/>
  <c r="OI49" i="40"/>
  <c r="OI50" i="40"/>
  <c r="OI51" i="40"/>
  <c r="OI52" i="40"/>
  <c r="OI53" i="40"/>
  <c r="OI54" i="40"/>
  <c r="OI55" i="40"/>
  <c r="OI56" i="40"/>
  <c r="OI57" i="40"/>
  <c r="OI58" i="40"/>
  <c r="OI59" i="40"/>
  <c r="OI60" i="40"/>
  <c r="OI61" i="40"/>
  <c r="OI62" i="40"/>
  <c r="OI63" i="40"/>
  <c r="OI64" i="40"/>
  <c r="OI65" i="40"/>
  <c r="OI66" i="40"/>
  <c r="OI67" i="40"/>
  <c r="OI68" i="40"/>
  <c r="OI69" i="40"/>
  <c r="OI70" i="40"/>
  <c r="OI71" i="40"/>
  <c r="OI72" i="40"/>
  <c r="OI73" i="40"/>
  <c r="OI74" i="40"/>
  <c r="OI75" i="40"/>
  <c r="OI76" i="40"/>
  <c r="OI77" i="40"/>
  <c r="OI78" i="40"/>
  <c r="OI79" i="40"/>
  <c r="OI80" i="40"/>
  <c r="OI81" i="40"/>
  <c r="OI82" i="40"/>
  <c r="OI83" i="40"/>
  <c r="OI84" i="40"/>
  <c r="OI85" i="40"/>
  <c r="OI86" i="40"/>
  <c r="OI87" i="40"/>
  <c r="OI88" i="40"/>
  <c r="OI89" i="40"/>
  <c r="OI90" i="40"/>
  <c r="OI91" i="40"/>
  <c r="OI92" i="40"/>
  <c r="OI93" i="40"/>
  <c r="OI94" i="40"/>
  <c r="OI95" i="40"/>
  <c r="OI96" i="40"/>
  <c r="OI97" i="40"/>
  <c r="OI98" i="40"/>
  <c r="OI99" i="40"/>
  <c r="OI100" i="40"/>
  <c r="OI101" i="40"/>
  <c r="OI102" i="40"/>
  <c r="OI103" i="40"/>
  <c r="OI104" i="40"/>
  <c r="OI105" i="40"/>
  <c r="OI106" i="40"/>
  <c r="OI107" i="40"/>
  <c r="OI108" i="40"/>
  <c r="OI109" i="40"/>
  <c r="OI110" i="40"/>
  <c r="OI111" i="40"/>
  <c r="OI112" i="40"/>
  <c r="OI113" i="40"/>
  <c r="OI114" i="40"/>
  <c r="OI115" i="40"/>
  <c r="OI116" i="40"/>
  <c r="OI117" i="40"/>
  <c r="OI118" i="40"/>
  <c r="OI119" i="40"/>
  <c r="OI120" i="40"/>
  <c r="OI121" i="40"/>
  <c r="OI122" i="40"/>
  <c r="OI123" i="40"/>
  <c r="OI124" i="40"/>
  <c r="OI125" i="40"/>
  <c r="OI126" i="40"/>
  <c r="OI127" i="40"/>
  <c r="OI128" i="40"/>
  <c r="OI129" i="40"/>
  <c r="OI130" i="40"/>
  <c r="OI131" i="40"/>
  <c r="OI132" i="40"/>
  <c r="OI133" i="40"/>
  <c r="OI134" i="40"/>
  <c r="OI135" i="40"/>
  <c r="OI136" i="40"/>
  <c r="OI137" i="40"/>
  <c r="OI138" i="40"/>
  <c r="OI139" i="40"/>
  <c r="OI140" i="40"/>
  <c r="OI141" i="40"/>
  <c r="OI142" i="40"/>
  <c r="OI143" i="40"/>
  <c r="OI144" i="40"/>
  <c r="OI145" i="40"/>
  <c r="OI146" i="40"/>
  <c r="OI147" i="40"/>
  <c r="OI148" i="40"/>
  <c r="OI149" i="40"/>
  <c r="OI150" i="40"/>
  <c r="OI151" i="40"/>
  <c r="OI152" i="40"/>
  <c r="OI153" i="40"/>
  <c r="OI154" i="40"/>
  <c r="OI155" i="40"/>
  <c r="OI156" i="40"/>
  <c r="OI157" i="40"/>
  <c r="OI158" i="40"/>
  <c r="OI159" i="40"/>
  <c r="OI160" i="40"/>
  <c r="OI161" i="40"/>
  <c r="OI162" i="40"/>
  <c r="OI163" i="40"/>
  <c r="OI164" i="40"/>
  <c r="OI165" i="40"/>
  <c r="OI166" i="40"/>
  <c r="OI167" i="40"/>
  <c r="OI168" i="40"/>
  <c r="OI169" i="40"/>
  <c r="OI170" i="40"/>
  <c r="OI171" i="40"/>
  <c r="OI172" i="40"/>
  <c r="OI173" i="40"/>
  <c r="OI174" i="40"/>
  <c r="OI175" i="40"/>
  <c r="OI176" i="40"/>
  <c r="OI177" i="40"/>
  <c r="OI178" i="40"/>
  <c r="OI179" i="40"/>
  <c r="OI180" i="40"/>
  <c r="OI181" i="40"/>
  <c r="OI182" i="40"/>
  <c r="OI183" i="40"/>
  <c r="OI184" i="40"/>
  <c r="OI185" i="40"/>
  <c r="OI186" i="40"/>
  <c r="OI187" i="40"/>
  <c r="OI188" i="40"/>
  <c r="OI189" i="40"/>
  <c r="OI190" i="40"/>
  <c r="OI191" i="40"/>
  <c r="OI192" i="40"/>
  <c r="OI193" i="40"/>
  <c r="OI194" i="40"/>
  <c r="OI195" i="40"/>
  <c r="OI196" i="40"/>
  <c r="OI197" i="40"/>
  <c r="OI198" i="40"/>
  <c r="OI199" i="40"/>
  <c r="OI200" i="40"/>
  <c r="OI201" i="40"/>
  <c r="OI202" i="40"/>
  <c r="OI203" i="40"/>
  <c r="OI204" i="40"/>
  <c r="OI205" i="40"/>
  <c r="OI206" i="40"/>
  <c r="OI207" i="40"/>
  <c r="OI208" i="40"/>
  <c r="OI209" i="40"/>
  <c r="OI210" i="40"/>
  <c r="OI211" i="40"/>
  <c r="OI212" i="40"/>
  <c r="OI213" i="40"/>
  <c r="OI214" i="40"/>
  <c r="OI215" i="40"/>
  <c r="OI216" i="40"/>
  <c r="OI217" i="40"/>
  <c r="OI218" i="40"/>
  <c r="OI219" i="40"/>
  <c r="OI220" i="40"/>
  <c r="OI221" i="40"/>
  <c r="OI222" i="40"/>
  <c r="OI223" i="40"/>
  <c r="OI224" i="40"/>
  <c r="OI225" i="40"/>
  <c r="OI226" i="40"/>
  <c r="OI227" i="40"/>
  <c r="OI228" i="40"/>
  <c r="OI229" i="40"/>
  <c r="OI230" i="40"/>
  <c r="OI231" i="40"/>
  <c r="OI232" i="40"/>
  <c r="OI233" i="40"/>
  <c r="OI234" i="40"/>
  <c r="OI235" i="40"/>
  <c r="OI236" i="40"/>
  <c r="OI237" i="40"/>
  <c r="OI238" i="40"/>
  <c r="OI239" i="40"/>
  <c r="OI240" i="40"/>
  <c r="OI241" i="40"/>
  <c r="OI242" i="40"/>
  <c r="OI243" i="40"/>
  <c r="OI244" i="40"/>
  <c r="OI245" i="40"/>
  <c r="OI246" i="40"/>
  <c r="OI247" i="40"/>
  <c r="OI248" i="40"/>
  <c r="OI249" i="40"/>
  <c r="OI250" i="40"/>
  <c r="OI251" i="40"/>
  <c r="OI252" i="40"/>
  <c r="OI253" i="40"/>
  <c r="OI254" i="40"/>
  <c r="OI255" i="40"/>
  <c r="OI256" i="40"/>
  <c r="OI257" i="40"/>
  <c r="OI258" i="40"/>
  <c r="OI259" i="40"/>
  <c r="OI260" i="40"/>
  <c r="OI261" i="40"/>
  <c r="OI262" i="40"/>
  <c r="OI263" i="40"/>
  <c r="OI264" i="40"/>
  <c r="OI265" i="40"/>
  <c r="OI266" i="40"/>
  <c r="OI267" i="40"/>
  <c r="OI268" i="40"/>
  <c r="OI269" i="40"/>
  <c r="OI270" i="40"/>
  <c r="OI271" i="40"/>
  <c r="OI272" i="40"/>
  <c r="OI273" i="40"/>
  <c r="OI274" i="40"/>
  <c r="OI275" i="40"/>
  <c r="OI276" i="40"/>
  <c r="OI277" i="40"/>
  <c r="OI278" i="40"/>
  <c r="OI279" i="40"/>
  <c r="OI280" i="40"/>
  <c r="OI281" i="40"/>
  <c r="OI282" i="40"/>
  <c r="OI283" i="40"/>
  <c r="OI284" i="40"/>
  <c r="OI285" i="40"/>
  <c r="OI286" i="40"/>
  <c r="OI287" i="40"/>
  <c r="OI288" i="40"/>
  <c r="OI289" i="40"/>
  <c r="OI290" i="40"/>
  <c r="OI291" i="40"/>
  <c r="OI292" i="40"/>
  <c r="OI293" i="40"/>
  <c r="OI294" i="40"/>
  <c r="OI295" i="40"/>
  <c r="OI296" i="40"/>
  <c r="OI297" i="40"/>
  <c r="OI298" i="40"/>
  <c r="OI299" i="40"/>
  <c r="OI300" i="40"/>
  <c r="OI301" i="40"/>
  <c r="OI302" i="40"/>
  <c r="OI303" i="40"/>
  <c r="OI304" i="40"/>
  <c r="OI305" i="40"/>
  <c r="OI306" i="40"/>
  <c r="OI307" i="40"/>
  <c r="OI308" i="40"/>
  <c r="OI309" i="40"/>
  <c r="OI310" i="40"/>
  <c r="OI311" i="40"/>
  <c r="OI312" i="40"/>
  <c r="OI313" i="40"/>
  <c r="OI314" i="40"/>
  <c r="OI315" i="40"/>
  <c r="OI316" i="40"/>
  <c r="OI317" i="40"/>
  <c r="OI318" i="40"/>
  <c r="OI319" i="40"/>
  <c r="OI320" i="40"/>
  <c r="OI321" i="40"/>
  <c r="OI322" i="40"/>
  <c r="OI323" i="40"/>
  <c r="OI324" i="40"/>
  <c r="OI325" i="40"/>
  <c r="OI326" i="40"/>
  <c r="OI327" i="40"/>
  <c r="OI328" i="40"/>
  <c r="OI329" i="40"/>
  <c r="OI330" i="40"/>
  <c r="OI331" i="40"/>
  <c r="OI332" i="40"/>
  <c r="OI333" i="40"/>
  <c r="OI334" i="40"/>
  <c r="OI335" i="40"/>
  <c r="OI336" i="40"/>
  <c r="OI337" i="40"/>
  <c r="OI338" i="40"/>
  <c r="OI339" i="40"/>
  <c r="OI340" i="40"/>
  <c r="OI341" i="40"/>
  <c r="OI342" i="40"/>
  <c r="OI343" i="40"/>
  <c r="OI344" i="40"/>
  <c r="OI345" i="40"/>
  <c r="OI346" i="40"/>
  <c r="OI347" i="40"/>
  <c r="OI348" i="40"/>
  <c r="OI349" i="40"/>
  <c r="OI350" i="40"/>
  <c r="OI351" i="40"/>
  <c r="OI352" i="40"/>
  <c r="OI353" i="40"/>
  <c r="OI354" i="40"/>
  <c r="OI355" i="40"/>
  <c r="OI356" i="40"/>
  <c r="OI357" i="40"/>
  <c r="OI358" i="40"/>
  <c r="OI359" i="40"/>
  <c r="OI360" i="40"/>
  <c r="OI361" i="40"/>
  <c r="OI362" i="40"/>
  <c r="OI363" i="40"/>
  <c r="OI364" i="40"/>
  <c r="OI365" i="40"/>
  <c r="OI366" i="40"/>
  <c r="OI367" i="40"/>
  <c r="OI368" i="40"/>
  <c r="OI369" i="40"/>
  <c r="OI370" i="40"/>
  <c r="OI371" i="40"/>
  <c r="OI372" i="40"/>
  <c r="OI373" i="40"/>
  <c r="OI374" i="40"/>
  <c r="OI375" i="40"/>
  <c r="OI376" i="40"/>
  <c r="OI377" i="40"/>
  <c r="OI378" i="40"/>
  <c r="OI379" i="40"/>
  <c r="OI380" i="40"/>
  <c r="OI381" i="40"/>
  <c r="OI382" i="40"/>
  <c r="OI383" i="40"/>
  <c r="OI384" i="40"/>
  <c r="OI385" i="40"/>
  <c r="OI386" i="40"/>
  <c r="OI387" i="40"/>
  <c r="OI388" i="40"/>
  <c r="OI389" i="40"/>
  <c r="OI390" i="40"/>
  <c r="OI391" i="40"/>
  <c r="OI392" i="40"/>
  <c r="OI393" i="40"/>
  <c r="OI394" i="40"/>
  <c r="OI395" i="40"/>
  <c r="OI396" i="40"/>
  <c r="OI397" i="40"/>
  <c r="OI398" i="40"/>
  <c r="OI399" i="40"/>
  <c r="OI400" i="40"/>
  <c r="OI401" i="40"/>
  <c r="OI402" i="40"/>
  <c r="OI403" i="40"/>
  <c r="OI404" i="40"/>
  <c r="OI405" i="40"/>
  <c r="OI406" i="40"/>
  <c r="OI407" i="40"/>
  <c r="OI408" i="40"/>
  <c r="OI409" i="40"/>
  <c r="OI410" i="40"/>
  <c r="OI411" i="40"/>
  <c r="OI412" i="40"/>
  <c r="OI413" i="40"/>
  <c r="OI414" i="40"/>
  <c r="OI415" i="40"/>
  <c r="OI416" i="40"/>
  <c r="OI417" i="40"/>
  <c r="OI418" i="40"/>
  <c r="OI419" i="40"/>
  <c r="OI420" i="40"/>
  <c r="OI421" i="40"/>
  <c r="OI422" i="40"/>
  <c r="OI423" i="40"/>
  <c r="OI424" i="40"/>
  <c r="OI425" i="40"/>
  <c r="OI426" i="40"/>
  <c r="OI427" i="40"/>
  <c r="OI428" i="40"/>
  <c r="OI429" i="40"/>
  <c r="OI430" i="40"/>
  <c r="OI431" i="40"/>
  <c r="OI432" i="40"/>
  <c r="OI433" i="40"/>
  <c r="OI434" i="40"/>
  <c r="OI435" i="40"/>
  <c r="OI436" i="40"/>
  <c r="OI437" i="40"/>
  <c r="OI438" i="40"/>
  <c r="OI439" i="40"/>
  <c r="OI440" i="40"/>
  <c r="OI441" i="40"/>
  <c r="OI442" i="40"/>
  <c r="OI443" i="40"/>
  <c r="OI444" i="40"/>
  <c r="OI445" i="40"/>
  <c r="OI446" i="40"/>
  <c r="OI447" i="40"/>
  <c r="OI448" i="40"/>
  <c r="OI449" i="40"/>
  <c r="OI450" i="40"/>
  <c r="OI451" i="40"/>
  <c r="OI452" i="40"/>
  <c r="OI453" i="40"/>
  <c r="OI454" i="40"/>
  <c r="OI455" i="40"/>
  <c r="OI456" i="40"/>
  <c r="OI457" i="40"/>
  <c r="OI458" i="40"/>
  <c r="OI459" i="40"/>
  <c r="OI460" i="40"/>
  <c r="OI461" i="40"/>
  <c r="OI462" i="40"/>
  <c r="OI463" i="40"/>
  <c r="OI464" i="40"/>
  <c r="OI465" i="40"/>
  <c r="OI466" i="40"/>
  <c r="OI467" i="40"/>
  <c r="OI468" i="40"/>
  <c r="OI469" i="40"/>
  <c r="OI470" i="40"/>
  <c r="OI471" i="40"/>
  <c r="OI472" i="40"/>
  <c r="OI473" i="40"/>
  <c r="OI474" i="40"/>
  <c r="OI475" i="40"/>
  <c r="OI476" i="40"/>
  <c r="OI477" i="40"/>
  <c r="OI478" i="40"/>
  <c r="OI479" i="40"/>
  <c r="OI480" i="40"/>
  <c r="OI481" i="40"/>
  <c r="OI482" i="40"/>
  <c r="OI483" i="40"/>
  <c r="OI484" i="40"/>
  <c r="OI485" i="40"/>
  <c r="OI486" i="40"/>
  <c r="OI487" i="40"/>
  <c r="OI488" i="40"/>
  <c r="OI489" i="40"/>
  <c r="OI490" i="40"/>
  <c r="OI491" i="40"/>
  <c r="OI492" i="40"/>
  <c r="OI493" i="40"/>
  <c r="OI494" i="40"/>
  <c r="OI495" i="40"/>
  <c r="OI496" i="40"/>
  <c r="OI497" i="40"/>
  <c r="OI498" i="40"/>
  <c r="OI499" i="40"/>
  <c r="OI500" i="40"/>
  <c r="OI501" i="40"/>
  <c r="OI502" i="40"/>
  <c r="OI503" i="40"/>
  <c r="OI504" i="40"/>
  <c r="OI505" i="40"/>
  <c r="OI506" i="40"/>
  <c r="OI507" i="40"/>
  <c r="OI508" i="40"/>
  <c r="OI509" i="40"/>
  <c r="OI510" i="40"/>
  <c r="OI511" i="40"/>
  <c r="OI512" i="40"/>
  <c r="OI513" i="40"/>
  <c r="OI514" i="40"/>
  <c r="OI515" i="40"/>
  <c r="OI516" i="40"/>
  <c r="OI517" i="40"/>
  <c r="OI518" i="40"/>
  <c r="OI519" i="40"/>
  <c r="OI520" i="40"/>
  <c r="OI521" i="40"/>
  <c r="OI522" i="40"/>
  <c r="OI523" i="40"/>
  <c r="OI524" i="40"/>
  <c r="OI525" i="40"/>
  <c r="OI526" i="40"/>
  <c r="OI527" i="40"/>
  <c r="OI528" i="40"/>
  <c r="OI529" i="40"/>
  <c r="OI530" i="40"/>
  <c r="OI531" i="40"/>
  <c r="OI532" i="40"/>
  <c r="OI533" i="40"/>
  <c r="OI534" i="40"/>
  <c r="OI535" i="40"/>
  <c r="OI536" i="40"/>
  <c r="OI537" i="40"/>
  <c r="OI538" i="40"/>
  <c r="OI539" i="40"/>
  <c r="OI540" i="40"/>
  <c r="OI541" i="40"/>
  <c r="OI542" i="40"/>
  <c r="OI543" i="40"/>
  <c r="OI544" i="40"/>
  <c r="OI545" i="40"/>
  <c r="OI546" i="40"/>
  <c r="OI547" i="40"/>
  <c r="OI548" i="40"/>
  <c r="OI549" i="40"/>
  <c r="OI550" i="40"/>
  <c r="OI551" i="40"/>
  <c r="OI552" i="40"/>
  <c r="OI553" i="40"/>
  <c r="OI554" i="40"/>
  <c r="OI555" i="40"/>
  <c r="OI556" i="40"/>
  <c r="OI557" i="40"/>
  <c r="OI558" i="40"/>
  <c r="OI559" i="40"/>
  <c r="OI560" i="40"/>
  <c r="OI561" i="40"/>
  <c r="OI562" i="40"/>
  <c r="OI563" i="40"/>
  <c r="OI564" i="40"/>
  <c r="OI565" i="40"/>
  <c r="OI566" i="40"/>
  <c r="OI567" i="40"/>
  <c r="OI568" i="40"/>
  <c r="OI569" i="40"/>
  <c r="OI570" i="40"/>
  <c r="OI571" i="40"/>
  <c r="OI572" i="40"/>
  <c r="OI573" i="40"/>
  <c r="OI574" i="40"/>
  <c r="OI575" i="40"/>
  <c r="OI576" i="40"/>
  <c r="OI577" i="40"/>
  <c r="OI578" i="40"/>
  <c r="OI579" i="40"/>
  <c r="OI580" i="40"/>
  <c r="OI581" i="40"/>
  <c r="OI582" i="40"/>
  <c r="OI583" i="40"/>
  <c r="OI584" i="40"/>
  <c r="OI585" i="40"/>
  <c r="OI586" i="40"/>
  <c r="OI587" i="40"/>
  <c r="OI588" i="40"/>
  <c r="OI589" i="40"/>
  <c r="OI590" i="40"/>
  <c r="OI591" i="40"/>
  <c r="OI592" i="40"/>
  <c r="OI593" i="40"/>
  <c r="OI594" i="40"/>
  <c r="OI595" i="40"/>
  <c r="OI596" i="40"/>
  <c r="OI597" i="40"/>
  <c r="OI598" i="40"/>
  <c r="OI599" i="40"/>
  <c r="OI600" i="40"/>
  <c r="OI601" i="40"/>
  <c r="OI602" i="40"/>
  <c r="OI603" i="40"/>
  <c r="OI604" i="40"/>
  <c r="OI605" i="40"/>
  <c r="OI606" i="40"/>
  <c r="OI607" i="40"/>
  <c r="OI608" i="40"/>
  <c r="OI609" i="40"/>
  <c r="OI610" i="40"/>
  <c r="OI611" i="40"/>
  <c r="OI612" i="40"/>
  <c r="OI613" i="40"/>
  <c r="OI614" i="40"/>
  <c r="OI615" i="40"/>
  <c r="OI616" i="40"/>
  <c r="OI617" i="40"/>
  <c r="OI618" i="40"/>
  <c r="OI619" i="40"/>
  <c r="OI620" i="40"/>
  <c r="OI621" i="40"/>
  <c r="OI622" i="40"/>
  <c r="OI623" i="40"/>
  <c r="OI624" i="40"/>
  <c r="OI625" i="40"/>
  <c r="OI626" i="40"/>
  <c r="OI627" i="40"/>
  <c r="OI628" i="40"/>
  <c r="OI629" i="40"/>
  <c r="OI630" i="40"/>
  <c r="OI631" i="40"/>
  <c r="OI632" i="40"/>
  <c r="OI633" i="40"/>
  <c r="OI634" i="40"/>
  <c r="OI635" i="40"/>
  <c r="OI636" i="40"/>
  <c r="OI637" i="40"/>
  <c r="OI638" i="40"/>
  <c r="OI639" i="40"/>
  <c r="OI640" i="40"/>
  <c r="OI641" i="40"/>
  <c r="OI642" i="40"/>
  <c r="OI643" i="40"/>
  <c r="OI644" i="40"/>
  <c r="OI645" i="40"/>
  <c r="OI646" i="40"/>
  <c r="OI647" i="40"/>
  <c r="OI648" i="40"/>
  <c r="OI649" i="40"/>
  <c r="OI650" i="40"/>
  <c r="OI651" i="40"/>
  <c r="OI652" i="40"/>
  <c r="OI653" i="40"/>
  <c r="OI654" i="40"/>
  <c r="OI655" i="40"/>
  <c r="OI656" i="40"/>
  <c r="OI657" i="40"/>
  <c r="OI658" i="40"/>
  <c r="OI659" i="40"/>
  <c r="OI660" i="40"/>
  <c r="OI661" i="40"/>
  <c r="OI662" i="40"/>
  <c r="OI663" i="40"/>
  <c r="OI664" i="40"/>
  <c r="OI665" i="40"/>
  <c r="OI666" i="40"/>
  <c r="OI667" i="40"/>
  <c r="OI668" i="40"/>
  <c r="OI669" i="40"/>
  <c r="OI670" i="40"/>
  <c r="OI671" i="40"/>
  <c r="OI672" i="40"/>
  <c r="OI673" i="40"/>
  <c r="OI674" i="40"/>
  <c r="OI675" i="40"/>
  <c r="OI676" i="40"/>
  <c r="OI677" i="40"/>
  <c r="OI678" i="40"/>
  <c r="OI679" i="40"/>
  <c r="OI680" i="40"/>
  <c r="OI681" i="40"/>
  <c r="OI682" i="40"/>
  <c r="OI683" i="40"/>
  <c r="OI684" i="40"/>
  <c r="OI685" i="40"/>
  <c r="OI686" i="40"/>
  <c r="OI687" i="40"/>
  <c r="OI688" i="40"/>
  <c r="OI689" i="40"/>
  <c r="OI690" i="40"/>
  <c r="OI691" i="40"/>
  <c r="OI692" i="40"/>
  <c r="OI693" i="40"/>
  <c r="OI694" i="40"/>
  <c r="OI695" i="40"/>
  <c r="OI696" i="40"/>
  <c r="OI697" i="40"/>
  <c r="OI698" i="40"/>
  <c r="OI699" i="40"/>
  <c r="OI700" i="40"/>
  <c r="OI701" i="40"/>
  <c r="OI702" i="40"/>
  <c r="OI703" i="40"/>
  <c r="OI704" i="40"/>
  <c r="OI705" i="40"/>
  <c r="OI706" i="40"/>
  <c r="OI707" i="40"/>
  <c r="OI708" i="40"/>
  <c r="OI709" i="40"/>
  <c r="OI710" i="40"/>
  <c r="OI711" i="40"/>
  <c r="OI712" i="40"/>
  <c r="OI713" i="40"/>
  <c r="OI714" i="40"/>
  <c r="OI715" i="40"/>
  <c r="OI716" i="40"/>
  <c r="OI717" i="40"/>
  <c r="OI718" i="40"/>
  <c r="OI719" i="40"/>
  <c r="OI720" i="40"/>
  <c r="OI721" i="40"/>
  <c r="OI722" i="40"/>
  <c r="OI723" i="40"/>
  <c r="OI724" i="40"/>
  <c r="OI725" i="40"/>
  <c r="OI726" i="40"/>
  <c r="OI727" i="40"/>
  <c r="OI728" i="40"/>
  <c r="OI729" i="40"/>
  <c r="OI730" i="40"/>
  <c r="OI731" i="40"/>
  <c r="OI732" i="40"/>
  <c r="OI733" i="40"/>
  <c r="OI734" i="40"/>
  <c r="OI735" i="40"/>
  <c r="OI736" i="40"/>
  <c r="OI737" i="40"/>
  <c r="OI738" i="40"/>
  <c r="OI739" i="40"/>
  <c r="OI740" i="40"/>
  <c r="OI741" i="40"/>
  <c r="OI742" i="40"/>
  <c r="OI743" i="40"/>
  <c r="OI744" i="40"/>
  <c r="OI745" i="40"/>
  <c r="OI746" i="40"/>
  <c r="OI747" i="40"/>
  <c r="OI748" i="40"/>
  <c r="OI749" i="40"/>
  <c r="OI750" i="40"/>
  <c r="OI751" i="40"/>
  <c r="OI752" i="40"/>
  <c r="OI753" i="40"/>
  <c r="OI754" i="40"/>
  <c r="OI755" i="40"/>
  <c r="OI756" i="40"/>
  <c r="OI757" i="40"/>
  <c r="OI758" i="40"/>
  <c r="OI759" i="40"/>
  <c r="OI760" i="40"/>
  <c r="OI761" i="40"/>
  <c r="OI762" i="40"/>
  <c r="OI763" i="40"/>
  <c r="OI764" i="40"/>
  <c r="OI765" i="40"/>
  <c r="OI766" i="40"/>
  <c r="OI767" i="40"/>
  <c r="OI768" i="40"/>
  <c r="OI769" i="40"/>
  <c r="OI770" i="40"/>
  <c r="OI771" i="40"/>
  <c r="OI772" i="40"/>
  <c r="OI773" i="40"/>
  <c r="OI774" i="40"/>
  <c r="OI775" i="40"/>
  <c r="OI776" i="40"/>
  <c r="OI777" i="40"/>
  <c r="OI778" i="40"/>
  <c r="OI779" i="40"/>
  <c r="OI780" i="40"/>
  <c r="OI781" i="40"/>
  <c r="OI782" i="40"/>
  <c r="OI783" i="40"/>
  <c r="OI784" i="40"/>
  <c r="OI785" i="40"/>
  <c r="OI786" i="40"/>
  <c r="OI787" i="40"/>
  <c r="OI788" i="40"/>
  <c r="OI789" i="40"/>
  <c r="OI790" i="40"/>
  <c r="OI791" i="40"/>
  <c r="OI792" i="40"/>
  <c r="OI793" i="40"/>
  <c r="OI794" i="40"/>
  <c r="OI795" i="40"/>
  <c r="OI796" i="40"/>
  <c r="OI797" i="40"/>
  <c r="OI798" i="40"/>
  <c r="OI799" i="40"/>
  <c r="OI800" i="40"/>
  <c r="OI801" i="40"/>
  <c r="OI802" i="40"/>
  <c r="OI803" i="40"/>
  <c r="OI804" i="40"/>
  <c r="OI805" i="40"/>
  <c r="OI806" i="40"/>
  <c r="OI807" i="40"/>
  <c r="OI808" i="40"/>
  <c r="OI809" i="40"/>
  <c r="OI810" i="40"/>
  <c r="OI811" i="40"/>
  <c r="OI812" i="40"/>
  <c r="OI813" i="40"/>
  <c r="OI814" i="40"/>
  <c r="OI815" i="40"/>
  <c r="OI816" i="40"/>
  <c r="OI817" i="40"/>
  <c r="OI818" i="40"/>
  <c r="OI819" i="40"/>
  <c r="OI820" i="40"/>
  <c r="OI821" i="40"/>
  <c r="OI822" i="40"/>
  <c r="OI823" i="40"/>
  <c r="OI824" i="40"/>
  <c r="OI825" i="40"/>
  <c r="OI826" i="40"/>
  <c r="OI827" i="40"/>
  <c r="OI828" i="40"/>
  <c r="OI829" i="40"/>
  <c r="OI830" i="40"/>
  <c r="OI831" i="40"/>
  <c r="OI832" i="40"/>
  <c r="OI833" i="40"/>
  <c r="OI834" i="40"/>
  <c r="OI835" i="40"/>
  <c r="OI836" i="40"/>
  <c r="OI837" i="40"/>
  <c r="OI838" i="40"/>
  <c r="OI839" i="40"/>
  <c r="OI840" i="40"/>
  <c r="OI841" i="40"/>
  <c r="OI842" i="40"/>
  <c r="OI843" i="40"/>
  <c r="OI844" i="40"/>
  <c r="OI845" i="40"/>
  <c r="OI846" i="40"/>
  <c r="OI847" i="40"/>
  <c r="OI848" i="40"/>
  <c r="OI849" i="40"/>
  <c r="OI850" i="40"/>
  <c r="OI851" i="40"/>
  <c r="OI852" i="40"/>
  <c r="OI853" i="40"/>
  <c r="OI854" i="40"/>
  <c r="OI855" i="40"/>
  <c r="OI856" i="40"/>
  <c r="OI857" i="40"/>
  <c r="OI858" i="40"/>
  <c r="OI859" i="40"/>
  <c r="OI860" i="40"/>
  <c r="OI861" i="40"/>
  <c r="OI862" i="40"/>
  <c r="OI863" i="40"/>
  <c r="OI864" i="40"/>
  <c r="OI865" i="40"/>
  <c r="OI866" i="40"/>
  <c r="OI867" i="40"/>
  <c r="OI868" i="40"/>
  <c r="OI869" i="40"/>
  <c r="OI870" i="40"/>
  <c r="OI871" i="40"/>
  <c r="OI872" i="40"/>
  <c r="OI873" i="40"/>
  <c r="OI874" i="40"/>
  <c r="OI875" i="40"/>
  <c r="OI876" i="40"/>
  <c r="OI877" i="40"/>
  <c r="OI878" i="40"/>
  <c r="OI879" i="40"/>
  <c r="OI880" i="40"/>
  <c r="OI881" i="40"/>
  <c r="OI882" i="40"/>
  <c r="OI883" i="40"/>
  <c r="OI884" i="40"/>
  <c r="OI885" i="40"/>
  <c r="OI886" i="40"/>
  <c r="OI887" i="40"/>
  <c r="OI888" i="40"/>
  <c r="OI889" i="40"/>
  <c r="OI890" i="40"/>
  <c r="OI891" i="40"/>
  <c r="OI892" i="40"/>
  <c r="OI893" i="40"/>
  <c r="OI894" i="40"/>
  <c r="OI895" i="40"/>
  <c r="OI896" i="40"/>
  <c r="OI897" i="40"/>
  <c r="OI898" i="40"/>
  <c r="OI899" i="40"/>
  <c r="OI900" i="40"/>
  <c r="OI901" i="40"/>
  <c r="OI902" i="40"/>
  <c r="OI903" i="40"/>
  <c r="OI904" i="40"/>
  <c r="OI905" i="40"/>
  <c r="OI906" i="40"/>
  <c r="OI907" i="40"/>
  <c r="OI908" i="40"/>
  <c r="OI909" i="40"/>
  <c r="OI910" i="40"/>
  <c r="OI911" i="40"/>
  <c r="OI912" i="40"/>
  <c r="OI913" i="40"/>
  <c r="OI914" i="40"/>
  <c r="OI915" i="40"/>
  <c r="OI916" i="40"/>
  <c r="OI917" i="40"/>
  <c r="OI918" i="40"/>
  <c r="OI919" i="40"/>
  <c r="OI920" i="40"/>
  <c r="NZ3" i="40"/>
  <c r="OA3" i="40" s="1"/>
  <c r="NZ4" i="40"/>
  <c r="OA4" i="40" s="1"/>
  <c r="NZ5" i="40"/>
  <c r="OA5" i="40" s="1"/>
  <c r="NZ6" i="40"/>
  <c r="OA6" i="40" s="1"/>
  <c r="NZ7" i="40"/>
  <c r="OA7" i="40" s="1"/>
  <c r="NZ8" i="40"/>
  <c r="OA8" i="40" s="1"/>
  <c r="NZ9" i="40"/>
  <c r="OA9" i="40" s="1"/>
  <c r="NZ10" i="40"/>
  <c r="OA10" i="40" s="1"/>
  <c r="NZ11" i="40"/>
  <c r="OA11" i="40" s="1"/>
  <c r="NZ12" i="40"/>
  <c r="OA12" i="40" s="1"/>
  <c r="NZ13" i="40"/>
  <c r="OA13" i="40" s="1"/>
  <c r="NZ14" i="40"/>
  <c r="OA14" i="40" s="1"/>
  <c r="NZ15" i="40"/>
  <c r="OA15" i="40" s="1"/>
  <c r="NZ16" i="40"/>
  <c r="OA16" i="40" s="1"/>
  <c r="NZ17" i="40"/>
  <c r="OA17" i="40" s="1"/>
  <c r="NZ18" i="40"/>
  <c r="OA18" i="40" s="1"/>
  <c r="NZ19" i="40"/>
  <c r="OA19" i="40" s="1"/>
  <c r="NZ20" i="40"/>
  <c r="OA20" i="40" s="1"/>
  <c r="NZ21" i="40"/>
  <c r="OA21" i="40" s="1"/>
  <c r="NZ22" i="40"/>
  <c r="OA22" i="40" s="1"/>
  <c r="NZ23" i="40"/>
  <c r="OA23" i="40" s="1"/>
  <c r="NZ24" i="40"/>
  <c r="OA24" i="40" s="1"/>
  <c r="NZ25" i="40"/>
  <c r="OA25" i="40" s="1"/>
  <c r="NZ26" i="40"/>
  <c r="OA26" i="40" s="1"/>
  <c r="NZ27" i="40"/>
  <c r="OA27" i="40" s="1"/>
  <c r="NZ28" i="40"/>
  <c r="OA28" i="40" s="1"/>
  <c r="NZ29" i="40"/>
  <c r="OA29" i="40" s="1"/>
  <c r="NZ30" i="40"/>
  <c r="OA30" i="40" s="1"/>
  <c r="NZ31" i="40"/>
  <c r="OA31" i="40" s="1"/>
  <c r="NZ32" i="40"/>
  <c r="OA32" i="40" s="1"/>
  <c r="NZ33" i="40"/>
  <c r="OA33" i="40" s="1"/>
  <c r="NZ34" i="40"/>
  <c r="OA34" i="40" s="1"/>
  <c r="NZ35" i="40"/>
  <c r="OA35" i="40" s="1"/>
  <c r="NZ36" i="40"/>
  <c r="OA36" i="40" s="1"/>
  <c r="NZ37" i="40"/>
  <c r="OA37" i="40" s="1"/>
  <c r="NZ38" i="40"/>
  <c r="OA38" i="40" s="1"/>
  <c r="NZ39" i="40"/>
  <c r="OA39" i="40" s="1"/>
  <c r="NZ40" i="40"/>
  <c r="OA40" i="40" s="1"/>
  <c r="NZ41" i="40"/>
  <c r="OA41" i="40" s="1"/>
  <c r="NZ42" i="40"/>
  <c r="OA42" i="40" s="1"/>
  <c r="NZ43" i="40"/>
  <c r="OA43" i="40" s="1"/>
  <c r="NZ44" i="40"/>
  <c r="OA44" i="40" s="1"/>
  <c r="NZ45" i="40"/>
  <c r="OA45" i="40" s="1"/>
  <c r="NZ46" i="40"/>
  <c r="OA46" i="40" s="1"/>
  <c r="NZ47" i="40"/>
  <c r="OA47" i="40" s="1"/>
  <c r="NZ48" i="40"/>
  <c r="OA48" i="40" s="1"/>
  <c r="NZ49" i="40"/>
  <c r="OA49" i="40" s="1"/>
  <c r="NZ50" i="40"/>
  <c r="OA50" i="40" s="1"/>
  <c r="NZ51" i="40"/>
  <c r="OA51" i="40" s="1"/>
  <c r="NZ52" i="40"/>
  <c r="OA52" i="40" s="1"/>
  <c r="NZ53" i="40"/>
  <c r="OA53" i="40" s="1"/>
  <c r="NZ54" i="40"/>
  <c r="OA54" i="40" s="1"/>
  <c r="NZ55" i="40"/>
  <c r="OA55" i="40" s="1"/>
  <c r="NZ56" i="40"/>
  <c r="OA56" i="40" s="1"/>
  <c r="NZ57" i="40"/>
  <c r="OA57" i="40" s="1"/>
  <c r="NZ58" i="40"/>
  <c r="OA58" i="40" s="1"/>
  <c r="NZ59" i="40"/>
  <c r="OA59" i="40" s="1"/>
  <c r="NZ60" i="40"/>
  <c r="OA60" i="40" s="1"/>
  <c r="NZ61" i="40"/>
  <c r="OA61" i="40" s="1"/>
  <c r="NZ62" i="40"/>
  <c r="OA62" i="40" s="1"/>
  <c r="NZ63" i="40"/>
  <c r="OA63" i="40" s="1"/>
  <c r="NZ64" i="40"/>
  <c r="OA64" i="40" s="1"/>
  <c r="NZ65" i="40"/>
  <c r="OA65" i="40" s="1"/>
  <c r="NZ66" i="40"/>
  <c r="OA66" i="40" s="1"/>
  <c r="NZ67" i="40"/>
  <c r="OA67" i="40" s="1"/>
  <c r="NZ68" i="40"/>
  <c r="OA68" i="40" s="1"/>
  <c r="NZ69" i="40"/>
  <c r="OA69" i="40" s="1"/>
  <c r="NZ70" i="40"/>
  <c r="OA70" i="40" s="1"/>
  <c r="NZ71" i="40"/>
  <c r="OA71" i="40" s="1"/>
  <c r="NZ72" i="40"/>
  <c r="OA72" i="40" s="1"/>
  <c r="NZ73" i="40"/>
  <c r="OA73" i="40" s="1"/>
  <c r="NZ74" i="40"/>
  <c r="OA74" i="40" s="1"/>
  <c r="NZ75" i="40"/>
  <c r="OA75" i="40" s="1"/>
  <c r="NZ76" i="40"/>
  <c r="OA76" i="40" s="1"/>
  <c r="NZ77" i="40"/>
  <c r="OA77" i="40" s="1"/>
  <c r="NZ78" i="40"/>
  <c r="OA78" i="40" s="1"/>
  <c r="NZ79" i="40"/>
  <c r="OA79" i="40" s="1"/>
  <c r="NZ80" i="40"/>
  <c r="OA80" i="40" s="1"/>
  <c r="NZ81" i="40"/>
  <c r="OA81" i="40" s="1"/>
  <c r="NZ82" i="40"/>
  <c r="OA82" i="40" s="1"/>
  <c r="NZ83" i="40"/>
  <c r="OA83" i="40" s="1"/>
  <c r="NZ84" i="40"/>
  <c r="OA84" i="40" s="1"/>
  <c r="NZ85" i="40"/>
  <c r="OA85" i="40" s="1"/>
  <c r="NZ86" i="40"/>
  <c r="OA86" i="40" s="1"/>
  <c r="NZ87" i="40"/>
  <c r="OA87" i="40" s="1"/>
  <c r="NZ88" i="40"/>
  <c r="OA88" i="40" s="1"/>
  <c r="NZ89" i="40"/>
  <c r="OA89" i="40" s="1"/>
  <c r="NZ90" i="40"/>
  <c r="OA90" i="40" s="1"/>
  <c r="NZ91" i="40"/>
  <c r="OA91" i="40" s="1"/>
  <c r="NZ92" i="40"/>
  <c r="OA92" i="40" s="1"/>
  <c r="NZ93" i="40"/>
  <c r="OA93" i="40" s="1"/>
  <c r="NZ94" i="40"/>
  <c r="OA94" i="40" s="1"/>
  <c r="NZ95" i="40"/>
  <c r="OA95" i="40" s="1"/>
  <c r="NZ96" i="40"/>
  <c r="OA96" i="40" s="1"/>
  <c r="NZ97" i="40"/>
  <c r="OA97" i="40" s="1"/>
  <c r="NZ98" i="40"/>
  <c r="OA98" i="40" s="1"/>
  <c r="NZ99" i="40"/>
  <c r="OA99" i="40" s="1"/>
  <c r="NZ100" i="40"/>
  <c r="OA100" i="40" s="1"/>
  <c r="NZ101" i="40"/>
  <c r="OA101" i="40" s="1"/>
  <c r="NZ102" i="40"/>
  <c r="OA102" i="40" s="1"/>
  <c r="NZ103" i="40"/>
  <c r="OA103" i="40" s="1"/>
  <c r="NZ104" i="40"/>
  <c r="OA104" i="40" s="1"/>
  <c r="NZ105" i="40"/>
  <c r="OA105" i="40" s="1"/>
  <c r="NZ106" i="40"/>
  <c r="OA106" i="40" s="1"/>
  <c r="NZ107" i="40"/>
  <c r="OA107" i="40" s="1"/>
  <c r="NZ108" i="40"/>
  <c r="OA108" i="40" s="1"/>
  <c r="NZ109" i="40"/>
  <c r="OA109" i="40" s="1"/>
  <c r="NZ110" i="40"/>
  <c r="OA110" i="40" s="1"/>
  <c r="NZ111" i="40"/>
  <c r="OA111" i="40" s="1"/>
  <c r="NZ112" i="40"/>
  <c r="OA112" i="40" s="1"/>
  <c r="NZ113" i="40"/>
  <c r="OA113" i="40" s="1"/>
  <c r="NZ114" i="40"/>
  <c r="OA114" i="40" s="1"/>
  <c r="NZ115" i="40"/>
  <c r="OA115" i="40" s="1"/>
  <c r="NZ116" i="40"/>
  <c r="OA116" i="40" s="1"/>
  <c r="NZ117" i="40"/>
  <c r="OA117" i="40" s="1"/>
  <c r="NZ118" i="40"/>
  <c r="OA118" i="40" s="1"/>
  <c r="NZ119" i="40"/>
  <c r="OA119" i="40" s="1"/>
  <c r="NZ120" i="40"/>
  <c r="OA120" i="40" s="1"/>
  <c r="NZ121" i="40"/>
  <c r="OA121" i="40" s="1"/>
  <c r="NZ122" i="40"/>
  <c r="OA122" i="40" s="1"/>
  <c r="NZ123" i="40"/>
  <c r="OA123" i="40" s="1"/>
  <c r="NZ124" i="40"/>
  <c r="OA124" i="40" s="1"/>
  <c r="NZ125" i="40"/>
  <c r="OA125" i="40" s="1"/>
  <c r="NZ126" i="40"/>
  <c r="OA126" i="40" s="1"/>
  <c r="NZ127" i="40"/>
  <c r="OA127" i="40" s="1"/>
  <c r="NZ128" i="40"/>
  <c r="OA128" i="40" s="1"/>
  <c r="NZ129" i="40"/>
  <c r="OA129" i="40" s="1"/>
  <c r="NZ130" i="40"/>
  <c r="OA130" i="40" s="1"/>
  <c r="NZ131" i="40"/>
  <c r="OA131" i="40" s="1"/>
  <c r="NZ132" i="40"/>
  <c r="OA132" i="40" s="1"/>
  <c r="NZ133" i="40"/>
  <c r="OA133" i="40" s="1"/>
  <c r="NZ134" i="40"/>
  <c r="OA134" i="40" s="1"/>
  <c r="NZ135" i="40"/>
  <c r="OA135" i="40" s="1"/>
  <c r="NZ136" i="40"/>
  <c r="OA136" i="40" s="1"/>
  <c r="NZ137" i="40"/>
  <c r="OA137" i="40" s="1"/>
  <c r="NZ138" i="40"/>
  <c r="OA138" i="40" s="1"/>
  <c r="NZ139" i="40"/>
  <c r="OA139" i="40" s="1"/>
  <c r="NZ140" i="40"/>
  <c r="OA140" i="40" s="1"/>
  <c r="NZ141" i="40"/>
  <c r="OA141" i="40" s="1"/>
  <c r="NZ142" i="40"/>
  <c r="OA142" i="40" s="1"/>
  <c r="NZ143" i="40"/>
  <c r="OA143" i="40" s="1"/>
  <c r="NZ144" i="40"/>
  <c r="OA144" i="40" s="1"/>
  <c r="NZ145" i="40"/>
  <c r="OA145" i="40" s="1"/>
  <c r="NZ146" i="40"/>
  <c r="OA146" i="40" s="1"/>
  <c r="NZ147" i="40"/>
  <c r="OA147" i="40" s="1"/>
  <c r="NZ148" i="40"/>
  <c r="OA148" i="40" s="1"/>
  <c r="NZ149" i="40"/>
  <c r="OA149" i="40" s="1"/>
  <c r="NZ150" i="40"/>
  <c r="OA150" i="40" s="1"/>
  <c r="NZ151" i="40"/>
  <c r="OA151" i="40" s="1"/>
  <c r="NZ152" i="40"/>
  <c r="OA152" i="40" s="1"/>
  <c r="NZ153" i="40"/>
  <c r="OA153" i="40" s="1"/>
  <c r="NZ154" i="40"/>
  <c r="OA154" i="40" s="1"/>
  <c r="NZ155" i="40"/>
  <c r="OA155" i="40" s="1"/>
  <c r="NZ156" i="40"/>
  <c r="OA156" i="40" s="1"/>
  <c r="NZ157" i="40"/>
  <c r="OA157" i="40" s="1"/>
  <c r="NZ158" i="40"/>
  <c r="OA158" i="40" s="1"/>
  <c r="NZ159" i="40"/>
  <c r="OA159" i="40" s="1"/>
  <c r="NZ160" i="40"/>
  <c r="OA160" i="40" s="1"/>
  <c r="NZ161" i="40"/>
  <c r="OA161" i="40" s="1"/>
  <c r="NZ162" i="40"/>
  <c r="OA162" i="40" s="1"/>
  <c r="NZ163" i="40"/>
  <c r="OA163" i="40" s="1"/>
  <c r="NZ164" i="40"/>
  <c r="OA164" i="40" s="1"/>
  <c r="NZ165" i="40"/>
  <c r="OA165" i="40" s="1"/>
  <c r="NZ166" i="40"/>
  <c r="OA166" i="40" s="1"/>
  <c r="NZ167" i="40"/>
  <c r="OA167" i="40" s="1"/>
  <c r="NZ168" i="40"/>
  <c r="OA168" i="40" s="1"/>
  <c r="NZ169" i="40"/>
  <c r="OA169" i="40" s="1"/>
  <c r="NZ170" i="40"/>
  <c r="OA170" i="40" s="1"/>
  <c r="NZ171" i="40"/>
  <c r="OA171" i="40" s="1"/>
  <c r="NZ172" i="40"/>
  <c r="OA172" i="40" s="1"/>
  <c r="NZ173" i="40"/>
  <c r="OA173" i="40" s="1"/>
  <c r="NZ174" i="40"/>
  <c r="OA174" i="40" s="1"/>
  <c r="NZ175" i="40"/>
  <c r="OA175" i="40" s="1"/>
  <c r="NZ176" i="40"/>
  <c r="OA176" i="40" s="1"/>
  <c r="NZ177" i="40"/>
  <c r="OA177" i="40" s="1"/>
  <c r="NZ178" i="40"/>
  <c r="OA178" i="40" s="1"/>
  <c r="NZ179" i="40"/>
  <c r="OA179" i="40" s="1"/>
  <c r="NZ180" i="40"/>
  <c r="OA180" i="40" s="1"/>
  <c r="NZ181" i="40"/>
  <c r="OA181" i="40" s="1"/>
  <c r="NZ182" i="40"/>
  <c r="OA182" i="40" s="1"/>
  <c r="NZ183" i="40"/>
  <c r="OA183" i="40" s="1"/>
  <c r="NZ184" i="40"/>
  <c r="OA184" i="40" s="1"/>
  <c r="NZ185" i="40"/>
  <c r="OA185" i="40" s="1"/>
  <c r="NZ186" i="40"/>
  <c r="OA186" i="40" s="1"/>
  <c r="NZ187" i="40"/>
  <c r="OA187" i="40" s="1"/>
  <c r="NZ188" i="40"/>
  <c r="OA188" i="40" s="1"/>
  <c r="NZ189" i="40"/>
  <c r="OA189" i="40" s="1"/>
  <c r="NZ190" i="40"/>
  <c r="OA190" i="40" s="1"/>
  <c r="NZ191" i="40"/>
  <c r="OA191" i="40" s="1"/>
  <c r="NZ192" i="40"/>
  <c r="OA192" i="40" s="1"/>
  <c r="NZ193" i="40"/>
  <c r="OA193" i="40" s="1"/>
  <c r="NZ194" i="40"/>
  <c r="OA194" i="40" s="1"/>
  <c r="NZ195" i="40"/>
  <c r="OA195" i="40" s="1"/>
  <c r="NZ196" i="40"/>
  <c r="OA196" i="40" s="1"/>
  <c r="NZ197" i="40"/>
  <c r="OA197" i="40" s="1"/>
  <c r="NZ198" i="40"/>
  <c r="OA198" i="40" s="1"/>
  <c r="NZ199" i="40"/>
  <c r="OA199" i="40" s="1"/>
  <c r="NZ200" i="40"/>
  <c r="OA200" i="40" s="1"/>
  <c r="NZ201" i="40"/>
  <c r="OA201" i="40" s="1"/>
  <c r="NZ202" i="40"/>
  <c r="OA202" i="40" s="1"/>
  <c r="NZ203" i="40"/>
  <c r="OA203" i="40" s="1"/>
  <c r="NZ204" i="40"/>
  <c r="OA204" i="40" s="1"/>
  <c r="NZ205" i="40"/>
  <c r="OA205" i="40" s="1"/>
  <c r="NZ206" i="40"/>
  <c r="OA206" i="40" s="1"/>
  <c r="NZ207" i="40"/>
  <c r="OA207" i="40" s="1"/>
  <c r="NZ208" i="40"/>
  <c r="OA208" i="40" s="1"/>
  <c r="NZ209" i="40"/>
  <c r="OA209" i="40" s="1"/>
  <c r="NZ210" i="40"/>
  <c r="OA210" i="40" s="1"/>
  <c r="NZ211" i="40"/>
  <c r="OA211" i="40" s="1"/>
  <c r="NZ212" i="40"/>
  <c r="OA212" i="40" s="1"/>
  <c r="NQ3" i="40"/>
  <c r="NR3" i="40" s="1"/>
  <c r="NQ4" i="40"/>
  <c r="NR4" i="40" s="1"/>
  <c r="NQ5" i="40"/>
  <c r="NR5" i="40" s="1"/>
  <c r="NQ6" i="40"/>
  <c r="NR6" i="40" s="1"/>
  <c r="NQ7" i="40"/>
  <c r="NR7" i="40" s="1"/>
  <c r="NQ8" i="40"/>
  <c r="NR8" i="40" s="1"/>
  <c r="NQ9" i="40"/>
  <c r="NR9" i="40" s="1"/>
  <c r="NQ10" i="40"/>
  <c r="NR10" i="40" s="1"/>
  <c r="NQ11" i="40"/>
  <c r="NR11" i="40" s="1"/>
  <c r="NQ12" i="40"/>
  <c r="NR12" i="40" s="1"/>
  <c r="NQ13" i="40"/>
  <c r="NR13" i="40" s="1"/>
  <c r="NQ14" i="40"/>
  <c r="NR14" i="40" s="1"/>
  <c r="NQ15" i="40"/>
  <c r="NR15" i="40" s="1"/>
  <c r="NQ16" i="40"/>
  <c r="NR16" i="40" s="1"/>
  <c r="NQ17" i="40"/>
  <c r="NR17" i="40" s="1"/>
  <c r="NQ18" i="40"/>
  <c r="NR18" i="40" s="1"/>
  <c r="NQ19" i="40"/>
  <c r="NR19" i="40" s="1"/>
  <c r="NQ20" i="40"/>
  <c r="NR20" i="40" s="1"/>
  <c r="NQ21" i="40"/>
  <c r="NR21" i="40" s="1"/>
  <c r="NQ22" i="40"/>
  <c r="NR22" i="40" s="1"/>
  <c r="NQ23" i="40"/>
  <c r="NR23" i="40" s="1"/>
  <c r="NQ24" i="40"/>
  <c r="NR24" i="40" s="1"/>
  <c r="NQ25" i="40"/>
  <c r="NR25" i="40" s="1"/>
  <c r="NQ26" i="40"/>
  <c r="NR26" i="40" s="1"/>
  <c r="NQ27" i="40"/>
  <c r="NR27" i="40" s="1"/>
  <c r="NQ28" i="40"/>
  <c r="NR28" i="40" s="1"/>
  <c r="NQ29" i="40"/>
  <c r="NR29" i="40" s="1"/>
  <c r="NQ30" i="40"/>
  <c r="NR30" i="40" s="1"/>
  <c r="NQ31" i="40"/>
  <c r="NR31" i="40" s="1"/>
  <c r="NQ32" i="40"/>
  <c r="NR32" i="40" s="1"/>
  <c r="NQ33" i="40"/>
  <c r="NR33" i="40" s="1"/>
  <c r="NQ34" i="40"/>
  <c r="NR34" i="40" s="1"/>
  <c r="NQ35" i="40"/>
  <c r="NR35" i="40" s="1"/>
  <c r="NQ36" i="40"/>
  <c r="NR36" i="40" s="1"/>
  <c r="NQ37" i="40"/>
  <c r="NR37" i="40" s="1"/>
  <c r="NQ38" i="40"/>
  <c r="NR38" i="40" s="1"/>
  <c r="NQ39" i="40"/>
  <c r="NR39" i="40" s="1"/>
  <c r="NQ40" i="40"/>
  <c r="NR40" i="40" s="1"/>
  <c r="NQ41" i="40"/>
  <c r="NR41" i="40" s="1"/>
  <c r="NQ42" i="40"/>
  <c r="NR42" i="40" s="1"/>
  <c r="NQ43" i="40"/>
  <c r="NR43" i="40" s="1"/>
  <c r="NQ44" i="40"/>
  <c r="NR44" i="40" s="1"/>
  <c r="NQ45" i="40"/>
  <c r="NR45" i="40" s="1"/>
  <c r="NQ46" i="40"/>
  <c r="NR46" i="40" s="1"/>
  <c r="NQ47" i="40"/>
  <c r="NR47" i="40" s="1"/>
  <c r="NQ48" i="40"/>
  <c r="NR48" i="40" s="1"/>
  <c r="NQ49" i="40"/>
  <c r="NR49" i="40" s="1"/>
  <c r="NQ50" i="40"/>
  <c r="NR50" i="40" s="1"/>
  <c r="NQ51" i="40"/>
  <c r="NR51" i="40" s="1"/>
  <c r="NQ52" i="40"/>
  <c r="NR52" i="40" s="1"/>
  <c r="NQ53" i="40"/>
  <c r="NR53" i="40" s="1"/>
  <c r="NQ54" i="40"/>
  <c r="NR54" i="40" s="1"/>
  <c r="NQ55" i="40"/>
  <c r="NR55" i="40" s="1"/>
  <c r="NQ56" i="40"/>
  <c r="NR56" i="40" s="1"/>
  <c r="NQ57" i="40"/>
  <c r="NR57" i="40" s="1"/>
  <c r="NQ58" i="40"/>
  <c r="NR58" i="40" s="1"/>
  <c r="NQ59" i="40"/>
  <c r="NR59" i="40" s="1"/>
  <c r="NQ60" i="40"/>
  <c r="NR60" i="40" s="1"/>
  <c r="NQ61" i="40"/>
  <c r="NR61" i="40" s="1"/>
  <c r="NQ62" i="40"/>
  <c r="NR62" i="40" s="1"/>
  <c r="NQ63" i="40"/>
  <c r="NR63" i="40" s="1"/>
  <c r="NQ64" i="40"/>
  <c r="NR64" i="40" s="1"/>
  <c r="NQ65" i="40"/>
  <c r="NR65" i="40" s="1"/>
  <c r="NQ66" i="40"/>
  <c r="NR66" i="40" s="1"/>
  <c r="NQ67" i="40"/>
  <c r="NR67" i="40" s="1"/>
  <c r="NQ68" i="40"/>
  <c r="NR68" i="40" s="1"/>
  <c r="NQ69" i="40"/>
  <c r="NR69" i="40" s="1"/>
  <c r="NQ70" i="40"/>
  <c r="NR70" i="40" s="1"/>
  <c r="NQ71" i="40"/>
  <c r="NR71" i="40" s="1"/>
  <c r="NQ72" i="40"/>
  <c r="NR72" i="40" s="1"/>
  <c r="NQ73" i="40"/>
  <c r="NR73" i="40" s="1"/>
  <c r="NQ74" i="40"/>
  <c r="NR74" i="40" s="1"/>
  <c r="NQ75" i="40"/>
  <c r="NR75" i="40" s="1"/>
  <c r="NQ76" i="40"/>
  <c r="NR76" i="40" s="1"/>
  <c r="NQ77" i="40"/>
  <c r="NR77" i="40" s="1"/>
  <c r="NQ78" i="40"/>
  <c r="NR78" i="40" s="1"/>
  <c r="NQ79" i="40"/>
  <c r="NR79" i="40" s="1"/>
  <c r="NQ80" i="40"/>
  <c r="NR80" i="40" s="1"/>
  <c r="NQ81" i="40"/>
  <c r="NR81" i="40" s="1"/>
  <c r="NQ82" i="40"/>
  <c r="NR82" i="40" s="1"/>
  <c r="NQ83" i="40"/>
  <c r="NR83" i="40" s="1"/>
  <c r="NQ84" i="40"/>
  <c r="NR84" i="40" s="1"/>
  <c r="NQ85" i="40"/>
  <c r="NR85" i="40" s="1"/>
  <c r="NQ86" i="40"/>
  <c r="NR86" i="40" s="1"/>
  <c r="NQ87" i="40"/>
  <c r="NR87" i="40" s="1"/>
  <c r="NQ88" i="40"/>
  <c r="NR88" i="40" s="1"/>
  <c r="NQ89" i="40"/>
  <c r="NR89" i="40" s="1"/>
  <c r="NQ90" i="40"/>
  <c r="NR90" i="40" s="1"/>
  <c r="NQ91" i="40"/>
  <c r="NR91" i="40" s="1"/>
  <c r="NQ92" i="40"/>
  <c r="NR92" i="40" s="1"/>
  <c r="NQ93" i="40"/>
  <c r="NR93" i="40" s="1"/>
  <c r="NQ94" i="40"/>
  <c r="NR94" i="40" s="1"/>
  <c r="NQ95" i="40"/>
  <c r="NR95" i="40" s="1"/>
  <c r="NQ96" i="40"/>
  <c r="NR96" i="40" s="1"/>
  <c r="NQ97" i="40"/>
  <c r="NR97" i="40" s="1"/>
  <c r="NQ98" i="40"/>
  <c r="NR98" i="40" s="1"/>
  <c r="NQ99" i="40"/>
  <c r="NR99" i="40" s="1"/>
  <c r="NQ100" i="40"/>
  <c r="NR100" i="40" s="1"/>
  <c r="NQ101" i="40"/>
  <c r="NR101" i="40" s="1"/>
  <c r="NQ102" i="40"/>
  <c r="NR102" i="40" s="1"/>
  <c r="NQ103" i="40"/>
  <c r="NR103" i="40" s="1"/>
  <c r="NQ104" i="40"/>
  <c r="NR104" i="40" s="1"/>
  <c r="NQ105" i="40"/>
  <c r="NR105" i="40" s="1"/>
  <c r="NQ106" i="40"/>
  <c r="NR106" i="40" s="1"/>
  <c r="NQ107" i="40"/>
  <c r="NR107" i="40" s="1"/>
  <c r="NQ108" i="40"/>
  <c r="NR108" i="40" s="1"/>
  <c r="NQ109" i="40"/>
  <c r="NR109" i="40" s="1"/>
  <c r="NQ110" i="40"/>
  <c r="NR110" i="40" s="1"/>
  <c r="NQ111" i="40"/>
  <c r="NR111" i="40" s="1"/>
  <c r="NQ112" i="40"/>
  <c r="NR112" i="40" s="1"/>
  <c r="NQ113" i="40"/>
  <c r="NR113" i="40" s="1"/>
  <c r="NQ114" i="40"/>
  <c r="NR114" i="40" s="1"/>
  <c r="NQ115" i="40"/>
  <c r="NR115" i="40" s="1"/>
  <c r="NQ116" i="40"/>
  <c r="NR116" i="40" s="1"/>
  <c r="NQ117" i="40"/>
  <c r="NR117" i="40" s="1"/>
  <c r="NQ118" i="40"/>
  <c r="NR118" i="40" s="1"/>
  <c r="NQ119" i="40"/>
  <c r="NR119" i="40" s="1"/>
  <c r="NQ120" i="40"/>
  <c r="NR120" i="40" s="1"/>
  <c r="NQ121" i="40"/>
  <c r="NR121" i="40" s="1"/>
  <c r="NH3" i="40"/>
  <c r="NI3" i="40" s="1"/>
  <c r="NH4" i="40"/>
  <c r="NI4" i="40" s="1"/>
  <c r="NH5" i="40"/>
  <c r="NI5" i="40" s="1"/>
  <c r="NH6" i="40"/>
  <c r="NI6" i="40" s="1"/>
  <c r="NH7" i="40"/>
  <c r="NI7" i="40" s="1"/>
  <c r="NH8" i="40"/>
  <c r="NI8" i="40" s="1"/>
  <c r="NH9" i="40"/>
  <c r="NI9" i="40" s="1"/>
  <c r="NH10" i="40"/>
  <c r="NI10" i="40" s="1"/>
  <c r="NH11" i="40"/>
  <c r="NI11" i="40" s="1"/>
  <c r="NH12" i="40"/>
  <c r="NI12" i="40" s="1"/>
  <c r="NH13" i="40"/>
  <c r="NI13" i="40" s="1"/>
  <c r="NH14" i="40"/>
  <c r="NI14" i="40" s="1"/>
  <c r="NH15" i="40"/>
  <c r="NI15" i="40" s="1"/>
  <c r="NH16" i="40"/>
  <c r="NI16" i="40" s="1"/>
  <c r="NH17" i="40"/>
  <c r="NI17" i="40" s="1"/>
  <c r="NH18" i="40"/>
  <c r="NI18" i="40" s="1"/>
  <c r="NH19" i="40"/>
  <c r="NI19" i="40" s="1"/>
  <c r="NH20" i="40"/>
  <c r="NI20" i="40" s="1"/>
  <c r="NH21" i="40"/>
  <c r="NI21" i="40" s="1"/>
  <c r="NH22" i="40"/>
  <c r="NI22" i="40" s="1"/>
  <c r="NH23" i="40"/>
  <c r="NI23" i="40" s="1"/>
  <c r="NH24" i="40"/>
  <c r="NI24" i="40" s="1"/>
  <c r="NH25" i="40"/>
  <c r="NI25" i="40" s="1"/>
  <c r="NH26" i="40"/>
  <c r="NI26" i="40" s="1"/>
  <c r="NH27" i="40"/>
  <c r="NI27" i="40" s="1"/>
  <c r="NH28" i="40"/>
  <c r="NI28" i="40" s="1"/>
  <c r="NH29" i="40"/>
  <c r="NI29" i="40" s="1"/>
  <c r="NH30" i="40"/>
  <c r="NI30" i="40" s="1"/>
  <c r="NH31" i="40"/>
  <c r="NI31" i="40" s="1"/>
  <c r="NH32" i="40"/>
  <c r="NI32" i="40" s="1"/>
  <c r="NH33" i="40"/>
  <c r="NI33" i="40" s="1"/>
  <c r="NH34" i="40"/>
  <c r="NI34" i="40" s="1"/>
  <c r="NH35" i="40"/>
  <c r="NI35" i="40" s="1"/>
  <c r="NH36" i="40"/>
  <c r="NI36" i="40" s="1"/>
  <c r="NH37" i="40"/>
  <c r="NI37" i="40" s="1"/>
  <c r="NH38" i="40"/>
  <c r="NI38" i="40" s="1"/>
  <c r="NH39" i="40"/>
  <c r="NI39" i="40" s="1"/>
  <c r="NH40" i="40"/>
  <c r="NI40" i="40" s="1"/>
  <c r="NH41" i="40"/>
  <c r="NI41" i="40" s="1"/>
  <c r="NH42" i="40"/>
  <c r="NI42" i="40" s="1"/>
  <c r="NH43" i="40"/>
  <c r="NI43" i="40" s="1"/>
  <c r="NH44" i="40"/>
  <c r="NI44" i="40" s="1"/>
  <c r="NH45" i="40"/>
  <c r="NI45" i="40" s="1"/>
  <c r="NH46" i="40"/>
  <c r="NI46" i="40" s="1"/>
  <c r="NH47" i="40"/>
  <c r="NI47" i="40" s="1"/>
  <c r="NH48" i="40"/>
  <c r="NI48" i="40" s="1"/>
  <c r="NH49" i="40"/>
  <c r="NI49" i="40" s="1"/>
  <c r="NH50" i="40"/>
  <c r="NI50" i="40" s="1"/>
  <c r="NH51" i="40"/>
  <c r="NI51" i="40" s="1"/>
  <c r="NH52" i="40"/>
  <c r="NI52" i="40" s="1"/>
  <c r="NH53" i="40"/>
  <c r="NI53" i="40" s="1"/>
  <c r="NH54" i="40"/>
  <c r="NI54" i="40" s="1"/>
  <c r="NH55" i="40"/>
  <c r="NI55" i="40" s="1"/>
  <c r="NH56" i="40"/>
  <c r="NI56" i="40" s="1"/>
  <c r="NH57" i="40"/>
  <c r="NI57" i="40" s="1"/>
  <c r="NH58" i="40"/>
  <c r="NI58" i="40" s="1"/>
  <c r="NH59" i="40"/>
  <c r="NI59" i="40" s="1"/>
  <c r="NH60" i="40"/>
  <c r="NI60" i="40" s="1"/>
  <c r="NH61" i="40"/>
  <c r="NI61" i="40" s="1"/>
  <c r="NH62" i="40"/>
  <c r="NI62" i="40" s="1"/>
  <c r="NH63" i="40"/>
  <c r="NI63" i="40" s="1"/>
  <c r="NH64" i="40"/>
  <c r="NI64" i="40" s="1"/>
  <c r="NH65" i="40"/>
  <c r="NI65" i="40" s="1"/>
  <c r="NH66" i="40"/>
  <c r="NI66" i="40" s="1"/>
  <c r="NH67" i="40"/>
  <c r="NI67" i="40" s="1"/>
  <c r="NH68" i="40"/>
  <c r="NI68" i="40" s="1"/>
  <c r="NH69" i="40"/>
  <c r="NI69" i="40" s="1"/>
  <c r="NH70" i="40"/>
  <c r="NI70" i="40" s="1"/>
  <c r="NH71" i="40"/>
  <c r="NI71" i="40" s="1"/>
  <c r="NH72" i="40"/>
  <c r="NI72" i="40" s="1"/>
  <c r="NH73" i="40"/>
  <c r="NI73" i="40" s="1"/>
  <c r="NH74" i="40"/>
  <c r="NI74" i="40" s="1"/>
  <c r="NH75" i="40"/>
  <c r="NI75" i="40" s="1"/>
  <c r="NH76" i="40"/>
  <c r="NI76" i="40" s="1"/>
  <c r="NH77" i="40"/>
  <c r="NI77" i="40" s="1"/>
  <c r="NH78" i="40"/>
  <c r="NI78" i="40" s="1"/>
  <c r="NH79" i="40"/>
  <c r="NI79" i="40" s="1"/>
  <c r="NH80" i="40"/>
  <c r="NI80" i="40" s="1"/>
  <c r="NH81" i="40"/>
  <c r="NI81" i="40" s="1"/>
  <c r="NH82" i="40"/>
  <c r="NI82" i="40" s="1"/>
  <c r="NH83" i="40"/>
  <c r="NI83" i="40" s="1"/>
  <c r="NH84" i="40"/>
  <c r="NI84" i="40" s="1"/>
  <c r="NH85" i="40"/>
  <c r="NI85" i="40" s="1"/>
  <c r="NH86" i="40"/>
  <c r="NI86" i="40" s="1"/>
  <c r="NH87" i="40"/>
  <c r="NI87" i="40" s="1"/>
  <c r="NH88" i="40"/>
  <c r="NI88" i="40" s="1"/>
  <c r="NH89" i="40"/>
  <c r="NI89" i="40" s="1"/>
  <c r="NH90" i="40"/>
  <c r="NI90" i="40" s="1"/>
  <c r="NH91" i="40"/>
  <c r="NI91" i="40" s="1"/>
  <c r="NH92" i="40"/>
  <c r="NI92" i="40" s="1"/>
  <c r="NH93" i="40"/>
  <c r="NI93" i="40" s="1"/>
  <c r="NH94" i="40"/>
  <c r="NI94" i="40" s="1"/>
  <c r="MY3" i="40"/>
  <c r="MZ3" i="40" s="1"/>
  <c r="MY4" i="40"/>
  <c r="MZ4" i="40" s="1"/>
  <c r="MY5" i="40"/>
  <c r="MZ5" i="40" s="1"/>
  <c r="MY6" i="40"/>
  <c r="MZ6" i="40" s="1"/>
  <c r="MY7" i="40"/>
  <c r="MZ7" i="40" s="1"/>
  <c r="MY8" i="40"/>
  <c r="MZ8" i="40" s="1"/>
  <c r="MY9" i="40"/>
  <c r="MZ9" i="40" s="1"/>
  <c r="MY10" i="40"/>
  <c r="MZ10" i="40" s="1"/>
  <c r="MY11" i="40"/>
  <c r="MZ11" i="40" s="1"/>
  <c r="MY12" i="40"/>
  <c r="MZ12" i="40" s="1"/>
  <c r="MY13" i="40"/>
  <c r="MZ13" i="40" s="1"/>
  <c r="MY14" i="40"/>
  <c r="MZ14" i="40" s="1"/>
  <c r="MY15" i="40"/>
  <c r="MZ15" i="40" s="1"/>
  <c r="MY16" i="40"/>
  <c r="MZ16" i="40" s="1"/>
  <c r="MY17" i="40"/>
  <c r="MZ17" i="40" s="1"/>
  <c r="MY18" i="40"/>
  <c r="MZ18" i="40" s="1"/>
  <c r="MY19" i="40"/>
  <c r="MZ19" i="40" s="1"/>
  <c r="MY20" i="40"/>
  <c r="MZ20" i="40" s="1"/>
  <c r="MY21" i="40"/>
  <c r="MZ21" i="40" s="1"/>
  <c r="MY22" i="40"/>
  <c r="MZ22" i="40" s="1"/>
  <c r="MY23" i="40"/>
  <c r="MZ23" i="40" s="1"/>
  <c r="MY24" i="40"/>
  <c r="MZ24" i="40" s="1"/>
  <c r="MY25" i="40"/>
  <c r="MZ25" i="40" s="1"/>
  <c r="MY26" i="40"/>
  <c r="MZ26" i="40" s="1"/>
  <c r="MY27" i="40"/>
  <c r="MZ27" i="40" s="1"/>
  <c r="MY28" i="40"/>
  <c r="MZ28" i="40" s="1"/>
  <c r="MY29" i="40"/>
  <c r="MZ29" i="40" s="1"/>
  <c r="MY30" i="40"/>
  <c r="MZ30" i="40" s="1"/>
  <c r="MY31" i="40"/>
  <c r="MZ31" i="40" s="1"/>
  <c r="MY32" i="40"/>
  <c r="MZ32" i="40" s="1"/>
  <c r="MY33" i="40"/>
  <c r="MZ33" i="40" s="1"/>
  <c r="MY34" i="40"/>
  <c r="MZ34" i="40" s="1"/>
  <c r="MY35" i="40"/>
  <c r="MZ35" i="40" s="1"/>
  <c r="MY36" i="40"/>
  <c r="MZ36" i="40" s="1"/>
  <c r="MY37" i="40"/>
  <c r="MZ37" i="40" s="1"/>
  <c r="MY38" i="40"/>
  <c r="MZ38" i="40" s="1"/>
  <c r="MY39" i="40"/>
  <c r="MZ39" i="40" s="1"/>
  <c r="MY40" i="40"/>
  <c r="MZ40" i="40" s="1"/>
  <c r="MY41" i="40"/>
  <c r="MZ41" i="40" s="1"/>
  <c r="MY42" i="40"/>
  <c r="MZ42" i="40" s="1"/>
  <c r="MY43" i="40"/>
  <c r="MZ43" i="40" s="1"/>
  <c r="MY44" i="40"/>
  <c r="MZ44" i="40" s="1"/>
  <c r="MY45" i="40"/>
  <c r="MZ45" i="40" s="1"/>
  <c r="MY46" i="40"/>
  <c r="MZ46" i="40" s="1"/>
  <c r="MY47" i="40"/>
  <c r="MZ47" i="40" s="1"/>
  <c r="MY48" i="40"/>
  <c r="MZ48" i="40" s="1"/>
  <c r="MY49" i="40"/>
  <c r="MZ49" i="40" s="1"/>
  <c r="MY50" i="40"/>
  <c r="MZ50" i="40" s="1"/>
  <c r="MY51" i="40"/>
  <c r="MZ51" i="40" s="1"/>
  <c r="MY52" i="40"/>
  <c r="MZ52" i="40" s="1"/>
  <c r="MY53" i="40"/>
  <c r="MZ53" i="40" s="1"/>
  <c r="MY54" i="40"/>
  <c r="MZ54" i="40" s="1"/>
  <c r="MY55" i="40"/>
  <c r="MZ55" i="40" s="1"/>
  <c r="MY56" i="40"/>
  <c r="MZ56" i="40" s="1"/>
  <c r="MY57" i="40"/>
  <c r="MZ57" i="40" s="1"/>
  <c r="MY58" i="40"/>
  <c r="MZ58" i="40" s="1"/>
  <c r="MP3" i="40"/>
  <c r="MQ3" i="40" s="1"/>
  <c r="MP4" i="40"/>
  <c r="MQ4" i="40" s="1"/>
  <c r="MP5" i="40"/>
  <c r="MQ5" i="40" s="1"/>
  <c r="MP6" i="40"/>
  <c r="MQ6" i="40" s="1"/>
  <c r="MP7" i="40"/>
  <c r="MQ7" i="40" s="1"/>
  <c r="MP8" i="40"/>
  <c r="MQ8" i="40" s="1"/>
  <c r="MP9" i="40"/>
  <c r="MQ9" i="40" s="1"/>
  <c r="MP10" i="40"/>
  <c r="MQ10" i="40" s="1"/>
  <c r="MP11" i="40"/>
  <c r="MQ11" i="40" s="1"/>
  <c r="MP12" i="40"/>
  <c r="MQ12" i="40" s="1"/>
  <c r="MP13" i="40"/>
  <c r="MQ13" i="40" s="1"/>
  <c r="MP14" i="40"/>
  <c r="MQ14" i="40" s="1"/>
  <c r="MP15" i="40"/>
  <c r="MQ15" i="40" s="1"/>
  <c r="MP16" i="40"/>
  <c r="MQ16" i="40" s="1"/>
  <c r="MP17" i="40"/>
  <c r="MQ17" i="40" s="1"/>
  <c r="MP18" i="40"/>
  <c r="MQ18" i="40" s="1"/>
  <c r="MP19" i="40"/>
  <c r="MQ19" i="40" s="1"/>
  <c r="MP20" i="40"/>
  <c r="MQ20" i="40" s="1"/>
  <c r="MP21" i="40"/>
  <c r="MQ21" i="40" s="1"/>
  <c r="MP22" i="40"/>
  <c r="MQ22" i="40" s="1"/>
  <c r="MP23" i="40"/>
  <c r="MQ23" i="40" s="1"/>
  <c r="MP24" i="40"/>
  <c r="MQ24" i="40" s="1"/>
  <c r="MP25" i="40"/>
  <c r="MQ25" i="40" s="1"/>
  <c r="MP26" i="40"/>
  <c r="MQ26" i="40" s="1"/>
  <c r="MP27" i="40"/>
  <c r="MQ27" i="40" s="1"/>
  <c r="MP28" i="40"/>
  <c r="MQ28" i="40" s="1"/>
  <c r="MP29" i="40"/>
  <c r="MQ29" i="40" s="1"/>
  <c r="MP30" i="40"/>
  <c r="MQ30" i="40" s="1"/>
  <c r="MP31" i="40"/>
  <c r="MQ31" i="40" s="1"/>
  <c r="MP32" i="40"/>
  <c r="MQ32" i="40" s="1"/>
  <c r="MP33" i="40"/>
  <c r="MQ33" i="40" s="1"/>
  <c r="MP34" i="40"/>
  <c r="MQ34" i="40" s="1"/>
  <c r="MP35" i="40"/>
  <c r="MQ35" i="40" s="1"/>
  <c r="MP36" i="40"/>
  <c r="MQ36" i="40" s="1"/>
  <c r="MP37" i="40"/>
  <c r="MQ37" i="40" s="1"/>
  <c r="MP38" i="40"/>
  <c r="MQ38" i="40" s="1"/>
  <c r="MP39" i="40"/>
  <c r="MQ39" i="40" s="1"/>
  <c r="MP40" i="40"/>
  <c r="MQ40" i="40" s="1"/>
  <c r="MP41" i="40"/>
  <c r="MQ41" i="40" s="1"/>
  <c r="MP42" i="40"/>
  <c r="MQ42" i="40" s="1"/>
  <c r="MP43" i="40"/>
  <c r="MQ43" i="40" s="1"/>
  <c r="MP44" i="40"/>
  <c r="MQ44" i="40" s="1"/>
  <c r="MP45" i="40"/>
  <c r="MQ45" i="40" s="1"/>
  <c r="MP46" i="40"/>
  <c r="MQ46" i="40" s="1"/>
  <c r="MP47" i="40"/>
  <c r="MQ47" i="40" s="1"/>
  <c r="MP48" i="40"/>
  <c r="MQ48" i="40" s="1"/>
  <c r="MP49" i="40"/>
  <c r="MQ49" i="40" s="1"/>
  <c r="MP50" i="40"/>
  <c r="MQ50" i="40" s="1"/>
  <c r="MP51" i="40"/>
  <c r="MQ51" i="40" s="1"/>
  <c r="MP52" i="40"/>
  <c r="MQ52" i="40" s="1"/>
  <c r="MP53" i="40"/>
  <c r="MQ53" i="40" s="1"/>
  <c r="MP54" i="40"/>
  <c r="MQ54" i="40" s="1"/>
  <c r="MP55" i="40"/>
  <c r="MQ55" i="40" s="1"/>
  <c r="MP56" i="40"/>
  <c r="MQ56" i="40" s="1"/>
  <c r="MP57" i="40"/>
  <c r="MQ57" i="40" s="1"/>
  <c r="MP58" i="40"/>
  <c r="MQ58" i="40" s="1"/>
  <c r="MP59" i="40"/>
  <c r="MQ59" i="40" s="1"/>
  <c r="MP60" i="40"/>
  <c r="MQ60" i="40" s="1"/>
  <c r="MP61" i="40"/>
  <c r="MQ61" i="40" s="1"/>
  <c r="MP62" i="40"/>
  <c r="MQ62" i="40" s="1"/>
  <c r="MP63" i="40"/>
  <c r="MQ63" i="40" s="1"/>
  <c r="MP64" i="40"/>
  <c r="MQ64" i="40" s="1"/>
  <c r="MP65" i="40"/>
  <c r="MQ65" i="40" s="1"/>
  <c r="MP66" i="40"/>
  <c r="MQ66" i="40" s="1"/>
  <c r="MP67" i="40"/>
  <c r="MQ67" i="40" s="1"/>
  <c r="MP68" i="40"/>
  <c r="MQ68" i="40" s="1"/>
  <c r="MP69" i="40"/>
  <c r="MQ69" i="40" s="1"/>
  <c r="MP70" i="40"/>
  <c r="MQ70" i="40" s="1"/>
  <c r="MP71" i="40"/>
  <c r="MQ71" i="40" s="1"/>
  <c r="MP72" i="40"/>
  <c r="MQ72" i="40" s="1"/>
  <c r="MP73" i="40"/>
  <c r="MQ73" i="40" s="1"/>
  <c r="MP74" i="40"/>
  <c r="MQ74" i="40" s="1"/>
  <c r="MP75" i="40"/>
  <c r="MQ75" i="40" s="1"/>
  <c r="MP76" i="40"/>
  <c r="MQ76" i="40" s="1"/>
  <c r="MP77" i="40"/>
  <c r="MQ77" i="40" s="1"/>
  <c r="MP78" i="40"/>
  <c r="MQ78" i="40" s="1"/>
  <c r="MP79" i="40"/>
  <c r="MQ79" i="40" s="1"/>
  <c r="MP80" i="40"/>
  <c r="MQ80" i="40" s="1"/>
  <c r="MP81" i="40"/>
  <c r="MQ81" i="40" s="1"/>
  <c r="MP82" i="40"/>
  <c r="MQ82" i="40" s="1"/>
  <c r="MP83" i="40"/>
  <c r="MQ83" i="40" s="1"/>
  <c r="MP84" i="40"/>
  <c r="MQ84" i="40" s="1"/>
  <c r="MP85" i="40"/>
  <c r="MQ85" i="40" s="1"/>
  <c r="MP86" i="40"/>
  <c r="MQ86" i="40" s="1"/>
  <c r="MP87" i="40"/>
  <c r="MQ87" i="40" s="1"/>
  <c r="MP88" i="40"/>
  <c r="MQ88" i="40" s="1"/>
  <c r="MP89" i="40"/>
  <c r="MQ89" i="40" s="1"/>
  <c r="MP90" i="40"/>
  <c r="MQ90" i="40" s="1"/>
  <c r="MP91" i="40"/>
  <c r="MQ91" i="40" s="1"/>
  <c r="MP92" i="40"/>
  <c r="MQ92" i="40" s="1"/>
  <c r="MP93" i="40"/>
  <c r="MQ93" i="40" s="1"/>
  <c r="MP94" i="40"/>
  <c r="MQ94" i="40" s="1"/>
  <c r="MP95" i="40"/>
  <c r="MQ95" i="40" s="1"/>
  <c r="MP96" i="40"/>
  <c r="MQ96" i="40" s="1"/>
  <c r="MP97" i="40"/>
  <c r="MQ97" i="40" s="1"/>
  <c r="MP98" i="40"/>
  <c r="MQ98" i="40" s="1"/>
  <c r="MP99" i="40"/>
  <c r="MQ99" i="40" s="1"/>
  <c r="MP100" i="40"/>
  <c r="MQ100" i="40" s="1"/>
  <c r="MP101" i="40"/>
  <c r="MQ101" i="40" s="1"/>
  <c r="MP102" i="40"/>
  <c r="MQ102" i="40" s="1"/>
  <c r="MP103" i="40"/>
  <c r="MQ103" i="40" s="1"/>
  <c r="MP104" i="40"/>
  <c r="MQ104" i="40" s="1"/>
  <c r="MP105" i="40"/>
  <c r="MQ105" i="40" s="1"/>
  <c r="MP106" i="40"/>
  <c r="MQ106" i="40" s="1"/>
  <c r="MP107" i="40"/>
  <c r="MQ107" i="40" s="1"/>
  <c r="MP108" i="40"/>
  <c r="MQ108" i="40" s="1"/>
  <c r="MP109" i="40"/>
  <c r="MQ109" i="40" s="1"/>
  <c r="MP110" i="40"/>
  <c r="MQ110" i="40" s="1"/>
  <c r="MP111" i="40"/>
  <c r="MQ111" i="40" s="1"/>
  <c r="MP112" i="40"/>
  <c r="MQ112" i="40" s="1"/>
  <c r="MP113" i="40"/>
  <c r="MQ113" i="40" s="1"/>
  <c r="MP114" i="40"/>
  <c r="MQ114" i="40" s="1"/>
  <c r="MP115" i="40"/>
  <c r="MQ115" i="40" s="1"/>
  <c r="MP116" i="40"/>
  <c r="MQ116" i="40" s="1"/>
  <c r="MP117" i="40"/>
  <c r="MQ117" i="40" s="1"/>
  <c r="MP118" i="40"/>
  <c r="MQ118" i="40" s="1"/>
  <c r="MP119" i="40"/>
  <c r="MQ119" i="40" s="1"/>
  <c r="MP120" i="40"/>
  <c r="MQ120" i="40" s="1"/>
  <c r="MP121" i="40"/>
  <c r="MQ121" i="40" s="1"/>
  <c r="MP122" i="40"/>
  <c r="MQ122" i="40" s="1"/>
  <c r="MP123" i="40"/>
  <c r="MQ123" i="40" s="1"/>
  <c r="MP124" i="40"/>
  <c r="MQ124" i="40" s="1"/>
  <c r="MP125" i="40"/>
  <c r="MQ125" i="40" s="1"/>
  <c r="MP126" i="40"/>
  <c r="MQ126" i="40" s="1"/>
  <c r="MP127" i="40"/>
  <c r="MQ127" i="40" s="1"/>
  <c r="MP128" i="40"/>
  <c r="MQ128" i="40" s="1"/>
  <c r="MP129" i="40"/>
  <c r="MQ129" i="40" s="1"/>
  <c r="MP130" i="40"/>
  <c r="MQ130" i="40" s="1"/>
  <c r="MP131" i="40"/>
  <c r="MQ131" i="40" s="1"/>
  <c r="MP132" i="40"/>
  <c r="MQ132" i="40" s="1"/>
  <c r="MP133" i="40"/>
  <c r="MQ133" i="40" s="1"/>
  <c r="MP134" i="40"/>
  <c r="MQ134" i="40" s="1"/>
  <c r="MP135" i="40"/>
  <c r="MQ135" i="40" s="1"/>
  <c r="MP136" i="40"/>
  <c r="MQ136" i="40" s="1"/>
  <c r="MP137" i="40"/>
  <c r="MQ137" i="40" s="1"/>
  <c r="MP138" i="40"/>
  <c r="MQ138" i="40" s="1"/>
  <c r="MP139" i="40"/>
  <c r="MQ139" i="40" s="1"/>
  <c r="MP140" i="40"/>
  <c r="MQ140" i="40" s="1"/>
  <c r="MP141" i="40"/>
  <c r="MQ141" i="40" s="1"/>
  <c r="MP142" i="40"/>
  <c r="MQ142" i="40" s="1"/>
  <c r="MP143" i="40"/>
  <c r="MQ143" i="40" s="1"/>
  <c r="MP144" i="40"/>
  <c r="MQ144" i="40" s="1"/>
  <c r="MP145" i="40"/>
  <c r="MQ145" i="40" s="1"/>
  <c r="MP146" i="40"/>
  <c r="MQ146" i="40" s="1"/>
  <c r="MP147" i="40"/>
  <c r="MQ147" i="40" s="1"/>
  <c r="MP148" i="40"/>
  <c r="MQ148" i="40" s="1"/>
  <c r="MP149" i="40"/>
  <c r="MQ149" i="40" s="1"/>
  <c r="MP150" i="40"/>
  <c r="MQ150" i="40" s="1"/>
  <c r="MP151" i="40"/>
  <c r="MQ151" i="40" s="1"/>
  <c r="MP152" i="40"/>
  <c r="MQ152" i="40" s="1"/>
  <c r="MP153" i="40"/>
  <c r="MQ153" i="40" s="1"/>
  <c r="MP154" i="40"/>
  <c r="MQ154" i="40" s="1"/>
  <c r="MP155" i="40"/>
  <c r="MQ155" i="40" s="1"/>
  <c r="MP156" i="40"/>
  <c r="MQ156" i="40" s="1"/>
  <c r="MP157" i="40"/>
  <c r="MQ157" i="40" s="1"/>
  <c r="MP158" i="40"/>
  <c r="MQ158" i="40" s="1"/>
  <c r="MP159" i="40"/>
  <c r="MQ159" i="40" s="1"/>
  <c r="MP160" i="40"/>
  <c r="MQ160" i="40" s="1"/>
  <c r="MP161" i="40"/>
  <c r="MQ161" i="40" s="1"/>
  <c r="MP162" i="40"/>
  <c r="MQ162" i="40" s="1"/>
  <c r="MP163" i="40"/>
  <c r="MQ163" i="40" s="1"/>
  <c r="MP164" i="40"/>
  <c r="MQ164" i="40" s="1"/>
  <c r="MP165" i="40"/>
  <c r="MQ165" i="40" s="1"/>
  <c r="MP166" i="40"/>
  <c r="MQ166" i="40" s="1"/>
  <c r="MP167" i="40"/>
  <c r="MQ167" i="40" s="1"/>
  <c r="MP168" i="40"/>
  <c r="MQ168" i="40" s="1"/>
  <c r="MP169" i="40"/>
  <c r="MQ169" i="40" s="1"/>
  <c r="MP170" i="40"/>
  <c r="MQ170" i="40" s="1"/>
  <c r="MP171" i="40"/>
  <c r="MQ171" i="40" s="1"/>
  <c r="MP172" i="40"/>
  <c r="MQ172" i="40" s="1"/>
  <c r="MP173" i="40"/>
  <c r="MQ173" i="40" s="1"/>
  <c r="MP174" i="40"/>
  <c r="MQ174" i="40" s="1"/>
  <c r="MP175" i="40"/>
  <c r="MQ175" i="40" s="1"/>
  <c r="MP176" i="40"/>
  <c r="MQ176" i="40" s="1"/>
  <c r="MP177" i="40"/>
  <c r="MQ177" i="40" s="1"/>
  <c r="MP178" i="40"/>
  <c r="MQ178" i="40" s="1"/>
  <c r="MP179" i="40"/>
  <c r="MQ179" i="40" s="1"/>
  <c r="MP180" i="40"/>
  <c r="MQ180" i="40" s="1"/>
  <c r="MP181" i="40"/>
  <c r="MQ181" i="40" s="1"/>
  <c r="MP182" i="40"/>
  <c r="MQ182" i="40" s="1"/>
  <c r="MP183" i="40"/>
  <c r="MQ183" i="40" s="1"/>
  <c r="MP184" i="40"/>
  <c r="MQ184" i="40" s="1"/>
  <c r="MP185" i="40"/>
  <c r="MQ185" i="40" s="1"/>
  <c r="MP186" i="40"/>
  <c r="MQ186" i="40" s="1"/>
  <c r="MP187" i="40"/>
  <c r="MQ187" i="40" s="1"/>
  <c r="MP188" i="40"/>
  <c r="MQ188" i="40" s="1"/>
  <c r="MP189" i="40"/>
  <c r="MQ189" i="40" s="1"/>
  <c r="MP190" i="40"/>
  <c r="MQ190" i="40" s="1"/>
  <c r="MP191" i="40"/>
  <c r="MQ191" i="40" s="1"/>
  <c r="MP192" i="40"/>
  <c r="MQ192" i="40" s="1"/>
  <c r="MP193" i="40"/>
  <c r="MQ193" i="40" s="1"/>
  <c r="MP194" i="40"/>
  <c r="MQ194" i="40" s="1"/>
  <c r="MP195" i="40"/>
  <c r="MQ195" i="40" s="1"/>
  <c r="MP196" i="40"/>
  <c r="MQ196" i="40" s="1"/>
  <c r="MP197" i="40"/>
  <c r="MQ197" i="40" s="1"/>
  <c r="MP198" i="40"/>
  <c r="MQ198" i="40" s="1"/>
  <c r="MP199" i="40"/>
  <c r="MQ199" i="40" s="1"/>
  <c r="MP200" i="40"/>
  <c r="MQ200" i="40" s="1"/>
  <c r="MP201" i="40"/>
  <c r="MQ201" i="40" s="1"/>
  <c r="MP202" i="40"/>
  <c r="MQ202" i="40" s="1"/>
  <c r="MP203" i="40"/>
  <c r="MQ203" i="40" s="1"/>
  <c r="MP204" i="40"/>
  <c r="MQ204" i="40" s="1"/>
  <c r="MP205" i="40"/>
  <c r="MQ205" i="40" s="1"/>
  <c r="MP206" i="40"/>
  <c r="MQ206" i="40" s="1"/>
  <c r="MP207" i="40"/>
  <c r="MQ207" i="40" s="1"/>
  <c r="MP208" i="40"/>
  <c r="MQ208" i="40" s="1"/>
  <c r="MP209" i="40"/>
  <c r="MQ209" i="40" s="1"/>
  <c r="MP210" i="40"/>
  <c r="MQ210" i="40" s="1"/>
  <c r="MP211" i="40"/>
  <c r="MQ211" i="40" s="1"/>
  <c r="MP212" i="40"/>
  <c r="MQ212" i="40" s="1"/>
  <c r="MP213" i="40"/>
  <c r="MQ213" i="40" s="1"/>
  <c r="MP214" i="40"/>
  <c r="MQ214" i="40" s="1"/>
  <c r="MP215" i="40"/>
  <c r="MQ215" i="40" s="1"/>
  <c r="MP216" i="40"/>
  <c r="MQ216" i="40" s="1"/>
  <c r="MP217" i="40"/>
  <c r="MQ217" i="40" s="1"/>
  <c r="MP218" i="40"/>
  <c r="MQ218" i="40" s="1"/>
  <c r="MP219" i="40"/>
  <c r="MQ219" i="40" s="1"/>
  <c r="MP220" i="40"/>
  <c r="MQ220" i="40" s="1"/>
  <c r="MP221" i="40"/>
  <c r="MQ221" i="40" s="1"/>
  <c r="MP222" i="40"/>
  <c r="MQ222" i="40" s="1"/>
  <c r="MP223" i="40"/>
  <c r="MQ223" i="40" s="1"/>
  <c r="MP224" i="40"/>
  <c r="MQ224" i="40" s="1"/>
  <c r="MP225" i="40"/>
  <c r="MQ225" i="40" s="1"/>
  <c r="MP226" i="40"/>
  <c r="MQ226" i="40" s="1"/>
  <c r="MP227" i="40"/>
  <c r="MQ227" i="40" s="1"/>
  <c r="MP228" i="40"/>
  <c r="MQ228" i="40" s="1"/>
  <c r="MP229" i="40"/>
  <c r="MQ229" i="40" s="1"/>
  <c r="MP230" i="40"/>
  <c r="MQ230" i="40" s="1"/>
  <c r="MP231" i="40"/>
  <c r="MQ231" i="40" s="1"/>
  <c r="MP232" i="40"/>
  <c r="MQ232" i="40" s="1"/>
  <c r="MP233" i="40"/>
  <c r="MQ233" i="40" s="1"/>
  <c r="MP234" i="40"/>
  <c r="MQ234" i="40" s="1"/>
  <c r="MP235" i="40"/>
  <c r="MQ235" i="40" s="1"/>
  <c r="MP236" i="40"/>
  <c r="MQ236" i="40" s="1"/>
  <c r="MP237" i="40"/>
  <c r="MQ237" i="40" s="1"/>
  <c r="MP238" i="40"/>
  <c r="MQ238" i="40" s="1"/>
  <c r="MP239" i="40"/>
  <c r="MQ239" i="40" s="1"/>
  <c r="MP240" i="40"/>
  <c r="MQ240" i="40" s="1"/>
  <c r="MP241" i="40"/>
  <c r="MQ241" i="40" s="1"/>
  <c r="MP242" i="40"/>
  <c r="MQ242" i="40" s="1"/>
  <c r="MP243" i="40"/>
  <c r="MQ243" i="40" s="1"/>
  <c r="MP244" i="40"/>
  <c r="MQ244" i="40" s="1"/>
  <c r="MP245" i="40"/>
  <c r="MQ245" i="40" s="1"/>
  <c r="MP246" i="40"/>
  <c r="MQ246" i="40" s="1"/>
  <c r="MP247" i="40"/>
  <c r="MQ247" i="40" s="1"/>
  <c r="MP248" i="40"/>
  <c r="MQ248" i="40" s="1"/>
  <c r="MP249" i="40"/>
  <c r="MQ249" i="40" s="1"/>
  <c r="MP250" i="40"/>
  <c r="MQ250" i="40" s="1"/>
  <c r="MP251" i="40"/>
  <c r="MQ251" i="40" s="1"/>
  <c r="MP252" i="40"/>
  <c r="MQ252" i="40" s="1"/>
  <c r="MP253" i="40"/>
  <c r="MQ253" i="40" s="1"/>
  <c r="MP254" i="40"/>
  <c r="MQ254" i="40" s="1"/>
  <c r="MP255" i="40"/>
  <c r="MQ255" i="40" s="1"/>
  <c r="MP256" i="40"/>
  <c r="MQ256" i="40" s="1"/>
  <c r="MP257" i="40"/>
  <c r="MQ257" i="40" s="1"/>
  <c r="MP258" i="40"/>
  <c r="MQ258" i="40" s="1"/>
  <c r="MP259" i="40"/>
  <c r="MQ259" i="40" s="1"/>
  <c r="MP260" i="40"/>
  <c r="MQ260" i="40" s="1"/>
  <c r="MP261" i="40"/>
  <c r="MQ261" i="40" s="1"/>
  <c r="MP262" i="40"/>
  <c r="MQ262" i="40" s="1"/>
  <c r="MP263" i="40"/>
  <c r="MQ263" i="40" s="1"/>
  <c r="MP264" i="40"/>
  <c r="MQ264" i="40" s="1"/>
  <c r="MP265" i="40"/>
  <c r="MQ265" i="40" s="1"/>
  <c r="MP266" i="40"/>
  <c r="MQ266" i="40" s="1"/>
  <c r="MP267" i="40"/>
  <c r="MQ267" i="40" s="1"/>
  <c r="MP268" i="40"/>
  <c r="MQ268" i="40" s="1"/>
  <c r="MP269" i="40"/>
  <c r="MQ269" i="40" s="1"/>
  <c r="MP270" i="40"/>
  <c r="MQ270" i="40" s="1"/>
  <c r="MP271" i="40"/>
  <c r="MQ271" i="40" s="1"/>
  <c r="MP272" i="40"/>
  <c r="MQ272" i="40" s="1"/>
  <c r="MP273" i="40"/>
  <c r="MQ273" i="40" s="1"/>
  <c r="MP274" i="40"/>
  <c r="MQ274" i="40" s="1"/>
  <c r="MP275" i="40"/>
  <c r="MQ275" i="40" s="1"/>
  <c r="MP276" i="40"/>
  <c r="MQ276" i="40" s="1"/>
  <c r="MP277" i="40"/>
  <c r="MQ277" i="40" s="1"/>
  <c r="MP278" i="40"/>
  <c r="MQ278" i="40" s="1"/>
  <c r="MP279" i="40"/>
  <c r="MQ279" i="40" s="1"/>
  <c r="MP280" i="40"/>
  <c r="MQ280" i="40" s="1"/>
  <c r="MP281" i="40"/>
  <c r="MQ281" i="40" s="1"/>
  <c r="MP282" i="40"/>
  <c r="MQ282" i="40" s="1"/>
  <c r="MP283" i="40"/>
  <c r="MQ283" i="40" s="1"/>
  <c r="MP284" i="40"/>
  <c r="MQ284" i="40" s="1"/>
  <c r="MP285" i="40"/>
  <c r="MQ285" i="40" s="1"/>
  <c r="MP286" i="40"/>
  <c r="MQ286" i="40" s="1"/>
  <c r="MP287" i="40"/>
  <c r="MQ287" i="40" s="1"/>
  <c r="MP288" i="40"/>
  <c r="MQ288" i="40" s="1"/>
  <c r="MP289" i="40"/>
  <c r="MQ289" i="40" s="1"/>
  <c r="MP290" i="40"/>
  <c r="MQ290" i="40" s="1"/>
  <c r="MP291" i="40"/>
  <c r="MQ291" i="40" s="1"/>
  <c r="MP292" i="40"/>
  <c r="MQ292" i="40" s="1"/>
  <c r="MP293" i="40"/>
  <c r="MQ293" i="40" s="1"/>
  <c r="MP294" i="40"/>
  <c r="MQ294" i="40" s="1"/>
  <c r="MP295" i="40"/>
  <c r="MQ295" i="40" s="1"/>
  <c r="MG3" i="40"/>
  <c r="MH3" i="40" s="1"/>
  <c r="MG4" i="40"/>
  <c r="MH4" i="40" s="1"/>
  <c r="MG5" i="40"/>
  <c r="MH5" i="40" s="1"/>
  <c r="MG6" i="40"/>
  <c r="MH6" i="40" s="1"/>
  <c r="MG7" i="40"/>
  <c r="MH7" i="40" s="1"/>
  <c r="MG8" i="40"/>
  <c r="MH8" i="40" s="1"/>
  <c r="MG9" i="40"/>
  <c r="MH9" i="40" s="1"/>
  <c r="MG10" i="40"/>
  <c r="MH10" i="40" s="1"/>
  <c r="MG11" i="40"/>
  <c r="MH11" i="40" s="1"/>
  <c r="MG12" i="40"/>
  <c r="MH12" i="40" s="1"/>
  <c r="MG13" i="40"/>
  <c r="MH13" i="40" s="1"/>
  <c r="MG14" i="40"/>
  <c r="MH14" i="40" s="1"/>
  <c r="MG15" i="40"/>
  <c r="MH15" i="40" s="1"/>
  <c r="MG16" i="40"/>
  <c r="MH16" i="40" s="1"/>
  <c r="MG17" i="40"/>
  <c r="MH17" i="40" s="1"/>
  <c r="MG18" i="40"/>
  <c r="MH18" i="40" s="1"/>
  <c r="MG19" i="40"/>
  <c r="MH19" i="40" s="1"/>
  <c r="MG20" i="40"/>
  <c r="MH20" i="40" s="1"/>
  <c r="MG21" i="40"/>
  <c r="MH21" i="40" s="1"/>
  <c r="MG22" i="40"/>
  <c r="MH22" i="40" s="1"/>
  <c r="MG23" i="40"/>
  <c r="MH23" i="40" s="1"/>
  <c r="MG24" i="40"/>
  <c r="MH24" i="40" s="1"/>
  <c r="MG25" i="40"/>
  <c r="MH25" i="40" s="1"/>
  <c r="MG26" i="40"/>
  <c r="MH26" i="40" s="1"/>
  <c r="MG27" i="40"/>
  <c r="MH27" i="40" s="1"/>
  <c r="MG28" i="40"/>
  <c r="MH28" i="40" s="1"/>
  <c r="MG29" i="40"/>
  <c r="MH29" i="40" s="1"/>
  <c r="MG30" i="40"/>
  <c r="MH30" i="40" s="1"/>
  <c r="MG31" i="40"/>
  <c r="MH31" i="40" s="1"/>
  <c r="MG32" i="40"/>
  <c r="MH32" i="40" s="1"/>
  <c r="MG33" i="40"/>
  <c r="MH33" i="40" s="1"/>
  <c r="MG34" i="40"/>
  <c r="MH34" i="40" s="1"/>
  <c r="MG35" i="40"/>
  <c r="MH35" i="40" s="1"/>
  <c r="LX3" i="40"/>
  <c r="LY3" i="40" s="1"/>
  <c r="LX4" i="40"/>
  <c r="LY4" i="40" s="1"/>
  <c r="LX5" i="40"/>
  <c r="LY5" i="40" s="1"/>
  <c r="LX6" i="40"/>
  <c r="LY6" i="40" s="1"/>
  <c r="LX7" i="40"/>
  <c r="LY7" i="40" s="1"/>
  <c r="LX8" i="40"/>
  <c r="LY8" i="40" s="1"/>
  <c r="LX9" i="40"/>
  <c r="LY9" i="40" s="1"/>
  <c r="LX10" i="40"/>
  <c r="LY10" i="40" s="1"/>
  <c r="LX11" i="40"/>
  <c r="LY11" i="40" s="1"/>
  <c r="LX12" i="40"/>
  <c r="LY12" i="40" s="1"/>
  <c r="LX13" i="40"/>
  <c r="LY13" i="40" s="1"/>
  <c r="LX14" i="40"/>
  <c r="LY14" i="40" s="1"/>
  <c r="LX15" i="40"/>
  <c r="LY15" i="40" s="1"/>
  <c r="LX16" i="40"/>
  <c r="LY16" i="40" s="1"/>
  <c r="LX17" i="40"/>
  <c r="LY17" i="40" s="1"/>
  <c r="LX18" i="40"/>
  <c r="LY18" i="40" s="1"/>
  <c r="LX19" i="40"/>
  <c r="LY19" i="40" s="1"/>
  <c r="LX20" i="40"/>
  <c r="LY20" i="40" s="1"/>
  <c r="LX21" i="40"/>
  <c r="LY21" i="40" s="1"/>
  <c r="LX22" i="40"/>
  <c r="LY22" i="40" s="1"/>
  <c r="LX23" i="40"/>
  <c r="LY23" i="40" s="1"/>
  <c r="LX24" i="40"/>
  <c r="LY24" i="40" s="1"/>
  <c r="LX25" i="40"/>
  <c r="LY25" i="40" s="1"/>
  <c r="LX26" i="40"/>
  <c r="LY26" i="40" s="1"/>
  <c r="LX27" i="40"/>
  <c r="LY27" i="40" s="1"/>
  <c r="LX28" i="40"/>
  <c r="LY28" i="40" s="1"/>
  <c r="LX29" i="40"/>
  <c r="LY29" i="40" s="1"/>
  <c r="LX30" i="40"/>
  <c r="LY30" i="40" s="1"/>
  <c r="LX31" i="40"/>
  <c r="LY31" i="40" s="1"/>
  <c r="LX32" i="40"/>
  <c r="LY32" i="40" s="1"/>
  <c r="LX33" i="40"/>
  <c r="LY33" i="40" s="1"/>
  <c r="LX34" i="40"/>
  <c r="LY34" i="40" s="1"/>
  <c r="LX35" i="40"/>
  <c r="LY35" i="40" s="1"/>
  <c r="LX36" i="40"/>
  <c r="LY36" i="40" s="1"/>
  <c r="LX37" i="40"/>
  <c r="LY37" i="40" s="1"/>
  <c r="LX38" i="40"/>
  <c r="LY38" i="40" s="1"/>
  <c r="LX39" i="40"/>
  <c r="LY39" i="40" s="1"/>
  <c r="LX40" i="40"/>
  <c r="LY40" i="40" s="1"/>
  <c r="LX41" i="40"/>
  <c r="LY41" i="40" s="1"/>
  <c r="LX42" i="40"/>
  <c r="LY42" i="40" s="1"/>
  <c r="LX43" i="40"/>
  <c r="LY43" i="40" s="1"/>
  <c r="LX44" i="40"/>
  <c r="LY44" i="40" s="1"/>
  <c r="LX45" i="40"/>
  <c r="LY45" i="40" s="1"/>
  <c r="LX46" i="40"/>
  <c r="LY46" i="40" s="1"/>
  <c r="LX47" i="40"/>
  <c r="LY47" i="40" s="1"/>
  <c r="LX48" i="40"/>
  <c r="LY48" i="40" s="1"/>
  <c r="LX49" i="40"/>
  <c r="LY49" i="40" s="1"/>
  <c r="LX50" i="40"/>
  <c r="LY50" i="40" s="1"/>
  <c r="LX51" i="40"/>
  <c r="LY51" i="40" s="1"/>
  <c r="LX52" i="40"/>
  <c r="LY52" i="40" s="1"/>
  <c r="LX53" i="40"/>
  <c r="LY53" i="40" s="1"/>
  <c r="LX54" i="40"/>
  <c r="LY54" i="40" s="1"/>
  <c r="LX55" i="40"/>
  <c r="LY55" i="40" s="1"/>
  <c r="LX56" i="40"/>
  <c r="LY56" i="40" s="1"/>
  <c r="LX57" i="40"/>
  <c r="LY57" i="40" s="1"/>
  <c r="LX58" i="40"/>
  <c r="LY58" i="40" s="1"/>
  <c r="LX59" i="40"/>
  <c r="LY59" i="40" s="1"/>
  <c r="LX60" i="40"/>
  <c r="LY60" i="40" s="1"/>
  <c r="LX61" i="40"/>
  <c r="LY61" i="40" s="1"/>
  <c r="LX62" i="40"/>
  <c r="LY62" i="40" s="1"/>
  <c r="LX63" i="40"/>
  <c r="LY63" i="40" s="1"/>
  <c r="LX64" i="40"/>
  <c r="LY64" i="40" s="1"/>
  <c r="LX65" i="40"/>
  <c r="LY65" i="40" s="1"/>
  <c r="LX66" i="40"/>
  <c r="LY66" i="40" s="1"/>
  <c r="LX67" i="40"/>
  <c r="LY67" i="40" s="1"/>
  <c r="LX68" i="40"/>
  <c r="LY68" i="40" s="1"/>
  <c r="LO3" i="40"/>
  <c r="LP3" i="40" s="1"/>
  <c r="LO4" i="40"/>
  <c r="LP4" i="40" s="1"/>
  <c r="LO5" i="40"/>
  <c r="LP5" i="40" s="1"/>
  <c r="LO6" i="40"/>
  <c r="LP6" i="40" s="1"/>
  <c r="LO7" i="40"/>
  <c r="LP7" i="40" s="1"/>
  <c r="LO8" i="40"/>
  <c r="LP8" i="40" s="1"/>
  <c r="LO9" i="40"/>
  <c r="LP9" i="40" s="1"/>
  <c r="LO10" i="40"/>
  <c r="LP10" i="40" s="1"/>
  <c r="LO11" i="40"/>
  <c r="LP11" i="40" s="1"/>
  <c r="LO12" i="40"/>
  <c r="LP12" i="40" s="1"/>
  <c r="LO13" i="40"/>
  <c r="LP13" i="40" s="1"/>
  <c r="LO14" i="40"/>
  <c r="LP14" i="40" s="1"/>
  <c r="LO15" i="40"/>
  <c r="LP15" i="40" s="1"/>
  <c r="LO16" i="40"/>
  <c r="LP16" i="40" s="1"/>
  <c r="LO17" i="40"/>
  <c r="LP17" i="40" s="1"/>
  <c r="LO18" i="40"/>
  <c r="LP18" i="40" s="1"/>
  <c r="LO19" i="40"/>
  <c r="LP19" i="40" s="1"/>
  <c r="LO20" i="40"/>
  <c r="LP20" i="40" s="1"/>
  <c r="LO21" i="40"/>
  <c r="LP21" i="40" s="1"/>
  <c r="LO22" i="40"/>
  <c r="LP22" i="40" s="1"/>
  <c r="LO23" i="40"/>
  <c r="LP23" i="40" s="1"/>
  <c r="LO24" i="40"/>
  <c r="LP24" i="40" s="1"/>
  <c r="LO25" i="40"/>
  <c r="LP25" i="40" s="1"/>
  <c r="LO26" i="40"/>
  <c r="LP26" i="40" s="1"/>
  <c r="LO27" i="40"/>
  <c r="LP27" i="40" s="1"/>
  <c r="LO28" i="40"/>
  <c r="LP28" i="40" s="1"/>
  <c r="LO29" i="40"/>
  <c r="LP29" i="40" s="1"/>
  <c r="LO30" i="40"/>
  <c r="LP30" i="40" s="1"/>
  <c r="LO31" i="40"/>
  <c r="LP31" i="40" s="1"/>
  <c r="LO32" i="40"/>
  <c r="LP32" i="40" s="1"/>
  <c r="LO33" i="40"/>
  <c r="LP33" i="40" s="1"/>
  <c r="LO34" i="40"/>
  <c r="LP34" i="40" s="1"/>
  <c r="LO35" i="40"/>
  <c r="LP35" i="40" s="1"/>
  <c r="LO36" i="40"/>
  <c r="LP36" i="40" s="1"/>
  <c r="LO37" i="40"/>
  <c r="LP37" i="40" s="1"/>
  <c r="LO38" i="40"/>
  <c r="LP38" i="40" s="1"/>
  <c r="LO39" i="40"/>
  <c r="LP39" i="40" s="1"/>
  <c r="LO40" i="40"/>
  <c r="LP40" i="40" s="1"/>
  <c r="LO41" i="40"/>
  <c r="LP41" i="40" s="1"/>
  <c r="LO42" i="40"/>
  <c r="LP42" i="40" s="1"/>
  <c r="LO43" i="40"/>
  <c r="LP43" i="40" s="1"/>
  <c r="LO44" i="40"/>
  <c r="LP44" i="40" s="1"/>
  <c r="LO45" i="40"/>
  <c r="LP45" i="40" s="1"/>
  <c r="LO46" i="40"/>
  <c r="LP46" i="40" s="1"/>
  <c r="LO47" i="40"/>
  <c r="LP47" i="40" s="1"/>
  <c r="LO48" i="40"/>
  <c r="LP48" i="40" s="1"/>
  <c r="LO49" i="40"/>
  <c r="LP49" i="40" s="1"/>
  <c r="LO50" i="40"/>
  <c r="LP50" i="40" s="1"/>
  <c r="LO51" i="40"/>
  <c r="LP51" i="40" s="1"/>
  <c r="LO52" i="40"/>
  <c r="LP52" i="40" s="1"/>
  <c r="LO53" i="40"/>
  <c r="LP53" i="40" s="1"/>
  <c r="LO54" i="40"/>
  <c r="LP54" i="40" s="1"/>
  <c r="LO55" i="40"/>
  <c r="LP55" i="40" s="1"/>
  <c r="LO56" i="40"/>
  <c r="LP56" i="40" s="1"/>
  <c r="LO57" i="40"/>
  <c r="LP57" i="40" s="1"/>
  <c r="LO58" i="40"/>
  <c r="LP58" i="40" s="1"/>
  <c r="LO59" i="40"/>
  <c r="LP59" i="40" s="1"/>
  <c r="LO60" i="40"/>
  <c r="LP60" i="40" s="1"/>
  <c r="LO61" i="40"/>
  <c r="LP61" i="40" s="1"/>
  <c r="LO62" i="40"/>
  <c r="LP62" i="40" s="1"/>
  <c r="LO63" i="40"/>
  <c r="LP63" i="40" s="1"/>
  <c r="LO64" i="40"/>
  <c r="LP64" i="40" s="1"/>
  <c r="LO65" i="40"/>
  <c r="LP65" i="40" s="1"/>
  <c r="LO66" i="40"/>
  <c r="LP66" i="40" s="1"/>
  <c r="LO67" i="40"/>
  <c r="LP67" i="40" s="1"/>
  <c r="LO68" i="40"/>
  <c r="LP68" i="40" s="1"/>
  <c r="LO69" i="40"/>
  <c r="LP69" i="40" s="1"/>
  <c r="LO70" i="40"/>
  <c r="LP70" i="40" s="1"/>
  <c r="LO71" i="40"/>
  <c r="LP71" i="40" s="1"/>
  <c r="LO72" i="40"/>
  <c r="LP72" i="40" s="1"/>
  <c r="LO73" i="40"/>
  <c r="LP73" i="40" s="1"/>
  <c r="LO74" i="40"/>
  <c r="LP74" i="40" s="1"/>
  <c r="LO75" i="40"/>
  <c r="LP75" i="40" s="1"/>
  <c r="LO76" i="40"/>
  <c r="LP76" i="40" s="1"/>
  <c r="LO77" i="40"/>
  <c r="LP77" i="40" s="1"/>
  <c r="LO78" i="40"/>
  <c r="LP78" i="40" s="1"/>
  <c r="LO79" i="40"/>
  <c r="LP79" i="40" s="1"/>
  <c r="LO80" i="40"/>
  <c r="LP80" i="40" s="1"/>
  <c r="LO81" i="40"/>
  <c r="LP81" i="40" s="1"/>
  <c r="LO82" i="40"/>
  <c r="LP82" i="40" s="1"/>
  <c r="LO83" i="40"/>
  <c r="LP83" i="40" s="1"/>
  <c r="LO84" i="40"/>
  <c r="LP84" i="40" s="1"/>
  <c r="LO85" i="40"/>
  <c r="LP85" i="40" s="1"/>
  <c r="LO86" i="40"/>
  <c r="LP86" i="40" s="1"/>
  <c r="LO87" i="40"/>
  <c r="LP87" i="40" s="1"/>
  <c r="LO88" i="40"/>
  <c r="LP88" i="40" s="1"/>
  <c r="LO89" i="40"/>
  <c r="LP89" i="40" s="1"/>
  <c r="LO90" i="40"/>
  <c r="LP90" i="40" s="1"/>
  <c r="LO91" i="40"/>
  <c r="LP91" i="40" s="1"/>
  <c r="LO92" i="40"/>
  <c r="LP92" i="40" s="1"/>
  <c r="LO93" i="40"/>
  <c r="LP93" i="40" s="1"/>
  <c r="LO94" i="40"/>
  <c r="LP94" i="40" s="1"/>
  <c r="LO95" i="40"/>
  <c r="LP95" i="40" s="1"/>
  <c r="LO96" i="40"/>
  <c r="LP96" i="40" s="1"/>
  <c r="LO97" i="40"/>
  <c r="LP97" i="40" s="1"/>
  <c r="LO98" i="40"/>
  <c r="LP98" i="40" s="1"/>
  <c r="LO99" i="40"/>
  <c r="LP99" i="40" s="1"/>
  <c r="LO100" i="40"/>
  <c r="LP100" i="40" s="1"/>
  <c r="LO101" i="40"/>
  <c r="LP101" i="40" s="1"/>
  <c r="LO102" i="40"/>
  <c r="LP102" i="40" s="1"/>
  <c r="LO103" i="40"/>
  <c r="LP103" i="40" s="1"/>
  <c r="LO104" i="40"/>
  <c r="LP104" i="40" s="1"/>
  <c r="LO105" i="40"/>
  <c r="LP105" i="40" s="1"/>
  <c r="LO106" i="40"/>
  <c r="LP106" i="40" s="1"/>
  <c r="LO107" i="40"/>
  <c r="LP107" i="40" s="1"/>
  <c r="LO108" i="40"/>
  <c r="LP108" i="40" s="1"/>
  <c r="LO109" i="40"/>
  <c r="LP109" i="40" s="1"/>
  <c r="LO110" i="40"/>
  <c r="LP110" i="40" s="1"/>
  <c r="LO111" i="40"/>
  <c r="LP111" i="40" s="1"/>
  <c r="LO112" i="40"/>
  <c r="LP112" i="40" s="1"/>
  <c r="LO113" i="40"/>
  <c r="LP113" i="40" s="1"/>
  <c r="LO114" i="40"/>
  <c r="LP114" i="40" s="1"/>
  <c r="LO115" i="40"/>
  <c r="LP115" i="40" s="1"/>
  <c r="LO116" i="40"/>
  <c r="LP116" i="40" s="1"/>
  <c r="LO117" i="40"/>
  <c r="LP117" i="40" s="1"/>
  <c r="LO118" i="40"/>
  <c r="LP118" i="40" s="1"/>
  <c r="LO119" i="40"/>
  <c r="LP119" i="40" s="1"/>
  <c r="LO120" i="40"/>
  <c r="LP120" i="40" s="1"/>
  <c r="LO121" i="40"/>
  <c r="LP121" i="40" s="1"/>
  <c r="LO122" i="40"/>
  <c r="LP122" i="40" s="1"/>
  <c r="LO123" i="40"/>
  <c r="LP123" i="40" s="1"/>
  <c r="LO124" i="40"/>
  <c r="LP124" i="40" s="1"/>
  <c r="LO125" i="40"/>
  <c r="LP125" i="40" s="1"/>
  <c r="LO126" i="40"/>
  <c r="LP126" i="40" s="1"/>
  <c r="LO127" i="40"/>
  <c r="LP127" i="40" s="1"/>
  <c r="LO128" i="40"/>
  <c r="LP128" i="40" s="1"/>
  <c r="LO129" i="40"/>
  <c r="LP129" i="40" s="1"/>
  <c r="LO130" i="40"/>
  <c r="LP130" i="40" s="1"/>
  <c r="LO131" i="40"/>
  <c r="LP131" i="40" s="1"/>
  <c r="LO132" i="40"/>
  <c r="LP132" i="40" s="1"/>
  <c r="LO133" i="40"/>
  <c r="LP133" i="40" s="1"/>
  <c r="LO134" i="40"/>
  <c r="LP134" i="40" s="1"/>
  <c r="LO135" i="40"/>
  <c r="LP135" i="40" s="1"/>
  <c r="LO136" i="40"/>
  <c r="LP136" i="40" s="1"/>
  <c r="LO137" i="40"/>
  <c r="LP137" i="40" s="1"/>
  <c r="LF3" i="40"/>
  <c r="LG3" i="40" s="1"/>
  <c r="LF4" i="40"/>
  <c r="LG4" i="40" s="1"/>
  <c r="LF5" i="40"/>
  <c r="LG5" i="40" s="1"/>
  <c r="LF6" i="40"/>
  <c r="LG6" i="40" s="1"/>
  <c r="LF7" i="40"/>
  <c r="LG7" i="40" s="1"/>
  <c r="LF8" i="40"/>
  <c r="LG8" i="40" s="1"/>
  <c r="LF9" i="40"/>
  <c r="LG9" i="40" s="1"/>
  <c r="LF10" i="40"/>
  <c r="LG10" i="40" s="1"/>
  <c r="LF11" i="40"/>
  <c r="LG11" i="40" s="1"/>
  <c r="LF12" i="40"/>
  <c r="LG12" i="40" s="1"/>
  <c r="LF13" i="40"/>
  <c r="LG13" i="40" s="1"/>
  <c r="LF14" i="40"/>
  <c r="LG14" i="40" s="1"/>
  <c r="LF15" i="40"/>
  <c r="LG15" i="40" s="1"/>
  <c r="LF16" i="40"/>
  <c r="LG16" i="40" s="1"/>
  <c r="LF17" i="40"/>
  <c r="LG17" i="40" s="1"/>
  <c r="LF18" i="40"/>
  <c r="LG18" i="40" s="1"/>
  <c r="LF19" i="40"/>
  <c r="LG19" i="40" s="1"/>
  <c r="LF20" i="40"/>
  <c r="LG20" i="40" s="1"/>
  <c r="LF21" i="40"/>
  <c r="LG21" i="40" s="1"/>
  <c r="LF22" i="40"/>
  <c r="LG22" i="40" s="1"/>
  <c r="LF23" i="40"/>
  <c r="LG23" i="40" s="1"/>
  <c r="LF24" i="40"/>
  <c r="LG24" i="40" s="1"/>
  <c r="LF25" i="40"/>
  <c r="LG25" i="40" s="1"/>
  <c r="LF26" i="40"/>
  <c r="LG26" i="40" s="1"/>
  <c r="LF27" i="40"/>
  <c r="LG27" i="40" s="1"/>
  <c r="LF28" i="40"/>
  <c r="LG28" i="40" s="1"/>
  <c r="LF29" i="40"/>
  <c r="LG29" i="40" s="1"/>
  <c r="LF30" i="40"/>
  <c r="LG30" i="40" s="1"/>
  <c r="LF31" i="40"/>
  <c r="LG31" i="40" s="1"/>
  <c r="LF32" i="40"/>
  <c r="LG32" i="40" s="1"/>
  <c r="LF33" i="40"/>
  <c r="LG33" i="40" s="1"/>
  <c r="LF34" i="40"/>
  <c r="LG34" i="40" s="1"/>
  <c r="LF35" i="40"/>
  <c r="LG35" i="40" s="1"/>
  <c r="LF36" i="40"/>
  <c r="LG36" i="40" s="1"/>
  <c r="LF37" i="40"/>
  <c r="LG37" i="40" s="1"/>
  <c r="LF38" i="40"/>
  <c r="LG38" i="40" s="1"/>
  <c r="LF39" i="40"/>
  <c r="LG39" i="40" s="1"/>
  <c r="LF40" i="40"/>
  <c r="LG40" i="40" s="1"/>
  <c r="LF41" i="40"/>
  <c r="LG41" i="40" s="1"/>
  <c r="LF42" i="40"/>
  <c r="LG42" i="40" s="1"/>
  <c r="LF43" i="40"/>
  <c r="LG43" i="40" s="1"/>
  <c r="LF44" i="40"/>
  <c r="LG44" i="40" s="1"/>
  <c r="LF45" i="40"/>
  <c r="LG45" i="40" s="1"/>
  <c r="LF46" i="40"/>
  <c r="LG46" i="40" s="1"/>
  <c r="LF47" i="40"/>
  <c r="LG47" i="40" s="1"/>
  <c r="LF48" i="40"/>
  <c r="LG48" i="40" s="1"/>
  <c r="LF49" i="40"/>
  <c r="LG49" i="40" s="1"/>
  <c r="LF50" i="40"/>
  <c r="LG50" i="40" s="1"/>
  <c r="LF51" i="40"/>
  <c r="LG51" i="40" s="1"/>
  <c r="LF52" i="40"/>
  <c r="LG52" i="40" s="1"/>
  <c r="LF53" i="40"/>
  <c r="LG53" i="40" s="1"/>
  <c r="LF54" i="40"/>
  <c r="LG54" i="40" s="1"/>
  <c r="LF55" i="40"/>
  <c r="LG55" i="40" s="1"/>
  <c r="LF56" i="40"/>
  <c r="LG56" i="40" s="1"/>
  <c r="LF57" i="40"/>
  <c r="LG57" i="40" s="1"/>
  <c r="LF58" i="40"/>
  <c r="LG58" i="40" s="1"/>
  <c r="LF59" i="40"/>
  <c r="LG59" i="40" s="1"/>
  <c r="LF60" i="40"/>
  <c r="LG60" i="40" s="1"/>
  <c r="LF61" i="40"/>
  <c r="LG61" i="40" s="1"/>
  <c r="LF62" i="40"/>
  <c r="LG62" i="40" s="1"/>
  <c r="LF63" i="40"/>
  <c r="LG63" i="40" s="1"/>
  <c r="LF64" i="40"/>
  <c r="LG64" i="40" s="1"/>
  <c r="LF65" i="40"/>
  <c r="LG65" i="40" s="1"/>
  <c r="LF66" i="40"/>
  <c r="LG66" i="40" s="1"/>
  <c r="LF67" i="40"/>
  <c r="LG67" i="40" s="1"/>
  <c r="LF68" i="40"/>
  <c r="LG68" i="40" s="1"/>
  <c r="LF69" i="40"/>
  <c r="LG69" i="40" s="1"/>
  <c r="LF70" i="40"/>
  <c r="LG70" i="40" s="1"/>
  <c r="LF71" i="40"/>
  <c r="LG71" i="40" s="1"/>
  <c r="LF72" i="40"/>
  <c r="LG72" i="40" s="1"/>
  <c r="LF73" i="40"/>
  <c r="LG73" i="40" s="1"/>
  <c r="LF74" i="40"/>
  <c r="LG74" i="40" s="1"/>
  <c r="LF75" i="40"/>
  <c r="LG75" i="40" s="1"/>
  <c r="LF76" i="40"/>
  <c r="LG76" i="40" s="1"/>
  <c r="LF77" i="40"/>
  <c r="LG77" i="40" s="1"/>
  <c r="LF78" i="40"/>
  <c r="LG78" i="40" s="1"/>
  <c r="LF79" i="40"/>
  <c r="LG79" i="40" s="1"/>
  <c r="LF80" i="40"/>
  <c r="LG80" i="40" s="1"/>
  <c r="LF81" i="40"/>
  <c r="LG81" i="40" s="1"/>
  <c r="LF82" i="40"/>
  <c r="LG82" i="40" s="1"/>
  <c r="LF83" i="40"/>
  <c r="LG83" i="40" s="1"/>
  <c r="LF84" i="40"/>
  <c r="LG84" i="40" s="1"/>
  <c r="LF85" i="40"/>
  <c r="LG85" i="40" s="1"/>
  <c r="LF86" i="40"/>
  <c r="LG86" i="40" s="1"/>
  <c r="LF87" i="40"/>
  <c r="LG87" i="40" s="1"/>
  <c r="LF88" i="40"/>
  <c r="LG88" i="40" s="1"/>
  <c r="LF89" i="40"/>
  <c r="LG89" i="40" s="1"/>
  <c r="LF90" i="40"/>
  <c r="LG90" i="40" s="1"/>
  <c r="LF91" i="40"/>
  <c r="LG91" i="40" s="1"/>
  <c r="LF92" i="40"/>
  <c r="LG92" i="40" s="1"/>
  <c r="LF93" i="40"/>
  <c r="LG93" i="40" s="1"/>
  <c r="LF94" i="40"/>
  <c r="LG94" i="40" s="1"/>
  <c r="LF95" i="40"/>
  <c r="LG95" i="40" s="1"/>
  <c r="LF96" i="40"/>
  <c r="LG96" i="40" s="1"/>
  <c r="LF97" i="40"/>
  <c r="LG97" i="40" s="1"/>
  <c r="LF98" i="40"/>
  <c r="LG98" i="40" s="1"/>
  <c r="LF99" i="40"/>
  <c r="LG99" i="40" s="1"/>
  <c r="LF100" i="40"/>
  <c r="LG100" i="40" s="1"/>
  <c r="LF101" i="40"/>
  <c r="LG101" i="40" s="1"/>
  <c r="LF102" i="40"/>
  <c r="LG102" i="40" s="1"/>
  <c r="LF103" i="40"/>
  <c r="LG103" i="40" s="1"/>
  <c r="LF104" i="40"/>
  <c r="LG104" i="40" s="1"/>
  <c r="LF105" i="40"/>
  <c r="LG105" i="40" s="1"/>
  <c r="LF106" i="40"/>
  <c r="LG106" i="40" s="1"/>
  <c r="LF107" i="40"/>
  <c r="LG107" i="40" s="1"/>
  <c r="LF108" i="40"/>
  <c r="LG108" i="40" s="1"/>
  <c r="LF109" i="40"/>
  <c r="LG109" i="40" s="1"/>
  <c r="LF110" i="40"/>
  <c r="LG110" i="40" s="1"/>
  <c r="LF111" i="40"/>
  <c r="LG111" i="40" s="1"/>
  <c r="LF112" i="40"/>
  <c r="LG112" i="40" s="1"/>
  <c r="LF113" i="40"/>
  <c r="LG113" i="40" s="1"/>
  <c r="LF114" i="40"/>
  <c r="LG114" i="40" s="1"/>
  <c r="LF115" i="40"/>
  <c r="LG115" i="40" s="1"/>
  <c r="LF116" i="40"/>
  <c r="LG116" i="40" s="1"/>
  <c r="LF117" i="40"/>
  <c r="LG117" i="40" s="1"/>
  <c r="LF118" i="40"/>
  <c r="LG118" i="40" s="1"/>
  <c r="LF119" i="40"/>
  <c r="LG119" i="40" s="1"/>
  <c r="LF120" i="40"/>
  <c r="LG120" i="40" s="1"/>
  <c r="LF121" i="40"/>
  <c r="LG121" i="40" s="1"/>
  <c r="LF122" i="40"/>
  <c r="LG122" i="40" s="1"/>
  <c r="LF123" i="40"/>
  <c r="LG123" i="40" s="1"/>
  <c r="LF124" i="40"/>
  <c r="LG124" i="40" s="1"/>
  <c r="LF125" i="40"/>
  <c r="LG125" i="40" s="1"/>
  <c r="LF126" i="40"/>
  <c r="LG126" i="40" s="1"/>
  <c r="LF127" i="40"/>
  <c r="LG127" i="40" s="1"/>
  <c r="LF128" i="40"/>
  <c r="LG128" i="40" s="1"/>
  <c r="LF129" i="40"/>
  <c r="LG129" i="40" s="1"/>
  <c r="LF130" i="40"/>
  <c r="LG130" i="40" s="1"/>
  <c r="LF131" i="40"/>
  <c r="LG131" i="40" s="1"/>
  <c r="LF132" i="40"/>
  <c r="LG132" i="40" s="1"/>
  <c r="LF133" i="40"/>
  <c r="LG133" i="40" s="1"/>
  <c r="LF134" i="40"/>
  <c r="LG134" i="40" s="1"/>
  <c r="LF135" i="40"/>
  <c r="LG135" i="40" s="1"/>
  <c r="LF136" i="40"/>
  <c r="LG136" i="40" s="1"/>
  <c r="LF137" i="40"/>
  <c r="LG137" i="40" s="1"/>
  <c r="LF138" i="40"/>
  <c r="LG138" i="40" s="1"/>
  <c r="LF139" i="40"/>
  <c r="LG139" i="40" s="1"/>
  <c r="LF140" i="40"/>
  <c r="LG140" i="40" s="1"/>
  <c r="LF141" i="40"/>
  <c r="LG141" i="40" s="1"/>
  <c r="LF142" i="40"/>
  <c r="LG142" i="40" s="1"/>
  <c r="LF143" i="40"/>
  <c r="LG143" i="40" s="1"/>
  <c r="LF144" i="40"/>
  <c r="LG144" i="40" s="1"/>
  <c r="LF145" i="40"/>
  <c r="LG145" i="40" s="1"/>
  <c r="LF146" i="40"/>
  <c r="LG146" i="40" s="1"/>
  <c r="LF147" i="40"/>
  <c r="LG147" i="40" s="1"/>
  <c r="LF148" i="40"/>
  <c r="LG148" i="40" s="1"/>
  <c r="LF149" i="40"/>
  <c r="LG149" i="40" s="1"/>
  <c r="LF150" i="40"/>
  <c r="LG150" i="40" s="1"/>
  <c r="LF151" i="40"/>
  <c r="LG151" i="40" s="1"/>
  <c r="LF152" i="40"/>
  <c r="LG152" i="40" s="1"/>
  <c r="LF153" i="40"/>
  <c r="LG153" i="40" s="1"/>
  <c r="LF154" i="40"/>
  <c r="LG154" i="40" s="1"/>
  <c r="LF155" i="40"/>
  <c r="LG155" i="40" s="1"/>
  <c r="LF156" i="40"/>
  <c r="LG156" i="40" s="1"/>
  <c r="LF157" i="40"/>
  <c r="LG157" i="40" s="1"/>
  <c r="LF158" i="40"/>
  <c r="LG158" i="40" s="1"/>
  <c r="LF159" i="40"/>
  <c r="LG159" i="40" s="1"/>
  <c r="LF160" i="40"/>
  <c r="LG160" i="40" s="1"/>
  <c r="LF161" i="40"/>
  <c r="LG161" i="40" s="1"/>
  <c r="LF162" i="40"/>
  <c r="LG162" i="40" s="1"/>
  <c r="LF163" i="40"/>
  <c r="LG163" i="40" s="1"/>
  <c r="LF164" i="40"/>
  <c r="LG164" i="40" s="1"/>
  <c r="LF165" i="40"/>
  <c r="LG165" i="40" s="1"/>
  <c r="LF166" i="40"/>
  <c r="LG166" i="40" s="1"/>
  <c r="LF167" i="40"/>
  <c r="LG167" i="40" s="1"/>
  <c r="LF168" i="40"/>
  <c r="LG168" i="40" s="1"/>
  <c r="LF169" i="40"/>
  <c r="LG169" i="40" s="1"/>
  <c r="LF170" i="40"/>
  <c r="LG170" i="40" s="1"/>
  <c r="LF171" i="40"/>
  <c r="LG171" i="40" s="1"/>
  <c r="LF172" i="40"/>
  <c r="LG172" i="40" s="1"/>
  <c r="LF173" i="40"/>
  <c r="LG173" i="40" s="1"/>
  <c r="LF174" i="40"/>
  <c r="LG174" i="40" s="1"/>
  <c r="LF175" i="40"/>
  <c r="LG175" i="40" s="1"/>
  <c r="LF176" i="40"/>
  <c r="LG176" i="40" s="1"/>
  <c r="LF177" i="40"/>
  <c r="LG177" i="40" s="1"/>
  <c r="LF178" i="40"/>
  <c r="LG178" i="40" s="1"/>
  <c r="LF179" i="40"/>
  <c r="LG179" i="40" s="1"/>
  <c r="LF180" i="40"/>
  <c r="LG180" i="40" s="1"/>
  <c r="LF181" i="40"/>
  <c r="LG181" i="40" s="1"/>
  <c r="LF182" i="40"/>
  <c r="LG182" i="40" s="1"/>
  <c r="LF183" i="40"/>
  <c r="LG183" i="40" s="1"/>
  <c r="LF184" i="40"/>
  <c r="LG184" i="40" s="1"/>
  <c r="LF185" i="40"/>
  <c r="LG185" i="40" s="1"/>
  <c r="LF186" i="40"/>
  <c r="LG186" i="40" s="1"/>
  <c r="LF187" i="40"/>
  <c r="LG187" i="40" s="1"/>
  <c r="LF188" i="40"/>
  <c r="LG188" i="40" s="1"/>
  <c r="LF189" i="40"/>
  <c r="LG189" i="40" s="1"/>
  <c r="LF190" i="40"/>
  <c r="LG190" i="40" s="1"/>
  <c r="LF191" i="40"/>
  <c r="LG191" i="40" s="1"/>
  <c r="LF192" i="40"/>
  <c r="LG192" i="40" s="1"/>
  <c r="LF193" i="40"/>
  <c r="LG193" i="40" s="1"/>
  <c r="LF194" i="40"/>
  <c r="LG194" i="40" s="1"/>
  <c r="LF195" i="40"/>
  <c r="LG195" i="40" s="1"/>
  <c r="LF196" i="40"/>
  <c r="LG196" i="40" s="1"/>
  <c r="LF197" i="40"/>
  <c r="LG197" i="40" s="1"/>
  <c r="LF198" i="40"/>
  <c r="LG198" i="40" s="1"/>
  <c r="LF199" i="40"/>
  <c r="LG199" i="40" s="1"/>
  <c r="LF200" i="40"/>
  <c r="LG200" i="40" s="1"/>
  <c r="LF201" i="40"/>
  <c r="LG201" i="40" s="1"/>
  <c r="LF202" i="40"/>
  <c r="LG202" i="40" s="1"/>
  <c r="LF203" i="40"/>
  <c r="LG203" i="40" s="1"/>
  <c r="LF204" i="40"/>
  <c r="LG204" i="40" s="1"/>
  <c r="LF205" i="40"/>
  <c r="LG205" i="40" s="1"/>
  <c r="LF206" i="40"/>
  <c r="LG206" i="40" s="1"/>
  <c r="LF207" i="40"/>
  <c r="LG207" i="40" s="1"/>
  <c r="LF208" i="40"/>
  <c r="LG208" i="40" s="1"/>
  <c r="LF209" i="40"/>
  <c r="LG209" i="40" s="1"/>
  <c r="LF210" i="40"/>
  <c r="LG210" i="40" s="1"/>
  <c r="LF211" i="40"/>
  <c r="LG211" i="40" s="1"/>
  <c r="LF212" i="40"/>
  <c r="LG212" i="40" s="1"/>
  <c r="LF213" i="40"/>
  <c r="LG213" i="40" s="1"/>
  <c r="LF214" i="40"/>
  <c r="LG214" i="40" s="1"/>
  <c r="LF215" i="40"/>
  <c r="LG215" i="40" s="1"/>
  <c r="LF216" i="40"/>
  <c r="LG216" i="40" s="1"/>
  <c r="LF217" i="40"/>
  <c r="LG217" i="40" s="1"/>
  <c r="LF218" i="40"/>
  <c r="LG218" i="40" s="1"/>
  <c r="LF219" i="40"/>
  <c r="LG219" i="40" s="1"/>
  <c r="LF220" i="40"/>
  <c r="LG220" i="40" s="1"/>
  <c r="LF221" i="40"/>
  <c r="LG221" i="40" s="1"/>
  <c r="LF222" i="40"/>
  <c r="LG222" i="40" s="1"/>
  <c r="LF223" i="40"/>
  <c r="LG223" i="40" s="1"/>
  <c r="LF224" i="40"/>
  <c r="LG224" i="40" s="1"/>
  <c r="LF225" i="40"/>
  <c r="LG225" i="40" s="1"/>
  <c r="LF226" i="40"/>
  <c r="LG226" i="40" s="1"/>
  <c r="LF227" i="40"/>
  <c r="LG227" i="40" s="1"/>
  <c r="LF228" i="40"/>
  <c r="LG228" i="40" s="1"/>
  <c r="LF229" i="40"/>
  <c r="LG229" i="40" s="1"/>
  <c r="LF230" i="40"/>
  <c r="LG230" i="40" s="1"/>
  <c r="LF231" i="40"/>
  <c r="LG231" i="40" s="1"/>
  <c r="LF232" i="40"/>
  <c r="LG232" i="40" s="1"/>
  <c r="LF233" i="40"/>
  <c r="LG233" i="40" s="1"/>
  <c r="LF234" i="40"/>
  <c r="LG234" i="40" s="1"/>
  <c r="LF235" i="40"/>
  <c r="LG235" i="40" s="1"/>
  <c r="LF236" i="40"/>
  <c r="LG236" i="40" s="1"/>
  <c r="LF237" i="40"/>
  <c r="LG237" i="40" s="1"/>
  <c r="LF238" i="40"/>
  <c r="LG238" i="40" s="1"/>
  <c r="LF239" i="40"/>
  <c r="LG239" i="40" s="1"/>
  <c r="LF240" i="40"/>
  <c r="LG240" i="40" s="1"/>
  <c r="LF241" i="40"/>
  <c r="LG241" i="40" s="1"/>
  <c r="LF242" i="40"/>
  <c r="LG242" i="40" s="1"/>
  <c r="LF243" i="40"/>
  <c r="LG243" i="40" s="1"/>
  <c r="LF244" i="40"/>
  <c r="LG244" i="40" s="1"/>
  <c r="LF245" i="40"/>
  <c r="LG245" i="40" s="1"/>
  <c r="LF246" i="40"/>
  <c r="LG246" i="40" s="1"/>
  <c r="LF247" i="40"/>
  <c r="LG247" i="40" s="1"/>
  <c r="LF248" i="40"/>
  <c r="LG248" i="40" s="1"/>
  <c r="LF249" i="40"/>
  <c r="LG249" i="40" s="1"/>
  <c r="LF250" i="40"/>
  <c r="LG250" i="40" s="1"/>
  <c r="LF251" i="40"/>
  <c r="LG251" i="40" s="1"/>
  <c r="LF252" i="40"/>
  <c r="LG252" i="40" s="1"/>
  <c r="LF253" i="40"/>
  <c r="LG253" i="40" s="1"/>
  <c r="LF254" i="40"/>
  <c r="LG254" i="40" s="1"/>
  <c r="LF255" i="40"/>
  <c r="LG255" i="40" s="1"/>
  <c r="LF256" i="40"/>
  <c r="LG256" i="40" s="1"/>
  <c r="LF257" i="40"/>
  <c r="LG257" i="40" s="1"/>
  <c r="LF258" i="40"/>
  <c r="LG258" i="40" s="1"/>
  <c r="LF259" i="40"/>
  <c r="LG259" i="40" s="1"/>
  <c r="LF260" i="40"/>
  <c r="LG260" i="40" s="1"/>
  <c r="LF261" i="40"/>
  <c r="LG261" i="40" s="1"/>
  <c r="LF262" i="40"/>
  <c r="LG262" i="40" s="1"/>
  <c r="LF263" i="40"/>
  <c r="LG263" i="40" s="1"/>
  <c r="LF264" i="40"/>
  <c r="LG264" i="40" s="1"/>
  <c r="LF265" i="40"/>
  <c r="LG265" i="40" s="1"/>
  <c r="LF266" i="40"/>
  <c r="LG266" i="40" s="1"/>
  <c r="LF267" i="40"/>
  <c r="LG267" i="40" s="1"/>
  <c r="LF268" i="40"/>
  <c r="LG268" i="40" s="1"/>
  <c r="LF269" i="40"/>
  <c r="LG269" i="40" s="1"/>
  <c r="LF270" i="40"/>
  <c r="LG270" i="40" s="1"/>
  <c r="LF271" i="40"/>
  <c r="LG271" i="40" s="1"/>
  <c r="LF272" i="40"/>
  <c r="LG272" i="40" s="1"/>
  <c r="LF273" i="40"/>
  <c r="LG273" i="40" s="1"/>
  <c r="LF274" i="40"/>
  <c r="LG274" i="40" s="1"/>
  <c r="LF275" i="40"/>
  <c r="LG275" i="40" s="1"/>
  <c r="LF276" i="40"/>
  <c r="LG276" i="40" s="1"/>
  <c r="LF277" i="40"/>
  <c r="LG277" i="40" s="1"/>
  <c r="LF278" i="40"/>
  <c r="LG278" i="40" s="1"/>
  <c r="LF279" i="40"/>
  <c r="LG279" i="40" s="1"/>
  <c r="LF280" i="40"/>
  <c r="LG280" i="40" s="1"/>
  <c r="LF281" i="40"/>
  <c r="LG281" i="40" s="1"/>
  <c r="LF282" i="40"/>
  <c r="LG282" i="40" s="1"/>
  <c r="LF283" i="40"/>
  <c r="LG283" i="40" s="1"/>
  <c r="LF284" i="40"/>
  <c r="LG284" i="40" s="1"/>
  <c r="LF285" i="40"/>
  <c r="LG285" i="40" s="1"/>
  <c r="LF286" i="40"/>
  <c r="LG286" i="40" s="1"/>
  <c r="LF287" i="40"/>
  <c r="LG287" i="40" s="1"/>
  <c r="LF288" i="40"/>
  <c r="LG288" i="40" s="1"/>
  <c r="LF289" i="40"/>
  <c r="LG289" i="40" s="1"/>
  <c r="LF290" i="40"/>
  <c r="LG290" i="40" s="1"/>
  <c r="LF291" i="40"/>
  <c r="LG291" i="40" s="1"/>
  <c r="LF292" i="40"/>
  <c r="LG292" i="40" s="1"/>
  <c r="LF293" i="40"/>
  <c r="LG293" i="40" s="1"/>
  <c r="LF294" i="40"/>
  <c r="LG294" i="40" s="1"/>
  <c r="LF295" i="40"/>
  <c r="LG295" i="40" s="1"/>
  <c r="LF296" i="40"/>
  <c r="LG296" i="40" s="1"/>
  <c r="LF297" i="40"/>
  <c r="LG297" i="40" s="1"/>
  <c r="LF298" i="40"/>
  <c r="LG298" i="40" s="1"/>
  <c r="LF299" i="40"/>
  <c r="LG299" i="40" s="1"/>
  <c r="LF300" i="40"/>
  <c r="LG300" i="40" s="1"/>
  <c r="LF301" i="40"/>
  <c r="LG301" i="40" s="1"/>
  <c r="LF302" i="40"/>
  <c r="LG302" i="40" s="1"/>
  <c r="LF303" i="40"/>
  <c r="LG303" i="40" s="1"/>
  <c r="LF304" i="40"/>
  <c r="LG304" i="40" s="1"/>
  <c r="LF305" i="40"/>
  <c r="LG305" i="40" s="1"/>
  <c r="LF306" i="40"/>
  <c r="LG306" i="40" s="1"/>
  <c r="LF307" i="40"/>
  <c r="LG307" i="40" s="1"/>
  <c r="LF308" i="40"/>
  <c r="LG308" i="40" s="1"/>
  <c r="LF309" i="40"/>
  <c r="LG309" i="40" s="1"/>
  <c r="LF310" i="40"/>
  <c r="LG310" i="40" s="1"/>
  <c r="LF311" i="40"/>
  <c r="LG311" i="40" s="1"/>
  <c r="LF312" i="40"/>
  <c r="LG312" i="40" s="1"/>
  <c r="LF313" i="40"/>
  <c r="LG313" i="40" s="1"/>
  <c r="LF314" i="40"/>
  <c r="LG314" i="40" s="1"/>
  <c r="LF315" i="40"/>
  <c r="LG315" i="40" s="1"/>
  <c r="LF316" i="40"/>
  <c r="LG316" i="40" s="1"/>
  <c r="LF317" i="40"/>
  <c r="LG317" i="40" s="1"/>
  <c r="LF318" i="40"/>
  <c r="LG318" i="40" s="1"/>
  <c r="LF319" i="40"/>
  <c r="LG319" i="40" s="1"/>
  <c r="LF320" i="40"/>
  <c r="LG320" i="40" s="1"/>
  <c r="LF321" i="40"/>
  <c r="LG321" i="40" s="1"/>
  <c r="LF322" i="40"/>
  <c r="LG322" i="40" s="1"/>
  <c r="LF323" i="40"/>
  <c r="LG323" i="40" s="1"/>
  <c r="LF324" i="40"/>
  <c r="LG324" i="40" s="1"/>
  <c r="LF325" i="40"/>
  <c r="LG325" i="40" s="1"/>
  <c r="LF326" i="40"/>
  <c r="LG326" i="40" s="1"/>
  <c r="LF327" i="40"/>
  <c r="LG327" i="40" s="1"/>
  <c r="LF328" i="40"/>
  <c r="LG328" i="40" s="1"/>
  <c r="LF329" i="40"/>
  <c r="LG329" i="40" s="1"/>
  <c r="LF330" i="40"/>
  <c r="LG330" i="40" s="1"/>
  <c r="LF331" i="40"/>
  <c r="LG331" i="40" s="1"/>
  <c r="LF332" i="40"/>
  <c r="LG332" i="40" s="1"/>
  <c r="LF333" i="40"/>
  <c r="LG333" i="40" s="1"/>
  <c r="LF334" i="40"/>
  <c r="LG334" i="40" s="1"/>
  <c r="LF335" i="40"/>
  <c r="LG335" i="40" s="1"/>
  <c r="LF336" i="40"/>
  <c r="LG336" i="40" s="1"/>
  <c r="LF337" i="40"/>
  <c r="LG337" i="40" s="1"/>
  <c r="LF338" i="40"/>
  <c r="LG338" i="40" s="1"/>
  <c r="LF339" i="40"/>
  <c r="LG339" i="40" s="1"/>
  <c r="LF340" i="40"/>
  <c r="LG340" i="40" s="1"/>
  <c r="LF341" i="40"/>
  <c r="LG341" i="40" s="1"/>
  <c r="LF342" i="40"/>
  <c r="LG342" i="40" s="1"/>
  <c r="LF343" i="40"/>
  <c r="LG343" i="40" s="1"/>
  <c r="LF344" i="40"/>
  <c r="LG344" i="40" s="1"/>
  <c r="LF345" i="40"/>
  <c r="LG345" i="40" s="1"/>
  <c r="LF346" i="40"/>
  <c r="LG346" i="40" s="1"/>
  <c r="LF347" i="40"/>
  <c r="LG347" i="40" s="1"/>
  <c r="LF348" i="40"/>
  <c r="LG348" i="40" s="1"/>
  <c r="LF349" i="40"/>
  <c r="LG349" i="40" s="1"/>
  <c r="LF350" i="40"/>
  <c r="LG350" i="40" s="1"/>
  <c r="LF351" i="40"/>
  <c r="LG351" i="40" s="1"/>
  <c r="LF352" i="40"/>
  <c r="LG352" i="40" s="1"/>
  <c r="LF353" i="40"/>
  <c r="LG353" i="40" s="1"/>
  <c r="LF354" i="40"/>
  <c r="LG354" i="40" s="1"/>
  <c r="LF355" i="40"/>
  <c r="LG355" i="40" s="1"/>
  <c r="LF356" i="40"/>
  <c r="LG356" i="40" s="1"/>
  <c r="LF357" i="40"/>
  <c r="LG357" i="40" s="1"/>
  <c r="LF358" i="40"/>
  <c r="LG358" i="40" s="1"/>
  <c r="LF359" i="40"/>
  <c r="LG359" i="40" s="1"/>
  <c r="LF360" i="40"/>
  <c r="LG360" i="40" s="1"/>
  <c r="LF361" i="40"/>
  <c r="LG361" i="40" s="1"/>
  <c r="LF362" i="40"/>
  <c r="LG362" i="40" s="1"/>
  <c r="LF363" i="40"/>
  <c r="LG363" i="40" s="1"/>
  <c r="LF364" i="40"/>
  <c r="LG364" i="40" s="1"/>
  <c r="LF365" i="40"/>
  <c r="LG365" i="40" s="1"/>
  <c r="LF366" i="40"/>
  <c r="LG366" i="40" s="1"/>
  <c r="LF367" i="40"/>
  <c r="LG367" i="40" s="1"/>
  <c r="LF368" i="40"/>
  <c r="LG368" i="40" s="1"/>
  <c r="LF369" i="40"/>
  <c r="LG369" i="40" s="1"/>
  <c r="LF370" i="40"/>
  <c r="LG370" i="40" s="1"/>
  <c r="LF371" i="40"/>
  <c r="LG371" i="40" s="1"/>
  <c r="LF372" i="40"/>
  <c r="LG372" i="40" s="1"/>
  <c r="LF373" i="40"/>
  <c r="LG373" i="40" s="1"/>
  <c r="LF374" i="40"/>
  <c r="LG374" i="40" s="1"/>
  <c r="LF375" i="40"/>
  <c r="LG375" i="40" s="1"/>
  <c r="LF376" i="40"/>
  <c r="LG376" i="40" s="1"/>
  <c r="LF377" i="40"/>
  <c r="LG377" i="40" s="1"/>
  <c r="LF378" i="40"/>
  <c r="LG378" i="40" s="1"/>
  <c r="LF379" i="40"/>
  <c r="LG379" i="40" s="1"/>
  <c r="LF380" i="40"/>
  <c r="LG380" i="40" s="1"/>
  <c r="LF381" i="40"/>
  <c r="LG381" i="40" s="1"/>
  <c r="LF382" i="40"/>
  <c r="LG382" i="40" s="1"/>
  <c r="LF383" i="40"/>
  <c r="LG383" i="40" s="1"/>
  <c r="LF384" i="40"/>
  <c r="LG384" i="40" s="1"/>
  <c r="LF385" i="40"/>
  <c r="LG385" i="40" s="1"/>
  <c r="LF386" i="40"/>
  <c r="LG386" i="40" s="1"/>
  <c r="LF387" i="40"/>
  <c r="LG387" i="40" s="1"/>
  <c r="LF388" i="40"/>
  <c r="LG388" i="40" s="1"/>
  <c r="LF389" i="40"/>
  <c r="LG389" i="40" s="1"/>
  <c r="LF390" i="40"/>
  <c r="LG390" i="40" s="1"/>
  <c r="LF391" i="40"/>
  <c r="LG391" i="40" s="1"/>
  <c r="LF392" i="40"/>
  <c r="LG392" i="40" s="1"/>
  <c r="LF393" i="40"/>
  <c r="LG393" i="40" s="1"/>
  <c r="LF394" i="40"/>
  <c r="LG394" i="40" s="1"/>
  <c r="LF395" i="40"/>
  <c r="LG395" i="40" s="1"/>
  <c r="LF396" i="40"/>
  <c r="LG396" i="40" s="1"/>
  <c r="LF397" i="40"/>
  <c r="LG397" i="40" s="1"/>
  <c r="LF398" i="40"/>
  <c r="LG398" i="40" s="1"/>
  <c r="LF399" i="40"/>
  <c r="LG399" i="40" s="1"/>
  <c r="LF400" i="40"/>
  <c r="LG400" i="40" s="1"/>
  <c r="LF401" i="40"/>
  <c r="LG401" i="40" s="1"/>
  <c r="LF402" i="40"/>
  <c r="LG402" i="40" s="1"/>
  <c r="LF403" i="40"/>
  <c r="LG403" i="40" s="1"/>
  <c r="LF404" i="40"/>
  <c r="LG404" i="40" s="1"/>
  <c r="LF405" i="40"/>
  <c r="LG405" i="40" s="1"/>
  <c r="LF406" i="40"/>
  <c r="LG406" i="40" s="1"/>
  <c r="LF407" i="40"/>
  <c r="LG407" i="40" s="1"/>
  <c r="LF408" i="40"/>
  <c r="LG408" i="40" s="1"/>
  <c r="LF409" i="40"/>
  <c r="LG409" i="40" s="1"/>
  <c r="LF410" i="40"/>
  <c r="LG410" i="40" s="1"/>
  <c r="LF411" i="40"/>
  <c r="LG411" i="40" s="1"/>
  <c r="LF412" i="40"/>
  <c r="LG412" i="40" s="1"/>
  <c r="LF413" i="40"/>
  <c r="LG413" i="40" s="1"/>
  <c r="LF414" i="40"/>
  <c r="LG414" i="40" s="1"/>
  <c r="LF415" i="40"/>
  <c r="LG415" i="40" s="1"/>
  <c r="LF416" i="40"/>
  <c r="LG416" i="40" s="1"/>
  <c r="LF417" i="40"/>
  <c r="LG417" i="40" s="1"/>
  <c r="LF418" i="40"/>
  <c r="LG418" i="40" s="1"/>
  <c r="LF419" i="40"/>
  <c r="LG419" i="40" s="1"/>
  <c r="LF420" i="40"/>
  <c r="LG420" i="40" s="1"/>
  <c r="LF421" i="40"/>
  <c r="LG421" i="40" s="1"/>
  <c r="LF422" i="40"/>
  <c r="LG422" i="40" s="1"/>
  <c r="LF423" i="40"/>
  <c r="LG423" i="40" s="1"/>
  <c r="LF424" i="40"/>
  <c r="LG424" i="40" s="1"/>
  <c r="LF425" i="40"/>
  <c r="LG425" i="40" s="1"/>
  <c r="LF426" i="40"/>
  <c r="LG426" i="40" s="1"/>
  <c r="LF427" i="40"/>
  <c r="LG427" i="40" s="1"/>
  <c r="LF428" i="40"/>
  <c r="LG428" i="40" s="1"/>
  <c r="LF429" i="40"/>
  <c r="LG429" i="40" s="1"/>
  <c r="LF430" i="40"/>
  <c r="LG430" i="40" s="1"/>
  <c r="LF431" i="40"/>
  <c r="LG431" i="40" s="1"/>
  <c r="LF432" i="40"/>
  <c r="LG432" i="40" s="1"/>
  <c r="LF433" i="40"/>
  <c r="LG433" i="40" s="1"/>
  <c r="LF434" i="40"/>
  <c r="LG434" i="40" s="1"/>
  <c r="LF435" i="40"/>
  <c r="LG435" i="40" s="1"/>
  <c r="LF436" i="40"/>
  <c r="LG436" i="40" s="1"/>
  <c r="LF437" i="40"/>
  <c r="LG437" i="40" s="1"/>
  <c r="LF438" i="40"/>
  <c r="LG438" i="40" s="1"/>
  <c r="LF439" i="40"/>
  <c r="LG439" i="40" s="1"/>
  <c r="LF440" i="40"/>
  <c r="LG440" i="40" s="1"/>
  <c r="LF441" i="40"/>
  <c r="LG441" i="40" s="1"/>
  <c r="LF442" i="40"/>
  <c r="LG442" i="40" s="1"/>
  <c r="LF443" i="40"/>
  <c r="LG443" i="40" s="1"/>
  <c r="LF444" i="40"/>
  <c r="LG444" i="40" s="1"/>
  <c r="LF445" i="40"/>
  <c r="LG445" i="40" s="1"/>
  <c r="LF446" i="40"/>
  <c r="LG446" i="40" s="1"/>
  <c r="LF447" i="40"/>
  <c r="LG447" i="40" s="1"/>
  <c r="LF448" i="40"/>
  <c r="LG448" i="40" s="1"/>
  <c r="LF449" i="40"/>
  <c r="LG449" i="40" s="1"/>
  <c r="LF450" i="40"/>
  <c r="LG450" i="40" s="1"/>
  <c r="LF451" i="40"/>
  <c r="LG451" i="40" s="1"/>
  <c r="LF452" i="40"/>
  <c r="LG452" i="40" s="1"/>
  <c r="LF453" i="40"/>
  <c r="LG453" i="40" s="1"/>
  <c r="LF454" i="40"/>
  <c r="LG454" i="40" s="1"/>
  <c r="LF455" i="40"/>
  <c r="LG455" i="40" s="1"/>
  <c r="LF456" i="40"/>
  <c r="LG456" i="40" s="1"/>
  <c r="LF457" i="40"/>
  <c r="LG457" i="40" s="1"/>
  <c r="LF458" i="40"/>
  <c r="LG458" i="40" s="1"/>
  <c r="LF459" i="40"/>
  <c r="LG459" i="40" s="1"/>
  <c r="LF460" i="40"/>
  <c r="LG460" i="40" s="1"/>
  <c r="LF461" i="40"/>
  <c r="LG461" i="40" s="1"/>
  <c r="LF462" i="40"/>
  <c r="LG462" i="40" s="1"/>
  <c r="LF463" i="40"/>
  <c r="LG463" i="40" s="1"/>
  <c r="LF464" i="40"/>
  <c r="LG464" i="40" s="1"/>
  <c r="LF465" i="40"/>
  <c r="LG465" i="40" s="1"/>
  <c r="LF466" i="40"/>
  <c r="LG466" i="40" s="1"/>
  <c r="LF467" i="40"/>
  <c r="LG467" i="40" s="1"/>
  <c r="LF468" i="40"/>
  <c r="LG468" i="40" s="1"/>
  <c r="LF469" i="40"/>
  <c r="LG469" i="40" s="1"/>
  <c r="LF470" i="40"/>
  <c r="LG470" i="40" s="1"/>
  <c r="LF471" i="40"/>
  <c r="LG471" i="40" s="1"/>
  <c r="LF472" i="40"/>
  <c r="LG472" i="40" s="1"/>
  <c r="LF473" i="40"/>
  <c r="LG473" i="40" s="1"/>
  <c r="LF474" i="40"/>
  <c r="LG474" i="40" s="1"/>
  <c r="LF475" i="40"/>
  <c r="LG475" i="40" s="1"/>
  <c r="LF476" i="40"/>
  <c r="LG476" i="40" s="1"/>
  <c r="LF477" i="40"/>
  <c r="LG477" i="40" s="1"/>
  <c r="LF478" i="40"/>
  <c r="LG478" i="40" s="1"/>
  <c r="LF479" i="40"/>
  <c r="LG479" i="40" s="1"/>
  <c r="LF480" i="40"/>
  <c r="LG480" i="40" s="1"/>
  <c r="LF481" i="40"/>
  <c r="LG481" i="40" s="1"/>
  <c r="LF482" i="40"/>
  <c r="LG482" i="40" s="1"/>
  <c r="LF483" i="40"/>
  <c r="LG483" i="40" s="1"/>
  <c r="LF484" i="40"/>
  <c r="LG484" i="40" s="1"/>
  <c r="LF485" i="40"/>
  <c r="LG485" i="40" s="1"/>
  <c r="LF486" i="40"/>
  <c r="LG486" i="40" s="1"/>
  <c r="LF487" i="40"/>
  <c r="LG487" i="40" s="1"/>
  <c r="LF488" i="40"/>
  <c r="LG488" i="40" s="1"/>
  <c r="LF489" i="40"/>
  <c r="LG489" i="40" s="1"/>
  <c r="LF490" i="40"/>
  <c r="LG490" i="40" s="1"/>
  <c r="LF491" i="40"/>
  <c r="LG491" i="40" s="1"/>
  <c r="LF492" i="40"/>
  <c r="LG492" i="40" s="1"/>
  <c r="LF493" i="40"/>
  <c r="LG493" i="40" s="1"/>
  <c r="LF494" i="40"/>
  <c r="LG494" i="40" s="1"/>
  <c r="LF495" i="40"/>
  <c r="LG495" i="40" s="1"/>
  <c r="LF496" i="40"/>
  <c r="LG496" i="40" s="1"/>
  <c r="LF497" i="40"/>
  <c r="LG497" i="40" s="1"/>
  <c r="LF498" i="40"/>
  <c r="LG498" i="40" s="1"/>
  <c r="LF499" i="40"/>
  <c r="LG499" i="40" s="1"/>
  <c r="LF500" i="40"/>
  <c r="LG500" i="40" s="1"/>
  <c r="LF501" i="40"/>
  <c r="LG501" i="40" s="1"/>
  <c r="LF502" i="40"/>
  <c r="LG502" i="40" s="1"/>
  <c r="LF503" i="40"/>
  <c r="LG503" i="40" s="1"/>
  <c r="LF504" i="40"/>
  <c r="LG504" i="40" s="1"/>
  <c r="LF505" i="40"/>
  <c r="LG505" i="40" s="1"/>
  <c r="LF506" i="40"/>
  <c r="LG506" i="40" s="1"/>
  <c r="LF507" i="40"/>
  <c r="LG507" i="40" s="1"/>
  <c r="LF508" i="40"/>
  <c r="LG508" i="40" s="1"/>
  <c r="LF509" i="40"/>
  <c r="LG509" i="40" s="1"/>
  <c r="LF510" i="40"/>
  <c r="LG510" i="40" s="1"/>
  <c r="LF511" i="40"/>
  <c r="LG511" i="40" s="1"/>
  <c r="LF512" i="40"/>
  <c r="LG512" i="40" s="1"/>
  <c r="LF513" i="40"/>
  <c r="LG513" i="40" s="1"/>
  <c r="LF514" i="40"/>
  <c r="LG514" i="40" s="1"/>
  <c r="LF515" i="40"/>
  <c r="LG515" i="40" s="1"/>
  <c r="LF516" i="40"/>
  <c r="LG516" i="40" s="1"/>
  <c r="LF517" i="40"/>
  <c r="LG517" i="40" s="1"/>
  <c r="LF518" i="40"/>
  <c r="LG518" i="40" s="1"/>
  <c r="LF519" i="40"/>
  <c r="LG519" i="40" s="1"/>
  <c r="LF520" i="40"/>
  <c r="LG520" i="40" s="1"/>
  <c r="LF521" i="40"/>
  <c r="LG521" i="40" s="1"/>
  <c r="LF522" i="40"/>
  <c r="LG522" i="40" s="1"/>
  <c r="LF523" i="40"/>
  <c r="LG523" i="40" s="1"/>
  <c r="LF524" i="40"/>
  <c r="LG524" i="40" s="1"/>
  <c r="LF525" i="40"/>
  <c r="LG525" i="40" s="1"/>
  <c r="LF526" i="40"/>
  <c r="LG526" i="40" s="1"/>
  <c r="LF527" i="40"/>
  <c r="LG527" i="40" s="1"/>
  <c r="LF528" i="40"/>
  <c r="LG528" i="40" s="1"/>
  <c r="LF529" i="40"/>
  <c r="LG529" i="40" s="1"/>
  <c r="LF530" i="40"/>
  <c r="LG530" i="40" s="1"/>
  <c r="LF531" i="40"/>
  <c r="LG531" i="40" s="1"/>
  <c r="LF532" i="40"/>
  <c r="LG532" i="40" s="1"/>
  <c r="LF533" i="40"/>
  <c r="LG533" i="40" s="1"/>
  <c r="LF534" i="40"/>
  <c r="LG534" i="40" s="1"/>
  <c r="LF535" i="40"/>
  <c r="LG535" i="40" s="1"/>
  <c r="LF536" i="40"/>
  <c r="LG536" i="40" s="1"/>
  <c r="LF537" i="40"/>
  <c r="LG537" i="40" s="1"/>
  <c r="LF538" i="40"/>
  <c r="LG538" i="40" s="1"/>
  <c r="LF539" i="40"/>
  <c r="LG539" i="40" s="1"/>
  <c r="LF540" i="40"/>
  <c r="LG540" i="40" s="1"/>
  <c r="LF541" i="40"/>
  <c r="LG541" i="40" s="1"/>
  <c r="LF542" i="40"/>
  <c r="LG542" i="40" s="1"/>
  <c r="LF543" i="40"/>
  <c r="LG543" i="40" s="1"/>
  <c r="LF544" i="40"/>
  <c r="LG544" i="40" s="1"/>
  <c r="LF545" i="40"/>
  <c r="LG545" i="40" s="1"/>
  <c r="LF546" i="40"/>
  <c r="LG546" i="40" s="1"/>
  <c r="LF547" i="40"/>
  <c r="LG547" i="40" s="1"/>
  <c r="LF548" i="40"/>
  <c r="LG548" i="40" s="1"/>
  <c r="LF549" i="40"/>
  <c r="LG549" i="40" s="1"/>
  <c r="LF550" i="40"/>
  <c r="LG550" i="40" s="1"/>
  <c r="LF551" i="40"/>
  <c r="LG551" i="40" s="1"/>
  <c r="LF552" i="40"/>
  <c r="LG552" i="40" s="1"/>
  <c r="LF553" i="40"/>
  <c r="LG553" i="40" s="1"/>
  <c r="LF554" i="40"/>
  <c r="LG554" i="40" s="1"/>
  <c r="LF555" i="40"/>
  <c r="LG555" i="40" s="1"/>
  <c r="LF556" i="40"/>
  <c r="LG556" i="40" s="1"/>
  <c r="LF557" i="40"/>
  <c r="LG557" i="40" s="1"/>
  <c r="LF558" i="40"/>
  <c r="LG558" i="40" s="1"/>
  <c r="LF559" i="40"/>
  <c r="LG559" i="40" s="1"/>
  <c r="LF560" i="40"/>
  <c r="LG560" i="40" s="1"/>
  <c r="LF561" i="40"/>
  <c r="LG561" i="40" s="1"/>
  <c r="LF562" i="40"/>
  <c r="LG562" i="40" s="1"/>
  <c r="LF563" i="40"/>
  <c r="LG563" i="40" s="1"/>
  <c r="LF564" i="40"/>
  <c r="LG564" i="40" s="1"/>
  <c r="LF565" i="40"/>
  <c r="LG565" i="40" s="1"/>
  <c r="LF566" i="40"/>
  <c r="LG566" i="40" s="1"/>
  <c r="LF567" i="40"/>
  <c r="LG567" i="40" s="1"/>
  <c r="LF568" i="40"/>
  <c r="LG568" i="40" s="1"/>
  <c r="LF569" i="40"/>
  <c r="LG569" i="40" s="1"/>
  <c r="LF570" i="40"/>
  <c r="LG570" i="40" s="1"/>
  <c r="LF571" i="40"/>
  <c r="LG571" i="40" s="1"/>
  <c r="LF572" i="40"/>
  <c r="LG572" i="40" s="1"/>
  <c r="LF573" i="40"/>
  <c r="LG573" i="40" s="1"/>
  <c r="LF574" i="40"/>
  <c r="LG574" i="40" s="1"/>
  <c r="LF575" i="40"/>
  <c r="LG575" i="40" s="1"/>
  <c r="LF576" i="40"/>
  <c r="LG576" i="40" s="1"/>
  <c r="LF577" i="40"/>
  <c r="LG577" i="40" s="1"/>
  <c r="LF578" i="40"/>
  <c r="LG578" i="40" s="1"/>
  <c r="LF579" i="40"/>
  <c r="LG579" i="40" s="1"/>
  <c r="LF580" i="40"/>
  <c r="LG580" i="40" s="1"/>
  <c r="LF581" i="40"/>
  <c r="LG581" i="40" s="1"/>
  <c r="LF582" i="40"/>
  <c r="LG582" i="40" s="1"/>
  <c r="LF583" i="40"/>
  <c r="LG583" i="40" s="1"/>
  <c r="LF584" i="40"/>
  <c r="LG584" i="40" s="1"/>
  <c r="LF585" i="40"/>
  <c r="LG585" i="40" s="1"/>
  <c r="LF586" i="40"/>
  <c r="LG586" i="40" s="1"/>
  <c r="LF587" i="40"/>
  <c r="LG587" i="40" s="1"/>
  <c r="LF588" i="40"/>
  <c r="LG588" i="40" s="1"/>
  <c r="LF589" i="40"/>
  <c r="LG589" i="40" s="1"/>
  <c r="LF590" i="40"/>
  <c r="LG590" i="40" s="1"/>
  <c r="LF591" i="40"/>
  <c r="LG591" i="40" s="1"/>
  <c r="LF592" i="40"/>
  <c r="LG592" i="40" s="1"/>
  <c r="LF593" i="40"/>
  <c r="LG593" i="40" s="1"/>
  <c r="LF594" i="40"/>
  <c r="LG594" i="40" s="1"/>
  <c r="LF595" i="40"/>
  <c r="LG595" i="40" s="1"/>
  <c r="LF596" i="40"/>
  <c r="LG596" i="40" s="1"/>
  <c r="LF597" i="40"/>
  <c r="LG597" i="40" s="1"/>
  <c r="LF598" i="40"/>
  <c r="LG598" i="40" s="1"/>
  <c r="LF599" i="40"/>
  <c r="LG599" i="40" s="1"/>
  <c r="LF600" i="40"/>
  <c r="LG600" i="40" s="1"/>
  <c r="LF601" i="40"/>
  <c r="LG601" i="40" s="1"/>
  <c r="LF602" i="40"/>
  <c r="LG602" i="40" s="1"/>
  <c r="LF603" i="40"/>
  <c r="LG603" i="40" s="1"/>
  <c r="LF604" i="40"/>
  <c r="LG604" i="40" s="1"/>
  <c r="LF605" i="40"/>
  <c r="LG605" i="40" s="1"/>
  <c r="LF606" i="40"/>
  <c r="LG606" i="40" s="1"/>
  <c r="LF607" i="40"/>
  <c r="LG607" i="40" s="1"/>
  <c r="LF608" i="40"/>
  <c r="LG608" i="40" s="1"/>
  <c r="LF609" i="40"/>
  <c r="LG609" i="40" s="1"/>
  <c r="LF610" i="40"/>
  <c r="LG610" i="40" s="1"/>
  <c r="LF611" i="40"/>
  <c r="LG611" i="40" s="1"/>
  <c r="LF612" i="40"/>
  <c r="LG612" i="40" s="1"/>
  <c r="LF613" i="40"/>
  <c r="LG613" i="40" s="1"/>
  <c r="LF614" i="40"/>
  <c r="LG614" i="40" s="1"/>
  <c r="LF615" i="40"/>
  <c r="LG615" i="40" s="1"/>
  <c r="LF616" i="40"/>
  <c r="LG616" i="40" s="1"/>
  <c r="LF617" i="40"/>
  <c r="LG617" i="40" s="1"/>
  <c r="LF618" i="40"/>
  <c r="LG618" i="40" s="1"/>
  <c r="LF619" i="40"/>
  <c r="LG619" i="40" s="1"/>
  <c r="LF620" i="40"/>
  <c r="LG620" i="40" s="1"/>
  <c r="LF621" i="40"/>
  <c r="LG621" i="40" s="1"/>
  <c r="LF622" i="40"/>
  <c r="LG622" i="40" s="1"/>
  <c r="LF623" i="40"/>
  <c r="LG623" i="40" s="1"/>
  <c r="LF624" i="40"/>
  <c r="LG624" i="40" s="1"/>
  <c r="LF625" i="40"/>
  <c r="LG625" i="40" s="1"/>
  <c r="LF626" i="40"/>
  <c r="LG626" i="40" s="1"/>
  <c r="LF627" i="40"/>
  <c r="LG627" i="40" s="1"/>
  <c r="LF628" i="40"/>
  <c r="LG628" i="40" s="1"/>
  <c r="LF629" i="40"/>
  <c r="LG629" i="40" s="1"/>
  <c r="LF630" i="40"/>
  <c r="LG630" i="40" s="1"/>
  <c r="LF631" i="40"/>
  <c r="LG631" i="40" s="1"/>
  <c r="LF632" i="40"/>
  <c r="LG632" i="40" s="1"/>
  <c r="LF633" i="40"/>
  <c r="LG633" i="40" s="1"/>
  <c r="LF634" i="40"/>
  <c r="LG634" i="40" s="1"/>
  <c r="LF635" i="40"/>
  <c r="LG635" i="40" s="1"/>
  <c r="LF636" i="40"/>
  <c r="LG636" i="40" s="1"/>
  <c r="LF637" i="40"/>
  <c r="LG637" i="40" s="1"/>
  <c r="LF638" i="40"/>
  <c r="LG638" i="40" s="1"/>
  <c r="LF639" i="40"/>
  <c r="LG639" i="40" s="1"/>
  <c r="LF640" i="40"/>
  <c r="LG640" i="40" s="1"/>
  <c r="LF641" i="40"/>
  <c r="LG641" i="40" s="1"/>
  <c r="LF642" i="40"/>
  <c r="LG642" i="40" s="1"/>
  <c r="LF643" i="40"/>
  <c r="LG643" i="40" s="1"/>
  <c r="LF644" i="40"/>
  <c r="LG644" i="40" s="1"/>
  <c r="LF645" i="40"/>
  <c r="LG645" i="40" s="1"/>
  <c r="LF646" i="40"/>
  <c r="LG646" i="40" s="1"/>
  <c r="LF647" i="40"/>
  <c r="LG647" i="40" s="1"/>
  <c r="LF648" i="40"/>
  <c r="LG648" i="40" s="1"/>
  <c r="LF649" i="40"/>
  <c r="LG649" i="40" s="1"/>
  <c r="LF650" i="40"/>
  <c r="LG650" i="40" s="1"/>
  <c r="LF651" i="40"/>
  <c r="LG651" i="40" s="1"/>
  <c r="LF652" i="40"/>
  <c r="LG652" i="40" s="1"/>
  <c r="LF653" i="40"/>
  <c r="LG653" i="40" s="1"/>
  <c r="LF654" i="40"/>
  <c r="LG654" i="40" s="1"/>
  <c r="LF655" i="40"/>
  <c r="LG655" i="40" s="1"/>
  <c r="LF656" i="40"/>
  <c r="LG656" i="40" s="1"/>
  <c r="LF657" i="40"/>
  <c r="LG657" i="40" s="1"/>
  <c r="LF658" i="40"/>
  <c r="LG658" i="40" s="1"/>
  <c r="LF659" i="40"/>
  <c r="LG659" i="40" s="1"/>
  <c r="LF660" i="40"/>
  <c r="LG660" i="40" s="1"/>
  <c r="LF661" i="40"/>
  <c r="LG661" i="40" s="1"/>
  <c r="LF662" i="40"/>
  <c r="LG662" i="40" s="1"/>
  <c r="LF663" i="40"/>
  <c r="LG663" i="40" s="1"/>
  <c r="LF664" i="40"/>
  <c r="LG664" i="40" s="1"/>
  <c r="LF665" i="40"/>
  <c r="LG665" i="40" s="1"/>
  <c r="LF666" i="40"/>
  <c r="LG666" i="40" s="1"/>
  <c r="LF667" i="40"/>
  <c r="LG667" i="40" s="1"/>
  <c r="LF668" i="40"/>
  <c r="LG668" i="40" s="1"/>
  <c r="LF669" i="40"/>
  <c r="LG669" i="40" s="1"/>
  <c r="LF670" i="40"/>
  <c r="LG670" i="40" s="1"/>
  <c r="LF671" i="40"/>
  <c r="LG671" i="40" s="1"/>
  <c r="LF672" i="40"/>
  <c r="LG672" i="40" s="1"/>
  <c r="LF673" i="40"/>
  <c r="LG673" i="40" s="1"/>
  <c r="LF674" i="40"/>
  <c r="LG674" i="40" s="1"/>
  <c r="LF675" i="40"/>
  <c r="LG675" i="40" s="1"/>
  <c r="LF676" i="40"/>
  <c r="LG676" i="40" s="1"/>
  <c r="LF677" i="40"/>
  <c r="LG677" i="40" s="1"/>
  <c r="LF678" i="40"/>
  <c r="LG678" i="40" s="1"/>
  <c r="LF679" i="40"/>
  <c r="LG679" i="40" s="1"/>
  <c r="LF680" i="40"/>
  <c r="LG680" i="40" s="1"/>
  <c r="LF681" i="40"/>
  <c r="LG681" i="40" s="1"/>
  <c r="LF682" i="40"/>
  <c r="LG682" i="40" s="1"/>
  <c r="LF683" i="40"/>
  <c r="LG683" i="40" s="1"/>
  <c r="LF684" i="40"/>
  <c r="LG684" i="40" s="1"/>
  <c r="LF685" i="40"/>
  <c r="LG685" i="40" s="1"/>
  <c r="LF686" i="40"/>
  <c r="LG686" i="40" s="1"/>
  <c r="LF687" i="40"/>
  <c r="LG687" i="40" s="1"/>
  <c r="LF688" i="40"/>
  <c r="LG688" i="40" s="1"/>
  <c r="LF689" i="40"/>
  <c r="LG689" i="40" s="1"/>
  <c r="LF690" i="40"/>
  <c r="LG690" i="40" s="1"/>
  <c r="LF691" i="40"/>
  <c r="LG691" i="40" s="1"/>
  <c r="LF692" i="40"/>
  <c r="LG692" i="40" s="1"/>
  <c r="LF693" i="40"/>
  <c r="LG693" i="40" s="1"/>
  <c r="LF694" i="40"/>
  <c r="LG694" i="40" s="1"/>
  <c r="LF695" i="40"/>
  <c r="LG695" i="40" s="1"/>
  <c r="LF696" i="40"/>
  <c r="LG696" i="40" s="1"/>
  <c r="LF697" i="40"/>
  <c r="LG697" i="40" s="1"/>
  <c r="LF698" i="40"/>
  <c r="LG698" i="40" s="1"/>
  <c r="LF699" i="40"/>
  <c r="LG699" i="40" s="1"/>
  <c r="LF700" i="40"/>
  <c r="LG700" i="40" s="1"/>
  <c r="LF701" i="40"/>
  <c r="LG701" i="40" s="1"/>
  <c r="LF702" i="40"/>
  <c r="LG702" i="40" s="1"/>
  <c r="LF703" i="40"/>
  <c r="LG703" i="40" s="1"/>
  <c r="LF704" i="40"/>
  <c r="LG704" i="40" s="1"/>
  <c r="LF705" i="40"/>
  <c r="LG705" i="40" s="1"/>
  <c r="LF706" i="40"/>
  <c r="LG706" i="40" s="1"/>
  <c r="LF707" i="40"/>
  <c r="LG707" i="40" s="1"/>
  <c r="LF708" i="40"/>
  <c r="LG708" i="40" s="1"/>
  <c r="LF709" i="40"/>
  <c r="LG709" i="40" s="1"/>
  <c r="LF710" i="40"/>
  <c r="LG710" i="40" s="1"/>
  <c r="LF711" i="40"/>
  <c r="LG711" i="40" s="1"/>
  <c r="LF712" i="40"/>
  <c r="LG712" i="40" s="1"/>
  <c r="LF713" i="40"/>
  <c r="LG713" i="40" s="1"/>
  <c r="LF714" i="40"/>
  <c r="LG714" i="40" s="1"/>
  <c r="LF715" i="40"/>
  <c r="LG715" i="40" s="1"/>
  <c r="LF716" i="40"/>
  <c r="LG716" i="40" s="1"/>
  <c r="LF717" i="40"/>
  <c r="LG717" i="40" s="1"/>
  <c r="LF718" i="40"/>
  <c r="LG718" i="40" s="1"/>
  <c r="LF719" i="40"/>
  <c r="LG719" i="40" s="1"/>
  <c r="LF720" i="40"/>
  <c r="LG720" i="40" s="1"/>
  <c r="LF721" i="40"/>
  <c r="LG721" i="40" s="1"/>
  <c r="LF722" i="40"/>
  <c r="LG722" i="40" s="1"/>
  <c r="LF723" i="40"/>
  <c r="LG723" i="40" s="1"/>
  <c r="LF724" i="40"/>
  <c r="LG724" i="40" s="1"/>
  <c r="LF725" i="40"/>
  <c r="LG725" i="40" s="1"/>
  <c r="LF726" i="40"/>
  <c r="LG726" i="40" s="1"/>
  <c r="LF727" i="40"/>
  <c r="LG727" i="40" s="1"/>
  <c r="LF728" i="40"/>
  <c r="LG728" i="40" s="1"/>
  <c r="LF729" i="40"/>
  <c r="LG729" i="40" s="1"/>
  <c r="LF730" i="40"/>
  <c r="LG730" i="40" s="1"/>
  <c r="LF731" i="40"/>
  <c r="LG731" i="40" s="1"/>
  <c r="LF732" i="40"/>
  <c r="LG732" i="40" s="1"/>
  <c r="LF733" i="40"/>
  <c r="LG733" i="40" s="1"/>
  <c r="LF734" i="40"/>
  <c r="LG734" i="40" s="1"/>
  <c r="LF735" i="40"/>
  <c r="LG735" i="40" s="1"/>
  <c r="LF736" i="40"/>
  <c r="LG736" i="40" s="1"/>
  <c r="LF737" i="40"/>
  <c r="LG737" i="40" s="1"/>
  <c r="LF738" i="40"/>
  <c r="LG738" i="40" s="1"/>
  <c r="LF739" i="40"/>
  <c r="LG739" i="40" s="1"/>
  <c r="LF740" i="40"/>
  <c r="LG740" i="40" s="1"/>
  <c r="LF741" i="40"/>
  <c r="LG741" i="40" s="1"/>
  <c r="LF742" i="40"/>
  <c r="LG742" i="40" s="1"/>
  <c r="LF743" i="40"/>
  <c r="LG743" i="40" s="1"/>
  <c r="LF744" i="40"/>
  <c r="LG744" i="40" s="1"/>
  <c r="LF745" i="40"/>
  <c r="LG745" i="40" s="1"/>
  <c r="LF746" i="40"/>
  <c r="LG746" i="40" s="1"/>
  <c r="LF747" i="40"/>
  <c r="LG747" i="40" s="1"/>
  <c r="LF748" i="40"/>
  <c r="LG748" i="40" s="1"/>
  <c r="LF749" i="40"/>
  <c r="LG749" i="40" s="1"/>
  <c r="LF750" i="40"/>
  <c r="LG750" i="40" s="1"/>
  <c r="LF751" i="40"/>
  <c r="LG751" i="40" s="1"/>
  <c r="LF752" i="40"/>
  <c r="LG752" i="40" s="1"/>
  <c r="LF753" i="40"/>
  <c r="LG753" i="40" s="1"/>
  <c r="LF754" i="40"/>
  <c r="LG754" i="40" s="1"/>
  <c r="LF755" i="40"/>
  <c r="LG755" i="40" s="1"/>
  <c r="LF756" i="40"/>
  <c r="LG756" i="40" s="1"/>
  <c r="LF757" i="40"/>
  <c r="LG757" i="40" s="1"/>
  <c r="LF758" i="40"/>
  <c r="LG758" i="40" s="1"/>
  <c r="LF759" i="40"/>
  <c r="LG759" i="40" s="1"/>
  <c r="LF760" i="40"/>
  <c r="LG760" i="40" s="1"/>
  <c r="LF761" i="40"/>
  <c r="LG761" i="40" s="1"/>
  <c r="LF762" i="40"/>
  <c r="LG762" i="40" s="1"/>
  <c r="LF763" i="40"/>
  <c r="LG763" i="40" s="1"/>
  <c r="LF764" i="40"/>
  <c r="LG764" i="40" s="1"/>
  <c r="LF765" i="40"/>
  <c r="LG765" i="40" s="1"/>
  <c r="LF766" i="40"/>
  <c r="LG766" i="40" s="1"/>
  <c r="LF767" i="40"/>
  <c r="LG767" i="40" s="1"/>
  <c r="LF768" i="40"/>
  <c r="LG768" i="40" s="1"/>
  <c r="LF769" i="40"/>
  <c r="LG769" i="40" s="1"/>
  <c r="LF770" i="40"/>
  <c r="LG770" i="40" s="1"/>
  <c r="LF771" i="40"/>
  <c r="LG771" i="40" s="1"/>
  <c r="LF772" i="40"/>
  <c r="LG772" i="40" s="1"/>
  <c r="LF773" i="40"/>
  <c r="LG773" i="40" s="1"/>
  <c r="LF774" i="40"/>
  <c r="LG774" i="40" s="1"/>
  <c r="LF775" i="40"/>
  <c r="LG775" i="40" s="1"/>
  <c r="LF776" i="40"/>
  <c r="LG776" i="40" s="1"/>
  <c r="LF777" i="40"/>
  <c r="LG777" i="40" s="1"/>
  <c r="LF778" i="40"/>
  <c r="LG778" i="40" s="1"/>
  <c r="LF779" i="40"/>
  <c r="LG779" i="40" s="1"/>
  <c r="LF780" i="40"/>
  <c r="LG780" i="40" s="1"/>
  <c r="LF781" i="40"/>
  <c r="LG781" i="40" s="1"/>
  <c r="LF782" i="40"/>
  <c r="LG782" i="40" s="1"/>
  <c r="LF783" i="40"/>
  <c r="LG783" i="40" s="1"/>
  <c r="LF784" i="40"/>
  <c r="LG784" i="40" s="1"/>
  <c r="LF785" i="40"/>
  <c r="LG785" i="40" s="1"/>
  <c r="LF786" i="40"/>
  <c r="LG786" i="40" s="1"/>
  <c r="LF787" i="40"/>
  <c r="LG787" i="40" s="1"/>
  <c r="LF788" i="40"/>
  <c r="LG788" i="40" s="1"/>
  <c r="LF789" i="40"/>
  <c r="LG789" i="40" s="1"/>
  <c r="LF790" i="40"/>
  <c r="LG790" i="40" s="1"/>
  <c r="LF791" i="40"/>
  <c r="LG791" i="40" s="1"/>
  <c r="LF792" i="40"/>
  <c r="LG792" i="40" s="1"/>
  <c r="LF793" i="40"/>
  <c r="LG793" i="40" s="1"/>
  <c r="LF794" i="40"/>
  <c r="LG794" i="40" s="1"/>
  <c r="LF795" i="40"/>
  <c r="LG795" i="40" s="1"/>
  <c r="LF796" i="40"/>
  <c r="LG796" i="40" s="1"/>
  <c r="LF797" i="40"/>
  <c r="LG797" i="40" s="1"/>
  <c r="LF798" i="40"/>
  <c r="LG798" i="40" s="1"/>
  <c r="LF799" i="40"/>
  <c r="LG799" i="40" s="1"/>
  <c r="LF800" i="40"/>
  <c r="LG800" i="40" s="1"/>
  <c r="LF801" i="40"/>
  <c r="LG801" i="40" s="1"/>
  <c r="LF802" i="40"/>
  <c r="LG802" i="40" s="1"/>
  <c r="LF803" i="40"/>
  <c r="LG803" i="40" s="1"/>
  <c r="LF804" i="40"/>
  <c r="LG804" i="40" s="1"/>
  <c r="LF805" i="40"/>
  <c r="LG805" i="40" s="1"/>
  <c r="LF806" i="40"/>
  <c r="LG806" i="40" s="1"/>
  <c r="LF807" i="40"/>
  <c r="LG807" i="40" s="1"/>
  <c r="LF808" i="40"/>
  <c r="LG808" i="40" s="1"/>
  <c r="LF809" i="40"/>
  <c r="LG809" i="40" s="1"/>
  <c r="LF810" i="40"/>
  <c r="LG810" i="40" s="1"/>
  <c r="LF811" i="40"/>
  <c r="LG811" i="40" s="1"/>
  <c r="LF812" i="40"/>
  <c r="LG812" i="40" s="1"/>
  <c r="LF813" i="40"/>
  <c r="LG813" i="40" s="1"/>
  <c r="LF814" i="40"/>
  <c r="LG814" i="40" s="1"/>
  <c r="LF815" i="40"/>
  <c r="LG815" i="40" s="1"/>
  <c r="LF816" i="40"/>
  <c r="LG816" i="40" s="1"/>
  <c r="LF817" i="40"/>
  <c r="LG817" i="40" s="1"/>
  <c r="LF818" i="40"/>
  <c r="LG818" i="40" s="1"/>
  <c r="LF819" i="40"/>
  <c r="LG819" i="40" s="1"/>
  <c r="LF820" i="40"/>
  <c r="LG820" i="40" s="1"/>
  <c r="LF821" i="40"/>
  <c r="LG821" i="40" s="1"/>
  <c r="LF822" i="40"/>
  <c r="LG822" i="40" s="1"/>
  <c r="LF823" i="40"/>
  <c r="LG823" i="40" s="1"/>
  <c r="LF824" i="40"/>
  <c r="LG824" i="40" s="1"/>
  <c r="LF825" i="40"/>
  <c r="LG825" i="40" s="1"/>
  <c r="LF826" i="40"/>
  <c r="LG826" i="40" s="1"/>
  <c r="LF827" i="40"/>
  <c r="LG827" i="40" s="1"/>
  <c r="LF828" i="40"/>
  <c r="LG828" i="40" s="1"/>
  <c r="LF829" i="40"/>
  <c r="LG829" i="40" s="1"/>
  <c r="LF830" i="40"/>
  <c r="LG830" i="40" s="1"/>
  <c r="LF831" i="40"/>
  <c r="LG831" i="40" s="1"/>
  <c r="LF832" i="40"/>
  <c r="LG832" i="40" s="1"/>
  <c r="LF833" i="40"/>
  <c r="LG833" i="40" s="1"/>
  <c r="LF834" i="40"/>
  <c r="LG834" i="40" s="1"/>
  <c r="LF835" i="40"/>
  <c r="LG835" i="40" s="1"/>
  <c r="LF836" i="40"/>
  <c r="LG836" i="40" s="1"/>
  <c r="LF837" i="40"/>
  <c r="LG837" i="40" s="1"/>
  <c r="LF838" i="40"/>
  <c r="LG838" i="40" s="1"/>
  <c r="LF839" i="40"/>
  <c r="LG839" i="40" s="1"/>
  <c r="LF840" i="40"/>
  <c r="LG840" i="40" s="1"/>
  <c r="LF841" i="40"/>
  <c r="LG841" i="40" s="1"/>
  <c r="LF842" i="40"/>
  <c r="LG842" i="40" s="1"/>
  <c r="LF843" i="40"/>
  <c r="LG843" i="40" s="1"/>
  <c r="LF844" i="40"/>
  <c r="LG844" i="40" s="1"/>
  <c r="LF845" i="40"/>
  <c r="LG845" i="40" s="1"/>
  <c r="LF846" i="40"/>
  <c r="LG846" i="40" s="1"/>
  <c r="LF847" i="40"/>
  <c r="LG847" i="40" s="1"/>
  <c r="LF848" i="40"/>
  <c r="LG848" i="40" s="1"/>
  <c r="LF849" i="40"/>
  <c r="LG849" i="40" s="1"/>
  <c r="LF850" i="40"/>
  <c r="LG850" i="40" s="1"/>
  <c r="LF851" i="40"/>
  <c r="LG851" i="40" s="1"/>
  <c r="LF852" i="40"/>
  <c r="LG852" i="40" s="1"/>
  <c r="LF853" i="40"/>
  <c r="LG853" i="40" s="1"/>
  <c r="LF854" i="40"/>
  <c r="LG854" i="40" s="1"/>
  <c r="LF855" i="40"/>
  <c r="LG855" i="40" s="1"/>
  <c r="LF856" i="40"/>
  <c r="LG856" i="40" s="1"/>
  <c r="LF857" i="40"/>
  <c r="LG857" i="40" s="1"/>
  <c r="LF858" i="40"/>
  <c r="LG858" i="40" s="1"/>
  <c r="LF859" i="40"/>
  <c r="LG859" i="40" s="1"/>
  <c r="LF860" i="40"/>
  <c r="LG860" i="40" s="1"/>
  <c r="LF861" i="40"/>
  <c r="LG861" i="40" s="1"/>
  <c r="LF862" i="40"/>
  <c r="LG862" i="40" s="1"/>
  <c r="LF863" i="40"/>
  <c r="LG863" i="40" s="1"/>
  <c r="LF864" i="40"/>
  <c r="LG864" i="40" s="1"/>
  <c r="LF865" i="40"/>
  <c r="LG865" i="40" s="1"/>
  <c r="LF866" i="40"/>
  <c r="LG866" i="40" s="1"/>
  <c r="LF867" i="40"/>
  <c r="LG867" i="40" s="1"/>
  <c r="LF868" i="40"/>
  <c r="LG868" i="40" s="1"/>
  <c r="LF869" i="40"/>
  <c r="LG869" i="40" s="1"/>
  <c r="LF870" i="40"/>
  <c r="LG870" i="40" s="1"/>
  <c r="LF871" i="40"/>
  <c r="LG871" i="40" s="1"/>
  <c r="LF872" i="40"/>
  <c r="LG872" i="40" s="1"/>
  <c r="LF873" i="40"/>
  <c r="LG873" i="40" s="1"/>
  <c r="LF874" i="40"/>
  <c r="LG874" i="40" s="1"/>
  <c r="LF875" i="40"/>
  <c r="LG875" i="40" s="1"/>
  <c r="LF876" i="40"/>
  <c r="LG876" i="40" s="1"/>
  <c r="LF877" i="40"/>
  <c r="LG877" i="40" s="1"/>
  <c r="LF878" i="40"/>
  <c r="LG878" i="40" s="1"/>
  <c r="LF879" i="40"/>
  <c r="LG879" i="40" s="1"/>
  <c r="LF880" i="40"/>
  <c r="LG880" i="40" s="1"/>
  <c r="LF881" i="40"/>
  <c r="LG881" i="40" s="1"/>
  <c r="LF882" i="40"/>
  <c r="LG882" i="40" s="1"/>
  <c r="LF883" i="40"/>
  <c r="LG883" i="40" s="1"/>
  <c r="LF884" i="40"/>
  <c r="LG884" i="40" s="1"/>
  <c r="LF885" i="40"/>
  <c r="LG885" i="40" s="1"/>
  <c r="LF886" i="40"/>
  <c r="LG886" i="40" s="1"/>
  <c r="LF887" i="40"/>
  <c r="LG887" i="40" s="1"/>
  <c r="LF888" i="40"/>
  <c r="LG888" i="40" s="1"/>
  <c r="LF889" i="40"/>
  <c r="LG889" i="40" s="1"/>
  <c r="LF890" i="40"/>
  <c r="LG890" i="40" s="1"/>
  <c r="LF891" i="40"/>
  <c r="LG891" i="40" s="1"/>
  <c r="LF892" i="40"/>
  <c r="LG892" i="40" s="1"/>
  <c r="LF893" i="40"/>
  <c r="LG893" i="40" s="1"/>
  <c r="LF894" i="40"/>
  <c r="LG894" i="40" s="1"/>
  <c r="LF895" i="40"/>
  <c r="LG895" i="40" s="1"/>
  <c r="LF896" i="40"/>
  <c r="LG896" i="40" s="1"/>
  <c r="LF897" i="40"/>
  <c r="LG897" i="40" s="1"/>
  <c r="LF898" i="40"/>
  <c r="LG898" i="40" s="1"/>
  <c r="LF899" i="40"/>
  <c r="LG899" i="40" s="1"/>
  <c r="LF900" i="40"/>
  <c r="LG900" i="40" s="1"/>
  <c r="LF901" i="40"/>
  <c r="LG901" i="40" s="1"/>
  <c r="LF902" i="40"/>
  <c r="LG902" i="40" s="1"/>
  <c r="LF903" i="40"/>
  <c r="LG903" i="40" s="1"/>
  <c r="LF904" i="40"/>
  <c r="LG904" i="40" s="1"/>
  <c r="LF905" i="40"/>
  <c r="LG905" i="40" s="1"/>
  <c r="LF906" i="40"/>
  <c r="LG906" i="40" s="1"/>
  <c r="LF907" i="40"/>
  <c r="LG907" i="40" s="1"/>
  <c r="LF908" i="40"/>
  <c r="LG908" i="40" s="1"/>
  <c r="LF909" i="40"/>
  <c r="LG909" i="40" s="1"/>
  <c r="LF910" i="40"/>
  <c r="LG910" i="40" s="1"/>
  <c r="LF911" i="40"/>
  <c r="LG911" i="40" s="1"/>
  <c r="LF912" i="40"/>
  <c r="LG912" i="40" s="1"/>
  <c r="LF913" i="40"/>
  <c r="LG913" i="40" s="1"/>
  <c r="LF914" i="40"/>
  <c r="LG914" i="40" s="1"/>
  <c r="LF915" i="40"/>
  <c r="LG915" i="40" s="1"/>
  <c r="LF916" i="40"/>
  <c r="LG916" i="40" s="1"/>
  <c r="LF917" i="40"/>
  <c r="LG917" i="40" s="1"/>
  <c r="LF918" i="40"/>
  <c r="LG918" i="40" s="1"/>
  <c r="LF919" i="40"/>
  <c r="LG919" i="40" s="1"/>
  <c r="LF920" i="40"/>
  <c r="LG920" i="40" s="1"/>
  <c r="LF921" i="40"/>
  <c r="LG921" i="40" s="1"/>
  <c r="LF922" i="40"/>
  <c r="LG922" i="40" s="1"/>
  <c r="LF923" i="40"/>
  <c r="LG923" i="40" s="1"/>
  <c r="LF924" i="40"/>
  <c r="LG924" i="40" s="1"/>
  <c r="LF925" i="40"/>
  <c r="LG925" i="40" s="1"/>
  <c r="LF926" i="40"/>
  <c r="LG926" i="40" s="1"/>
  <c r="LF927" i="40"/>
  <c r="LG927" i="40" s="1"/>
  <c r="LF928" i="40"/>
  <c r="LG928" i="40" s="1"/>
  <c r="LF929" i="40"/>
  <c r="LG929" i="40" s="1"/>
  <c r="LF930" i="40"/>
  <c r="LG930" i="40" s="1"/>
  <c r="LF931" i="40"/>
  <c r="LG931" i="40" s="1"/>
  <c r="LF932" i="40"/>
  <c r="LG932" i="40" s="1"/>
  <c r="LF933" i="40"/>
  <c r="LG933" i="40" s="1"/>
  <c r="LF934" i="40"/>
  <c r="LG934" i="40" s="1"/>
  <c r="LF935" i="40"/>
  <c r="LG935" i="40" s="1"/>
  <c r="LF936" i="40"/>
  <c r="LG936" i="40" s="1"/>
  <c r="LF937" i="40"/>
  <c r="LG937" i="40" s="1"/>
  <c r="LF938" i="40"/>
  <c r="LG938" i="40" s="1"/>
  <c r="LF939" i="40"/>
  <c r="LG939" i="40" s="1"/>
  <c r="LF940" i="40"/>
  <c r="LG940" i="40" s="1"/>
  <c r="LF941" i="40"/>
  <c r="LG941" i="40" s="1"/>
  <c r="LF942" i="40"/>
  <c r="LG942" i="40" s="1"/>
  <c r="LF943" i="40"/>
  <c r="LG943" i="40" s="1"/>
  <c r="LF944" i="40"/>
  <c r="LG944" i="40" s="1"/>
  <c r="LF945" i="40"/>
  <c r="LG945" i="40" s="1"/>
  <c r="LF946" i="40"/>
  <c r="LG946" i="40" s="1"/>
  <c r="LF947" i="40"/>
  <c r="LG947" i="40" s="1"/>
  <c r="LF948" i="40"/>
  <c r="LG948" i="40" s="1"/>
  <c r="LF949" i="40"/>
  <c r="LG949" i="40" s="1"/>
  <c r="LF950" i="40"/>
  <c r="LG950" i="40" s="1"/>
  <c r="LF951" i="40"/>
  <c r="LG951" i="40" s="1"/>
  <c r="LF952" i="40"/>
  <c r="LG952" i="40" s="1"/>
  <c r="LF953" i="40"/>
  <c r="LG953" i="40" s="1"/>
  <c r="LF954" i="40"/>
  <c r="LG954" i="40" s="1"/>
  <c r="LF955" i="40"/>
  <c r="LG955" i="40" s="1"/>
  <c r="LF956" i="40"/>
  <c r="LG956" i="40" s="1"/>
  <c r="LF957" i="40"/>
  <c r="LG957" i="40" s="1"/>
  <c r="LF958" i="40"/>
  <c r="LG958" i="40" s="1"/>
  <c r="LF959" i="40"/>
  <c r="LG959" i="40" s="1"/>
  <c r="LF960" i="40"/>
  <c r="LG960" i="40" s="1"/>
  <c r="LF961" i="40"/>
  <c r="LG961" i="40" s="1"/>
  <c r="LF962" i="40"/>
  <c r="LG962" i="40" s="1"/>
  <c r="LF963" i="40"/>
  <c r="LG963" i="40" s="1"/>
  <c r="LF964" i="40"/>
  <c r="LG964" i="40" s="1"/>
  <c r="LF965" i="40"/>
  <c r="LG965" i="40" s="1"/>
  <c r="LF966" i="40"/>
  <c r="LG966" i="40" s="1"/>
  <c r="LF967" i="40"/>
  <c r="LG967" i="40" s="1"/>
  <c r="LF968" i="40"/>
  <c r="LG968" i="40" s="1"/>
  <c r="LF969" i="40"/>
  <c r="LG969" i="40" s="1"/>
  <c r="LF970" i="40"/>
  <c r="LG970" i="40" s="1"/>
  <c r="LF971" i="40"/>
  <c r="LG971" i="40" s="1"/>
  <c r="LF972" i="40"/>
  <c r="LG972" i="40" s="1"/>
  <c r="LF973" i="40"/>
  <c r="LG973" i="40" s="1"/>
  <c r="LF974" i="40"/>
  <c r="LG974" i="40" s="1"/>
  <c r="LF975" i="40"/>
  <c r="LG975" i="40" s="1"/>
  <c r="LF976" i="40"/>
  <c r="LG976" i="40" s="1"/>
  <c r="LF977" i="40"/>
  <c r="LG977" i="40" s="1"/>
  <c r="LF978" i="40"/>
  <c r="LG978" i="40" s="1"/>
  <c r="LF979" i="40"/>
  <c r="LG979" i="40" s="1"/>
  <c r="LF980" i="40"/>
  <c r="LG980" i="40" s="1"/>
  <c r="LF981" i="40"/>
  <c r="LG981" i="40" s="1"/>
  <c r="LF982" i="40"/>
  <c r="LG982" i="40" s="1"/>
  <c r="LF983" i="40"/>
  <c r="LG983" i="40" s="1"/>
  <c r="LF984" i="40"/>
  <c r="LG984" i="40" s="1"/>
  <c r="LF985" i="40"/>
  <c r="LG985" i="40" s="1"/>
  <c r="LF986" i="40"/>
  <c r="LG986" i="40" s="1"/>
  <c r="LF987" i="40"/>
  <c r="LG987" i="40" s="1"/>
  <c r="LF988" i="40"/>
  <c r="LG988" i="40" s="1"/>
  <c r="LF989" i="40"/>
  <c r="LG989" i="40" s="1"/>
  <c r="LF990" i="40"/>
  <c r="LG990" i="40" s="1"/>
  <c r="LF991" i="40"/>
  <c r="LG991" i="40" s="1"/>
  <c r="LF992" i="40"/>
  <c r="LG992" i="40" s="1"/>
  <c r="LF993" i="40"/>
  <c r="LG993" i="40" s="1"/>
  <c r="LF994" i="40"/>
  <c r="LG994" i="40" s="1"/>
  <c r="LF995" i="40"/>
  <c r="LG995" i="40" s="1"/>
  <c r="LF996" i="40"/>
  <c r="LG996" i="40" s="1"/>
  <c r="LF997" i="40"/>
  <c r="LG997" i="40" s="1"/>
  <c r="LF998" i="40"/>
  <c r="LG998" i="40" s="1"/>
  <c r="LF999" i="40"/>
  <c r="LG999" i="40" s="1"/>
  <c r="LF1000" i="40"/>
  <c r="LG1000" i="40" s="1"/>
  <c r="LF1001" i="40"/>
  <c r="LG1001" i="40" s="1"/>
  <c r="LF1002" i="40"/>
  <c r="LG1002" i="40" s="1"/>
  <c r="LF1003" i="40"/>
  <c r="LG1003" i="40" s="1"/>
  <c r="LF1004" i="40"/>
  <c r="LG1004" i="40" s="1"/>
  <c r="LF1005" i="40"/>
  <c r="LG1005" i="40" s="1"/>
  <c r="LF1006" i="40"/>
  <c r="LG1006" i="40" s="1"/>
  <c r="LF1007" i="40"/>
  <c r="LG1007" i="40" s="1"/>
  <c r="LF1008" i="40"/>
  <c r="LG1008" i="40" s="1"/>
  <c r="LF1009" i="40"/>
  <c r="LG1009" i="40" s="1"/>
  <c r="LF1010" i="40"/>
  <c r="LG1010" i="40" s="1"/>
  <c r="LF1011" i="40"/>
  <c r="LG1011" i="40" s="1"/>
  <c r="LF1012" i="40"/>
  <c r="LG1012" i="40" s="1"/>
  <c r="LF1013" i="40"/>
  <c r="LG1013" i="40" s="1"/>
  <c r="LF1014" i="40"/>
  <c r="LG1014" i="40" s="1"/>
  <c r="LF1015" i="40"/>
  <c r="LG1015" i="40" s="1"/>
  <c r="LF1016" i="40"/>
  <c r="LG1016" i="40" s="1"/>
  <c r="LF1017" i="40"/>
  <c r="LG1017" i="40" s="1"/>
  <c r="LF1018" i="40"/>
  <c r="LG1018" i="40" s="1"/>
  <c r="LF1019" i="40"/>
  <c r="LG1019" i="40" s="1"/>
  <c r="LF1020" i="40"/>
  <c r="LG1020" i="40" s="1"/>
  <c r="LF1021" i="40"/>
  <c r="LG1021" i="40" s="1"/>
  <c r="LF1022" i="40"/>
  <c r="LG1022" i="40" s="1"/>
  <c r="LF1023" i="40"/>
  <c r="LG1023" i="40" s="1"/>
  <c r="LF1024" i="40"/>
  <c r="LG1024" i="40" s="1"/>
  <c r="LF1025" i="40"/>
  <c r="LG1025" i="40" s="1"/>
  <c r="LF1026" i="40"/>
  <c r="LG1026" i="40" s="1"/>
  <c r="LF1027" i="40"/>
  <c r="LG1027" i="40" s="1"/>
  <c r="LF1028" i="40"/>
  <c r="LG1028" i="40" s="1"/>
  <c r="LF1029" i="40"/>
  <c r="LG1029" i="40" s="1"/>
  <c r="LF1030" i="40"/>
  <c r="LG1030" i="40" s="1"/>
  <c r="LF1031" i="40"/>
  <c r="LG1031" i="40" s="1"/>
  <c r="LF1032" i="40"/>
  <c r="LG1032" i="40" s="1"/>
  <c r="LF1033" i="40"/>
  <c r="LG1033" i="40" s="1"/>
  <c r="LF1034" i="40"/>
  <c r="LG1034" i="40" s="1"/>
  <c r="LF1035" i="40"/>
  <c r="LG1035" i="40" s="1"/>
  <c r="LF1036" i="40"/>
  <c r="LG1036" i="40" s="1"/>
  <c r="LF1037" i="40"/>
  <c r="LG1037" i="40" s="1"/>
  <c r="LF1038" i="40"/>
  <c r="LG1038" i="40" s="1"/>
  <c r="LF1039" i="40"/>
  <c r="LG1039" i="40" s="1"/>
  <c r="LF1040" i="40"/>
  <c r="LG1040" i="40" s="1"/>
  <c r="LF1041" i="40"/>
  <c r="LG1041" i="40" s="1"/>
  <c r="LF1042" i="40"/>
  <c r="LG1042" i="40" s="1"/>
  <c r="LF1043" i="40"/>
  <c r="LG1043" i="40" s="1"/>
  <c r="LF1044" i="40"/>
  <c r="LG1044" i="40" s="1"/>
  <c r="LF1045" i="40"/>
  <c r="LG1045" i="40" s="1"/>
  <c r="LF1046" i="40"/>
  <c r="LG1046" i="40" s="1"/>
  <c r="LF1047" i="40"/>
  <c r="LG1047" i="40" s="1"/>
  <c r="LF1048" i="40"/>
  <c r="LG1048" i="40" s="1"/>
  <c r="LF1049" i="40"/>
  <c r="LG1049" i="40" s="1"/>
  <c r="LF1050" i="40"/>
  <c r="LG1050" i="40" s="1"/>
  <c r="LF1051" i="40"/>
  <c r="LG1051" i="40" s="1"/>
  <c r="LF1052" i="40"/>
  <c r="LG1052" i="40" s="1"/>
  <c r="LF1053" i="40"/>
  <c r="LG1053" i="40" s="1"/>
  <c r="LF1054" i="40"/>
  <c r="LG1054" i="40" s="1"/>
  <c r="LF1055" i="40"/>
  <c r="LG1055" i="40" s="1"/>
  <c r="LF1056" i="40"/>
  <c r="LG1056" i="40" s="1"/>
  <c r="LF1057" i="40"/>
  <c r="LG1057" i="40" s="1"/>
  <c r="LF1058" i="40"/>
  <c r="LG1058" i="40" s="1"/>
  <c r="LF1059" i="40"/>
  <c r="LG1059" i="40" s="1"/>
  <c r="LF1060" i="40"/>
  <c r="LG1060" i="40" s="1"/>
  <c r="LF1061" i="40"/>
  <c r="LG1061" i="40" s="1"/>
  <c r="LF1062" i="40"/>
  <c r="LG1062" i="40" s="1"/>
  <c r="LF1063" i="40"/>
  <c r="LG1063" i="40" s="1"/>
  <c r="LF1064" i="40"/>
  <c r="LG1064" i="40" s="1"/>
  <c r="LF1065" i="40"/>
  <c r="LG1065" i="40" s="1"/>
  <c r="LF1066" i="40"/>
  <c r="LG1066" i="40" s="1"/>
  <c r="LF1067" i="40"/>
  <c r="LG1067" i="40" s="1"/>
  <c r="LF1068" i="40"/>
  <c r="LG1068" i="40" s="1"/>
  <c r="LF1069" i="40"/>
  <c r="LG1069" i="40" s="1"/>
  <c r="LF1070" i="40"/>
  <c r="LG1070" i="40" s="1"/>
  <c r="LF1071" i="40"/>
  <c r="LG1071" i="40" s="1"/>
  <c r="LF1072" i="40"/>
  <c r="LG1072" i="40" s="1"/>
  <c r="LF1073" i="40"/>
  <c r="LG1073" i="40" s="1"/>
  <c r="LF1074" i="40"/>
  <c r="LG1074" i="40" s="1"/>
  <c r="LF1075" i="40"/>
  <c r="LG1075" i="40" s="1"/>
  <c r="LF1076" i="40"/>
  <c r="LG1076" i="40" s="1"/>
  <c r="LF1077" i="40"/>
  <c r="LG1077" i="40" s="1"/>
  <c r="LF1078" i="40"/>
  <c r="LG1078" i="40" s="1"/>
  <c r="LF1079" i="40"/>
  <c r="LG1079" i="40" s="1"/>
  <c r="LF1080" i="40"/>
  <c r="LG1080" i="40" s="1"/>
  <c r="LF1081" i="40"/>
  <c r="LG1081" i="40" s="1"/>
  <c r="LF1082" i="40"/>
  <c r="LG1082" i="40" s="1"/>
  <c r="LF1083" i="40"/>
  <c r="LG1083" i="40" s="1"/>
  <c r="LF1084" i="40"/>
  <c r="LG1084" i="40" s="1"/>
  <c r="LF1085" i="40"/>
  <c r="LG1085" i="40" s="1"/>
  <c r="LF1086" i="40"/>
  <c r="LG1086" i="40" s="1"/>
  <c r="LF1087" i="40"/>
  <c r="LG1087" i="40" s="1"/>
  <c r="LF1088" i="40"/>
  <c r="LG1088" i="40" s="1"/>
  <c r="LF1089" i="40"/>
  <c r="LG1089" i="40" s="1"/>
  <c r="LF1090" i="40"/>
  <c r="LG1090" i="40" s="1"/>
  <c r="LF1091" i="40"/>
  <c r="LG1091" i="40" s="1"/>
  <c r="LF1092" i="40"/>
  <c r="LG1092" i="40" s="1"/>
  <c r="LF1093" i="40"/>
  <c r="LG1093" i="40" s="1"/>
  <c r="LF1094" i="40"/>
  <c r="LG1094" i="40" s="1"/>
  <c r="LF1095" i="40"/>
  <c r="LG1095" i="40" s="1"/>
  <c r="LF1096" i="40"/>
  <c r="LG1096" i="40" s="1"/>
  <c r="LF1097" i="40"/>
  <c r="LG1097" i="40" s="1"/>
  <c r="LF1098" i="40"/>
  <c r="LG1098" i="40" s="1"/>
  <c r="LF1099" i="40"/>
  <c r="LG1099" i="40" s="1"/>
  <c r="LF1100" i="40"/>
  <c r="LG1100" i="40" s="1"/>
  <c r="LF1101" i="40"/>
  <c r="LG1101" i="40" s="1"/>
  <c r="LF1102" i="40"/>
  <c r="LG1102" i="40" s="1"/>
  <c r="LF1103" i="40"/>
  <c r="LG1103" i="40" s="1"/>
  <c r="LF1104" i="40"/>
  <c r="LG1104" i="40" s="1"/>
  <c r="LF1105" i="40"/>
  <c r="LG1105" i="40" s="1"/>
  <c r="LF1106" i="40"/>
  <c r="LG1106" i="40" s="1"/>
  <c r="LF1107" i="40"/>
  <c r="LG1107" i="40" s="1"/>
  <c r="LF1108" i="40"/>
  <c r="LG1108" i="40" s="1"/>
  <c r="LF1109" i="40"/>
  <c r="LG1109" i="40" s="1"/>
  <c r="LF1110" i="40"/>
  <c r="LG1110" i="40" s="1"/>
  <c r="LF1111" i="40"/>
  <c r="LG1111" i="40" s="1"/>
  <c r="LF1112" i="40"/>
  <c r="LG1112" i="40" s="1"/>
  <c r="LF1113" i="40"/>
  <c r="LG1113" i="40" s="1"/>
  <c r="LF1114" i="40"/>
  <c r="LG1114" i="40" s="1"/>
  <c r="LF1115" i="40"/>
  <c r="LG1115" i="40" s="1"/>
  <c r="LF1116" i="40"/>
  <c r="LG1116" i="40" s="1"/>
  <c r="LF1117" i="40"/>
  <c r="LG1117" i="40" s="1"/>
  <c r="LF1118" i="40"/>
  <c r="LG1118" i="40" s="1"/>
  <c r="LF1119" i="40"/>
  <c r="LF1120" i="40"/>
  <c r="LF1121" i="40"/>
  <c r="LF1122" i="40"/>
  <c r="LF1123" i="40"/>
  <c r="LF1124" i="40"/>
  <c r="LF1125" i="40"/>
  <c r="LF1126" i="40"/>
  <c r="LF1127" i="40"/>
  <c r="LF1128" i="40"/>
  <c r="LF1129" i="40"/>
  <c r="LF1130" i="40"/>
  <c r="LF1131" i="40"/>
  <c r="LF1132" i="40"/>
  <c r="LF1133" i="40"/>
  <c r="LF1134" i="40"/>
  <c r="LF1135" i="40"/>
  <c r="LF1136" i="40"/>
  <c r="LF1137" i="40"/>
  <c r="LF1138" i="40"/>
  <c r="LF1139" i="40"/>
  <c r="LF1140" i="40"/>
  <c r="LF1141" i="40"/>
  <c r="LF1142" i="40"/>
  <c r="LF1143" i="40"/>
  <c r="LF1144" i="40"/>
  <c r="LF1145" i="40"/>
  <c r="LF1146" i="40"/>
  <c r="LF1147" i="40"/>
  <c r="LF1148" i="40"/>
  <c r="LF1149" i="40"/>
  <c r="LF1150" i="40"/>
  <c r="LF1151" i="40"/>
  <c r="LF1152" i="40"/>
  <c r="LF1153" i="40"/>
  <c r="LF1154" i="40"/>
  <c r="LF1155" i="40"/>
  <c r="LF1156" i="40"/>
  <c r="LF1157" i="40"/>
  <c r="LF1158" i="40"/>
  <c r="LF1159" i="40"/>
  <c r="LF1160" i="40"/>
  <c r="LF1161" i="40"/>
  <c r="LF1162" i="40"/>
  <c r="LF1163" i="40"/>
  <c r="LF1164" i="40"/>
  <c r="LF1165" i="40"/>
  <c r="LF1166" i="40"/>
  <c r="LF1167" i="40"/>
  <c r="LF1168" i="40"/>
  <c r="LF1169" i="40"/>
  <c r="LF1170" i="40"/>
  <c r="LF1171" i="40"/>
  <c r="LF1172" i="40"/>
  <c r="LF1173" i="40"/>
  <c r="LF1174" i="40"/>
  <c r="LF1175" i="40"/>
  <c r="LF1176" i="40"/>
  <c r="LF1177" i="40"/>
  <c r="LF1178" i="40"/>
  <c r="LF1179" i="40"/>
  <c r="LF1180" i="40"/>
  <c r="LF1181" i="40"/>
  <c r="LF1182" i="40"/>
  <c r="LF1183" i="40"/>
  <c r="LF1184" i="40"/>
  <c r="LF1185" i="40"/>
  <c r="LF1186" i="40"/>
  <c r="LF1187" i="40"/>
  <c r="LF1188" i="40"/>
  <c r="LF1189" i="40"/>
  <c r="LF1190" i="40"/>
  <c r="LF1191" i="40"/>
  <c r="LF1192" i="40"/>
  <c r="LF1193" i="40"/>
  <c r="LF1194" i="40"/>
  <c r="LF1195" i="40"/>
  <c r="LF1196" i="40"/>
  <c r="LF1197" i="40"/>
  <c r="LF1198" i="40"/>
  <c r="LF1199" i="40"/>
  <c r="LF1200" i="40"/>
  <c r="LF1201" i="40"/>
  <c r="LF1202" i="40"/>
  <c r="LF1203" i="40"/>
  <c r="LF1204" i="40"/>
  <c r="LF1205" i="40"/>
  <c r="LF1206" i="40"/>
  <c r="LF1207" i="40"/>
  <c r="LF1208" i="40"/>
  <c r="LF1209" i="40"/>
  <c r="LF1210" i="40"/>
  <c r="LF1211" i="40"/>
  <c r="LF1212" i="40"/>
  <c r="LF1213" i="40"/>
  <c r="LF1214" i="40"/>
  <c r="LF1215" i="40"/>
  <c r="LF1216" i="40"/>
  <c r="LF1217" i="40"/>
  <c r="LF1218" i="40"/>
  <c r="LF1219" i="40"/>
  <c r="LF1220" i="40"/>
  <c r="LF1221" i="40"/>
  <c r="LF1222" i="40"/>
  <c r="LF1223" i="40"/>
  <c r="LF1224" i="40"/>
  <c r="LF1225" i="40"/>
  <c r="LF1226" i="40"/>
  <c r="LF1227" i="40"/>
  <c r="LF1228" i="40"/>
  <c r="LF1229" i="40"/>
  <c r="LF1230" i="40"/>
  <c r="LF1231" i="40"/>
  <c r="LF1232" i="40"/>
  <c r="LF1233" i="40"/>
  <c r="LF1234" i="40"/>
  <c r="LF1235" i="40"/>
  <c r="KW3" i="40"/>
  <c r="KX3" i="40" s="1"/>
  <c r="KW4" i="40"/>
  <c r="KX4" i="40" s="1"/>
  <c r="KW5" i="40"/>
  <c r="KX5" i="40" s="1"/>
  <c r="KW6" i="40"/>
  <c r="KX6" i="40" s="1"/>
  <c r="KW7" i="40"/>
  <c r="KX7" i="40" s="1"/>
  <c r="KW8" i="40"/>
  <c r="KX8" i="40" s="1"/>
  <c r="KW9" i="40"/>
  <c r="KX9" i="40" s="1"/>
  <c r="KW10" i="40"/>
  <c r="KX10" i="40" s="1"/>
  <c r="KW11" i="40"/>
  <c r="KX11" i="40" s="1"/>
  <c r="KW12" i="40"/>
  <c r="KX12" i="40" s="1"/>
  <c r="KW13" i="40"/>
  <c r="KX13" i="40" s="1"/>
  <c r="KW14" i="40"/>
  <c r="KX14" i="40" s="1"/>
  <c r="KW15" i="40"/>
  <c r="KX15" i="40" s="1"/>
  <c r="KW16" i="40"/>
  <c r="KX16" i="40" s="1"/>
  <c r="KW17" i="40"/>
  <c r="KX17" i="40" s="1"/>
  <c r="KW18" i="40"/>
  <c r="KX18" i="40" s="1"/>
  <c r="KW19" i="40"/>
  <c r="KX19" i="40" s="1"/>
  <c r="KW20" i="40"/>
  <c r="KX20" i="40" s="1"/>
  <c r="KW21" i="40"/>
  <c r="KX21" i="40" s="1"/>
  <c r="KW22" i="40"/>
  <c r="KX22" i="40" s="1"/>
  <c r="KW23" i="40"/>
  <c r="KX23" i="40" s="1"/>
  <c r="KW24" i="40"/>
  <c r="KX24" i="40" s="1"/>
  <c r="KW25" i="40"/>
  <c r="KX25" i="40" s="1"/>
  <c r="KW26" i="40"/>
  <c r="KX26" i="40" s="1"/>
  <c r="KW27" i="40"/>
  <c r="KX27" i="40" s="1"/>
  <c r="KW28" i="40"/>
  <c r="KX28" i="40" s="1"/>
  <c r="KW29" i="40"/>
  <c r="KX29" i="40" s="1"/>
  <c r="KW30" i="40"/>
  <c r="KX30" i="40" s="1"/>
  <c r="KW31" i="40"/>
  <c r="KX31" i="40" s="1"/>
  <c r="KW32" i="40"/>
  <c r="KX32" i="40" s="1"/>
  <c r="KW33" i="40"/>
  <c r="KX33" i="40" s="1"/>
  <c r="KW34" i="40"/>
  <c r="KX34" i="40" s="1"/>
  <c r="KW35" i="40"/>
  <c r="KX35" i="40" s="1"/>
  <c r="KW36" i="40"/>
  <c r="KX36" i="40" s="1"/>
  <c r="KW37" i="40"/>
  <c r="KX37" i="40" s="1"/>
  <c r="KW38" i="40"/>
  <c r="KX38" i="40" s="1"/>
  <c r="KW39" i="40"/>
  <c r="KX39" i="40" s="1"/>
  <c r="KW40" i="40"/>
  <c r="KX40" i="40" s="1"/>
  <c r="KW41" i="40"/>
  <c r="KX41" i="40" s="1"/>
  <c r="KW42" i="40"/>
  <c r="KX42" i="40" s="1"/>
  <c r="KW43" i="40"/>
  <c r="KX43" i="40" s="1"/>
  <c r="KW44" i="40"/>
  <c r="KX44" i="40" s="1"/>
  <c r="KW45" i="40"/>
  <c r="KX45" i="40" s="1"/>
  <c r="KW46" i="40"/>
  <c r="KX46" i="40" s="1"/>
  <c r="KW47" i="40"/>
  <c r="KX47" i="40" s="1"/>
  <c r="KW48" i="40"/>
  <c r="KX48" i="40" s="1"/>
  <c r="KW49" i="40"/>
  <c r="KX49" i="40" s="1"/>
  <c r="KW50" i="40"/>
  <c r="KX50" i="40" s="1"/>
  <c r="KW51" i="40"/>
  <c r="KX51" i="40" s="1"/>
  <c r="KW52" i="40"/>
  <c r="KX52" i="40" s="1"/>
  <c r="KW53" i="40"/>
  <c r="KX53" i="40" s="1"/>
  <c r="KW54" i="40"/>
  <c r="KX54" i="40" s="1"/>
  <c r="KW55" i="40"/>
  <c r="KX55" i="40" s="1"/>
  <c r="KW56" i="40"/>
  <c r="KX56" i="40" s="1"/>
  <c r="KW57" i="40"/>
  <c r="KX57" i="40" s="1"/>
  <c r="KW58" i="40"/>
  <c r="KX58" i="40" s="1"/>
  <c r="KW59" i="40"/>
  <c r="KX59" i="40" s="1"/>
  <c r="KW60" i="40"/>
  <c r="KX60" i="40" s="1"/>
  <c r="KW61" i="40"/>
  <c r="KX61" i="40" s="1"/>
  <c r="KW62" i="40"/>
  <c r="KX62" i="40" s="1"/>
  <c r="KW63" i="40"/>
  <c r="KX63" i="40" s="1"/>
  <c r="KW64" i="40"/>
  <c r="KX64" i="40" s="1"/>
  <c r="KW65" i="40"/>
  <c r="KX65" i="40" s="1"/>
  <c r="KW66" i="40"/>
  <c r="KX66" i="40" s="1"/>
  <c r="KW67" i="40"/>
  <c r="KX67" i="40" s="1"/>
  <c r="KW68" i="40"/>
  <c r="KX68" i="40" s="1"/>
  <c r="KW69" i="40"/>
  <c r="KX69" i="40" s="1"/>
  <c r="KW70" i="40"/>
  <c r="KX70" i="40" s="1"/>
  <c r="KW71" i="40"/>
  <c r="KX71" i="40" s="1"/>
  <c r="KW72" i="40"/>
  <c r="KX72" i="40" s="1"/>
  <c r="KW73" i="40"/>
  <c r="KX73" i="40" s="1"/>
  <c r="KW74" i="40"/>
  <c r="KX74" i="40" s="1"/>
  <c r="KW75" i="40"/>
  <c r="KX75" i="40" s="1"/>
  <c r="KW76" i="40"/>
  <c r="KX76" i="40" s="1"/>
  <c r="KW77" i="40"/>
  <c r="KX77" i="40" s="1"/>
  <c r="KW78" i="40"/>
  <c r="KX78" i="40" s="1"/>
  <c r="KW79" i="40"/>
  <c r="KX79" i="40" s="1"/>
  <c r="KW80" i="40"/>
  <c r="KX80" i="40" s="1"/>
  <c r="KW81" i="40"/>
  <c r="KX81" i="40" s="1"/>
  <c r="KW82" i="40"/>
  <c r="KX82" i="40" s="1"/>
  <c r="KW83" i="40"/>
  <c r="KX83" i="40" s="1"/>
  <c r="KW84" i="40"/>
  <c r="KX84" i="40" s="1"/>
  <c r="KW85" i="40"/>
  <c r="KX85" i="40" s="1"/>
  <c r="KW86" i="40"/>
  <c r="KX86" i="40" s="1"/>
  <c r="KW87" i="40"/>
  <c r="KX87" i="40" s="1"/>
  <c r="KW88" i="40"/>
  <c r="KX88" i="40" s="1"/>
  <c r="KW89" i="40"/>
  <c r="KX89" i="40" s="1"/>
  <c r="KW90" i="40"/>
  <c r="KX90" i="40" s="1"/>
  <c r="KW91" i="40"/>
  <c r="KX91" i="40" s="1"/>
  <c r="KW92" i="40"/>
  <c r="KX92" i="40" s="1"/>
  <c r="KW93" i="40"/>
  <c r="KX93" i="40" s="1"/>
  <c r="KW94" i="40"/>
  <c r="KX94" i="40" s="1"/>
  <c r="KW95" i="40"/>
  <c r="KX95" i="40" s="1"/>
  <c r="KW96" i="40"/>
  <c r="KX96" i="40" s="1"/>
  <c r="KW97" i="40"/>
  <c r="KX97" i="40" s="1"/>
  <c r="KW98" i="40"/>
  <c r="KX98" i="40" s="1"/>
  <c r="KW99" i="40"/>
  <c r="KX99" i="40" s="1"/>
  <c r="KW100" i="40"/>
  <c r="KX100" i="40" s="1"/>
  <c r="KW101" i="40"/>
  <c r="KX101" i="40" s="1"/>
  <c r="KW102" i="40"/>
  <c r="KX102" i="40" s="1"/>
  <c r="KW103" i="40"/>
  <c r="KX103" i="40" s="1"/>
  <c r="KW104" i="40"/>
  <c r="KX104" i="40" s="1"/>
  <c r="KW105" i="40"/>
  <c r="KX105" i="40" s="1"/>
  <c r="KW106" i="40"/>
  <c r="KX106" i="40" s="1"/>
  <c r="KW107" i="40"/>
  <c r="KX107" i="40" s="1"/>
  <c r="KW108" i="40"/>
  <c r="KX108" i="40" s="1"/>
  <c r="KW109" i="40"/>
  <c r="KX109" i="40" s="1"/>
  <c r="KW110" i="40"/>
  <c r="KX110" i="40" s="1"/>
  <c r="KW111" i="40"/>
  <c r="KX111" i="40" s="1"/>
  <c r="KW112" i="40"/>
  <c r="KX112" i="40" s="1"/>
  <c r="KW113" i="40"/>
  <c r="KX113" i="40" s="1"/>
  <c r="KW114" i="40"/>
  <c r="KX114" i="40" s="1"/>
  <c r="KW115" i="40"/>
  <c r="KX115" i="40" s="1"/>
  <c r="KW116" i="40"/>
  <c r="KX116" i="40" s="1"/>
  <c r="KW117" i="40"/>
  <c r="KX117" i="40" s="1"/>
  <c r="KW118" i="40"/>
  <c r="KX118" i="40" s="1"/>
  <c r="KW119" i="40"/>
  <c r="KX119" i="40" s="1"/>
  <c r="KW120" i="40"/>
  <c r="KX120" i="40" s="1"/>
  <c r="KW121" i="40"/>
  <c r="KX121" i="40" s="1"/>
  <c r="KW122" i="40"/>
  <c r="KX122" i="40" s="1"/>
  <c r="KW123" i="40"/>
  <c r="KX123" i="40" s="1"/>
  <c r="KW124" i="40"/>
  <c r="KX124" i="40" s="1"/>
  <c r="KW125" i="40"/>
  <c r="KX125" i="40" s="1"/>
  <c r="KW126" i="40"/>
  <c r="KX126" i="40" s="1"/>
  <c r="KW127" i="40"/>
  <c r="KX127" i="40" s="1"/>
  <c r="KW128" i="40"/>
  <c r="KX128" i="40" s="1"/>
  <c r="KW129" i="40"/>
  <c r="KX129" i="40" s="1"/>
  <c r="KW130" i="40"/>
  <c r="KX130" i="40" s="1"/>
  <c r="KW131" i="40"/>
  <c r="KX131" i="40" s="1"/>
  <c r="KW132" i="40"/>
  <c r="KX132" i="40" s="1"/>
  <c r="KW133" i="40"/>
  <c r="KX133" i="40" s="1"/>
  <c r="KW134" i="40"/>
  <c r="KX134" i="40" s="1"/>
  <c r="KW135" i="40"/>
  <c r="KX135" i="40" s="1"/>
  <c r="KW136" i="40"/>
  <c r="KX136" i="40" s="1"/>
  <c r="KW137" i="40"/>
  <c r="KX137" i="40" s="1"/>
  <c r="KW138" i="40"/>
  <c r="KX138" i="40" s="1"/>
  <c r="KW139" i="40"/>
  <c r="KX139" i="40" s="1"/>
  <c r="KW140" i="40"/>
  <c r="KX140" i="40" s="1"/>
  <c r="KW141" i="40"/>
  <c r="KX141" i="40" s="1"/>
  <c r="KW142" i="40"/>
  <c r="KX142" i="40" s="1"/>
  <c r="KW143" i="40"/>
  <c r="KX143" i="40" s="1"/>
  <c r="KW144" i="40"/>
  <c r="KX144" i="40" s="1"/>
  <c r="KW145" i="40"/>
  <c r="KX145" i="40" s="1"/>
  <c r="KW146" i="40"/>
  <c r="KX146" i="40" s="1"/>
  <c r="KW147" i="40"/>
  <c r="KX147" i="40" s="1"/>
  <c r="KW148" i="40"/>
  <c r="KX148" i="40" s="1"/>
  <c r="KW149" i="40"/>
  <c r="KX149" i="40" s="1"/>
  <c r="KW150" i="40"/>
  <c r="KX150" i="40" s="1"/>
  <c r="KW151" i="40"/>
  <c r="KX151" i="40" s="1"/>
  <c r="KW152" i="40"/>
  <c r="KX152" i="40" s="1"/>
  <c r="KW153" i="40"/>
  <c r="KX153" i="40" s="1"/>
  <c r="KW154" i="40"/>
  <c r="KX154" i="40" s="1"/>
  <c r="KW155" i="40"/>
  <c r="KX155" i="40" s="1"/>
  <c r="KW156" i="40"/>
  <c r="KX156" i="40" s="1"/>
  <c r="KW157" i="40"/>
  <c r="KX157" i="40" s="1"/>
  <c r="KW158" i="40"/>
  <c r="KX158" i="40" s="1"/>
  <c r="KW159" i="40"/>
  <c r="KX159" i="40" s="1"/>
  <c r="KW160" i="40"/>
  <c r="KX160" i="40" s="1"/>
  <c r="KW161" i="40"/>
  <c r="KX161" i="40" s="1"/>
  <c r="KW162" i="40"/>
  <c r="KX162" i="40" s="1"/>
  <c r="KW163" i="40"/>
  <c r="KX163" i="40" s="1"/>
  <c r="KW164" i="40"/>
  <c r="KX164" i="40" s="1"/>
  <c r="KW165" i="40"/>
  <c r="KX165" i="40" s="1"/>
  <c r="KW166" i="40"/>
  <c r="KX166" i="40" s="1"/>
  <c r="KW167" i="40"/>
  <c r="KX167" i="40" s="1"/>
  <c r="KW168" i="40"/>
  <c r="KX168" i="40" s="1"/>
  <c r="KW169" i="40"/>
  <c r="KX169" i="40" s="1"/>
  <c r="KW170" i="40"/>
  <c r="KX170" i="40" s="1"/>
  <c r="KW171" i="40"/>
  <c r="KX171" i="40" s="1"/>
  <c r="KW172" i="40"/>
  <c r="KX172" i="40" s="1"/>
  <c r="KW173" i="40"/>
  <c r="KX173" i="40" s="1"/>
  <c r="KW174" i="40"/>
  <c r="KX174" i="40" s="1"/>
  <c r="KW175" i="40"/>
  <c r="KX175" i="40" s="1"/>
  <c r="KW176" i="40"/>
  <c r="KX176" i="40" s="1"/>
  <c r="KW177" i="40"/>
  <c r="KX177" i="40" s="1"/>
  <c r="KW178" i="40"/>
  <c r="KX178" i="40" s="1"/>
  <c r="KW179" i="40"/>
  <c r="KX179" i="40" s="1"/>
  <c r="KW180" i="40"/>
  <c r="KX180" i="40" s="1"/>
  <c r="KW181" i="40"/>
  <c r="KX181" i="40" s="1"/>
  <c r="KW182" i="40"/>
  <c r="KX182" i="40" s="1"/>
  <c r="KW183" i="40"/>
  <c r="KX183" i="40" s="1"/>
  <c r="KW184" i="40"/>
  <c r="KX184" i="40" s="1"/>
  <c r="KW185" i="40"/>
  <c r="KX185" i="40" s="1"/>
  <c r="KW186" i="40"/>
  <c r="KX186" i="40" s="1"/>
  <c r="KW187" i="40"/>
  <c r="KX187" i="40" s="1"/>
  <c r="KW188" i="40"/>
  <c r="KX188" i="40" s="1"/>
  <c r="KW189" i="40"/>
  <c r="KX189" i="40" s="1"/>
  <c r="KW190" i="40"/>
  <c r="KX190" i="40" s="1"/>
  <c r="KW191" i="40"/>
  <c r="KX191" i="40" s="1"/>
  <c r="KW192" i="40"/>
  <c r="KX192" i="40" s="1"/>
  <c r="KW193" i="40"/>
  <c r="KX193" i="40" s="1"/>
  <c r="KW194" i="40"/>
  <c r="KX194" i="40" s="1"/>
  <c r="KW195" i="40"/>
  <c r="KX195" i="40" s="1"/>
  <c r="KW196" i="40"/>
  <c r="KX196" i="40" s="1"/>
  <c r="KW197" i="40"/>
  <c r="KX197" i="40" s="1"/>
  <c r="KW198" i="40"/>
  <c r="KX198" i="40" s="1"/>
  <c r="KW199" i="40"/>
  <c r="KX199" i="40" s="1"/>
  <c r="KW200" i="40"/>
  <c r="KX200" i="40" s="1"/>
  <c r="KW201" i="40"/>
  <c r="KX201" i="40" s="1"/>
  <c r="KW202" i="40"/>
  <c r="KX202" i="40" s="1"/>
  <c r="KW203" i="40"/>
  <c r="KX203" i="40" s="1"/>
  <c r="KW204" i="40"/>
  <c r="KX204" i="40" s="1"/>
  <c r="KW205" i="40"/>
  <c r="KX205" i="40" s="1"/>
  <c r="KW206" i="40"/>
  <c r="KX206" i="40" s="1"/>
  <c r="KW207" i="40"/>
  <c r="KX207" i="40" s="1"/>
  <c r="KW208" i="40"/>
  <c r="KX208" i="40" s="1"/>
  <c r="KW209" i="40"/>
  <c r="KX209" i="40" s="1"/>
  <c r="KW210" i="40"/>
  <c r="KX210" i="40" s="1"/>
  <c r="KW211" i="40"/>
  <c r="KX211" i="40" s="1"/>
  <c r="KW212" i="40"/>
  <c r="KX212" i="40" s="1"/>
  <c r="KW213" i="40"/>
  <c r="KX213" i="40" s="1"/>
  <c r="KW214" i="40"/>
  <c r="KX214" i="40" s="1"/>
  <c r="KW215" i="40"/>
  <c r="KX215" i="40" s="1"/>
  <c r="KW216" i="40"/>
  <c r="KX216" i="40" s="1"/>
  <c r="KW217" i="40"/>
  <c r="KX217" i="40" s="1"/>
  <c r="KW218" i="40"/>
  <c r="KX218" i="40" s="1"/>
  <c r="KW219" i="40"/>
  <c r="KX219" i="40" s="1"/>
  <c r="KW220" i="40"/>
  <c r="KX220" i="40" s="1"/>
  <c r="KW221" i="40"/>
  <c r="KX221" i="40" s="1"/>
  <c r="KW222" i="40"/>
  <c r="KX222" i="40" s="1"/>
  <c r="KW223" i="40"/>
  <c r="KX223" i="40" s="1"/>
  <c r="KW224" i="40"/>
  <c r="KX224" i="40" s="1"/>
  <c r="KW225" i="40"/>
  <c r="KX225" i="40" s="1"/>
  <c r="KW226" i="40"/>
  <c r="KX226" i="40" s="1"/>
  <c r="KW227" i="40"/>
  <c r="KX227" i="40" s="1"/>
  <c r="KW228" i="40"/>
  <c r="KX228" i="40" s="1"/>
  <c r="KW229" i="40"/>
  <c r="KX229" i="40" s="1"/>
  <c r="KW230" i="40"/>
  <c r="KX230" i="40" s="1"/>
  <c r="KW231" i="40"/>
  <c r="KX231" i="40" s="1"/>
  <c r="KW232" i="40"/>
  <c r="KX232" i="40" s="1"/>
  <c r="KW233" i="40"/>
  <c r="KX233" i="40" s="1"/>
  <c r="KW234" i="40"/>
  <c r="KX234" i="40" s="1"/>
  <c r="KW235" i="40"/>
  <c r="KX235" i="40" s="1"/>
  <c r="KW236" i="40"/>
  <c r="KX236" i="40" s="1"/>
  <c r="KW237" i="40"/>
  <c r="KX237" i="40" s="1"/>
  <c r="KW238" i="40"/>
  <c r="KX238" i="40" s="1"/>
  <c r="KW239" i="40"/>
  <c r="KX239" i="40" s="1"/>
  <c r="KW240" i="40"/>
  <c r="KX240" i="40" s="1"/>
  <c r="KW241" i="40"/>
  <c r="KX241" i="40" s="1"/>
  <c r="KW242" i="40"/>
  <c r="KX242" i="40" s="1"/>
  <c r="KW243" i="40"/>
  <c r="KX243" i="40" s="1"/>
  <c r="KW244" i="40"/>
  <c r="KX244" i="40" s="1"/>
  <c r="KW245" i="40"/>
  <c r="KX245" i="40" s="1"/>
  <c r="KW246" i="40"/>
  <c r="KX246" i="40" s="1"/>
  <c r="KW247" i="40"/>
  <c r="KX247" i="40" s="1"/>
  <c r="KW248" i="40"/>
  <c r="KX248" i="40" s="1"/>
  <c r="KW249" i="40"/>
  <c r="KX249" i="40" s="1"/>
  <c r="KW250" i="40"/>
  <c r="KX250" i="40" s="1"/>
  <c r="KW251" i="40"/>
  <c r="KX251" i="40" s="1"/>
  <c r="KW252" i="40"/>
  <c r="KX252" i="40" s="1"/>
  <c r="KW253" i="40"/>
  <c r="KX253" i="40" s="1"/>
  <c r="KW254" i="40"/>
  <c r="KX254" i="40" s="1"/>
  <c r="KW255" i="40"/>
  <c r="KX255" i="40" s="1"/>
  <c r="KW256" i="40"/>
  <c r="KX256" i="40" s="1"/>
  <c r="KW257" i="40"/>
  <c r="KX257" i="40" s="1"/>
  <c r="KW258" i="40"/>
  <c r="KX258" i="40" s="1"/>
  <c r="KW259" i="40"/>
  <c r="KX259" i="40" s="1"/>
  <c r="KW260" i="40"/>
  <c r="KX260" i="40" s="1"/>
  <c r="KW261" i="40"/>
  <c r="KX261" i="40" s="1"/>
  <c r="KW262" i="40"/>
  <c r="KX262" i="40" s="1"/>
  <c r="KW263" i="40"/>
  <c r="KX263" i="40" s="1"/>
  <c r="KW264" i="40"/>
  <c r="KX264" i="40" s="1"/>
  <c r="KW265" i="40"/>
  <c r="KX265" i="40" s="1"/>
  <c r="KW266" i="40"/>
  <c r="KX266" i="40" s="1"/>
  <c r="KW267" i="40"/>
  <c r="KX267" i="40" s="1"/>
  <c r="KW268" i="40"/>
  <c r="KX268" i="40" s="1"/>
  <c r="KW269" i="40"/>
  <c r="KX269" i="40" s="1"/>
  <c r="KW270" i="40"/>
  <c r="KX270" i="40" s="1"/>
  <c r="KW271" i="40"/>
  <c r="KX271" i="40" s="1"/>
  <c r="KW272" i="40"/>
  <c r="KX272" i="40" s="1"/>
  <c r="KW273" i="40"/>
  <c r="KX273" i="40" s="1"/>
  <c r="KW274" i="40"/>
  <c r="KX274" i="40" s="1"/>
  <c r="KW275" i="40"/>
  <c r="KX275" i="40" s="1"/>
  <c r="KW276" i="40"/>
  <c r="KX276" i="40" s="1"/>
  <c r="KW277" i="40"/>
  <c r="KX277" i="40" s="1"/>
  <c r="KW278" i="40"/>
  <c r="KX278" i="40" s="1"/>
  <c r="KW279" i="40"/>
  <c r="KX279" i="40" s="1"/>
  <c r="KW280" i="40"/>
  <c r="KX280" i="40" s="1"/>
  <c r="KW281" i="40"/>
  <c r="KX281" i="40" s="1"/>
  <c r="KW282" i="40"/>
  <c r="KX282" i="40" s="1"/>
  <c r="KW283" i="40"/>
  <c r="KX283" i="40" s="1"/>
  <c r="KW284" i="40"/>
  <c r="KX284" i="40" s="1"/>
  <c r="KW285" i="40"/>
  <c r="KX285" i="40" s="1"/>
  <c r="KW286" i="40"/>
  <c r="KX286" i="40" s="1"/>
  <c r="KW287" i="40"/>
  <c r="KX287" i="40" s="1"/>
  <c r="KW288" i="40"/>
  <c r="KX288" i="40" s="1"/>
  <c r="KW289" i="40"/>
  <c r="KX289" i="40" s="1"/>
  <c r="KW290" i="40"/>
  <c r="KX290" i="40" s="1"/>
  <c r="KW291" i="40"/>
  <c r="KX291" i="40" s="1"/>
  <c r="KW292" i="40"/>
  <c r="KX292" i="40" s="1"/>
  <c r="KW293" i="40"/>
  <c r="KX293" i="40" s="1"/>
  <c r="KW294" i="40"/>
  <c r="KX294" i="40" s="1"/>
  <c r="KW295" i="40"/>
  <c r="KX295" i="40" s="1"/>
  <c r="KW296" i="40"/>
  <c r="KX296" i="40" s="1"/>
  <c r="KW297" i="40"/>
  <c r="KX297" i="40" s="1"/>
  <c r="KW298" i="40"/>
  <c r="KX298" i="40" s="1"/>
  <c r="KW299" i="40"/>
  <c r="KX299" i="40" s="1"/>
  <c r="KW300" i="40"/>
  <c r="KX300" i="40" s="1"/>
  <c r="KW301" i="40"/>
  <c r="KX301" i="40" s="1"/>
  <c r="KW302" i="40"/>
  <c r="KX302" i="40" s="1"/>
  <c r="KW303" i="40"/>
  <c r="KX303" i="40" s="1"/>
  <c r="KW304" i="40"/>
  <c r="KX304" i="40" s="1"/>
  <c r="KW305" i="40"/>
  <c r="KX305" i="40" s="1"/>
  <c r="KW306" i="40"/>
  <c r="KX306" i="40" s="1"/>
  <c r="KW307" i="40"/>
  <c r="KX307" i="40" s="1"/>
  <c r="KW308" i="40"/>
  <c r="KX308" i="40" s="1"/>
  <c r="KW309" i="40"/>
  <c r="KX309" i="40" s="1"/>
  <c r="KW310" i="40"/>
  <c r="KX310" i="40" s="1"/>
  <c r="KW311" i="40"/>
  <c r="KX311" i="40" s="1"/>
  <c r="KW312" i="40"/>
  <c r="KX312" i="40" s="1"/>
  <c r="KW313" i="40"/>
  <c r="KX313" i="40" s="1"/>
  <c r="KW314" i="40"/>
  <c r="KX314" i="40" s="1"/>
  <c r="KW315" i="40"/>
  <c r="KX315" i="40" s="1"/>
  <c r="KW316" i="40"/>
  <c r="KX316" i="40" s="1"/>
  <c r="KW317" i="40"/>
  <c r="KX317" i="40" s="1"/>
  <c r="KW318" i="40"/>
  <c r="KX318" i="40" s="1"/>
  <c r="KW319" i="40"/>
  <c r="KX319" i="40" s="1"/>
  <c r="KW320" i="40"/>
  <c r="KX320" i="40" s="1"/>
  <c r="KW321" i="40"/>
  <c r="KX321" i="40" s="1"/>
  <c r="KW322" i="40"/>
  <c r="KX322" i="40" s="1"/>
  <c r="KW323" i="40"/>
  <c r="KX323" i="40" s="1"/>
  <c r="KW324" i="40"/>
  <c r="KX324" i="40" s="1"/>
  <c r="KW325" i="40"/>
  <c r="KX325" i="40" s="1"/>
  <c r="KW326" i="40"/>
  <c r="KX326" i="40" s="1"/>
  <c r="KW327" i="40"/>
  <c r="KX327" i="40" s="1"/>
  <c r="KW328" i="40"/>
  <c r="KX328" i="40" s="1"/>
  <c r="KW329" i="40"/>
  <c r="KX329" i="40" s="1"/>
  <c r="KW330" i="40"/>
  <c r="KX330" i="40" s="1"/>
  <c r="KW331" i="40"/>
  <c r="KX331" i="40" s="1"/>
  <c r="KW332" i="40"/>
  <c r="KX332" i="40" s="1"/>
  <c r="KW333" i="40"/>
  <c r="KX333" i="40" s="1"/>
  <c r="KW334" i="40"/>
  <c r="KX334" i="40" s="1"/>
  <c r="KW335" i="40"/>
  <c r="KX335" i="40" s="1"/>
  <c r="KW336" i="40"/>
  <c r="KX336" i="40" s="1"/>
  <c r="KW337" i="40"/>
  <c r="KX337" i="40" s="1"/>
  <c r="KW338" i="40"/>
  <c r="KX338" i="40" s="1"/>
  <c r="KW339" i="40"/>
  <c r="KX339" i="40" s="1"/>
  <c r="KW340" i="40"/>
  <c r="KX340" i="40" s="1"/>
  <c r="KW341" i="40"/>
  <c r="KX341" i="40" s="1"/>
  <c r="KW342" i="40"/>
  <c r="KX342" i="40" s="1"/>
  <c r="KW343" i="40"/>
  <c r="KX343" i="40" s="1"/>
  <c r="KW344" i="40"/>
  <c r="KX344" i="40" s="1"/>
  <c r="KW345" i="40"/>
  <c r="KX345" i="40" s="1"/>
  <c r="KW346" i="40"/>
  <c r="KX346" i="40" s="1"/>
  <c r="KW347" i="40"/>
  <c r="KX347" i="40" s="1"/>
  <c r="KW348" i="40"/>
  <c r="KX348" i="40" s="1"/>
  <c r="KW349" i="40"/>
  <c r="KX349" i="40" s="1"/>
  <c r="KW350" i="40"/>
  <c r="KX350" i="40" s="1"/>
  <c r="KW351" i="40"/>
  <c r="KX351" i="40" s="1"/>
  <c r="KW352" i="40"/>
  <c r="KX352" i="40" s="1"/>
  <c r="KW353" i="40"/>
  <c r="KX353" i="40" s="1"/>
  <c r="KW354" i="40"/>
  <c r="KX354" i="40" s="1"/>
  <c r="KW355" i="40"/>
  <c r="KX355" i="40" s="1"/>
  <c r="KW356" i="40"/>
  <c r="KX356" i="40" s="1"/>
  <c r="KW357" i="40"/>
  <c r="KX357" i="40" s="1"/>
  <c r="KW358" i="40"/>
  <c r="KX358" i="40" s="1"/>
  <c r="KW359" i="40"/>
  <c r="KX359" i="40" s="1"/>
  <c r="KW360" i="40"/>
  <c r="KX360" i="40" s="1"/>
  <c r="KW361" i="40"/>
  <c r="KX361" i="40" s="1"/>
  <c r="KW362" i="40"/>
  <c r="KX362" i="40" s="1"/>
  <c r="KW363" i="40"/>
  <c r="KX363" i="40" s="1"/>
  <c r="KW364" i="40"/>
  <c r="KX364" i="40" s="1"/>
  <c r="KW365" i="40"/>
  <c r="KX365" i="40" s="1"/>
  <c r="KW366" i="40"/>
  <c r="KX366" i="40" s="1"/>
  <c r="KW367" i="40"/>
  <c r="KX367" i="40" s="1"/>
  <c r="KW368" i="40"/>
  <c r="KX368" i="40" s="1"/>
  <c r="KW369" i="40"/>
  <c r="KX369" i="40" s="1"/>
  <c r="KW370" i="40"/>
  <c r="KX370" i="40" s="1"/>
  <c r="KW371" i="40"/>
  <c r="KX371" i="40" s="1"/>
  <c r="KW372" i="40"/>
  <c r="KX372" i="40" s="1"/>
  <c r="KW373" i="40"/>
  <c r="KX373" i="40" s="1"/>
  <c r="KW374" i="40"/>
  <c r="KX374" i="40" s="1"/>
  <c r="KW375" i="40"/>
  <c r="KX375" i="40" s="1"/>
  <c r="KW376" i="40"/>
  <c r="KX376" i="40" s="1"/>
  <c r="KW377" i="40"/>
  <c r="KX377" i="40" s="1"/>
  <c r="KW378" i="40"/>
  <c r="KX378" i="40" s="1"/>
  <c r="KW379" i="40"/>
  <c r="KX379" i="40" s="1"/>
  <c r="KW380" i="40"/>
  <c r="KX380" i="40" s="1"/>
  <c r="KW381" i="40"/>
  <c r="KX381" i="40" s="1"/>
  <c r="KW382" i="40"/>
  <c r="KX382" i="40" s="1"/>
  <c r="KW383" i="40"/>
  <c r="KX383" i="40" s="1"/>
  <c r="KW384" i="40"/>
  <c r="KX384" i="40" s="1"/>
  <c r="KW385" i="40"/>
  <c r="KX385" i="40" s="1"/>
  <c r="KW386" i="40"/>
  <c r="KX386" i="40" s="1"/>
  <c r="KW387" i="40"/>
  <c r="KX387" i="40" s="1"/>
  <c r="KW388" i="40"/>
  <c r="KX388" i="40" s="1"/>
  <c r="KW389" i="40"/>
  <c r="KX389" i="40" s="1"/>
  <c r="KW390" i="40"/>
  <c r="KX390" i="40" s="1"/>
  <c r="KW391" i="40"/>
  <c r="KX391" i="40" s="1"/>
  <c r="KW392" i="40"/>
  <c r="KX392" i="40" s="1"/>
  <c r="KW393" i="40"/>
  <c r="KX393" i="40" s="1"/>
  <c r="KW394" i="40"/>
  <c r="KX394" i="40" s="1"/>
  <c r="KW395" i="40"/>
  <c r="KX395" i="40" s="1"/>
  <c r="KW396" i="40"/>
  <c r="KX396" i="40" s="1"/>
  <c r="KW397" i="40"/>
  <c r="KX397" i="40" s="1"/>
  <c r="KW398" i="40"/>
  <c r="KX398" i="40" s="1"/>
  <c r="KW399" i="40"/>
  <c r="KX399" i="40" s="1"/>
  <c r="KW400" i="40"/>
  <c r="KX400" i="40" s="1"/>
  <c r="KW401" i="40"/>
  <c r="KX401" i="40" s="1"/>
  <c r="KW402" i="40"/>
  <c r="KX402" i="40" s="1"/>
  <c r="KW403" i="40"/>
  <c r="KX403" i="40" s="1"/>
  <c r="KW404" i="40"/>
  <c r="KX404" i="40" s="1"/>
  <c r="KW405" i="40"/>
  <c r="KX405" i="40" s="1"/>
  <c r="KW406" i="40"/>
  <c r="KX406" i="40" s="1"/>
  <c r="KW407" i="40"/>
  <c r="KX407" i="40" s="1"/>
  <c r="KW408" i="40"/>
  <c r="KX408" i="40" s="1"/>
  <c r="KW409" i="40"/>
  <c r="KX409" i="40" s="1"/>
  <c r="KW410" i="40"/>
  <c r="KX410" i="40" s="1"/>
  <c r="KW411" i="40"/>
  <c r="KX411" i="40" s="1"/>
  <c r="KW412" i="40"/>
  <c r="KX412" i="40" s="1"/>
  <c r="KW413" i="40"/>
  <c r="KX413" i="40" s="1"/>
  <c r="KW414" i="40"/>
  <c r="KX414" i="40" s="1"/>
  <c r="KW415" i="40"/>
  <c r="KX415" i="40" s="1"/>
  <c r="KW416" i="40"/>
  <c r="KX416" i="40" s="1"/>
  <c r="KW417" i="40"/>
  <c r="KX417" i="40" s="1"/>
  <c r="KW418" i="40"/>
  <c r="KX418" i="40" s="1"/>
  <c r="KW419" i="40"/>
  <c r="KX419" i="40" s="1"/>
  <c r="KW420" i="40"/>
  <c r="KX420" i="40" s="1"/>
  <c r="KW421" i="40"/>
  <c r="KX421" i="40" s="1"/>
  <c r="KW422" i="40"/>
  <c r="KX422" i="40" s="1"/>
  <c r="KW423" i="40"/>
  <c r="KX423" i="40" s="1"/>
  <c r="KW424" i="40"/>
  <c r="KX424" i="40" s="1"/>
  <c r="KW425" i="40"/>
  <c r="KX425" i="40" s="1"/>
  <c r="KW426" i="40"/>
  <c r="KX426" i="40" s="1"/>
  <c r="KW427" i="40"/>
  <c r="KX427" i="40" s="1"/>
  <c r="KW428" i="40"/>
  <c r="KX428" i="40" s="1"/>
  <c r="KW429" i="40"/>
  <c r="KX429" i="40" s="1"/>
  <c r="KW430" i="40"/>
  <c r="KX430" i="40" s="1"/>
  <c r="KW431" i="40"/>
  <c r="KX431" i="40" s="1"/>
  <c r="KW432" i="40"/>
  <c r="KX432" i="40" s="1"/>
  <c r="KW433" i="40"/>
  <c r="KX433" i="40" s="1"/>
  <c r="KW434" i="40"/>
  <c r="KX434" i="40" s="1"/>
  <c r="KW435" i="40"/>
  <c r="KX435" i="40" s="1"/>
  <c r="KW436" i="40"/>
  <c r="KX436" i="40" s="1"/>
  <c r="KW437" i="40"/>
  <c r="KX437" i="40" s="1"/>
  <c r="KW438" i="40"/>
  <c r="KX438" i="40" s="1"/>
  <c r="KW439" i="40"/>
  <c r="KX439" i="40" s="1"/>
  <c r="KW440" i="40"/>
  <c r="KX440" i="40" s="1"/>
  <c r="KW441" i="40"/>
  <c r="KX441" i="40" s="1"/>
  <c r="KW442" i="40"/>
  <c r="KX442" i="40" s="1"/>
  <c r="KW443" i="40"/>
  <c r="KX443" i="40" s="1"/>
  <c r="KW444" i="40"/>
  <c r="KX444" i="40" s="1"/>
  <c r="KW445" i="40"/>
  <c r="KX445" i="40" s="1"/>
  <c r="KW446" i="40"/>
  <c r="KX446" i="40" s="1"/>
  <c r="KW447" i="40"/>
  <c r="KX447" i="40" s="1"/>
  <c r="KW448" i="40"/>
  <c r="KX448" i="40" s="1"/>
  <c r="KW449" i="40"/>
  <c r="KX449" i="40" s="1"/>
  <c r="KW450" i="40"/>
  <c r="KX450" i="40" s="1"/>
  <c r="KW451" i="40"/>
  <c r="KX451" i="40" s="1"/>
  <c r="KW452" i="40"/>
  <c r="KX452" i="40" s="1"/>
  <c r="KW453" i="40"/>
  <c r="KX453" i="40" s="1"/>
  <c r="KW454" i="40"/>
  <c r="KX454" i="40" s="1"/>
  <c r="KW455" i="40"/>
  <c r="KX455" i="40" s="1"/>
  <c r="KW456" i="40"/>
  <c r="KX456" i="40" s="1"/>
  <c r="KW457" i="40"/>
  <c r="KX457" i="40" s="1"/>
  <c r="KW458" i="40"/>
  <c r="KX458" i="40" s="1"/>
  <c r="KW459" i="40"/>
  <c r="KX459" i="40" s="1"/>
  <c r="KW460" i="40"/>
  <c r="KX460" i="40" s="1"/>
  <c r="KW461" i="40"/>
  <c r="KX461" i="40" s="1"/>
  <c r="KW462" i="40"/>
  <c r="KX462" i="40" s="1"/>
  <c r="KW463" i="40"/>
  <c r="KX463" i="40" s="1"/>
  <c r="KW464" i="40"/>
  <c r="KX464" i="40" s="1"/>
  <c r="KW465" i="40"/>
  <c r="KX465" i="40" s="1"/>
  <c r="KW466" i="40"/>
  <c r="KX466" i="40" s="1"/>
  <c r="KW467" i="40"/>
  <c r="KX467" i="40" s="1"/>
  <c r="KW468" i="40"/>
  <c r="KX468" i="40" s="1"/>
  <c r="KW469" i="40"/>
  <c r="KX469" i="40" s="1"/>
  <c r="KW470" i="40"/>
  <c r="KX470" i="40" s="1"/>
  <c r="KW471" i="40"/>
  <c r="KX471" i="40" s="1"/>
  <c r="KW472" i="40"/>
  <c r="KX472" i="40" s="1"/>
  <c r="KW473" i="40"/>
  <c r="KX473" i="40" s="1"/>
  <c r="KW474" i="40"/>
  <c r="KX474" i="40" s="1"/>
  <c r="KW475" i="40"/>
  <c r="KX475" i="40" s="1"/>
  <c r="KW476" i="40"/>
  <c r="KX476" i="40" s="1"/>
  <c r="KW477" i="40"/>
  <c r="KX477" i="40" s="1"/>
  <c r="KW478" i="40"/>
  <c r="KX478" i="40" s="1"/>
  <c r="KW479" i="40"/>
  <c r="KX479" i="40" s="1"/>
  <c r="KW480" i="40"/>
  <c r="KX480" i="40" s="1"/>
  <c r="KW481" i="40"/>
  <c r="KX481" i="40" s="1"/>
  <c r="KW482" i="40"/>
  <c r="KX482" i="40" s="1"/>
  <c r="KW483" i="40"/>
  <c r="KX483" i="40" s="1"/>
  <c r="KW484" i="40"/>
  <c r="KX484" i="40" s="1"/>
  <c r="KW485" i="40"/>
  <c r="KX485" i="40" s="1"/>
  <c r="KW486" i="40"/>
  <c r="KX486" i="40" s="1"/>
  <c r="KW487" i="40"/>
  <c r="KX487" i="40" s="1"/>
  <c r="KW488" i="40"/>
  <c r="KX488" i="40" s="1"/>
  <c r="KW489" i="40"/>
  <c r="KX489" i="40" s="1"/>
  <c r="KW490" i="40"/>
  <c r="KX490" i="40" s="1"/>
  <c r="KW491" i="40"/>
  <c r="KX491" i="40" s="1"/>
  <c r="KW492" i="40"/>
  <c r="KX492" i="40" s="1"/>
  <c r="KW493" i="40"/>
  <c r="KX493" i="40" s="1"/>
  <c r="KW494" i="40"/>
  <c r="KX494" i="40" s="1"/>
  <c r="KW495" i="40"/>
  <c r="KX495" i="40" s="1"/>
  <c r="KW496" i="40"/>
  <c r="KX496" i="40" s="1"/>
  <c r="KW497" i="40"/>
  <c r="KX497" i="40" s="1"/>
  <c r="KW498" i="40"/>
  <c r="KX498" i="40" s="1"/>
  <c r="KW499" i="40"/>
  <c r="KX499" i="40" s="1"/>
  <c r="KW500" i="40"/>
  <c r="KX500" i="40" s="1"/>
  <c r="KW501" i="40"/>
  <c r="KX501" i="40" s="1"/>
  <c r="KW502" i="40"/>
  <c r="KX502" i="40" s="1"/>
  <c r="KW503" i="40"/>
  <c r="KX503" i="40" s="1"/>
  <c r="KW504" i="40"/>
  <c r="KX504" i="40" s="1"/>
  <c r="KW505" i="40"/>
  <c r="KX505" i="40" s="1"/>
  <c r="KW506" i="40"/>
  <c r="KX506" i="40" s="1"/>
  <c r="KW507" i="40"/>
  <c r="KX507" i="40" s="1"/>
  <c r="KW508" i="40"/>
  <c r="KX508" i="40" s="1"/>
  <c r="KW509" i="40"/>
  <c r="KX509" i="40" s="1"/>
  <c r="KW510" i="40"/>
  <c r="KX510" i="40" s="1"/>
  <c r="KW511" i="40"/>
  <c r="KX511" i="40" s="1"/>
  <c r="KW512" i="40"/>
  <c r="KX512" i="40" s="1"/>
  <c r="KW513" i="40"/>
  <c r="KX513" i="40" s="1"/>
  <c r="KW514" i="40"/>
  <c r="KX514" i="40" s="1"/>
  <c r="KW515" i="40"/>
  <c r="KX515" i="40" s="1"/>
  <c r="KW516" i="40"/>
  <c r="KX516" i="40" s="1"/>
  <c r="KW517" i="40"/>
  <c r="KX517" i="40" s="1"/>
  <c r="KW518" i="40"/>
  <c r="KX518" i="40" s="1"/>
  <c r="KW519" i="40"/>
  <c r="KX519" i="40" s="1"/>
  <c r="KW520" i="40"/>
  <c r="KX520" i="40" s="1"/>
  <c r="KW521" i="40"/>
  <c r="KX521" i="40" s="1"/>
  <c r="KW522" i="40"/>
  <c r="KX522" i="40" s="1"/>
  <c r="KW523" i="40"/>
  <c r="KX523" i="40" s="1"/>
  <c r="KW524" i="40"/>
  <c r="KX524" i="40" s="1"/>
  <c r="KW525" i="40"/>
  <c r="KX525" i="40" s="1"/>
  <c r="KW526" i="40"/>
  <c r="KX526" i="40" s="1"/>
  <c r="KW527" i="40"/>
  <c r="KX527" i="40" s="1"/>
  <c r="KW528" i="40"/>
  <c r="KX528" i="40" s="1"/>
  <c r="KW529" i="40"/>
  <c r="KX529" i="40" s="1"/>
  <c r="KW530" i="40"/>
  <c r="KX530" i="40" s="1"/>
  <c r="KW531" i="40"/>
  <c r="KX531" i="40" s="1"/>
  <c r="KW532" i="40"/>
  <c r="KX532" i="40" s="1"/>
  <c r="KW533" i="40"/>
  <c r="KX533" i="40" s="1"/>
  <c r="KW534" i="40"/>
  <c r="KX534" i="40" s="1"/>
  <c r="KW535" i="40"/>
  <c r="KX535" i="40" s="1"/>
  <c r="KW536" i="40"/>
  <c r="KX536" i="40" s="1"/>
  <c r="KW537" i="40"/>
  <c r="KX537" i="40" s="1"/>
  <c r="KW538" i="40"/>
  <c r="KX538" i="40" s="1"/>
  <c r="KW539" i="40"/>
  <c r="KX539" i="40" s="1"/>
  <c r="KW540" i="40"/>
  <c r="KX540" i="40" s="1"/>
  <c r="KW541" i="40"/>
  <c r="KX541" i="40" s="1"/>
  <c r="KW542" i="40"/>
  <c r="KX542" i="40" s="1"/>
  <c r="KW543" i="40"/>
  <c r="KX543" i="40" s="1"/>
  <c r="KW544" i="40"/>
  <c r="KX544" i="40" s="1"/>
  <c r="KW545" i="40"/>
  <c r="KX545" i="40" s="1"/>
  <c r="KW546" i="40"/>
  <c r="KX546" i="40" s="1"/>
  <c r="KW547" i="40"/>
  <c r="KX547" i="40" s="1"/>
  <c r="KW548" i="40"/>
  <c r="KX548" i="40" s="1"/>
  <c r="KW549" i="40"/>
  <c r="KX549" i="40" s="1"/>
  <c r="KW550" i="40"/>
  <c r="KX550" i="40" s="1"/>
  <c r="KW551" i="40"/>
  <c r="KX551" i="40" s="1"/>
  <c r="KW552" i="40"/>
  <c r="KX552" i="40" s="1"/>
  <c r="KW553" i="40"/>
  <c r="KX553" i="40" s="1"/>
  <c r="KW554" i="40"/>
  <c r="KX554" i="40" s="1"/>
  <c r="KW555" i="40"/>
  <c r="KX555" i="40" s="1"/>
  <c r="KW556" i="40"/>
  <c r="KX556" i="40" s="1"/>
  <c r="KW557" i="40"/>
  <c r="KX557" i="40" s="1"/>
  <c r="KW558" i="40"/>
  <c r="KX558" i="40" s="1"/>
  <c r="KW559" i="40"/>
  <c r="KX559" i="40" s="1"/>
  <c r="KW560" i="40"/>
  <c r="KX560" i="40" s="1"/>
  <c r="KW561" i="40"/>
  <c r="KX561" i="40" s="1"/>
  <c r="KW562" i="40"/>
  <c r="KX562" i="40" s="1"/>
  <c r="KW563" i="40"/>
  <c r="KX563" i="40" s="1"/>
  <c r="KW564" i="40"/>
  <c r="KX564" i="40" s="1"/>
  <c r="KW565" i="40"/>
  <c r="KX565" i="40" s="1"/>
  <c r="KW566" i="40"/>
  <c r="KX566" i="40" s="1"/>
  <c r="KW567" i="40"/>
  <c r="KX567" i="40" s="1"/>
  <c r="KW568" i="40"/>
  <c r="KX568" i="40" s="1"/>
  <c r="KW569" i="40"/>
  <c r="KX569" i="40" s="1"/>
  <c r="KW570" i="40"/>
  <c r="KX570" i="40" s="1"/>
  <c r="KW571" i="40"/>
  <c r="KX571" i="40" s="1"/>
  <c r="KW572" i="40"/>
  <c r="KX572" i="40" s="1"/>
  <c r="KW573" i="40"/>
  <c r="KX573" i="40" s="1"/>
  <c r="KW574" i="40"/>
  <c r="KX574" i="40" s="1"/>
  <c r="KW575" i="40"/>
  <c r="KX575" i="40" s="1"/>
  <c r="KW576" i="40"/>
  <c r="KX576" i="40" s="1"/>
  <c r="KW577" i="40"/>
  <c r="KX577" i="40" s="1"/>
  <c r="KW578" i="40"/>
  <c r="KX578" i="40" s="1"/>
  <c r="KW579" i="40"/>
  <c r="KX579" i="40" s="1"/>
  <c r="KW580" i="40"/>
  <c r="KX580" i="40" s="1"/>
  <c r="KW581" i="40"/>
  <c r="KX581" i="40" s="1"/>
  <c r="KW582" i="40"/>
  <c r="KX582" i="40" s="1"/>
  <c r="KW583" i="40"/>
  <c r="KX583" i="40" s="1"/>
  <c r="KW584" i="40"/>
  <c r="KX584" i="40" s="1"/>
  <c r="KW585" i="40"/>
  <c r="KX585" i="40" s="1"/>
  <c r="KW586" i="40"/>
  <c r="KX586" i="40" s="1"/>
  <c r="KW587" i="40"/>
  <c r="KX587" i="40" s="1"/>
  <c r="KW588" i="40"/>
  <c r="KX588" i="40" s="1"/>
  <c r="KW589" i="40"/>
  <c r="KX589" i="40" s="1"/>
  <c r="KW590" i="40"/>
  <c r="KX590" i="40" s="1"/>
  <c r="KW591" i="40"/>
  <c r="KX591" i="40" s="1"/>
  <c r="KW592" i="40"/>
  <c r="KX592" i="40" s="1"/>
  <c r="KW593" i="40"/>
  <c r="KX593" i="40" s="1"/>
  <c r="KW594" i="40"/>
  <c r="KX594" i="40" s="1"/>
  <c r="KW595" i="40"/>
  <c r="KX595" i="40" s="1"/>
  <c r="KW596" i="40"/>
  <c r="KX596" i="40" s="1"/>
  <c r="KW597" i="40"/>
  <c r="KX597" i="40" s="1"/>
  <c r="KW598" i="40"/>
  <c r="KX598" i="40" s="1"/>
  <c r="KW599" i="40"/>
  <c r="KX599" i="40" s="1"/>
  <c r="KW600" i="40"/>
  <c r="KX600" i="40" s="1"/>
  <c r="KW601" i="40"/>
  <c r="KX601" i="40" s="1"/>
  <c r="KW602" i="40"/>
  <c r="KX602" i="40" s="1"/>
  <c r="KW603" i="40"/>
  <c r="KX603" i="40" s="1"/>
  <c r="KW604" i="40"/>
  <c r="KX604" i="40" s="1"/>
  <c r="KW605" i="40"/>
  <c r="KX605" i="40" s="1"/>
  <c r="KW606" i="40"/>
  <c r="KX606" i="40" s="1"/>
  <c r="KW607" i="40"/>
  <c r="KX607" i="40" s="1"/>
  <c r="KW608" i="40"/>
  <c r="KX608" i="40" s="1"/>
  <c r="KW609" i="40"/>
  <c r="KX609" i="40" s="1"/>
  <c r="KW610" i="40"/>
  <c r="KX610" i="40" s="1"/>
  <c r="KW611" i="40"/>
  <c r="KX611" i="40" s="1"/>
  <c r="KW612" i="40"/>
  <c r="KX612" i="40" s="1"/>
  <c r="KW613" i="40"/>
  <c r="KX613" i="40" s="1"/>
  <c r="KW614" i="40"/>
  <c r="KX614" i="40" s="1"/>
  <c r="KW615" i="40"/>
  <c r="KX615" i="40" s="1"/>
  <c r="KW616" i="40"/>
  <c r="KX616" i="40" s="1"/>
  <c r="KW617" i="40"/>
  <c r="KX617" i="40" s="1"/>
  <c r="KW618" i="40"/>
  <c r="KX618" i="40" s="1"/>
  <c r="KW619" i="40"/>
  <c r="KX619" i="40" s="1"/>
  <c r="KW620" i="40"/>
  <c r="KX620" i="40" s="1"/>
  <c r="KW621" i="40"/>
  <c r="KX621" i="40" s="1"/>
  <c r="KW622" i="40"/>
  <c r="KX622" i="40" s="1"/>
  <c r="KW623" i="40"/>
  <c r="KX623" i="40" s="1"/>
  <c r="KW624" i="40"/>
  <c r="KX624" i="40" s="1"/>
  <c r="KN3" i="40"/>
  <c r="KO3" i="40" s="1"/>
  <c r="KN4" i="40"/>
  <c r="KO4" i="40" s="1"/>
  <c r="KN5" i="40"/>
  <c r="KO5" i="40" s="1"/>
  <c r="KN6" i="40"/>
  <c r="KO6" i="40" s="1"/>
  <c r="KN7" i="40"/>
  <c r="KO7" i="40" s="1"/>
  <c r="KN8" i="40"/>
  <c r="KO8" i="40" s="1"/>
  <c r="KN9" i="40"/>
  <c r="KO9" i="40" s="1"/>
  <c r="KN10" i="40"/>
  <c r="KO10" i="40" s="1"/>
  <c r="KN11" i="40"/>
  <c r="KO11" i="40" s="1"/>
  <c r="KN12" i="40"/>
  <c r="KO12" i="40" s="1"/>
  <c r="KN13" i="40"/>
  <c r="KO13" i="40" s="1"/>
  <c r="KN14" i="40"/>
  <c r="KO14" i="40" s="1"/>
  <c r="KN15" i="40"/>
  <c r="KO15" i="40" s="1"/>
  <c r="KN16" i="40"/>
  <c r="KO16" i="40" s="1"/>
  <c r="KN17" i="40"/>
  <c r="KO17" i="40" s="1"/>
  <c r="KN18" i="40"/>
  <c r="KO18" i="40" s="1"/>
  <c r="KN19" i="40"/>
  <c r="KO19" i="40" s="1"/>
  <c r="KN20" i="40"/>
  <c r="KO20" i="40" s="1"/>
  <c r="KN21" i="40"/>
  <c r="KO21" i="40" s="1"/>
  <c r="KN22" i="40"/>
  <c r="KO22" i="40" s="1"/>
  <c r="KN23" i="40"/>
  <c r="KO23" i="40" s="1"/>
  <c r="KN24" i="40"/>
  <c r="KO24" i="40" s="1"/>
  <c r="KN25" i="40"/>
  <c r="KO25" i="40" s="1"/>
  <c r="KN26" i="40"/>
  <c r="KO26" i="40" s="1"/>
  <c r="KN27" i="40"/>
  <c r="KO27" i="40" s="1"/>
  <c r="KN28" i="40"/>
  <c r="KO28" i="40" s="1"/>
  <c r="KN29" i="40"/>
  <c r="KO29" i="40" s="1"/>
  <c r="KN30" i="40"/>
  <c r="KO30" i="40" s="1"/>
  <c r="KN31" i="40"/>
  <c r="KO31" i="40" s="1"/>
  <c r="KN32" i="40"/>
  <c r="KO32" i="40" s="1"/>
  <c r="KN33" i="40"/>
  <c r="KO33" i="40" s="1"/>
  <c r="KN34" i="40"/>
  <c r="KO34" i="40" s="1"/>
  <c r="KN35" i="40"/>
  <c r="KO35" i="40" s="1"/>
  <c r="KN36" i="40"/>
  <c r="KO36" i="40" s="1"/>
  <c r="KN37" i="40"/>
  <c r="KO37" i="40" s="1"/>
  <c r="KN38" i="40"/>
  <c r="KO38" i="40" s="1"/>
  <c r="KN39" i="40"/>
  <c r="KO39" i="40" s="1"/>
  <c r="KN40" i="40"/>
  <c r="KO40" i="40" s="1"/>
  <c r="KN41" i="40"/>
  <c r="KO41" i="40" s="1"/>
  <c r="KN42" i="40"/>
  <c r="KO42" i="40" s="1"/>
  <c r="KN43" i="40"/>
  <c r="KO43" i="40" s="1"/>
  <c r="KN44" i="40"/>
  <c r="KO44" i="40" s="1"/>
  <c r="KN45" i="40"/>
  <c r="KO45" i="40" s="1"/>
  <c r="KN46" i="40"/>
  <c r="KO46" i="40" s="1"/>
  <c r="KN47" i="40"/>
  <c r="KO47" i="40" s="1"/>
  <c r="KN48" i="40"/>
  <c r="KO48" i="40" s="1"/>
  <c r="KN49" i="40"/>
  <c r="KO49" i="40" s="1"/>
  <c r="KN50" i="40"/>
  <c r="KO50" i="40" s="1"/>
  <c r="KN51" i="40"/>
  <c r="KO51" i="40" s="1"/>
  <c r="KN52" i="40"/>
  <c r="KO52" i="40" s="1"/>
  <c r="KN53" i="40"/>
  <c r="KO53" i="40" s="1"/>
  <c r="KN54" i="40"/>
  <c r="KO54" i="40" s="1"/>
  <c r="KN55" i="40"/>
  <c r="KO55" i="40" s="1"/>
  <c r="KN56" i="40"/>
  <c r="KO56" i="40" s="1"/>
  <c r="KN57" i="40"/>
  <c r="KO57" i="40" s="1"/>
  <c r="KN58" i="40"/>
  <c r="KO58" i="40" s="1"/>
  <c r="KN59" i="40"/>
  <c r="KO59" i="40" s="1"/>
  <c r="KN60" i="40"/>
  <c r="KO60" i="40" s="1"/>
  <c r="KN61" i="40"/>
  <c r="KO61" i="40" s="1"/>
  <c r="KN62" i="40"/>
  <c r="KO62" i="40" s="1"/>
  <c r="KN63" i="40"/>
  <c r="KO63" i="40" s="1"/>
  <c r="KN64" i="40"/>
  <c r="KO64" i="40" s="1"/>
  <c r="KN65" i="40"/>
  <c r="KO65" i="40" s="1"/>
  <c r="KN66" i="40"/>
  <c r="KO66" i="40" s="1"/>
  <c r="KN67" i="40"/>
  <c r="KO67" i="40" s="1"/>
  <c r="KN68" i="40"/>
  <c r="KO68" i="40" s="1"/>
  <c r="KN69" i="40"/>
  <c r="KO69" i="40" s="1"/>
  <c r="KN70" i="40"/>
  <c r="KO70" i="40" s="1"/>
  <c r="KN71" i="40"/>
  <c r="KO71" i="40" s="1"/>
  <c r="KN72" i="40"/>
  <c r="KO72" i="40" s="1"/>
  <c r="KN73" i="40"/>
  <c r="KO73" i="40" s="1"/>
  <c r="KN74" i="40"/>
  <c r="KO74" i="40" s="1"/>
  <c r="KN75" i="40"/>
  <c r="KO75" i="40" s="1"/>
  <c r="KN76" i="40"/>
  <c r="KO76" i="40" s="1"/>
  <c r="KN77" i="40"/>
  <c r="KO77" i="40" s="1"/>
  <c r="KN78" i="40"/>
  <c r="KO78" i="40" s="1"/>
  <c r="KN79" i="40"/>
  <c r="KO79" i="40" s="1"/>
  <c r="KN80" i="40"/>
  <c r="KO80" i="40" s="1"/>
  <c r="KN81" i="40"/>
  <c r="KO81" i="40" s="1"/>
  <c r="KN82" i="40"/>
  <c r="KO82" i="40" s="1"/>
  <c r="KN83" i="40"/>
  <c r="KO83" i="40" s="1"/>
  <c r="KN84" i="40"/>
  <c r="KO84" i="40" s="1"/>
  <c r="KN85" i="40"/>
  <c r="KO85" i="40" s="1"/>
  <c r="KN86" i="40"/>
  <c r="KO86" i="40" s="1"/>
  <c r="KN87" i="40"/>
  <c r="KO87" i="40" s="1"/>
  <c r="KN88" i="40"/>
  <c r="KO88" i="40" s="1"/>
  <c r="KN89" i="40"/>
  <c r="KO89" i="40" s="1"/>
  <c r="KN90" i="40"/>
  <c r="KO90" i="40" s="1"/>
  <c r="KN91" i="40"/>
  <c r="KO91" i="40" s="1"/>
  <c r="KN92" i="40"/>
  <c r="KO92" i="40" s="1"/>
  <c r="KN93" i="40"/>
  <c r="KO93" i="40" s="1"/>
  <c r="KN94" i="40"/>
  <c r="KO94" i="40" s="1"/>
  <c r="KN95" i="40"/>
  <c r="KO95" i="40" s="1"/>
  <c r="KN96" i="40"/>
  <c r="KO96" i="40" s="1"/>
  <c r="KN97" i="40"/>
  <c r="KO97" i="40" s="1"/>
  <c r="KN98" i="40"/>
  <c r="KO98" i="40" s="1"/>
  <c r="KN99" i="40"/>
  <c r="KO99" i="40" s="1"/>
  <c r="KN100" i="40"/>
  <c r="KO100" i="40" s="1"/>
  <c r="KN101" i="40"/>
  <c r="KO101" i="40" s="1"/>
  <c r="KN102" i="40"/>
  <c r="KO102" i="40" s="1"/>
  <c r="KN103" i="40"/>
  <c r="KO103" i="40" s="1"/>
  <c r="KN104" i="40"/>
  <c r="KO104" i="40" s="1"/>
  <c r="KN105" i="40"/>
  <c r="KO105" i="40" s="1"/>
  <c r="KN106" i="40"/>
  <c r="KO106" i="40" s="1"/>
  <c r="KN107" i="40"/>
  <c r="KO107" i="40" s="1"/>
  <c r="KN108" i="40"/>
  <c r="KO108" i="40" s="1"/>
  <c r="KN109" i="40"/>
  <c r="KO109" i="40" s="1"/>
  <c r="KN110" i="40"/>
  <c r="KO110" i="40" s="1"/>
  <c r="KN111" i="40"/>
  <c r="KO111" i="40" s="1"/>
  <c r="KN112" i="40"/>
  <c r="KO112" i="40" s="1"/>
  <c r="KN113" i="40"/>
  <c r="KO113" i="40" s="1"/>
  <c r="KN114" i="40"/>
  <c r="KO114" i="40" s="1"/>
  <c r="KN115" i="40"/>
  <c r="KO115" i="40" s="1"/>
  <c r="KN116" i="40"/>
  <c r="KO116" i="40" s="1"/>
  <c r="KN117" i="40"/>
  <c r="KO117" i="40" s="1"/>
  <c r="KN118" i="40"/>
  <c r="KO118" i="40" s="1"/>
  <c r="KN119" i="40"/>
  <c r="KO119" i="40" s="1"/>
  <c r="KN120" i="40"/>
  <c r="KO120" i="40" s="1"/>
  <c r="KN121" i="40"/>
  <c r="KO121" i="40" s="1"/>
  <c r="KN122" i="40"/>
  <c r="KO122" i="40" s="1"/>
  <c r="KN123" i="40"/>
  <c r="KO123" i="40" s="1"/>
  <c r="KN124" i="40"/>
  <c r="KO124" i="40" s="1"/>
  <c r="KN125" i="40"/>
  <c r="KO125" i="40" s="1"/>
  <c r="KN126" i="40"/>
  <c r="KO126" i="40" s="1"/>
  <c r="KN127" i="40"/>
  <c r="KO127" i="40" s="1"/>
  <c r="KN128" i="40"/>
  <c r="KO128" i="40" s="1"/>
  <c r="KN129" i="40"/>
  <c r="KO129" i="40" s="1"/>
  <c r="KN130" i="40"/>
  <c r="KO130" i="40" s="1"/>
  <c r="KN131" i="40"/>
  <c r="KO131" i="40" s="1"/>
  <c r="KN132" i="40"/>
  <c r="KO132" i="40" s="1"/>
  <c r="KN133" i="40"/>
  <c r="KO133" i="40" s="1"/>
  <c r="KN134" i="40"/>
  <c r="KO134" i="40" s="1"/>
  <c r="KN135" i="40"/>
  <c r="KO135" i="40" s="1"/>
  <c r="KN136" i="40"/>
  <c r="KO136" i="40" s="1"/>
  <c r="KN137" i="40"/>
  <c r="KO137" i="40" s="1"/>
  <c r="KN138" i="40"/>
  <c r="KO138" i="40" s="1"/>
  <c r="KN139" i="40"/>
  <c r="KO139" i="40" s="1"/>
  <c r="KN140" i="40"/>
  <c r="KO140" i="40" s="1"/>
  <c r="KN141" i="40"/>
  <c r="KO141" i="40" s="1"/>
  <c r="KN142" i="40"/>
  <c r="KO142" i="40" s="1"/>
  <c r="KN143" i="40"/>
  <c r="KO143" i="40" s="1"/>
  <c r="KN144" i="40"/>
  <c r="KO144" i="40" s="1"/>
  <c r="KN145" i="40"/>
  <c r="KO145" i="40" s="1"/>
  <c r="KN146" i="40"/>
  <c r="KO146" i="40" s="1"/>
  <c r="KN147" i="40"/>
  <c r="KO147" i="40" s="1"/>
  <c r="KN148" i="40"/>
  <c r="KO148" i="40" s="1"/>
  <c r="KN149" i="40"/>
  <c r="KO149" i="40" s="1"/>
  <c r="KN150" i="40"/>
  <c r="KO150" i="40" s="1"/>
  <c r="KN151" i="40"/>
  <c r="KO151" i="40" s="1"/>
  <c r="KN152" i="40"/>
  <c r="KO152" i="40" s="1"/>
  <c r="KN153" i="40"/>
  <c r="KO153" i="40" s="1"/>
  <c r="KN154" i="40"/>
  <c r="KO154" i="40" s="1"/>
  <c r="KN155" i="40"/>
  <c r="KO155" i="40" s="1"/>
  <c r="KN156" i="40"/>
  <c r="KO156" i="40" s="1"/>
  <c r="KN157" i="40"/>
  <c r="KO157" i="40" s="1"/>
  <c r="KN158" i="40"/>
  <c r="KO158" i="40" s="1"/>
  <c r="KN159" i="40"/>
  <c r="KO159" i="40" s="1"/>
  <c r="KN160" i="40"/>
  <c r="KO160" i="40" s="1"/>
  <c r="KN161" i="40"/>
  <c r="KO161" i="40" s="1"/>
  <c r="KN162" i="40"/>
  <c r="KO162" i="40" s="1"/>
  <c r="KN163" i="40"/>
  <c r="KO163" i="40" s="1"/>
  <c r="KN164" i="40"/>
  <c r="KO164" i="40" s="1"/>
  <c r="KN165" i="40"/>
  <c r="KO165" i="40" s="1"/>
  <c r="KN166" i="40"/>
  <c r="KO166" i="40" s="1"/>
  <c r="KN167" i="40"/>
  <c r="KO167" i="40" s="1"/>
  <c r="KN168" i="40"/>
  <c r="KO168" i="40" s="1"/>
  <c r="KN169" i="40"/>
  <c r="KO169" i="40" s="1"/>
  <c r="KN170" i="40"/>
  <c r="KO170" i="40" s="1"/>
  <c r="KN171" i="40"/>
  <c r="KO171" i="40" s="1"/>
  <c r="KN172" i="40"/>
  <c r="KO172" i="40" s="1"/>
  <c r="KN173" i="40"/>
  <c r="KO173" i="40" s="1"/>
  <c r="KN174" i="40"/>
  <c r="KO174" i="40" s="1"/>
  <c r="KN175" i="40"/>
  <c r="KO175" i="40" s="1"/>
  <c r="KN176" i="40"/>
  <c r="KO176" i="40" s="1"/>
  <c r="KN177" i="40"/>
  <c r="KO177" i="40" s="1"/>
  <c r="KN178" i="40"/>
  <c r="KO178" i="40" s="1"/>
  <c r="KN179" i="40"/>
  <c r="KO179" i="40" s="1"/>
  <c r="KN180" i="40"/>
  <c r="KO180" i="40" s="1"/>
  <c r="KN181" i="40"/>
  <c r="KO181" i="40" s="1"/>
  <c r="KN182" i="40"/>
  <c r="KO182" i="40" s="1"/>
  <c r="KN183" i="40"/>
  <c r="KO183" i="40" s="1"/>
  <c r="KN184" i="40"/>
  <c r="KO184" i="40" s="1"/>
  <c r="KN185" i="40"/>
  <c r="KO185" i="40" s="1"/>
  <c r="KN186" i="40"/>
  <c r="KO186" i="40" s="1"/>
  <c r="KN187" i="40"/>
  <c r="KO187" i="40" s="1"/>
  <c r="KN188" i="40"/>
  <c r="KO188" i="40" s="1"/>
  <c r="KN189" i="40"/>
  <c r="KO189" i="40" s="1"/>
  <c r="KN190" i="40"/>
  <c r="KO190" i="40" s="1"/>
  <c r="KN191" i="40"/>
  <c r="KO191" i="40" s="1"/>
  <c r="KN192" i="40"/>
  <c r="KO192" i="40" s="1"/>
  <c r="KN193" i="40"/>
  <c r="KO193" i="40" s="1"/>
  <c r="KN194" i="40"/>
  <c r="KO194" i="40" s="1"/>
  <c r="KN195" i="40"/>
  <c r="KO195" i="40" s="1"/>
  <c r="KN196" i="40"/>
  <c r="KO196" i="40" s="1"/>
  <c r="KN197" i="40"/>
  <c r="KO197" i="40" s="1"/>
  <c r="KN198" i="40"/>
  <c r="KO198" i="40" s="1"/>
  <c r="KN199" i="40"/>
  <c r="KO199" i="40" s="1"/>
  <c r="KN200" i="40"/>
  <c r="KO200" i="40" s="1"/>
  <c r="KN201" i="40"/>
  <c r="KO201" i="40" s="1"/>
  <c r="KN202" i="40"/>
  <c r="KO202" i="40" s="1"/>
  <c r="KN203" i="40"/>
  <c r="KO203" i="40" s="1"/>
  <c r="KN204" i="40"/>
  <c r="KO204" i="40" s="1"/>
  <c r="KN205" i="40"/>
  <c r="KO205" i="40" s="1"/>
  <c r="KN206" i="40"/>
  <c r="KO206" i="40" s="1"/>
  <c r="KN207" i="40"/>
  <c r="KO207" i="40" s="1"/>
  <c r="KN208" i="40"/>
  <c r="KO208" i="40" s="1"/>
  <c r="KN209" i="40"/>
  <c r="KO209" i="40" s="1"/>
  <c r="KN210" i="40"/>
  <c r="KO210" i="40" s="1"/>
  <c r="KN211" i="40"/>
  <c r="KO211" i="40" s="1"/>
  <c r="KN212" i="40"/>
  <c r="KO212" i="40" s="1"/>
  <c r="KN213" i="40"/>
  <c r="KO213" i="40" s="1"/>
  <c r="KN214" i="40"/>
  <c r="KO214" i="40" s="1"/>
  <c r="KN215" i="40"/>
  <c r="KO215" i="40" s="1"/>
  <c r="KN216" i="40"/>
  <c r="KO216" i="40" s="1"/>
  <c r="KN217" i="40"/>
  <c r="KO217" i="40" s="1"/>
  <c r="KN218" i="40"/>
  <c r="KO218" i="40" s="1"/>
  <c r="KN219" i="40"/>
  <c r="KO219" i="40" s="1"/>
  <c r="KN220" i="40"/>
  <c r="KO220" i="40" s="1"/>
  <c r="KN221" i="40"/>
  <c r="KO221" i="40" s="1"/>
  <c r="KN222" i="40"/>
  <c r="KO222" i="40" s="1"/>
  <c r="KN223" i="40"/>
  <c r="KO223" i="40" s="1"/>
  <c r="KN224" i="40"/>
  <c r="KO224" i="40" s="1"/>
  <c r="KN225" i="40"/>
  <c r="KO225" i="40" s="1"/>
  <c r="KN226" i="40"/>
  <c r="KO226" i="40" s="1"/>
  <c r="KN227" i="40"/>
  <c r="KO227" i="40" s="1"/>
  <c r="KN228" i="40"/>
  <c r="KO228" i="40" s="1"/>
  <c r="KN229" i="40"/>
  <c r="KO229" i="40" s="1"/>
  <c r="KN230" i="40"/>
  <c r="KO230" i="40" s="1"/>
  <c r="KN231" i="40"/>
  <c r="KO231" i="40" s="1"/>
  <c r="KN232" i="40"/>
  <c r="KO232" i="40" s="1"/>
  <c r="KN233" i="40"/>
  <c r="KO233" i="40" s="1"/>
  <c r="KN234" i="40"/>
  <c r="KO234" i="40" s="1"/>
  <c r="KN235" i="40"/>
  <c r="KO235" i="40" s="1"/>
  <c r="KN236" i="40"/>
  <c r="KO236" i="40" s="1"/>
  <c r="KN237" i="40"/>
  <c r="KO237" i="40" s="1"/>
  <c r="KN238" i="40"/>
  <c r="KO238" i="40" s="1"/>
  <c r="KN239" i="40"/>
  <c r="KO239" i="40" s="1"/>
  <c r="KN240" i="40"/>
  <c r="KO240" i="40" s="1"/>
  <c r="KN241" i="40"/>
  <c r="KO241" i="40" s="1"/>
  <c r="KN242" i="40"/>
  <c r="KO242" i="40" s="1"/>
  <c r="KN243" i="40"/>
  <c r="KO243" i="40" s="1"/>
  <c r="KN244" i="40"/>
  <c r="KO244" i="40" s="1"/>
  <c r="KN245" i="40"/>
  <c r="KO245" i="40" s="1"/>
  <c r="KN246" i="40"/>
  <c r="KO246" i="40" s="1"/>
  <c r="KN247" i="40"/>
  <c r="KO247" i="40" s="1"/>
  <c r="KN248" i="40"/>
  <c r="KO248" i="40" s="1"/>
  <c r="KN249" i="40"/>
  <c r="KO249" i="40" s="1"/>
  <c r="KE3" i="40"/>
  <c r="KF3" i="40" s="1"/>
  <c r="KE4" i="40"/>
  <c r="KF4" i="40" s="1"/>
  <c r="KE5" i="40"/>
  <c r="KF5" i="40" s="1"/>
  <c r="KE6" i="40"/>
  <c r="KF6" i="40" s="1"/>
  <c r="KE7" i="40"/>
  <c r="KF7" i="40" s="1"/>
  <c r="KE8" i="40"/>
  <c r="KF8" i="40" s="1"/>
  <c r="KE9" i="40"/>
  <c r="KF9" i="40" s="1"/>
  <c r="KE10" i="40"/>
  <c r="KF10" i="40" s="1"/>
  <c r="KE11" i="40"/>
  <c r="KF11" i="40" s="1"/>
  <c r="KE12" i="40"/>
  <c r="KF12" i="40" s="1"/>
  <c r="KE13" i="40"/>
  <c r="KF13" i="40" s="1"/>
  <c r="KE14" i="40"/>
  <c r="KF14" i="40" s="1"/>
  <c r="KE15" i="40"/>
  <c r="KF15" i="40" s="1"/>
  <c r="KE16" i="40"/>
  <c r="KF16" i="40" s="1"/>
  <c r="KE17" i="40"/>
  <c r="KF17" i="40" s="1"/>
  <c r="KE18" i="40"/>
  <c r="KF18" i="40" s="1"/>
  <c r="KE19" i="40"/>
  <c r="KF19" i="40" s="1"/>
  <c r="KE20" i="40"/>
  <c r="KF20" i="40" s="1"/>
  <c r="KE21" i="40"/>
  <c r="KF21" i="40" s="1"/>
  <c r="KE22" i="40"/>
  <c r="KF22" i="40" s="1"/>
  <c r="KE23" i="40"/>
  <c r="KF23" i="40" s="1"/>
  <c r="KE24" i="40"/>
  <c r="KF24" i="40" s="1"/>
  <c r="KE25" i="40"/>
  <c r="KF25" i="40" s="1"/>
  <c r="KE26" i="40"/>
  <c r="KF26" i="40" s="1"/>
  <c r="KE27" i="40"/>
  <c r="KF27" i="40" s="1"/>
  <c r="KE28" i="40"/>
  <c r="KF28" i="40" s="1"/>
  <c r="KE29" i="40"/>
  <c r="KF29" i="40" s="1"/>
  <c r="KE30" i="40"/>
  <c r="KF30" i="40" s="1"/>
  <c r="KE31" i="40"/>
  <c r="KF31" i="40" s="1"/>
  <c r="KE32" i="40"/>
  <c r="KF32" i="40" s="1"/>
  <c r="KE33" i="40"/>
  <c r="KF33" i="40" s="1"/>
  <c r="KE34" i="40"/>
  <c r="KF34" i="40" s="1"/>
  <c r="KE35" i="40"/>
  <c r="KF35" i="40" s="1"/>
  <c r="KE36" i="40"/>
  <c r="KF36" i="40" s="1"/>
  <c r="KE37" i="40"/>
  <c r="KF37" i="40" s="1"/>
  <c r="KE38" i="40"/>
  <c r="KF38" i="40" s="1"/>
  <c r="KE39" i="40"/>
  <c r="KF39" i="40" s="1"/>
  <c r="KE40" i="40"/>
  <c r="KF40" i="40" s="1"/>
  <c r="KE41" i="40"/>
  <c r="KF41" i="40" s="1"/>
  <c r="KE42" i="40"/>
  <c r="KF42" i="40" s="1"/>
  <c r="KE43" i="40"/>
  <c r="KF43" i="40" s="1"/>
  <c r="KE44" i="40"/>
  <c r="KF44" i="40" s="1"/>
  <c r="KE45" i="40"/>
  <c r="KF45" i="40" s="1"/>
  <c r="KE46" i="40"/>
  <c r="KF46" i="40" s="1"/>
  <c r="KE47" i="40"/>
  <c r="KF47" i="40" s="1"/>
  <c r="KE48" i="40"/>
  <c r="KF48" i="40" s="1"/>
  <c r="KE49" i="40"/>
  <c r="KF49" i="40" s="1"/>
  <c r="KE50" i="40"/>
  <c r="KF50" i="40" s="1"/>
  <c r="KE51" i="40"/>
  <c r="KF51" i="40" s="1"/>
  <c r="KE52" i="40"/>
  <c r="KF52" i="40" s="1"/>
  <c r="KE53" i="40"/>
  <c r="KF53" i="40" s="1"/>
  <c r="KE54" i="40"/>
  <c r="KF54" i="40" s="1"/>
  <c r="KE55" i="40"/>
  <c r="KF55" i="40" s="1"/>
  <c r="KE56" i="40"/>
  <c r="KF56" i="40" s="1"/>
  <c r="KE57" i="40"/>
  <c r="KF57" i="40" s="1"/>
  <c r="KE58" i="40"/>
  <c r="KF58" i="40" s="1"/>
  <c r="KE59" i="40"/>
  <c r="KF59" i="40" s="1"/>
  <c r="KE60" i="40"/>
  <c r="KF60" i="40" s="1"/>
  <c r="KE61" i="40"/>
  <c r="KF61" i="40" s="1"/>
  <c r="KE62" i="40"/>
  <c r="KF62" i="40" s="1"/>
  <c r="KE63" i="40"/>
  <c r="KF63" i="40" s="1"/>
  <c r="KE64" i="40"/>
  <c r="KF64" i="40" s="1"/>
  <c r="KE65" i="40"/>
  <c r="KF65" i="40" s="1"/>
  <c r="KE66" i="40"/>
  <c r="KF66" i="40" s="1"/>
  <c r="KE67" i="40"/>
  <c r="KF67" i="40" s="1"/>
  <c r="KE68" i="40"/>
  <c r="KF68" i="40" s="1"/>
  <c r="KE69" i="40"/>
  <c r="KF69" i="40" s="1"/>
  <c r="KE70" i="40"/>
  <c r="KF70" i="40" s="1"/>
  <c r="KE71" i="40"/>
  <c r="KF71" i="40" s="1"/>
  <c r="KE72" i="40"/>
  <c r="KF72" i="40" s="1"/>
  <c r="KE73" i="40"/>
  <c r="KF73" i="40" s="1"/>
  <c r="KE74" i="40"/>
  <c r="KF74" i="40" s="1"/>
  <c r="KE75" i="40"/>
  <c r="KF75" i="40" s="1"/>
  <c r="KE76" i="40"/>
  <c r="KF76" i="40" s="1"/>
  <c r="KE77" i="40"/>
  <c r="KF77" i="40" s="1"/>
  <c r="KE78" i="40"/>
  <c r="KF78" i="40" s="1"/>
  <c r="KE79" i="40"/>
  <c r="KF79" i="40" s="1"/>
  <c r="KE80" i="40"/>
  <c r="KF80" i="40" s="1"/>
  <c r="KE81" i="40"/>
  <c r="KF81" i="40" s="1"/>
  <c r="KE82" i="40"/>
  <c r="KF82" i="40" s="1"/>
  <c r="KE83" i="40"/>
  <c r="KF83" i="40" s="1"/>
  <c r="KE84" i="40"/>
  <c r="KF84" i="40" s="1"/>
  <c r="KE85" i="40"/>
  <c r="KF85" i="40" s="1"/>
  <c r="KE86" i="40"/>
  <c r="KF86" i="40" s="1"/>
  <c r="KE87" i="40"/>
  <c r="KF87" i="40" s="1"/>
  <c r="KE88" i="40"/>
  <c r="KF88" i="40" s="1"/>
  <c r="KE89" i="40"/>
  <c r="KF89" i="40" s="1"/>
  <c r="KE90" i="40"/>
  <c r="KF90" i="40" s="1"/>
  <c r="KE91" i="40"/>
  <c r="KF91" i="40" s="1"/>
  <c r="KE92" i="40"/>
  <c r="KF92" i="40" s="1"/>
  <c r="KE93" i="40"/>
  <c r="KF93" i="40" s="1"/>
  <c r="KE94" i="40"/>
  <c r="KF94" i="40" s="1"/>
  <c r="KE95" i="40"/>
  <c r="KF95" i="40" s="1"/>
  <c r="KE96" i="40"/>
  <c r="KF96" i="40" s="1"/>
  <c r="KE97" i="40"/>
  <c r="KF97" i="40" s="1"/>
  <c r="KE98" i="40"/>
  <c r="KF98" i="40" s="1"/>
  <c r="KE99" i="40"/>
  <c r="KF99" i="40" s="1"/>
  <c r="KE100" i="40"/>
  <c r="KF100" i="40" s="1"/>
  <c r="KE101" i="40"/>
  <c r="KF101" i="40" s="1"/>
  <c r="KE102" i="40"/>
  <c r="KF102" i="40" s="1"/>
  <c r="KE103" i="40"/>
  <c r="KF103" i="40" s="1"/>
  <c r="KE104" i="40"/>
  <c r="KF104" i="40" s="1"/>
  <c r="KE105" i="40"/>
  <c r="KF105" i="40" s="1"/>
  <c r="KE106" i="40"/>
  <c r="KF106" i="40" s="1"/>
  <c r="KE107" i="40"/>
  <c r="KF107" i="40" s="1"/>
  <c r="KE108" i="40"/>
  <c r="KF108" i="40" s="1"/>
  <c r="KE109" i="40"/>
  <c r="KF109" i="40" s="1"/>
  <c r="KE110" i="40"/>
  <c r="KF110" i="40" s="1"/>
  <c r="KE111" i="40"/>
  <c r="KF111" i="40" s="1"/>
  <c r="KE112" i="40"/>
  <c r="KF112" i="40" s="1"/>
  <c r="KE113" i="40"/>
  <c r="KF113" i="40" s="1"/>
  <c r="KE114" i="40"/>
  <c r="KF114" i="40" s="1"/>
  <c r="KE115" i="40"/>
  <c r="KF115" i="40" s="1"/>
  <c r="KE116" i="40"/>
  <c r="KF116" i="40" s="1"/>
  <c r="KE117" i="40"/>
  <c r="KF117" i="40" s="1"/>
  <c r="KE118" i="40"/>
  <c r="KF118" i="40" s="1"/>
  <c r="KE119" i="40"/>
  <c r="KF119" i="40" s="1"/>
  <c r="KE120" i="40"/>
  <c r="KF120" i="40" s="1"/>
  <c r="KE121" i="40"/>
  <c r="KF121" i="40" s="1"/>
  <c r="KE122" i="40"/>
  <c r="KF122" i="40" s="1"/>
  <c r="KE123" i="40"/>
  <c r="KF123" i="40" s="1"/>
  <c r="KE124" i="40"/>
  <c r="KF124" i="40" s="1"/>
  <c r="KE125" i="40"/>
  <c r="KF125" i="40" s="1"/>
  <c r="KE126" i="40"/>
  <c r="KF126" i="40" s="1"/>
  <c r="KE127" i="40"/>
  <c r="KF127" i="40" s="1"/>
  <c r="KE128" i="40"/>
  <c r="KF128" i="40" s="1"/>
  <c r="KE129" i="40"/>
  <c r="KF129" i="40" s="1"/>
  <c r="KE130" i="40"/>
  <c r="KF130" i="40" s="1"/>
  <c r="KE131" i="40"/>
  <c r="KF131" i="40" s="1"/>
  <c r="KE132" i="40"/>
  <c r="KF132" i="40" s="1"/>
  <c r="KE133" i="40"/>
  <c r="KF133" i="40" s="1"/>
  <c r="JV3" i="40"/>
  <c r="JW3" i="40" s="1"/>
  <c r="JV4" i="40"/>
  <c r="JW4" i="40" s="1"/>
  <c r="JV5" i="40"/>
  <c r="JW5" i="40" s="1"/>
  <c r="JV6" i="40"/>
  <c r="JW6" i="40" s="1"/>
  <c r="JV7" i="40"/>
  <c r="JW7" i="40" s="1"/>
  <c r="JV8" i="40"/>
  <c r="JW8" i="40" s="1"/>
  <c r="JV9" i="40"/>
  <c r="JW9" i="40" s="1"/>
  <c r="JV10" i="40"/>
  <c r="JW10" i="40" s="1"/>
  <c r="JV11" i="40"/>
  <c r="JW11" i="40" s="1"/>
  <c r="JV12" i="40"/>
  <c r="JW12" i="40" s="1"/>
  <c r="JV13" i="40"/>
  <c r="JW13" i="40" s="1"/>
  <c r="JV14" i="40"/>
  <c r="JW14" i="40" s="1"/>
  <c r="JV15" i="40"/>
  <c r="JW15" i="40" s="1"/>
  <c r="JV16" i="40"/>
  <c r="JW16" i="40" s="1"/>
  <c r="JV17" i="40"/>
  <c r="JW17" i="40" s="1"/>
  <c r="JV18" i="40"/>
  <c r="JW18" i="40" s="1"/>
  <c r="JV19" i="40"/>
  <c r="JW19" i="40" s="1"/>
  <c r="JV20" i="40"/>
  <c r="JW20" i="40" s="1"/>
  <c r="JV21" i="40"/>
  <c r="JW21" i="40" s="1"/>
  <c r="JV22" i="40"/>
  <c r="JW22" i="40" s="1"/>
  <c r="JV23" i="40"/>
  <c r="JW23" i="40" s="1"/>
  <c r="JV24" i="40"/>
  <c r="JW24" i="40" s="1"/>
  <c r="JV25" i="40"/>
  <c r="JW25" i="40" s="1"/>
  <c r="JV26" i="40"/>
  <c r="JW26" i="40" s="1"/>
  <c r="JV27" i="40"/>
  <c r="JW27" i="40" s="1"/>
  <c r="JV28" i="40"/>
  <c r="JW28" i="40" s="1"/>
  <c r="JV29" i="40"/>
  <c r="JW29" i="40" s="1"/>
  <c r="JV30" i="40"/>
  <c r="JW30" i="40" s="1"/>
  <c r="JV31" i="40"/>
  <c r="JW31" i="40" s="1"/>
  <c r="JV32" i="40"/>
  <c r="JW32" i="40" s="1"/>
  <c r="JV33" i="40"/>
  <c r="JW33" i="40" s="1"/>
  <c r="JV34" i="40"/>
  <c r="JW34" i="40" s="1"/>
  <c r="JV35" i="40"/>
  <c r="JW35" i="40" s="1"/>
  <c r="JV36" i="40"/>
  <c r="JW36" i="40" s="1"/>
  <c r="JV37" i="40"/>
  <c r="JW37" i="40" s="1"/>
  <c r="JV38" i="40"/>
  <c r="JW38" i="40" s="1"/>
  <c r="JV39" i="40"/>
  <c r="JW39" i="40" s="1"/>
  <c r="JV40" i="40"/>
  <c r="JW40" i="40" s="1"/>
  <c r="JV41" i="40"/>
  <c r="JW41" i="40" s="1"/>
  <c r="JV42" i="40"/>
  <c r="JW42" i="40" s="1"/>
  <c r="JV43" i="40"/>
  <c r="JW43" i="40" s="1"/>
  <c r="JV44" i="40"/>
  <c r="JW44" i="40" s="1"/>
  <c r="JV45" i="40"/>
  <c r="JW45" i="40" s="1"/>
  <c r="JV46" i="40"/>
  <c r="JW46" i="40" s="1"/>
  <c r="JV47" i="40"/>
  <c r="JW47" i="40" s="1"/>
  <c r="JV48" i="40"/>
  <c r="JW48" i="40" s="1"/>
  <c r="JV49" i="40"/>
  <c r="JW49" i="40" s="1"/>
  <c r="JV50" i="40"/>
  <c r="JW50" i="40" s="1"/>
  <c r="JV51" i="40"/>
  <c r="JW51" i="40" s="1"/>
  <c r="JV52" i="40"/>
  <c r="JW52" i="40" s="1"/>
  <c r="JV53" i="40"/>
  <c r="JW53" i="40" s="1"/>
  <c r="JV54" i="40"/>
  <c r="JW54" i="40" s="1"/>
  <c r="JV55" i="40"/>
  <c r="JW55" i="40" s="1"/>
  <c r="JV56" i="40"/>
  <c r="JW56" i="40" s="1"/>
  <c r="JV57" i="40"/>
  <c r="JW57" i="40" s="1"/>
  <c r="JV58" i="40"/>
  <c r="JW58" i="40" s="1"/>
  <c r="JV59" i="40"/>
  <c r="JW59" i="40" s="1"/>
  <c r="JV60" i="40"/>
  <c r="JW60" i="40" s="1"/>
  <c r="JV61" i="40"/>
  <c r="JW61" i="40" s="1"/>
  <c r="JV62" i="40"/>
  <c r="JW62" i="40" s="1"/>
  <c r="JV63" i="40"/>
  <c r="JW63" i="40" s="1"/>
  <c r="JV64" i="40"/>
  <c r="JW64" i="40" s="1"/>
  <c r="JV65" i="40"/>
  <c r="JW65" i="40" s="1"/>
  <c r="JV66" i="40"/>
  <c r="JW66" i="40" s="1"/>
  <c r="JV67" i="40"/>
  <c r="JW67" i="40" s="1"/>
  <c r="JV68" i="40"/>
  <c r="JW68" i="40" s="1"/>
  <c r="JV69" i="40"/>
  <c r="JW69" i="40" s="1"/>
  <c r="JV70" i="40"/>
  <c r="JW70" i="40" s="1"/>
  <c r="JV71" i="40"/>
  <c r="JW71" i="40" s="1"/>
  <c r="JV72" i="40"/>
  <c r="JW72" i="40" s="1"/>
  <c r="JV73" i="40"/>
  <c r="JW73" i="40" s="1"/>
  <c r="JV74" i="40"/>
  <c r="JW74" i="40" s="1"/>
  <c r="JV75" i="40"/>
  <c r="JW75" i="40" s="1"/>
  <c r="JV76" i="40"/>
  <c r="JW76" i="40" s="1"/>
  <c r="JV77" i="40"/>
  <c r="JW77" i="40" s="1"/>
  <c r="JV78" i="40"/>
  <c r="JW78" i="40" s="1"/>
  <c r="JV79" i="40"/>
  <c r="JW79" i="40" s="1"/>
  <c r="JV80" i="40"/>
  <c r="JW80" i="40" s="1"/>
  <c r="JV81" i="40"/>
  <c r="JW81" i="40" s="1"/>
  <c r="JV82" i="40"/>
  <c r="JW82" i="40" s="1"/>
  <c r="JV83" i="40"/>
  <c r="JW83" i="40" s="1"/>
  <c r="JV84" i="40"/>
  <c r="JW84" i="40" s="1"/>
  <c r="JV85" i="40"/>
  <c r="JW85" i="40" s="1"/>
  <c r="JV86" i="40"/>
  <c r="JW86" i="40" s="1"/>
  <c r="JV87" i="40"/>
  <c r="JW87" i="40" s="1"/>
  <c r="JV88" i="40"/>
  <c r="JW88" i="40" s="1"/>
  <c r="JV89" i="40"/>
  <c r="JW89" i="40" s="1"/>
  <c r="JV90" i="40"/>
  <c r="JW90" i="40" s="1"/>
  <c r="JM3" i="40"/>
  <c r="JN3" i="40" s="1"/>
  <c r="JM4" i="40"/>
  <c r="JN4" i="40" s="1"/>
  <c r="JM5" i="40"/>
  <c r="JN5" i="40" s="1"/>
  <c r="JM6" i="40"/>
  <c r="JN6" i="40" s="1"/>
  <c r="JM7" i="40"/>
  <c r="JN7" i="40" s="1"/>
  <c r="JM8" i="40"/>
  <c r="JN8" i="40" s="1"/>
  <c r="JM9" i="40"/>
  <c r="JN9" i="40" s="1"/>
  <c r="JM10" i="40"/>
  <c r="JN10" i="40" s="1"/>
  <c r="JM11" i="40"/>
  <c r="JN11" i="40" s="1"/>
  <c r="JM12" i="40"/>
  <c r="JN12" i="40" s="1"/>
  <c r="JM13" i="40"/>
  <c r="JN13" i="40" s="1"/>
  <c r="JM14" i="40"/>
  <c r="JN14" i="40" s="1"/>
  <c r="JM15" i="40"/>
  <c r="JN15" i="40" s="1"/>
  <c r="JM16" i="40"/>
  <c r="JN16" i="40" s="1"/>
  <c r="JM17" i="40"/>
  <c r="JN17" i="40" s="1"/>
  <c r="JM18" i="40"/>
  <c r="JN18" i="40" s="1"/>
  <c r="JM19" i="40"/>
  <c r="JN19" i="40" s="1"/>
  <c r="JM20" i="40"/>
  <c r="JN20" i="40" s="1"/>
  <c r="JM21" i="40"/>
  <c r="JN21" i="40" s="1"/>
  <c r="JM22" i="40"/>
  <c r="JN22" i="40" s="1"/>
  <c r="JM23" i="40"/>
  <c r="JN23" i="40" s="1"/>
  <c r="JM24" i="40"/>
  <c r="JN24" i="40" s="1"/>
  <c r="JM25" i="40"/>
  <c r="JN25" i="40" s="1"/>
  <c r="JM26" i="40"/>
  <c r="JN26" i="40" s="1"/>
  <c r="JM27" i="40"/>
  <c r="JN27" i="40" s="1"/>
  <c r="JM28" i="40"/>
  <c r="JN28" i="40" s="1"/>
  <c r="JM29" i="40"/>
  <c r="JN29" i="40" s="1"/>
  <c r="JM30" i="40"/>
  <c r="JN30" i="40" s="1"/>
  <c r="JM31" i="40"/>
  <c r="JN31" i="40" s="1"/>
  <c r="JM32" i="40"/>
  <c r="JN32" i="40" s="1"/>
  <c r="JM33" i="40"/>
  <c r="JN33" i="40" s="1"/>
  <c r="JM34" i="40"/>
  <c r="JN34" i="40" s="1"/>
  <c r="JM35" i="40"/>
  <c r="JN35" i="40" s="1"/>
  <c r="JM36" i="40"/>
  <c r="JN36" i="40" s="1"/>
  <c r="JM37" i="40"/>
  <c r="JN37" i="40" s="1"/>
  <c r="JM38" i="40"/>
  <c r="JN38" i="40" s="1"/>
  <c r="JM39" i="40"/>
  <c r="JN39" i="40" s="1"/>
  <c r="JM40" i="40"/>
  <c r="JN40" i="40" s="1"/>
  <c r="JM41" i="40"/>
  <c r="JN41" i="40" s="1"/>
  <c r="JM42" i="40"/>
  <c r="JN42" i="40" s="1"/>
  <c r="JM43" i="40"/>
  <c r="JN43" i="40" s="1"/>
  <c r="JM44" i="40"/>
  <c r="JN44" i="40" s="1"/>
  <c r="JM45" i="40"/>
  <c r="JN45" i="40" s="1"/>
  <c r="JM46" i="40"/>
  <c r="JN46" i="40" s="1"/>
  <c r="JM47" i="40"/>
  <c r="JN47" i="40" s="1"/>
  <c r="JM48" i="40"/>
  <c r="JN48" i="40" s="1"/>
  <c r="JM49" i="40"/>
  <c r="JN49" i="40" s="1"/>
  <c r="JM50" i="40"/>
  <c r="JN50" i="40" s="1"/>
  <c r="JM51" i="40"/>
  <c r="JN51" i="40" s="1"/>
  <c r="JM52" i="40"/>
  <c r="JN52" i="40" s="1"/>
  <c r="JM53" i="40"/>
  <c r="JN53" i="40" s="1"/>
  <c r="JM54" i="40"/>
  <c r="JN54" i="40" s="1"/>
  <c r="JM55" i="40"/>
  <c r="JN55" i="40" s="1"/>
  <c r="JM56" i="40"/>
  <c r="JN56" i="40" s="1"/>
  <c r="JM57" i="40"/>
  <c r="JN57" i="40" s="1"/>
  <c r="JM58" i="40"/>
  <c r="JN58" i="40" s="1"/>
  <c r="JM59" i="40"/>
  <c r="JN59" i="40" s="1"/>
  <c r="JM60" i="40"/>
  <c r="JN60" i="40" s="1"/>
  <c r="JM61" i="40"/>
  <c r="JN61" i="40" s="1"/>
  <c r="JM62" i="40"/>
  <c r="JN62" i="40" s="1"/>
  <c r="JM63" i="40"/>
  <c r="JN63" i="40" s="1"/>
  <c r="JM64" i="40"/>
  <c r="JN64" i="40" s="1"/>
  <c r="JM65" i="40"/>
  <c r="JN65" i="40" s="1"/>
  <c r="JM66" i="40"/>
  <c r="JN66" i="40" s="1"/>
  <c r="JM67" i="40"/>
  <c r="JN67" i="40" s="1"/>
  <c r="JM68" i="40"/>
  <c r="JN68" i="40" s="1"/>
  <c r="JM69" i="40"/>
  <c r="JN69" i="40" s="1"/>
  <c r="JM70" i="40"/>
  <c r="JN70" i="40" s="1"/>
  <c r="JM71" i="40"/>
  <c r="JN71" i="40" s="1"/>
  <c r="JM72" i="40"/>
  <c r="JN72" i="40" s="1"/>
  <c r="JM73" i="40"/>
  <c r="JN73" i="40" s="1"/>
  <c r="JM74" i="40"/>
  <c r="JN74" i="40" s="1"/>
  <c r="JM75" i="40"/>
  <c r="JN75" i="40" s="1"/>
  <c r="JM76" i="40"/>
  <c r="JN76" i="40" s="1"/>
  <c r="IM3" i="40"/>
  <c r="IN3" i="40" s="1"/>
  <c r="IM4" i="40"/>
  <c r="IN4" i="40" s="1"/>
  <c r="IM5" i="40"/>
  <c r="IN5" i="40" s="1"/>
  <c r="IM6" i="40"/>
  <c r="IN6" i="40" s="1"/>
  <c r="IM7" i="40"/>
  <c r="IN7" i="40" s="1"/>
  <c r="IM8" i="40"/>
  <c r="IN8" i="40" s="1"/>
  <c r="IM9" i="40"/>
  <c r="IN9" i="40" s="1"/>
  <c r="IM10" i="40"/>
  <c r="IN10" i="40" s="1"/>
  <c r="IM11" i="40"/>
  <c r="IN11" i="40" s="1"/>
  <c r="IM12" i="40"/>
  <c r="IN12" i="40" s="1"/>
  <c r="IM13" i="40"/>
  <c r="IN13" i="40" s="1"/>
  <c r="IM14" i="40"/>
  <c r="IN14" i="40" s="1"/>
  <c r="IM15" i="40"/>
  <c r="IN15" i="40" s="1"/>
  <c r="IM16" i="40"/>
  <c r="IN16" i="40" s="1"/>
  <c r="IM17" i="40"/>
  <c r="IN17" i="40" s="1"/>
  <c r="IM18" i="40"/>
  <c r="IN18" i="40" s="1"/>
  <c r="IM19" i="40"/>
  <c r="IN19" i="40" s="1"/>
  <c r="IM20" i="40"/>
  <c r="IN20" i="40" s="1"/>
  <c r="IM21" i="40"/>
  <c r="IN21" i="40" s="1"/>
  <c r="IM22" i="40"/>
  <c r="IN22" i="40" s="1"/>
  <c r="IM23" i="40"/>
  <c r="IN23" i="40" s="1"/>
  <c r="IM24" i="40"/>
  <c r="IN24" i="40" s="1"/>
  <c r="IM25" i="40"/>
  <c r="IN25" i="40" s="1"/>
  <c r="IM26" i="40"/>
  <c r="IN26" i="40" s="1"/>
  <c r="IM27" i="40"/>
  <c r="IN27" i="40" s="1"/>
  <c r="IM28" i="40"/>
  <c r="IN28" i="40" s="1"/>
  <c r="IM29" i="40"/>
  <c r="IN29" i="40" s="1"/>
  <c r="IM30" i="40"/>
  <c r="IN30" i="40" s="1"/>
  <c r="IM31" i="40"/>
  <c r="IN31" i="40" s="1"/>
  <c r="IM32" i="40"/>
  <c r="IN32" i="40" s="1"/>
  <c r="IM33" i="40"/>
  <c r="IN33" i="40" s="1"/>
  <c r="IM34" i="40"/>
  <c r="IN34" i="40" s="1"/>
  <c r="IM35" i="40"/>
  <c r="IN35" i="40" s="1"/>
  <c r="IM36" i="40"/>
  <c r="IN36" i="40" s="1"/>
  <c r="IM37" i="40"/>
  <c r="IN37" i="40" s="1"/>
  <c r="IM38" i="40"/>
  <c r="IN38" i="40" s="1"/>
  <c r="IM39" i="40"/>
  <c r="IN39" i="40" s="1"/>
  <c r="IM40" i="40"/>
  <c r="IN40" i="40" s="1"/>
  <c r="IM41" i="40"/>
  <c r="IN41" i="40" s="1"/>
  <c r="IM42" i="40"/>
  <c r="IN42" i="40" s="1"/>
  <c r="IM43" i="40"/>
  <c r="IN43" i="40" s="1"/>
  <c r="IM44" i="40"/>
  <c r="IN44" i="40" s="1"/>
  <c r="IM45" i="40"/>
  <c r="IN45" i="40" s="1"/>
  <c r="IM46" i="40"/>
  <c r="IN46" i="40" s="1"/>
  <c r="IM47" i="40"/>
  <c r="IN47" i="40" s="1"/>
  <c r="IM48" i="40"/>
  <c r="IN48" i="40" s="1"/>
  <c r="IM49" i="40"/>
  <c r="IN49" i="40" s="1"/>
  <c r="IM50" i="40"/>
  <c r="IN50" i="40" s="1"/>
  <c r="IM51" i="40"/>
  <c r="IN51" i="40" s="1"/>
  <c r="IM52" i="40"/>
  <c r="IN52" i="40" s="1"/>
  <c r="IM53" i="40"/>
  <c r="IN53" i="40" s="1"/>
  <c r="IM54" i="40"/>
  <c r="IN54" i="40" s="1"/>
  <c r="IM55" i="40"/>
  <c r="IN55" i="40" s="1"/>
  <c r="IM56" i="40"/>
  <c r="IN56" i="40" s="1"/>
  <c r="IM57" i="40"/>
  <c r="IN57" i="40" s="1"/>
  <c r="IM58" i="40"/>
  <c r="IN58" i="40" s="1"/>
  <c r="IM59" i="40"/>
  <c r="IN59" i="40" s="1"/>
  <c r="IM60" i="40"/>
  <c r="IN60" i="40" s="1"/>
  <c r="IM61" i="40"/>
  <c r="IN61" i="40" s="1"/>
  <c r="IM62" i="40"/>
  <c r="IN62" i="40" s="1"/>
  <c r="IM63" i="40"/>
  <c r="IN63" i="40" s="1"/>
  <c r="IM64" i="40"/>
  <c r="IN64" i="40" s="1"/>
  <c r="IM65" i="40"/>
  <c r="IN65" i="40" s="1"/>
  <c r="IM66" i="40"/>
  <c r="IN66" i="40" s="1"/>
  <c r="IM67" i="40"/>
  <c r="IN67" i="40" s="1"/>
  <c r="IM68" i="40"/>
  <c r="IN68" i="40" s="1"/>
  <c r="IM69" i="40"/>
  <c r="IN69" i="40" s="1"/>
  <c r="IM70" i="40"/>
  <c r="IN70" i="40" s="1"/>
  <c r="IM71" i="40"/>
  <c r="IN71" i="40" s="1"/>
  <c r="IM72" i="40"/>
  <c r="IN72" i="40" s="1"/>
  <c r="IM73" i="40"/>
  <c r="IN73" i="40" s="1"/>
  <c r="IM74" i="40"/>
  <c r="IN74" i="40" s="1"/>
  <c r="IM75" i="40"/>
  <c r="IN75" i="40" s="1"/>
  <c r="IM76" i="40"/>
  <c r="IN76" i="40" s="1"/>
  <c r="IM77" i="40"/>
  <c r="IN77" i="40" s="1"/>
  <c r="IM78" i="40"/>
  <c r="IN78" i="40" s="1"/>
  <c r="IM79" i="40"/>
  <c r="IN79" i="40" s="1"/>
  <c r="IM80" i="40"/>
  <c r="IN80" i="40" s="1"/>
  <c r="IM81" i="40"/>
  <c r="IN81" i="40" s="1"/>
  <c r="IM82" i="40"/>
  <c r="IN82" i="40" s="1"/>
  <c r="IM83" i="40"/>
  <c r="IN83" i="40" s="1"/>
  <c r="IM84" i="40"/>
  <c r="IN84" i="40" s="1"/>
  <c r="IM85" i="40"/>
  <c r="IN85" i="40" s="1"/>
  <c r="IM86" i="40"/>
  <c r="IN86" i="40" s="1"/>
  <c r="IM87" i="40"/>
  <c r="IN87" i="40" s="1"/>
  <c r="IM88" i="40"/>
  <c r="IN88" i="40" s="1"/>
  <c r="IM89" i="40"/>
  <c r="IN89" i="40" s="1"/>
  <c r="IM90" i="40"/>
  <c r="IN90" i="40" s="1"/>
  <c r="IM91" i="40"/>
  <c r="IN91" i="40" s="1"/>
  <c r="IM92" i="40"/>
  <c r="IN92" i="40" s="1"/>
  <c r="IM93" i="40"/>
  <c r="IN93" i="40" s="1"/>
  <c r="IM94" i="40"/>
  <c r="IN94" i="40" s="1"/>
  <c r="IM95" i="40"/>
  <c r="IN95" i="40" s="1"/>
  <c r="IM96" i="40"/>
  <c r="IN96" i="40" s="1"/>
  <c r="IM97" i="40"/>
  <c r="IN97" i="40" s="1"/>
  <c r="IM98" i="40"/>
  <c r="IN98" i="40" s="1"/>
  <c r="IM99" i="40"/>
  <c r="IN99" i="40" s="1"/>
  <c r="IM100" i="40"/>
  <c r="IN100" i="40" s="1"/>
  <c r="IM101" i="40"/>
  <c r="IN101" i="40" s="1"/>
  <c r="IM102" i="40"/>
  <c r="IN102" i="40" s="1"/>
  <c r="IM103" i="40"/>
  <c r="IN103" i="40" s="1"/>
  <c r="IM104" i="40"/>
  <c r="IN104" i="40" s="1"/>
  <c r="IM105" i="40"/>
  <c r="IN105" i="40" s="1"/>
  <c r="IM106" i="40"/>
  <c r="IN106" i="40" s="1"/>
  <c r="IM107" i="40"/>
  <c r="IN107" i="40" s="1"/>
  <c r="IM108" i="40"/>
  <c r="IN108" i="40" s="1"/>
  <c r="IM109" i="40"/>
  <c r="IN109" i="40" s="1"/>
  <c r="IM110" i="40"/>
  <c r="IN110" i="40" s="1"/>
  <c r="IM111" i="40"/>
  <c r="IN111" i="40" s="1"/>
  <c r="IM112" i="40"/>
  <c r="IN112" i="40" s="1"/>
  <c r="IM113" i="40"/>
  <c r="IN113" i="40" s="1"/>
  <c r="IM114" i="40"/>
  <c r="IN114" i="40" s="1"/>
  <c r="IM115" i="40"/>
  <c r="IN115" i="40" s="1"/>
  <c r="IM116" i="40"/>
  <c r="IN116" i="40" s="1"/>
  <c r="IM117" i="40"/>
  <c r="IN117" i="40" s="1"/>
  <c r="IM118" i="40"/>
  <c r="IN118" i="40" s="1"/>
  <c r="IM119" i="40"/>
  <c r="IN119" i="40" s="1"/>
  <c r="IM120" i="40"/>
  <c r="IN120" i="40" s="1"/>
  <c r="IM121" i="40"/>
  <c r="IN121" i="40" s="1"/>
  <c r="IM122" i="40"/>
  <c r="IN122" i="40" s="1"/>
  <c r="IM123" i="40"/>
  <c r="IN123" i="40" s="1"/>
  <c r="IM124" i="40"/>
  <c r="IN124" i="40" s="1"/>
  <c r="IM125" i="40"/>
  <c r="IN125" i="40" s="1"/>
  <c r="IM126" i="40"/>
  <c r="IN126" i="40" s="1"/>
  <c r="IM127" i="40"/>
  <c r="IN127" i="40" s="1"/>
  <c r="IM128" i="40"/>
  <c r="IN128" i="40" s="1"/>
  <c r="IM129" i="40"/>
  <c r="IN129" i="40" s="1"/>
  <c r="IM130" i="40"/>
  <c r="IN130" i="40" s="1"/>
  <c r="IM131" i="40"/>
  <c r="IN131" i="40" s="1"/>
  <c r="IM132" i="40"/>
  <c r="IN132" i="40" s="1"/>
  <c r="IM133" i="40"/>
  <c r="IN133" i="40" s="1"/>
  <c r="IM134" i="40"/>
  <c r="IN134" i="40" s="1"/>
  <c r="IM135" i="40"/>
  <c r="IN135" i="40" s="1"/>
  <c r="IM136" i="40"/>
  <c r="IN136" i="40" s="1"/>
  <c r="IM137" i="40"/>
  <c r="IN137" i="40" s="1"/>
  <c r="IM138" i="40"/>
  <c r="IN138" i="40" s="1"/>
  <c r="IM139" i="40"/>
  <c r="IN139" i="40" s="1"/>
  <c r="IM140" i="40"/>
  <c r="IN140" i="40" s="1"/>
  <c r="IM141" i="40"/>
  <c r="IN141" i="40" s="1"/>
  <c r="IM142" i="40"/>
  <c r="IN142" i="40" s="1"/>
  <c r="IM143" i="40"/>
  <c r="IN143" i="40" s="1"/>
  <c r="IM144" i="40"/>
  <c r="IN144" i="40" s="1"/>
  <c r="IM145" i="40"/>
  <c r="IN145" i="40" s="1"/>
  <c r="IM146" i="40"/>
  <c r="IN146" i="40" s="1"/>
  <c r="IM147" i="40"/>
  <c r="IN147" i="40" s="1"/>
  <c r="IM148" i="40"/>
  <c r="IN148" i="40" s="1"/>
  <c r="IM149" i="40"/>
  <c r="IN149" i="40" s="1"/>
  <c r="IM150" i="40"/>
  <c r="IN150" i="40" s="1"/>
  <c r="IM151" i="40"/>
  <c r="IN151" i="40" s="1"/>
  <c r="IM152" i="40"/>
  <c r="IN152" i="40" s="1"/>
  <c r="IM153" i="40"/>
  <c r="IN153" i="40" s="1"/>
  <c r="IM154" i="40"/>
  <c r="IN154" i="40" s="1"/>
  <c r="IM155" i="40"/>
  <c r="IN155" i="40" s="1"/>
  <c r="IM156" i="40"/>
  <c r="IN156" i="40" s="1"/>
  <c r="IM157" i="40"/>
  <c r="IN157" i="40" s="1"/>
  <c r="IM158" i="40"/>
  <c r="IN158" i="40" s="1"/>
  <c r="IM159" i="40"/>
  <c r="IN159" i="40" s="1"/>
  <c r="IM160" i="40"/>
  <c r="IN160" i="40" s="1"/>
  <c r="IM161" i="40"/>
  <c r="IN161" i="40" s="1"/>
  <c r="IM162" i="40"/>
  <c r="IN162" i="40" s="1"/>
  <c r="IM163" i="40"/>
  <c r="IN163" i="40" s="1"/>
  <c r="IM164" i="40"/>
  <c r="IN164" i="40" s="1"/>
  <c r="IM165" i="40"/>
  <c r="IN165" i="40" s="1"/>
  <c r="IM166" i="40"/>
  <c r="IN166" i="40" s="1"/>
  <c r="IM167" i="40"/>
  <c r="IN167" i="40" s="1"/>
  <c r="IM168" i="40"/>
  <c r="IN168" i="40" s="1"/>
  <c r="IM169" i="40"/>
  <c r="IN169" i="40" s="1"/>
  <c r="IM170" i="40"/>
  <c r="IN170" i="40" s="1"/>
  <c r="IM171" i="40"/>
  <c r="IN171" i="40" s="1"/>
  <c r="IM172" i="40"/>
  <c r="IN172" i="40" s="1"/>
  <c r="IM173" i="40"/>
  <c r="IN173" i="40" s="1"/>
  <c r="IM174" i="40"/>
  <c r="IN174" i="40" s="1"/>
  <c r="IM175" i="40"/>
  <c r="IN175" i="40" s="1"/>
  <c r="IM176" i="40"/>
  <c r="IN176" i="40" s="1"/>
  <c r="IM177" i="40"/>
  <c r="IN177" i="40" s="1"/>
  <c r="IM178" i="40"/>
  <c r="IN178" i="40" s="1"/>
  <c r="IM179" i="40"/>
  <c r="IN179" i="40" s="1"/>
  <c r="IM180" i="40"/>
  <c r="IN180" i="40" s="1"/>
  <c r="IM181" i="40"/>
  <c r="IN181" i="40" s="1"/>
  <c r="IM182" i="40"/>
  <c r="IN182" i="40" s="1"/>
  <c r="IM183" i="40"/>
  <c r="IN183" i="40" s="1"/>
  <c r="IM184" i="40"/>
  <c r="IN184" i="40" s="1"/>
  <c r="IM185" i="40"/>
  <c r="IN185" i="40" s="1"/>
  <c r="IM186" i="40"/>
  <c r="IN186" i="40" s="1"/>
  <c r="IM187" i="40"/>
  <c r="IN187" i="40" s="1"/>
  <c r="IM188" i="40"/>
  <c r="IN188" i="40" s="1"/>
  <c r="IM189" i="40"/>
  <c r="IN189" i="40" s="1"/>
  <c r="IM190" i="40"/>
  <c r="IN190" i="40" s="1"/>
  <c r="IM191" i="40"/>
  <c r="IN191" i="40" s="1"/>
  <c r="IM192" i="40"/>
  <c r="IN192" i="40" s="1"/>
  <c r="IM193" i="40"/>
  <c r="IN193" i="40" s="1"/>
  <c r="IM194" i="40"/>
  <c r="IN194" i="40" s="1"/>
  <c r="IM195" i="40"/>
  <c r="IN195" i="40" s="1"/>
  <c r="IM196" i="40"/>
  <c r="IN196" i="40" s="1"/>
  <c r="IM197" i="40"/>
  <c r="IN197" i="40" s="1"/>
  <c r="IM198" i="40"/>
  <c r="IN198" i="40" s="1"/>
  <c r="IM199" i="40"/>
  <c r="IN199" i="40" s="1"/>
  <c r="IM200" i="40"/>
  <c r="IN200" i="40" s="1"/>
  <c r="IM201" i="40"/>
  <c r="IN201" i="40" s="1"/>
  <c r="IM202" i="40"/>
  <c r="IN202" i="40" s="1"/>
  <c r="IM203" i="40"/>
  <c r="IN203" i="40" s="1"/>
  <c r="IM204" i="40"/>
  <c r="IN204" i="40" s="1"/>
  <c r="IM205" i="40"/>
  <c r="IN205" i="40" s="1"/>
  <c r="IM206" i="40"/>
  <c r="IN206" i="40" s="1"/>
  <c r="IM207" i="40"/>
  <c r="IN207" i="40" s="1"/>
  <c r="IM208" i="40"/>
  <c r="IN208" i="40" s="1"/>
  <c r="IM209" i="40"/>
  <c r="IN209" i="40" s="1"/>
  <c r="IM210" i="40"/>
  <c r="IN210" i="40" s="1"/>
  <c r="IM211" i="40"/>
  <c r="IN211" i="40" s="1"/>
  <c r="IM212" i="40"/>
  <c r="IN212" i="40" s="1"/>
  <c r="IM213" i="40"/>
  <c r="IN213" i="40" s="1"/>
  <c r="IM214" i="40"/>
  <c r="IN214" i="40" s="1"/>
  <c r="IM215" i="40"/>
  <c r="IN215" i="40" s="1"/>
  <c r="IM216" i="40"/>
  <c r="IN216" i="40" s="1"/>
  <c r="IM217" i="40"/>
  <c r="IN217" i="40" s="1"/>
  <c r="IM218" i="40"/>
  <c r="IN218" i="40" s="1"/>
  <c r="IM219" i="40"/>
  <c r="IN219" i="40" s="1"/>
  <c r="IM220" i="40"/>
  <c r="IN220" i="40" s="1"/>
  <c r="IM221" i="40"/>
  <c r="IN221" i="40" s="1"/>
  <c r="IM222" i="40"/>
  <c r="IN222" i="40" s="1"/>
  <c r="IM223" i="40"/>
  <c r="IN223" i="40" s="1"/>
  <c r="IM224" i="40"/>
  <c r="IN224" i="40" s="1"/>
  <c r="IM225" i="40"/>
  <c r="IN225" i="40" s="1"/>
  <c r="IM226" i="40"/>
  <c r="IN226" i="40" s="1"/>
  <c r="IM227" i="40"/>
  <c r="IN227" i="40" s="1"/>
  <c r="IM228" i="40"/>
  <c r="IN228" i="40" s="1"/>
  <c r="IM229" i="40"/>
  <c r="IN229" i="40" s="1"/>
  <c r="IM230" i="40"/>
  <c r="IN230" i="40" s="1"/>
  <c r="IM231" i="40"/>
  <c r="IN231" i="40" s="1"/>
  <c r="IM232" i="40"/>
  <c r="IN232" i="40" s="1"/>
  <c r="IM233" i="40"/>
  <c r="IN233" i="40" s="1"/>
  <c r="IM234" i="40"/>
  <c r="IN234" i="40" s="1"/>
  <c r="IM235" i="40"/>
  <c r="IN235" i="40" s="1"/>
  <c r="IM236" i="40"/>
  <c r="IN236" i="40" s="1"/>
  <c r="IM237" i="40"/>
  <c r="IN237" i="40" s="1"/>
  <c r="IM238" i="40"/>
  <c r="IN238" i="40" s="1"/>
  <c r="IM239" i="40"/>
  <c r="IN239" i="40" s="1"/>
  <c r="IM240" i="40"/>
  <c r="IN240" i="40" s="1"/>
  <c r="IM241" i="40"/>
  <c r="IN241" i="40" s="1"/>
  <c r="IM242" i="40"/>
  <c r="IN242" i="40" s="1"/>
  <c r="IM243" i="40"/>
  <c r="IN243" i="40" s="1"/>
  <c r="IM244" i="40"/>
  <c r="IN244" i="40" s="1"/>
  <c r="IM245" i="40"/>
  <c r="IN245" i="40" s="1"/>
  <c r="IM246" i="40"/>
  <c r="IN246" i="40" s="1"/>
  <c r="IM247" i="40"/>
  <c r="IN247" i="40" s="1"/>
  <c r="IM248" i="40"/>
  <c r="IN248" i="40" s="1"/>
  <c r="IM249" i="40"/>
  <c r="IN249" i="40" s="1"/>
  <c r="IM250" i="40"/>
  <c r="IN250" i="40" s="1"/>
  <c r="IM251" i="40"/>
  <c r="IN251" i="40" s="1"/>
  <c r="IM252" i="40"/>
  <c r="IN252" i="40" s="1"/>
  <c r="IM253" i="40"/>
  <c r="IN253" i="40" s="1"/>
  <c r="IM254" i="40"/>
  <c r="IN254" i="40" s="1"/>
  <c r="IM255" i="40"/>
  <c r="IN255" i="40" s="1"/>
  <c r="IM256" i="40"/>
  <c r="IN256" i="40" s="1"/>
  <c r="IM257" i="40"/>
  <c r="IN257" i="40" s="1"/>
  <c r="IM258" i="40"/>
  <c r="IN258" i="40" s="1"/>
  <c r="IM259" i="40"/>
  <c r="IN259" i="40" s="1"/>
  <c r="IM260" i="40"/>
  <c r="IN260" i="40" s="1"/>
  <c r="IM261" i="40"/>
  <c r="IN261" i="40" s="1"/>
  <c r="IM262" i="40"/>
  <c r="IN262" i="40" s="1"/>
  <c r="IM263" i="40"/>
  <c r="IN263" i="40" s="1"/>
  <c r="IM264" i="40"/>
  <c r="IN264" i="40" s="1"/>
  <c r="IM265" i="40"/>
  <c r="IN265" i="40" s="1"/>
  <c r="IM266" i="40"/>
  <c r="IN266" i="40" s="1"/>
  <c r="IM267" i="40"/>
  <c r="IN267" i="40" s="1"/>
  <c r="IM268" i="40"/>
  <c r="IN268" i="40" s="1"/>
  <c r="IM269" i="40"/>
  <c r="IN269" i="40" s="1"/>
  <c r="IM270" i="40"/>
  <c r="IN270" i="40" s="1"/>
  <c r="IM271" i="40"/>
  <c r="IN271" i="40" s="1"/>
  <c r="IM272" i="40"/>
  <c r="IN272" i="40" s="1"/>
  <c r="IM273" i="40"/>
  <c r="IN273" i="40" s="1"/>
  <c r="IM274" i="40"/>
  <c r="IN274" i="40" s="1"/>
  <c r="IM275" i="40"/>
  <c r="IN275" i="40" s="1"/>
  <c r="IM276" i="40"/>
  <c r="IN276" i="40" s="1"/>
  <c r="IM277" i="40"/>
  <c r="IN277" i="40" s="1"/>
  <c r="IM278" i="40"/>
  <c r="IN278" i="40" s="1"/>
  <c r="IM279" i="40"/>
  <c r="IN279" i="40" s="1"/>
  <c r="IM280" i="40"/>
  <c r="IN280" i="40" s="1"/>
  <c r="IM281" i="40"/>
  <c r="IN281" i="40" s="1"/>
  <c r="IM282" i="40"/>
  <c r="IN282" i="40" s="1"/>
  <c r="IM283" i="40"/>
  <c r="IN283" i="40" s="1"/>
  <c r="IM284" i="40"/>
  <c r="IN284" i="40" s="1"/>
  <c r="IM285" i="40"/>
  <c r="IN285" i="40" s="1"/>
  <c r="IM286" i="40"/>
  <c r="IN286" i="40" s="1"/>
  <c r="IM287" i="40"/>
  <c r="IN287" i="40" s="1"/>
  <c r="IM288" i="40"/>
  <c r="IN288" i="40" s="1"/>
  <c r="IM289" i="40"/>
  <c r="IN289" i="40" s="1"/>
  <c r="IM290" i="40"/>
  <c r="IN290" i="40" s="1"/>
  <c r="IM291" i="40"/>
  <c r="IN291" i="40" s="1"/>
  <c r="IM292" i="40"/>
  <c r="IN292" i="40" s="1"/>
  <c r="IM293" i="40"/>
  <c r="IN293" i="40" s="1"/>
  <c r="IM294" i="40"/>
  <c r="IN294" i="40" s="1"/>
  <c r="IM295" i="40"/>
  <c r="IN295" i="40" s="1"/>
  <c r="IM296" i="40"/>
  <c r="IN296" i="40" s="1"/>
  <c r="IM297" i="40"/>
  <c r="IN297" i="40" s="1"/>
  <c r="IM298" i="40"/>
  <c r="IN298" i="40" s="1"/>
  <c r="IM299" i="40"/>
  <c r="IN299" i="40" s="1"/>
  <c r="IM300" i="40"/>
  <c r="IN300" i="40" s="1"/>
  <c r="IM301" i="40"/>
  <c r="IN301" i="40" s="1"/>
  <c r="IM302" i="40"/>
  <c r="IN302" i="40" s="1"/>
  <c r="IM303" i="40"/>
  <c r="IN303" i="40" s="1"/>
  <c r="IM304" i="40"/>
  <c r="IN304" i="40" s="1"/>
  <c r="IM305" i="40"/>
  <c r="IN305" i="40" s="1"/>
  <c r="IM306" i="40"/>
  <c r="IN306" i="40" s="1"/>
  <c r="IM307" i="40"/>
  <c r="IN307" i="40" s="1"/>
  <c r="IM308" i="40"/>
  <c r="IN308" i="40" s="1"/>
  <c r="IM309" i="40"/>
  <c r="IN309" i="40" s="1"/>
  <c r="IM310" i="40"/>
  <c r="IN310" i="40" s="1"/>
  <c r="IM311" i="40"/>
  <c r="IN311" i="40" s="1"/>
  <c r="IM312" i="40"/>
  <c r="IN312" i="40" s="1"/>
  <c r="IM313" i="40"/>
  <c r="IN313" i="40" s="1"/>
  <c r="IM314" i="40"/>
  <c r="IN314" i="40" s="1"/>
  <c r="IM315" i="40"/>
  <c r="IN315" i="40" s="1"/>
  <c r="IM316" i="40"/>
  <c r="IN316" i="40" s="1"/>
  <c r="IM317" i="40"/>
  <c r="IN317" i="40" s="1"/>
  <c r="IM318" i="40"/>
  <c r="IN318" i="40" s="1"/>
  <c r="IM319" i="40"/>
  <c r="IN319" i="40" s="1"/>
  <c r="IM320" i="40"/>
  <c r="IN320" i="40" s="1"/>
  <c r="IM321" i="40"/>
  <c r="IN321" i="40" s="1"/>
  <c r="IM322" i="40"/>
  <c r="IN322" i="40" s="1"/>
  <c r="IM323" i="40"/>
  <c r="IN323" i="40" s="1"/>
  <c r="IM324" i="40"/>
  <c r="IN324" i="40" s="1"/>
  <c r="IM325" i="40"/>
  <c r="IN325" i="40" s="1"/>
  <c r="IM326" i="40"/>
  <c r="IN326" i="40" s="1"/>
  <c r="IM327" i="40"/>
  <c r="IN327" i="40" s="1"/>
  <c r="IM328" i="40"/>
  <c r="IN328" i="40" s="1"/>
  <c r="IM329" i="40"/>
  <c r="IN329" i="40" s="1"/>
  <c r="IM330" i="40"/>
  <c r="IN330" i="40" s="1"/>
  <c r="IM331" i="40"/>
  <c r="IN331" i="40" s="1"/>
  <c r="IM332" i="40"/>
  <c r="IN332" i="40" s="1"/>
  <c r="IM333" i="40"/>
  <c r="IN333" i="40" s="1"/>
  <c r="IM334" i="40"/>
  <c r="IN334" i="40" s="1"/>
  <c r="IM335" i="40"/>
  <c r="IN335" i="40" s="1"/>
  <c r="IM336" i="40"/>
  <c r="IN336" i="40" s="1"/>
  <c r="IM337" i="40"/>
  <c r="IN337" i="40" s="1"/>
  <c r="IM338" i="40"/>
  <c r="IN338" i="40" s="1"/>
  <c r="IM339" i="40"/>
  <c r="IN339" i="40" s="1"/>
  <c r="IM340" i="40"/>
  <c r="IN340" i="40" s="1"/>
  <c r="IM341" i="40"/>
  <c r="IN341" i="40" s="1"/>
  <c r="IM342" i="40"/>
  <c r="IN342" i="40" s="1"/>
  <c r="IM343" i="40"/>
  <c r="IN343" i="40" s="1"/>
  <c r="IM344" i="40"/>
  <c r="IN344" i="40" s="1"/>
  <c r="IM345" i="40"/>
  <c r="IN345" i="40" s="1"/>
  <c r="IM346" i="40"/>
  <c r="IN346" i="40" s="1"/>
  <c r="IM347" i="40"/>
  <c r="IN347" i="40" s="1"/>
  <c r="IM348" i="40"/>
  <c r="IN348" i="40" s="1"/>
  <c r="IM349" i="40"/>
  <c r="IN349" i="40" s="1"/>
  <c r="IM350" i="40"/>
  <c r="IN350" i="40" s="1"/>
  <c r="IM351" i="40"/>
  <c r="IN351" i="40" s="1"/>
  <c r="IM352" i="40"/>
  <c r="IN352" i="40" s="1"/>
  <c r="IM353" i="40"/>
  <c r="IN353" i="40" s="1"/>
  <c r="IM354" i="40"/>
  <c r="IN354" i="40" s="1"/>
  <c r="IM355" i="40"/>
  <c r="IN355" i="40" s="1"/>
  <c r="IM356" i="40"/>
  <c r="IN356" i="40" s="1"/>
  <c r="IM357" i="40"/>
  <c r="IN357" i="40" s="1"/>
  <c r="IM358" i="40"/>
  <c r="IN358" i="40" s="1"/>
  <c r="IM359" i="40"/>
  <c r="IN359" i="40" s="1"/>
  <c r="IM360" i="40"/>
  <c r="IN360" i="40" s="1"/>
  <c r="IM361" i="40"/>
  <c r="IN361" i="40" s="1"/>
  <c r="IM362" i="40"/>
  <c r="IN362" i="40" s="1"/>
  <c r="IM363" i="40"/>
  <c r="IN363" i="40" s="1"/>
  <c r="IM364" i="40"/>
  <c r="IN364" i="40" s="1"/>
  <c r="IM365" i="40"/>
  <c r="IN365" i="40" s="1"/>
  <c r="IM366" i="40"/>
  <c r="IN366" i="40" s="1"/>
  <c r="IM367" i="40"/>
  <c r="IN367" i="40" s="1"/>
  <c r="IM368" i="40"/>
  <c r="IN368" i="40" s="1"/>
  <c r="IM369" i="40"/>
  <c r="IN369" i="40" s="1"/>
  <c r="IM370" i="40"/>
  <c r="IN370" i="40" s="1"/>
  <c r="IM371" i="40"/>
  <c r="IN371" i="40" s="1"/>
  <c r="IM372" i="40"/>
  <c r="IN372" i="40" s="1"/>
  <c r="IM373" i="40"/>
  <c r="IN373" i="40" s="1"/>
  <c r="IM374" i="40"/>
  <c r="IN374" i="40" s="1"/>
  <c r="IM375" i="40"/>
  <c r="IN375" i="40" s="1"/>
  <c r="IM376" i="40"/>
  <c r="IN376" i="40" s="1"/>
  <c r="IM377" i="40"/>
  <c r="IN377" i="40" s="1"/>
  <c r="IM378" i="40"/>
  <c r="IN378" i="40" s="1"/>
  <c r="IM379" i="40"/>
  <c r="IN379" i="40" s="1"/>
  <c r="IM380" i="40"/>
  <c r="IN380" i="40" s="1"/>
  <c r="IM381" i="40"/>
  <c r="IN381" i="40" s="1"/>
  <c r="IM382" i="40"/>
  <c r="IN382" i="40" s="1"/>
  <c r="IM383" i="40"/>
  <c r="IN383" i="40" s="1"/>
  <c r="IM384" i="40"/>
  <c r="IN384" i="40" s="1"/>
  <c r="IM385" i="40"/>
  <c r="IN385" i="40" s="1"/>
  <c r="IM386" i="40"/>
  <c r="IN386" i="40" s="1"/>
  <c r="IM387" i="40"/>
  <c r="IN387" i="40" s="1"/>
  <c r="IM388" i="40"/>
  <c r="IN388" i="40" s="1"/>
  <c r="IM389" i="40"/>
  <c r="IN389" i="40" s="1"/>
  <c r="IM390" i="40"/>
  <c r="IN390" i="40" s="1"/>
  <c r="IM391" i="40"/>
  <c r="IN391" i="40" s="1"/>
  <c r="IM392" i="40"/>
  <c r="IN392" i="40" s="1"/>
  <c r="IM393" i="40"/>
  <c r="IN393" i="40" s="1"/>
  <c r="IM394" i="40"/>
  <c r="IN394" i="40" s="1"/>
  <c r="IM395" i="40"/>
  <c r="IN395" i="40" s="1"/>
  <c r="IM396" i="40"/>
  <c r="IN396" i="40" s="1"/>
  <c r="IM397" i="40"/>
  <c r="IN397" i="40" s="1"/>
  <c r="IM398" i="40"/>
  <c r="IN398" i="40" s="1"/>
  <c r="IM399" i="40"/>
  <c r="IN399" i="40" s="1"/>
  <c r="IM400" i="40"/>
  <c r="IN400" i="40" s="1"/>
  <c r="IM401" i="40"/>
  <c r="IN401" i="40" s="1"/>
  <c r="IM402" i="40"/>
  <c r="IN402" i="40" s="1"/>
  <c r="IM403" i="40"/>
  <c r="IN403" i="40" s="1"/>
  <c r="IM404" i="40"/>
  <c r="IN404" i="40" s="1"/>
  <c r="IM405" i="40"/>
  <c r="IN405" i="40" s="1"/>
  <c r="IM406" i="40"/>
  <c r="IN406" i="40" s="1"/>
  <c r="IM407" i="40"/>
  <c r="IN407" i="40" s="1"/>
  <c r="IM408" i="40"/>
  <c r="IN408" i="40" s="1"/>
  <c r="IM409" i="40"/>
  <c r="IN409" i="40" s="1"/>
  <c r="IM410" i="40"/>
  <c r="IN410" i="40" s="1"/>
  <c r="IM411" i="40"/>
  <c r="IN411" i="40" s="1"/>
  <c r="IM412" i="40"/>
  <c r="IN412" i="40" s="1"/>
  <c r="IM413" i="40"/>
  <c r="IN413" i="40" s="1"/>
  <c r="IM414" i="40"/>
  <c r="IN414" i="40" s="1"/>
  <c r="IM415" i="40"/>
  <c r="IN415" i="40" s="1"/>
  <c r="IM416" i="40"/>
  <c r="IN416" i="40" s="1"/>
  <c r="IM417" i="40"/>
  <c r="IN417" i="40" s="1"/>
  <c r="IM418" i="40"/>
  <c r="IN418" i="40" s="1"/>
  <c r="IM419" i="40"/>
  <c r="IN419" i="40" s="1"/>
  <c r="IM420" i="40"/>
  <c r="IN420" i="40" s="1"/>
  <c r="IM421" i="40"/>
  <c r="IN421" i="40" s="1"/>
  <c r="IM422" i="40"/>
  <c r="IN422" i="40" s="1"/>
  <c r="IM423" i="40"/>
  <c r="IN423" i="40" s="1"/>
  <c r="IM424" i="40"/>
  <c r="IN424" i="40" s="1"/>
  <c r="IM425" i="40"/>
  <c r="IN425" i="40" s="1"/>
  <c r="IM426" i="40"/>
  <c r="IN426" i="40" s="1"/>
  <c r="IM427" i="40"/>
  <c r="IN427" i="40" s="1"/>
  <c r="IM428" i="40"/>
  <c r="IN428" i="40" s="1"/>
  <c r="IM429" i="40"/>
  <c r="IN429" i="40" s="1"/>
  <c r="IM430" i="40"/>
  <c r="IN430" i="40" s="1"/>
  <c r="IM431" i="40"/>
  <c r="IN431" i="40" s="1"/>
  <c r="IM432" i="40"/>
  <c r="IN432" i="40" s="1"/>
  <c r="IM433" i="40"/>
  <c r="IN433" i="40" s="1"/>
  <c r="IM434" i="40"/>
  <c r="IN434" i="40" s="1"/>
  <c r="IM435" i="40"/>
  <c r="IN435" i="40" s="1"/>
  <c r="IM436" i="40"/>
  <c r="IN436" i="40" s="1"/>
  <c r="IM437" i="40"/>
  <c r="IN437" i="40" s="1"/>
  <c r="IM438" i="40"/>
  <c r="IN438" i="40" s="1"/>
  <c r="IM439" i="40"/>
  <c r="IN439" i="40" s="1"/>
  <c r="IM440" i="40"/>
  <c r="IN440" i="40" s="1"/>
  <c r="IM441" i="40"/>
  <c r="IN441" i="40" s="1"/>
  <c r="IM442" i="40"/>
  <c r="IN442" i="40" s="1"/>
  <c r="IM443" i="40"/>
  <c r="IN443" i="40" s="1"/>
  <c r="IM444" i="40"/>
  <c r="IN444" i="40" s="1"/>
  <c r="IM445" i="40"/>
  <c r="IN445" i="40" s="1"/>
  <c r="IM446" i="40"/>
  <c r="IN446" i="40" s="1"/>
  <c r="IM447" i="40"/>
  <c r="IN447" i="40" s="1"/>
  <c r="IM448" i="40"/>
  <c r="IN448" i="40" s="1"/>
  <c r="IM449" i="40"/>
  <c r="IN449" i="40" s="1"/>
  <c r="IM450" i="40"/>
  <c r="IN450" i="40" s="1"/>
  <c r="IM451" i="40"/>
  <c r="IN451" i="40" s="1"/>
  <c r="IM452" i="40"/>
  <c r="IN452" i="40" s="1"/>
  <c r="IM453" i="40"/>
  <c r="IN453" i="40" s="1"/>
  <c r="IM454" i="40"/>
  <c r="IN454" i="40" s="1"/>
  <c r="IM455" i="40"/>
  <c r="IN455" i="40" s="1"/>
  <c r="IM456" i="40"/>
  <c r="IN456" i="40" s="1"/>
  <c r="IM457" i="40"/>
  <c r="IN457" i="40" s="1"/>
  <c r="IM458" i="40"/>
  <c r="IN458" i="40" s="1"/>
  <c r="IM459" i="40"/>
  <c r="IN459" i="40" s="1"/>
  <c r="IM460" i="40"/>
  <c r="IN460" i="40" s="1"/>
  <c r="IM461" i="40"/>
  <c r="IN461" i="40" s="1"/>
  <c r="IM462" i="40"/>
  <c r="IN462" i="40" s="1"/>
  <c r="IM463" i="40"/>
  <c r="IN463" i="40" s="1"/>
  <c r="IM464" i="40"/>
  <c r="IN464" i="40" s="1"/>
  <c r="IM465" i="40"/>
  <c r="IN465" i="40" s="1"/>
  <c r="IM466" i="40"/>
  <c r="IN466" i="40" s="1"/>
  <c r="IM467" i="40"/>
  <c r="IN467" i="40" s="1"/>
  <c r="IM468" i="40"/>
  <c r="IN468" i="40" s="1"/>
  <c r="IM469" i="40"/>
  <c r="IN469" i="40" s="1"/>
  <c r="IM470" i="40"/>
  <c r="IN470" i="40" s="1"/>
  <c r="IM471" i="40"/>
  <c r="IN471" i="40" s="1"/>
  <c r="IM472" i="40"/>
  <c r="IN472" i="40" s="1"/>
  <c r="IM473" i="40"/>
  <c r="IN473" i="40" s="1"/>
  <c r="IM474" i="40"/>
  <c r="IN474" i="40" s="1"/>
  <c r="IM475" i="40"/>
  <c r="IN475" i="40" s="1"/>
  <c r="IM476" i="40"/>
  <c r="IN476" i="40" s="1"/>
  <c r="IM477" i="40"/>
  <c r="IN477" i="40" s="1"/>
  <c r="IM478" i="40"/>
  <c r="IN478" i="40" s="1"/>
  <c r="IM479" i="40"/>
  <c r="IN479" i="40" s="1"/>
  <c r="IM480" i="40"/>
  <c r="IN480" i="40" s="1"/>
  <c r="IM481" i="40"/>
  <c r="IN481" i="40" s="1"/>
  <c r="IM482" i="40"/>
  <c r="IN482" i="40" s="1"/>
  <c r="IM483" i="40"/>
  <c r="IN483" i="40" s="1"/>
  <c r="IM484" i="40"/>
  <c r="IN484" i="40" s="1"/>
  <c r="IM485" i="40"/>
  <c r="IN485" i="40" s="1"/>
  <c r="IM486" i="40"/>
  <c r="IN486" i="40" s="1"/>
  <c r="IM487" i="40"/>
  <c r="IN487" i="40" s="1"/>
  <c r="IM488" i="40"/>
  <c r="IN488" i="40" s="1"/>
  <c r="IM489" i="40"/>
  <c r="IN489" i="40" s="1"/>
  <c r="IM490" i="40"/>
  <c r="IN490" i="40" s="1"/>
  <c r="IM491" i="40"/>
  <c r="IN491" i="40" s="1"/>
  <c r="IM492" i="40"/>
  <c r="IN492" i="40" s="1"/>
  <c r="IM493" i="40"/>
  <c r="IN493" i="40" s="1"/>
  <c r="IM494" i="40"/>
  <c r="IN494" i="40" s="1"/>
  <c r="IM495" i="40"/>
  <c r="IN495" i="40" s="1"/>
  <c r="IM496" i="40"/>
  <c r="IN496" i="40" s="1"/>
  <c r="IM497" i="40"/>
  <c r="IN497" i="40" s="1"/>
  <c r="IM498" i="40"/>
  <c r="IN498" i="40" s="1"/>
  <c r="IM499" i="40"/>
  <c r="IN499" i="40" s="1"/>
  <c r="IM500" i="40"/>
  <c r="IN500" i="40" s="1"/>
  <c r="IM501" i="40"/>
  <c r="IN501" i="40" s="1"/>
  <c r="IM502" i="40"/>
  <c r="IN502" i="40" s="1"/>
  <c r="IM503" i="40"/>
  <c r="IN503" i="40" s="1"/>
  <c r="IM504" i="40"/>
  <c r="IN504" i="40" s="1"/>
  <c r="IM505" i="40"/>
  <c r="IN505" i="40" s="1"/>
  <c r="IM506" i="40"/>
  <c r="IN506" i="40" s="1"/>
  <c r="IM507" i="40"/>
  <c r="IN507" i="40" s="1"/>
  <c r="IM508" i="40"/>
  <c r="IN508" i="40" s="1"/>
  <c r="IM509" i="40"/>
  <c r="IN509" i="40" s="1"/>
  <c r="IM510" i="40"/>
  <c r="IN510" i="40" s="1"/>
  <c r="IM511" i="40"/>
  <c r="IN511" i="40" s="1"/>
  <c r="IM512" i="40"/>
  <c r="IN512" i="40" s="1"/>
  <c r="IM513" i="40"/>
  <c r="IN513" i="40" s="1"/>
  <c r="IM514" i="40"/>
  <c r="IN514" i="40" s="1"/>
  <c r="IM515" i="40"/>
  <c r="IN515" i="40" s="1"/>
  <c r="IM516" i="40"/>
  <c r="IN516" i="40" s="1"/>
  <c r="IM517" i="40"/>
  <c r="IN517" i="40" s="1"/>
  <c r="IM518" i="40"/>
  <c r="IN518" i="40" s="1"/>
  <c r="IM519" i="40"/>
  <c r="IN519" i="40" s="1"/>
  <c r="IM520" i="40"/>
  <c r="IN520" i="40" s="1"/>
  <c r="IM521" i="40"/>
  <c r="IN521" i="40" s="1"/>
  <c r="IM522" i="40"/>
  <c r="IN522" i="40" s="1"/>
  <c r="IM523" i="40"/>
  <c r="IN523" i="40" s="1"/>
  <c r="IM524" i="40"/>
  <c r="IN524" i="40" s="1"/>
  <c r="IM525" i="40"/>
  <c r="IN525" i="40" s="1"/>
  <c r="IM526" i="40"/>
  <c r="IN526" i="40" s="1"/>
  <c r="IM527" i="40"/>
  <c r="IN527" i="40" s="1"/>
  <c r="IM528" i="40"/>
  <c r="IN528" i="40" s="1"/>
  <c r="IM529" i="40"/>
  <c r="IN529" i="40" s="1"/>
  <c r="IM530" i="40"/>
  <c r="IN530" i="40" s="1"/>
  <c r="IM531" i="40"/>
  <c r="IN531" i="40" s="1"/>
  <c r="IM532" i="40"/>
  <c r="IN532" i="40" s="1"/>
  <c r="IM533" i="40"/>
  <c r="IN533" i="40" s="1"/>
  <c r="IM534" i="40"/>
  <c r="IN534" i="40" s="1"/>
  <c r="IM535" i="40"/>
  <c r="IN535" i="40" s="1"/>
  <c r="IM536" i="40"/>
  <c r="IN536" i="40" s="1"/>
  <c r="IM537" i="40"/>
  <c r="IN537" i="40" s="1"/>
  <c r="IM538" i="40"/>
  <c r="IN538" i="40" s="1"/>
  <c r="IM539" i="40"/>
  <c r="IN539" i="40" s="1"/>
  <c r="IM540" i="40"/>
  <c r="IN540" i="40" s="1"/>
  <c r="IM541" i="40"/>
  <c r="IN541" i="40" s="1"/>
  <c r="IM542" i="40"/>
  <c r="IN542" i="40" s="1"/>
  <c r="IM543" i="40"/>
  <c r="IN543" i="40" s="1"/>
  <c r="IM544" i="40"/>
  <c r="IN544" i="40" s="1"/>
  <c r="IM545" i="40"/>
  <c r="IN545" i="40" s="1"/>
  <c r="IM546" i="40"/>
  <c r="IN546" i="40" s="1"/>
  <c r="IM547" i="40"/>
  <c r="IN547" i="40" s="1"/>
  <c r="IM548" i="40"/>
  <c r="IN548" i="40" s="1"/>
  <c r="IM549" i="40"/>
  <c r="IN549" i="40" s="1"/>
  <c r="IM550" i="40"/>
  <c r="IN550" i="40" s="1"/>
  <c r="IM551" i="40"/>
  <c r="IN551" i="40" s="1"/>
  <c r="IM552" i="40"/>
  <c r="IN552" i="40" s="1"/>
  <c r="IM553" i="40"/>
  <c r="IN553" i="40" s="1"/>
  <c r="IM554" i="40"/>
  <c r="IN554" i="40" s="1"/>
  <c r="IM555" i="40"/>
  <c r="IN555" i="40" s="1"/>
  <c r="IM556" i="40"/>
  <c r="IN556" i="40" s="1"/>
  <c r="IM557" i="40"/>
  <c r="IN557" i="40" s="1"/>
  <c r="IM558" i="40"/>
  <c r="IN558" i="40" s="1"/>
  <c r="IM559" i="40"/>
  <c r="IN559" i="40" s="1"/>
  <c r="IM560" i="40"/>
  <c r="IN560" i="40" s="1"/>
  <c r="IM561" i="40"/>
  <c r="IN561" i="40" s="1"/>
  <c r="IM562" i="40"/>
  <c r="IN562" i="40" s="1"/>
  <c r="IM563" i="40"/>
  <c r="IN563" i="40" s="1"/>
  <c r="IM564" i="40"/>
  <c r="IN564" i="40" s="1"/>
  <c r="IM565" i="40"/>
  <c r="IN565" i="40" s="1"/>
  <c r="IM566" i="40"/>
  <c r="IN566" i="40" s="1"/>
  <c r="IM567" i="40"/>
  <c r="IN567" i="40" s="1"/>
  <c r="IM568" i="40"/>
  <c r="IN568" i="40" s="1"/>
  <c r="IM569" i="40"/>
  <c r="IN569" i="40" s="1"/>
  <c r="IM570" i="40"/>
  <c r="IN570" i="40" s="1"/>
  <c r="IM571" i="40"/>
  <c r="IN571" i="40" s="1"/>
  <c r="IM572" i="40"/>
  <c r="IN572" i="40" s="1"/>
  <c r="IM573" i="40"/>
  <c r="IN573" i="40" s="1"/>
  <c r="IM574" i="40"/>
  <c r="IN574" i="40" s="1"/>
  <c r="IM575" i="40"/>
  <c r="IN575" i="40" s="1"/>
  <c r="IM576" i="40"/>
  <c r="IN576" i="40" s="1"/>
  <c r="IM577" i="40"/>
  <c r="IN577" i="40" s="1"/>
  <c r="IM578" i="40"/>
  <c r="IN578" i="40" s="1"/>
  <c r="IM579" i="40"/>
  <c r="IN579" i="40" s="1"/>
  <c r="IM580" i="40"/>
  <c r="IN580" i="40" s="1"/>
  <c r="IM581" i="40"/>
  <c r="IN581" i="40" s="1"/>
  <c r="IM582" i="40"/>
  <c r="IN582" i="40" s="1"/>
  <c r="IM583" i="40"/>
  <c r="IN583" i="40" s="1"/>
  <c r="IM584" i="40"/>
  <c r="IN584" i="40" s="1"/>
  <c r="IM585" i="40"/>
  <c r="IN585" i="40" s="1"/>
  <c r="IM586" i="40"/>
  <c r="IN586" i="40" s="1"/>
  <c r="IM587" i="40"/>
  <c r="IN587" i="40" s="1"/>
  <c r="IM588" i="40"/>
  <c r="IN588" i="40" s="1"/>
  <c r="IM589" i="40"/>
  <c r="IN589" i="40" s="1"/>
  <c r="IM590" i="40"/>
  <c r="IN590" i="40" s="1"/>
  <c r="IM591" i="40"/>
  <c r="IN591" i="40" s="1"/>
  <c r="IM592" i="40"/>
  <c r="IN592" i="40" s="1"/>
  <c r="IM593" i="40"/>
  <c r="IN593" i="40" s="1"/>
  <c r="IM594" i="40"/>
  <c r="IN594" i="40" s="1"/>
  <c r="IM595" i="40"/>
  <c r="IN595" i="40" s="1"/>
  <c r="IM596" i="40"/>
  <c r="IN596" i="40" s="1"/>
  <c r="IM597" i="40"/>
  <c r="IN597" i="40" s="1"/>
  <c r="IM598" i="40"/>
  <c r="IN598" i="40" s="1"/>
  <c r="IM599" i="40"/>
  <c r="IN599" i="40" s="1"/>
  <c r="IM600" i="40"/>
  <c r="IN600" i="40" s="1"/>
  <c r="IM601" i="40"/>
  <c r="IN601" i="40" s="1"/>
  <c r="IM602" i="40"/>
  <c r="IN602" i="40" s="1"/>
  <c r="IM603" i="40"/>
  <c r="IN603" i="40" s="1"/>
  <c r="IM604" i="40"/>
  <c r="IN604" i="40" s="1"/>
  <c r="IM605" i="40"/>
  <c r="IN605" i="40" s="1"/>
  <c r="IM606" i="40"/>
  <c r="IN606" i="40" s="1"/>
  <c r="IM607" i="40"/>
  <c r="IN607" i="40" s="1"/>
  <c r="IM608" i="40"/>
  <c r="IN608" i="40" s="1"/>
  <c r="IM609" i="40"/>
  <c r="IN609" i="40" s="1"/>
  <c r="IM610" i="40"/>
  <c r="IN610" i="40" s="1"/>
  <c r="IM611" i="40"/>
  <c r="IN611" i="40" s="1"/>
  <c r="IM612" i="40"/>
  <c r="IN612" i="40" s="1"/>
  <c r="IM613" i="40"/>
  <c r="IN613" i="40" s="1"/>
  <c r="IM614" i="40"/>
  <c r="IN614" i="40" s="1"/>
  <c r="IM615" i="40"/>
  <c r="IN615" i="40" s="1"/>
  <c r="IM616" i="40"/>
  <c r="IN616" i="40" s="1"/>
  <c r="IM617" i="40"/>
  <c r="IN617" i="40" s="1"/>
  <c r="IM618" i="40"/>
  <c r="IN618" i="40" s="1"/>
  <c r="IM619" i="40"/>
  <c r="IN619" i="40" s="1"/>
  <c r="IM620" i="40"/>
  <c r="IN620" i="40" s="1"/>
  <c r="IM621" i="40"/>
  <c r="IN621" i="40" s="1"/>
  <c r="IM622" i="40"/>
  <c r="IN622" i="40" s="1"/>
  <c r="IM623" i="40"/>
  <c r="IN623" i="40" s="1"/>
  <c r="IM624" i="40"/>
  <c r="IN624" i="40" s="1"/>
  <c r="IM625" i="40"/>
  <c r="IN625" i="40" s="1"/>
  <c r="IM626" i="40"/>
  <c r="IN626" i="40" s="1"/>
  <c r="IM627" i="40"/>
  <c r="IN627" i="40" s="1"/>
  <c r="IM628" i="40"/>
  <c r="IN628" i="40" s="1"/>
  <c r="IM629" i="40"/>
  <c r="IN629" i="40" s="1"/>
  <c r="IM630" i="40"/>
  <c r="IN630" i="40" s="1"/>
  <c r="IM631" i="40"/>
  <c r="IN631" i="40" s="1"/>
  <c r="IM632" i="40"/>
  <c r="IN632" i="40" s="1"/>
  <c r="IM633" i="40"/>
  <c r="IN633" i="40" s="1"/>
  <c r="IM634" i="40"/>
  <c r="IN634" i="40" s="1"/>
  <c r="IM635" i="40"/>
  <c r="IN635" i="40" s="1"/>
  <c r="IM636" i="40"/>
  <c r="IN636" i="40" s="1"/>
  <c r="IM637" i="40"/>
  <c r="IN637" i="40" s="1"/>
  <c r="IM638" i="40"/>
  <c r="IN638" i="40" s="1"/>
  <c r="IM639" i="40"/>
  <c r="IN639" i="40" s="1"/>
  <c r="IM640" i="40"/>
  <c r="IN640" i="40" s="1"/>
  <c r="IM641" i="40"/>
  <c r="IN641" i="40" s="1"/>
  <c r="IM642" i="40"/>
  <c r="IN642" i="40" s="1"/>
  <c r="IM643" i="40"/>
  <c r="IN643" i="40" s="1"/>
  <c r="IM644" i="40"/>
  <c r="IN644" i="40" s="1"/>
  <c r="IM645" i="40"/>
  <c r="IN645" i="40" s="1"/>
  <c r="IM646" i="40"/>
  <c r="IN646" i="40" s="1"/>
  <c r="IM647" i="40"/>
  <c r="IN647" i="40" s="1"/>
  <c r="IM648" i="40"/>
  <c r="IN648" i="40" s="1"/>
  <c r="IM649" i="40"/>
  <c r="IN649" i="40" s="1"/>
  <c r="IM650" i="40"/>
  <c r="IN650" i="40" s="1"/>
  <c r="IM651" i="40"/>
  <c r="IN651" i="40" s="1"/>
  <c r="IM652" i="40"/>
  <c r="IN652" i="40" s="1"/>
  <c r="IM653" i="40"/>
  <c r="IN653" i="40" s="1"/>
  <c r="IM654" i="40"/>
  <c r="IN654" i="40" s="1"/>
  <c r="IM655" i="40"/>
  <c r="IN655" i="40" s="1"/>
  <c r="IM656" i="40"/>
  <c r="IN656" i="40" s="1"/>
  <c r="IM657" i="40"/>
  <c r="IN657" i="40" s="1"/>
  <c r="IM658" i="40"/>
  <c r="IN658" i="40" s="1"/>
  <c r="IM659" i="40"/>
  <c r="IN659" i="40" s="1"/>
  <c r="IM660" i="40"/>
  <c r="IN660" i="40" s="1"/>
  <c r="IM661" i="40"/>
  <c r="IN661" i="40" s="1"/>
  <c r="IM662" i="40"/>
  <c r="IN662" i="40" s="1"/>
  <c r="IM663" i="40"/>
  <c r="IN663" i="40" s="1"/>
  <c r="IM664" i="40"/>
  <c r="IN664" i="40" s="1"/>
  <c r="IM665" i="40"/>
  <c r="IN665" i="40" s="1"/>
  <c r="IM666" i="40"/>
  <c r="IN666" i="40" s="1"/>
  <c r="IM667" i="40"/>
  <c r="IN667" i="40" s="1"/>
  <c r="IM668" i="40"/>
  <c r="IN668" i="40" s="1"/>
  <c r="IM669" i="40"/>
  <c r="IN669" i="40" s="1"/>
  <c r="IM670" i="40"/>
  <c r="IN670" i="40" s="1"/>
  <c r="IM671" i="40"/>
  <c r="IN671" i="40" s="1"/>
  <c r="IM672" i="40"/>
  <c r="IN672" i="40" s="1"/>
  <c r="IM673" i="40"/>
  <c r="IN673" i="40" s="1"/>
  <c r="IM674" i="40"/>
  <c r="IN674" i="40" s="1"/>
  <c r="IM675" i="40"/>
  <c r="IN675" i="40" s="1"/>
  <c r="IM676" i="40"/>
  <c r="IN676" i="40" s="1"/>
  <c r="IM677" i="40"/>
  <c r="IN677" i="40" s="1"/>
  <c r="IM678" i="40"/>
  <c r="IN678" i="40" s="1"/>
  <c r="IM679" i="40"/>
  <c r="IN679" i="40" s="1"/>
  <c r="IM680" i="40"/>
  <c r="IN680" i="40" s="1"/>
  <c r="IM681" i="40"/>
  <c r="IN681" i="40" s="1"/>
  <c r="IM682" i="40"/>
  <c r="IN682" i="40" s="1"/>
  <c r="IM683" i="40"/>
  <c r="IN683" i="40" s="1"/>
  <c r="IM684" i="40"/>
  <c r="IN684" i="40" s="1"/>
  <c r="IM685" i="40"/>
  <c r="IN685" i="40" s="1"/>
  <c r="IM686" i="40"/>
  <c r="IN686" i="40" s="1"/>
  <c r="IM687" i="40"/>
  <c r="IN687" i="40" s="1"/>
  <c r="IM688" i="40"/>
  <c r="IN688" i="40" s="1"/>
  <c r="IM689" i="40"/>
  <c r="IN689" i="40" s="1"/>
  <c r="IM690" i="40"/>
  <c r="IN690" i="40" s="1"/>
  <c r="IM691" i="40"/>
  <c r="IN691" i="40" s="1"/>
  <c r="IM692" i="40"/>
  <c r="IN692" i="40" s="1"/>
  <c r="IM693" i="40"/>
  <c r="IN693" i="40" s="1"/>
  <c r="IM694" i="40"/>
  <c r="IN694" i="40" s="1"/>
  <c r="IM695" i="40"/>
  <c r="IN695" i="40" s="1"/>
  <c r="IM696" i="40"/>
  <c r="IN696" i="40" s="1"/>
  <c r="IM697" i="40"/>
  <c r="IN697" i="40" s="1"/>
  <c r="IM698" i="40"/>
  <c r="IN698" i="40" s="1"/>
  <c r="IM699" i="40"/>
  <c r="IN699" i="40" s="1"/>
  <c r="IM700" i="40"/>
  <c r="IN700" i="40" s="1"/>
  <c r="IM701" i="40"/>
  <c r="IN701" i="40" s="1"/>
  <c r="IM702" i="40"/>
  <c r="IN702" i="40" s="1"/>
  <c r="IM703" i="40"/>
  <c r="IN703" i="40" s="1"/>
  <c r="IM704" i="40"/>
  <c r="IN704" i="40" s="1"/>
  <c r="IM705" i="40"/>
  <c r="IN705" i="40" s="1"/>
  <c r="IM706" i="40"/>
  <c r="IN706" i="40" s="1"/>
  <c r="IM707" i="40"/>
  <c r="IN707" i="40" s="1"/>
  <c r="IM708" i="40"/>
  <c r="IN708" i="40" s="1"/>
  <c r="IM709" i="40"/>
  <c r="IN709" i="40" s="1"/>
  <c r="IM710" i="40"/>
  <c r="IN710" i="40" s="1"/>
  <c r="IM711" i="40"/>
  <c r="IN711" i="40" s="1"/>
  <c r="IM712" i="40"/>
  <c r="IN712" i="40" s="1"/>
  <c r="IM713" i="40"/>
  <c r="IN713" i="40" s="1"/>
  <c r="IM714" i="40"/>
  <c r="IN714" i="40" s="1"/>
  <c r="IM715" i="40"/>
  <c r="IN715" i="40" s="1"/>
  <c r="IM716" i="40"/>
  <c r="IN716" i="40" s="1"/>
  <c r="IM717" i="40"/>
  <c r="IN717" i="40" s="1"/>
  <c r="IM718" i="40"/>
  <c r="IN718" i="40" s="1"/>
  <c r="IM719" i="40"/>
  <c r="IN719" i="40" s="1"/>
  <c r="IM720" i="40"/>
  <c r="IN720" i="40" s="1"/>
  <c r="IM721" i="40"/>
  <c r="IN721" i="40" s="1"/>
  <c r="IM722" i="40"/>
  <c r="IN722" i="40" s="1"/>
  <c r="IM723" i="40"/>
  <c r="IN723" i="40" s="1"/>
  <c r="IM724" i="40"/>
  <c r="IN724" i="40" s="1"/>
  <c r="IM725" i="40"/>
  <c r="IN725" i="40" s="1"/>
  <c r="IM726" i="40"/>
  <c r="IN726" i="40" s="1"/>
  <c r="IM727" i="40"/>
  <c r="IN727" i="40" s="1"/>
  <c r="IM728" i="40"/>
  <c r="IN728" i="40" s="1"/>
  <c r="IM729" i="40"/>
  <c r="IN729" i="40" s="1"/>
  <c r="IM730" i="40"/>
  <c r="IN730" i="40" s="1"/>
  <c r="IM731" i="40"/>
  <c r="IN731" i="40" s="1"/>
  <c r="IM732" i="40"/>
  <c r="IN732" i="40" s="1"/>
  <c r="IM733" i="40"/>
  <c r="IN733" i="40" s="1"/>
  <c r="IM734" i="40"/>
  <c r="IN734" i="40" s="1"/>
  <c r="IM735" i="40"/>
  <c r="IN735" i="40" s="1"/>
  <c r="IM736" i="40"/>
  <c r="IN736" i="40" s="1"/>
  <c r="IM737" i="40"/>
  <c r="IN737" i="40" s="1"/>
  <c r="IM738" i="40"/>
  <c r="IN738" i="40" s="1"/>
  <c r="IM739" i="40"/>
  <c r="IN739" i="40" s="1"/>
  <c r="IM740" i="40"/>
  <c r="IN740" i="40" s="1"/>
  <c r="IM741" i="40"/>
  <c r="IN741" i="40" s="1"/>
  <c r="IM742" i="40"/>
  <c r="IN742" i="40" s="1"/>
  <c r="IM743" i="40"/>
  <c r="IN743" i="40" s="1"/>
  <c r="IM744" i="40"/>
  <c r="IN744" i="40" s="1"/>
  <c r="IM745" i="40"/>
  <c r="IN745" i="40" s="1"/>
  <c r="IM746" i="40"/>
  <c r="IN746" i="40" s="1"/>
  <c r="IM747" i="40"/>
  <c r="IN747" i="40" s="1"/>
  <c r="IM748" i="40"/>
  <c r="IN748" i="40" s="1"/>
  <c r="IM749" i="40"/>
  <c r="IN749" i="40" s="1"/>
  <c r="IM750" i="40"/>
  <c r="IN750" i="40" s="1"/>
  <c r="IM751" i="40"/>
  <c r="IN751" i="40" s="1"/>
  <c r="IM752" i="40"/>
  <c r="IN752" i="40" s="1"/>
  <c r="IM753" i="40"/>
  <c r="IN753" i="40" s="1"/>
  <c r="IM754" i="40"/>
  <c r="IN754" i="40" s="1"/>
  <c r="IM755" i="40"/>
  <c r="IN755" i="40" s="1"/>
  <c r="IM756" i="40"/>
  <c r="IN756" i="40" s="1"/>
  <c r="IM757" i="40"/>
  <c r="IN757" i="40" s="1"/>
  <c r="IM758" i="40"/>
  <c r="IN758" i="40" s="1"/>
  <c r="IM759" i="40"/>
  <c r="IN759" i="40" s="1"/>
  <c r="IM760" i="40"/>
  <c r="IN760" i="40" s="1"/>
  <c r="IM761" i="40"/>
  <c r="IN761" i="40" s="1"/>
  <c r="IM762" i="40"/>
  <c r="IN762" i="40" s="1"/>
  <c r="IM763" i="40"/>
  <c r="IN763" i="40" s="1"/>
  <c r="IM764" i="40"/>
  <c r="IN764" i="40" s="1"/>
  <c r="IM765" i="40"/>
  <c r="IN765" i="40" s="1"/>
  <c r="IM766" i="40"/>
  <c r="IN766" i="40" s="1"/>
  <c r="IM767" i="40"/>
  <c r="IN767" i="40" s="1"/>
  <c r="IM768" i="40"/>
  <c r="IN768" i="40" s="1"/>
  <c r="IM769" i="40"/>
  <c r="IN769" i="40" s="1"/>
  <c r="IM770" i="40"/>
  <c r="IN770" i="40" s="1"/>
  <c r="IM771" i="40"/>
  <c r="IN771" i="40" s="1"/>
  <c r="IM772" i="40"/>
  <c r="IN772" i="40" s="1"/>
  <c r="IM773" i="40"/>
  <c r="IN773" i="40" s="1"/>
  <c r="IM774" i="40"/>
  <c r="IN774" i="40" s="1"/>
  <c r="IM775" i="40"/>
  <c r="IN775" i="40" s="1"/>
  <c r="IM776" i="40"/>
  <c r="IN776" i="40" s="1"/>
  <c r="IM777" i="40"/>
  <c r="IN777" i="40" s="1"/>
  <c r="IM778" i="40"/>
  <c r="IN778" i="40" s="1"/>
  <c r="IM779" i="40"/>
  <c r="IN779" i="40" s="1"/>
  <c r="IM780" i="40"/>
  <c r="IN780" i="40" s="1"/>
  <c r="IM781" i="40"/>
  <c r="IN781" i="40" s="1"/>
  <c r="IM782" i="40"/>
  <c r="IN782" i="40" s="1"/>
  <c r="IM783" i="40"/>
  <c r="IN783" i="40" s="1"/>
  <c r="IM784" i="40"/>
  <c r="IN784" i="40" s="1"/>
  <c r="IM785" i="40"/>
  <c r="IN785" i="40" s="1"/>
  <c r="IM786" i="40"/>
  <c r="IN786" i="40" s="1"/>
  <c r="IM787" i="40"/>
  <c r="IN787" i="40" s="1"/>
  <c r="IM788" i="40"/>
  <c r="IN788" i="40" s="1"/>
  <c r="IM789" i="40"/>
  <c r="IN789" i="40" s="1"/>
  <c r="IM790" i="40"/>
  <c r="IN790" i="40" s="1"/>
  <c r="IM791" i="40"/>
  <c r="IN791" i="40" s="1"/>
  <c r="IM792" i="40"/>
  <c r="IN792" i="40" s="1"/>
  <c r="IM793" i="40"/>
  <c r="IN793" i="40" s="1"/>
  <c r="IM794" i="40"/>
  <c r="IN794" i="40" s="1"/>
  <c r="IM795" i="40"/>
  <c r="IN795" i="40" s="1"/>
  <c r="IM796" i="40"/>
  <c r="IN796" i="40" s="1"/>
  <c r="IM797" i="40"/>
  <c r="IN797" i="40" s="1"/>
  <c r="IM798" i="40"/>
  <c r="IN798" i="40" s="1"/>
  <c r="IM799" i="40"/>
  <c r="IN799" i="40" s="1"/>
  <c r="IM800" i="40"/>
  <c r="IN800" i="40" s="1"/>
  <c r="IM801" i="40"/>
  <c r="IN801" i="40" s="1"/>
  <c r="IM802" i="40"/>
  <c r="IN802" i="40" s="1"/>
  <c r="IM803" i="40"/>
  <c r="IN803" i="40" s="1"/>
  <c r="IM804" i="40"/>
  <c r="IN804" i="40" s="1"/>
  <c r="IM805" i="40"/>
  <c r="IN805" i="40" s="1"/>
  <c r="IM806" i="40"/>
  <c r="IN806" i="40" s="1"/>
  <c r="IM807" i="40"/>
  <c r="IN807" i="40" s="1"/>
  <c r="IM808" i="40"/>
  <c r="IN808" i="40" s="1"/>
  <c r="IM809" i="40"/>
  <c r="IN809" i="40" s="1"/>
  <c r="IM810" i="40"/>
  <c r="IN810" i="40" s="1"/>
  <c r="IM811" i="40"/>
  <c r="IN811" i="40" s="1"/>
  <c r="IM812" i="40"/>
  <c r="IN812" i="40" s="1"/>
  <c r="IM813" i="40"/>
  <c r="IN813" i="40" s="1"/>
  <c r="IM814" i="40"/>
  <c r="IN814" i="40" s="1"/>
  <c r="IM815" i="40"/>
  <c r="IN815" i="40" s="1"/>
  <c r="IM816" i="40"/>
  <c r="IN816" i="40" s="1"/>
  <c r="IM817" i="40"/>
  <c r="IN817" i="40" s="1"/>
  <c r="IM818" i="40"/>
  <c r="IN818" i="40" s="1"/>
  <c r="IM819" i="40"/>
  <c r="IN819" i="40" s="1"/>
  <c r="IM820" i="40"/>
  <c r="IN820" i="40" s="1"/>
  <c r="IM821" i="40"/>
  <c r="IN821" i="40" s="1"/>
  <c r="IM822" i="40"/>
  <c r="IN822" i="40" s="1"/>
  <c r="IM823" i="40"/>
  <c r="IN823" i="40" s="1"/>
  <c r="IM824" i="40"/>
  <c r="IN824" i="40" s="1"/>
  <c r="IM825" i="40"/>
  <c r="IN825" i="40" s="1"/>
  <c r="IM826" i="40"/>
  <c r="IN826" i="40" s="1"/>
  <c r="IM827" i="40"/>
  <c r="IN827" i="40" s="1"/>
  <c r="IM828" i="40"/>
  <c r="IN828" i="40" s="1"/>
  <c r="IM829" i="40"/>
  <c r="IN829" i="40" s="1"/>
  <c r="IM830" i="40"/>
  <c r="IN830" i="40" s="1"/>
  <c r="IM831" i="40"/>
  <c r="IN831" i="40" s="1"/>
  <c r="IM832" i="40"/>
  <c r="IN832" i="40" s="1"/>
  <c r="IM833" i="40"/>
  <c r="IN833" i="40" s="1"/>
  <c r="IM834" i="40"/>
  <c r="IN834" i="40" s="1"/>
  <c r="IM835" i="40"/>
  <c r="IN835" i="40" s="1"/>
  <c r="IM836" i="40"/>
  <c r="IN836" i="40" s="1"/>
  <c r="IM837" i="40"/>
  <c r="IN837" i="40" s="1"/>
  <c r="IM838" i="40"/>
  <c r="IN838" i="40" s="1"/>
  <c r="IM839" i="40"/>
  <c r="IN839" i="40" s="1"/>
  <c r="IM840" i="40"/>
  <c r="IN840" i="40" s="1"/>
  <c r="IM841" i="40"/>
  <c r="IN841" i="40" s="1"/>
  <c r="IM842" i="40"/>
  <c r="IN842" i="40" s="1"/>
  <c r="IM843" i="40"/>
  <c r="IN843" i="40" s="1"/>
  <c r="IM844" i="40"/>
  <c r="IN844" i="40" s="1"/>
  <c r="IM845" i="40"/>
  <c r="IN845" i="40" s="1"/>
  <c r="IM846" i="40"/>
  <c r="IN846" i="40" s="1"/>
  <c r="IM847" i="40"/>
  <c r="IN847" i="40" s="1"/>
  <c r="IM848" i="40"/>
  <c r="IN848" i="40" s="1"/>
  <c r="IM849" i="40"/>
  <c r="IN849" i="40" s="1"/>
  <c r="IM850" i="40"/>
  <c r="IN850" i="40" s="1"/>
  <c r="IM851" i="40"/>
  <c r="IN851" i="40" s="1"/>
  <c r="IM852" i="40"/>
  <c r="IN852" i="40" s="1"/>
  <c r="IM853" i="40"/>
  <c r="IN853" i="40" s="1"/>
  <c r="IM854" i="40"/>
  <c r="IN854" i="40" s="1"/>
  <c r="IM855" i="40"/>
  <c r="IN855" i="40" s="1"/>
  <c r="IM856" i="40"/>
  <c r="IN856" i="40" s="1"/>
  <c r="IM857" i="40"/>
  <c r="IN857" i="40" s="1"/>
  <c r="IM858" i="40"/>
  <c r="IN858" i="40" s="1"/>
  <c r="IM859" i="40"/>
  <c r="IN859" i="40" s="1"/>
  <c r="IM860" i="40"/>
  <c r="IN860" i="40" s="1"/>
  <c r="IM861" i="40"/>
  <c r="IN861" i="40" s="1"/>
  <c r="IM862" i="40"/>
  <c r="IN862" i="40" s="1"/>
  <c r="IM863" i="40"/>
  <c r="IN863" i="40" s="1"/>
  <c r="IM864" i="40"/>
  <c r="IN864" i="40" s="1"/>
  <c r="IM865" i="40"/>
  <c r="IN865" i="40" s="1"/>
  <c r="IM866" i="40"/>
  <c r="IN866" i="40" s="1"/>
  <c r="IM867" i="40"/>
  <c r="IN867" i="40" s="1"/>
  <c r="IM868" i="40"/>
  <c r="IN868" i="40" s="1"/>
  <c r="IM869" i="40"/>
  <c r="IN869" i="40" s="1"/>
  <c r="IM870" i="40"/>
  <c r="IN870" i="40" s="1"/>
  <c r="IM871" i="40"/>
  <c r="IN871" i="40" s="1"/>
  <c r="IM872" i="40"/>
  <c r="IN872" i="40" s="1"/>
  <c r="IM873" i="40"/>
  <c r="IN873" i="40" s="1"/>
  <c r="IM874" i="40"/>
  <c r="IN874" i="40" s="1"/>
  <c r="IM875" i="40"/>
  <c r="IN875" i="40" s="1"/>
  <c r="IM876" i="40"/>
  <c r="IN876" i="40" s="1"/>
  <c r="IM877" i="40"/>
  <c r="IN877" i="40" s="1"/>
  <c r="IM878" i="40"/>
  <c r="IN878" i="40" s="1"/>
  <c r="IM879" i="40"/>
  <c r="IN879" i="40" s="1"/>
  <c r="IM880" i="40"/>
  <c r="IN880" i="40" s="1"/>
  <c r="IM881" i="40"/>
  <c r="IN881" i="40" s="1"/>
  <c r="IM882" i="40"/>
  <c r="IN882" i="40" s="1"/>
  <c r="IM883" i="40"/>
  <c r="IN883" i="40" s="1"/>
  <c r="IM884" i="40"/>
  <c r="IN884" i="40" s="1"/>
  <c r="IM885" i="40"/>
  <c r="IN885" i="40" s="1"/>
  <c r="IM886" i="40"/>
  <c r="IN886" i="40" s="1"/>
  <c r="IM887" i="40"/>
  <c r="IN887" i="40" s="1"/>
  <c r="IM888" i="40"/>
  <c r="IN888" i="40" s="1"/>
  <c r="IM889" i="40"/>
  <c r="IN889" i="40" s="1"/>
  <c r="IM890" i="40"/>
  <c r="IN890" i="40" s="1"/>
  <c r="IM891" i="40"/>
  <c r="IN891" i="40" s="1"/>
  <c r="IM892" i="40"/>
  <c r="IN892" i="40" s="1"/>
  <c r="IM893" i="40"/>
  <c r="IN893" i="40" s="1"/>
  <c r="IM894" i="40"/>
  <c r="IN894" i="40" s="1"/>
  <c r="IM895" i="40"/>
  <c r="IN895" i="40" s="1"/>
  <c r="IM896" i="40"/>
  <c r="IN896" i="40" s="1"/>
  <c r="IM897" i="40"/>
  <c r="IN897" i="40" s="1"/>
  <c r="IM898" i="40"/>
  <c r="IN898" i="40" s="1"/>
  <c r="IM899" i="40"/>
  <c r="IN899" i="40" s="1"/>
  <c r="IM900" i="40"/>
  <c r="IN900" i="40" s="1"/>
  <c r="IM901" i="40"/>
  <c r="IN901" i="40" s="1"/>
  <c r="IM902" i="40"/>
  <c r="IN902" i="40" s="1"/>
  <c r="IM903" i="40"/>
  <c r="IN903" i="40" s="1"/>
  <c r="IM904" i="40"/>
  <c r="IN904" i="40" s="1"/>
  <c r="IM905" i="40"/>
  <c r="IN905" i="40" s="1"/>
  <c r="IM906" i="40"/>
  <c r="IN906" i="40" s="1"/>
  <c r="IM907" i="40"/>
  <c r="IN907" i="40" s="1"/>
  <c r="IM908" i="40"/>
  <c r="IN908" i="40" s="1"/>
  <c r="IM909" i="40"/>
  <c r="IN909" i="40" s="1"/>
  <c r="IM910" i="40"/>
  <c r="IN910" i="40" s="1"/>
  <c r="IM911" i="40"/>
  <c r="IN911" i="40" s="1"/>
  <c r="IM912" i="40"/>
  <c r="IN912" i="40" s="1"/>
  <c r="IM913" i="40"/>
  <c r="IN913" i="40" s="1"/>
  <c r="IM914" i="40"/>
  <c r="IN914" i="40" s="1"/>
  <c r="IM915" i="40"/>
  <c r="IN915" i="40" s="1"/>
  <c r="IM916" i="40"/>
  <c r="IN916" i="40" s="1"/>
  <c r="ID3" i="40"/>
  <c r="IE3" i="40" s="1"/>
  <c r="ID4" i="40"/>
  <c r="IE4" i="40" s="1"/>
  <c r="ID5" i="40"/>
  <c r="IE5" i="40" s="1"/>
  <c r="ID6" i="40"/>
  <c r="IE6" i="40" s="1"/>
  <c r="ID7" i="40"/>
  <c r="IE7" i="40" s="1"/>
  <c r="ID8" i="40"/>
  <c r="IE8" i="40" s="1"/>
  <c r="ID9" i="40"/>
  <c r="IE9" i="40" s="1"/>
  <c r="ID10" i="40"/>
  <c r="IE10" i="40" s="1"/>
  <c r="ID11" i="40"/>
  <c r="IE11" i="40" s="1"/>
  <c r="ID12" i="40"/>
  <c r="IE12" i="40" s="1"/>
  <c r="ID13" i="40"/>
  <c r="IE13" i="40" s="1"/>
  <c r="ID14" i="40"/>
  <c r="IE14" i="40" s="1"/>
  <c r="ID15" i="40"/>
  <c r="IE15" i="40" s="1"/>
  <c r="ID16" i="40"/>
  <c r="IE16" i="40" s="1"/>
  <c r="ID17" i="40"/>
  <c r="IE17" i="40" s="1"/>
  <c r="ID18" i="40"/>
  <c r="IE18" i="40" s="1"/>
  <c r="ID19" i="40"/>
  <c r="IE19" i="40" s="1"/>
  <c r="ID20" i="40"/>
  <c r="IE20" i="40" s="1"/>
  <c r="ID21" i="40"/>
  <c r="IE21" i="40" s="1"/>
  <c r="ID22" i="40"/>
  <c r="IE22" i="40" s="1"/>
  <c r="ID23" i="40"/>
  <c r="IE23" i="40" s="1"/>
  <c r="ID24" i="40"/>
  <c r="IE24" i="40" s="1"/>
  <c r="ID25" i="40"/>
  <c r="IE25" i="40" s="1"/>
  <c r="ID26" i="40"/>
  <c r="IE26" i="40" s="1"/>
  <c r="ID27" i="40"/>
  <c r="IE27" i="40" s="1"/>
  <c r="ID28" i="40"/>
  <c r="IE28" i="40" s="1"/>
  <c r="ID29" i="40"/>
  <c r="IE29" i="40" s="1"/>
  <c r="ID30" i="40"/>
  <c r="IE30" i="40" s="1"/>
  <c r="ID31" i="40"/>
  <c r="IE31" i="40" s="1"/>
  <c r="ID32" i="40"/>
  <c r="IE32" i="40" s="1"/>
  <c r="ID33" i="40"/>
  <c r="IE33" i="40" s="1"/>
  <c r="ID34" i="40"/>
  <c r="IE34" i="40" s="1"/>
  <c r="ID35" i="40"/>
  <c r="IE35" i="40" s="1"/>
  <c r="ID36" i="40"/>
  <c r="IE36" i="40" s="1"/>
  <c r="ID37" i="40"/>
  <c r="IE37" i="40" s="1"/>
  <c r="ID38" i="40"/>
  <c r="IE38" i="40" s="1"/>
  <c r="ID39" i="40"/>
  <c r="IE39" i="40" s="1"/>
  <c r="ID40" i="40"/>
  <c r="IE40" i="40" s="1"/>
  <c r="ID41" i="40"/>
  <c r="IE41" i="40" s="1"/>
  <c r="ID42" i="40"/>
  <c r="IE42" i="40" s="1"/>
  <c r="ID43" i="40"/>
  <c r="IE43" i="40" s="1"/>
  <c r="ID44" i="40"/>
  <c r="IE44" i="40" s="1"/>
  <c r="ID45" i="40"/>
  <c r="IE45" i="40" s="1"/>
  <c r="ID46" i="40"/>
  <c r="IE46" i="40" s="1"/>
  <c r="ID47" i="40"/>
  <c r="IE47" i="40" s="1"/>
  <c r="ID48" i="40"/>
  <c r="IE48" i="40" s="1"/>
  <c r="ID49" i="40"/>
  <c r="IE49" i="40" s="1"/>
  <c r="ID50" i="40"/>
  <c r="IE50" i="40" s="1"/>
  <c r="ID51" i="40"/>
  <c r="IE51" i="40" s="1"/>
  <c r="ID52" i="40"/>
  <c r="IE52" i="40" s="1"/>
  <c r="ID53" i="40"/>
  <c r="IE53" i="40" s="1"/>
  <c r="ID54" i="40"/>
  <c r="IE54" i="40" s="1"/>
  <c r="ID55" i="40"/>
  <c r="IE55" i="40" s="1"/>
  <c r="ID56" i="40"/>
  <c r="IE56" i="40" s="1"/>
  <c r="ID57" i="40"/>
  <c r="IE57" i="40" s="1"/>
  <c r="ID58" i="40"/>
  <c r="IE58" i="40" s="1"/>
  <c r="ID59" i="40"/>
  <c r="IE59" i="40" s="1"/>
  <c r="ID60" i="40"/>
  <c r="IE60" i="40" s="1"/>
  <c r="ID61" i="40"/>
  <c r="IE61" i="40" s="1"/>
  <c r="ID62" i="40"/>
  <c r="IE62" i="40" s="1"/>
  <c r="ID63" i="40"/>
  <c r="IE63" i="40" s="1"/>
  <c r="ID64" i="40"/>
  <c r="IE64" i="40" s="1"/>
  <c r="ID65" i="40"/>
  <c r="IE65" i="40" s="1"/>
  <c r="ID66" i="40"/>
  <c r="IE66" i="40" s="1"/>
  <c r="ID67" i="40"/>
  <c r="IE67" i="40" s="1"/>
  <c r="ID68" i="40"/>
  <c r="IE68" i="40" s="1"/>
  <c r="ID69" i="40"/>
  <c r="IE69" i="40" s="1"/>
  <c r="ID70" i="40"/>
  <c r="IE70" i="40" s="1"/>
  <c r="ID71" i="40"/>
  <c r="IE71" i="40" s="1"/>
  <c r="ID72" i="40"/>
  <c r="IE72" i="40" s="1"/>
  <c r="ID73" i="40"/>
  <c r="IE73" i="40" s="1"/>
  <c r="ID74" i="40"/>
  <c r="IE74" i="40" s="1"/>
  <c r="ID75" i="40"/>
  <c r="IE75" i="40" s="1"/>
  <c r="ID76" i="40"/>
  <c r="IE76" i="40" s="1"/>
  <c r="ID77" i="40"/>
  <c r="IE77" i="40" s="1"/>
  <c r="ID78" i="40"/>
  <c r="IE78" i="40" s="1"/>
  <c r="ID79" i="40"/>
  <c r="IE79" i="40" s="1"/>
  <c r="ID80" i="40"/>
  <c r="IE80" i="40" s="1"/>
  <c r="ID81" i="40"/>
  <c r="IE81" i="40" s="1"/>
  <c r="ID82" i="40"/>
  <c r="IE82" i="40" s="1"/>
  <c r="ID83" i="40"/>
  <c r="IE83" i="40" s="1"/>
  <c r="ID84" i="40"/>
  <c r="IE84" i="40" s="1"/>
  <c r="ID85" i="40"/>
  <c r="IE85" i="40" s="1"/>
  <c r="ID86" i="40"/>
  <c r="IE86" i="40" s="1"/>
  <c r="ID87" i="40"/>
  <c r="IE87" i="40" s="1"/>
  <c r="ID88" i="40"/>
  <c r="IE88" i="40" s="1"/>
  <c r="ID89" i="40"/>
  <c r="IE89" i="40" s="1"/>
  <c r="ID90" i="40"/>
  <c r="IE90" i="40" s="1"/>
  <c r="ID91" i="40"/>
  <c r="IE91" i="40" s="1"/>
  <c r="ID92" i="40"/>
  <c r="IE92" i="40" s="1"/>
  <c r="ID93" i="40"/>
  <c r="IE93" i="40" s="1"/>
  <c r="ID94" i="40"/>
  <c r="IE94" i="40" s="1"/>
  <c r="ID95" i="40"/>
  <c r="IE95" i="40" s="1"/>
  <c r="ID96" i="40"/>
  <c r="IE96" i="40" s="1"/>
  <c r="ID97" i="40"/>
  <c r="IE97" i="40" s="1"/>
  <c r="ID98" i="40"/>
  <c r="IE98" i="40" s="1"/>
  <c r="ID99" i="40"/>
  <c r="IE99" i="40" s="1"/>
  <c r="ID100" i="40"/>
  <c r="IE100" i="40" s="1"/>
  <c r="ID101" i="40"/>
  <c r="IE101" i="40" s="1"/>
  <c r="ID102" i="40"/>
  <c r="IE102" i="40" s="1"/>
  <c r="ID103" i="40"/>
  <c r="IE103" i="40" s="1"/>
  <c r="ID104" i="40"/>
  <c r="IE104" i="40" s="1"/>
  <c r="ID105" i="40"/>
  <c r="IE105" i="40" s="1"/>
  <c r="ID106" i="40"/>
  <c r="IE106" i="40" s="1"/>
  <c r="ID107" i="40"/>
  <c r="IE107" i="40" s="1"/>
  <c r="ID108" i="40"/>
  <c r="IE108" i="40" s="1"/>
  <c r="ID109" i="40"/>
  <c r="IE109" i="40" s="1"/>
  <c r="ID110" i="40"/>
  <c r="IE110" i="40" s="1"/>
  <c r="ID111" i="40"/>
  <c r="IE111" i="40" s="1"/>
  <c r="ID112" i="40"/>
  <c r="IE112" i="40" s="1"/>
  <c r="ID113" i="40"/>
  <c r="IE113" i="40" s="1"/>
  <c r="ID114" i="40"/>
  <c r="IE114" i="40" s="1"/>
  <c r="ID115" i="40"/>
  <c r="IE115" i="40" s="1"/>
  <c r="ID116" i="40"/>
  <c r="IE116" i="40" s="1"/>
  <c r="ID117" i="40"/>
  <c r="IE117" i="40" s="1"/>
  <c r="ID118" i="40"/>
  <c r="IE118" i="40" s="1"/>
  <c r="ID119" i="40"/>
  <c r="IE119" i="40" s="1"/>
  <c r="ID120" i="40"/>
  <c r="IE120" i="40" s="1"/>
  <c r="ID121" i="40"/>
  <c r="IE121" i="40" s="1"/>
  <c r="ID122" i="40"/>
  <c r="IE122" i="40" s="1"/>
  <c r="ID123" i="40"/>
  <c r="IE123" i="40" s="1"/>
  <c r="ID124" i="40"/>
  <c r="IE124" i="40" s="1"/>
  <c r="ID125" i="40"/>
  <c r="IE125" i="40" s="1"/>
  <c r="ID126" i="40"/>
  <c r="IE126" i="40" s="1"/>
  <c r="ID127" i="40"/>
  <c r="IE127" i="40" s="1"/>
  <c r="ID128" i="40"/>
  <c r="IE128" i="40" s="1"/>
  <c r="ID129" i="40"/>
  <c r="IE129" i="40" s="1"/>
  <c r="ID130" i="40"/>
  <c r="IE130" i="40" s="1"/>
  <c r="ID131" i="40"/>
  <c r="IE131" i="40" s="1"/>
  <c r="ID132" i="40"/>
  <c r="IE132" i="40" s="1"/>
  <c r="ID133" i="40"/>
  <c r="IE133" i="40" s="1"/>
  <c r="ID134" i="40"/>
  <c r="IE134" i="40" s="1"/>
  <c r="ID135" i="40"/>
  <c r="IE135" i="40" s="1"/>
  <c r="ID136" i="40"/>
  <c r="IE136" i="40" s="1"/>
  <c r="ID137" i="40"/>
  <c r="IE137" i="40" s="1"/>
  <c r="ID138" i="40"/>
  <c r="IE138" i="40" s="1"/>
  <c r="ID139" i="40"/>
  <c r="IE139" i="40" s="1"/>
  <c r="ID140" i="40"/>
  <c r="IE140" i="40" s="1"/>
  <c r="ID141" i="40"/>
  <c r="IE141" i="40" s="1"/>
  <c r="ID142" i="40"/>
  <c r="IE142" i="40" s="1"/>
  <c r="ID143" i="40"/>
  <c r="IE143" i="40" s="1"/>
  <c r="ID144" i="40"/>
  <c r="IE144" i="40" s="1"/>
  <c r="ID145" i="40"/>
  <c r="IE145" i="40" s="1"/>
  <c r="ID146" i="40"/>
  <c r="IE146" i="40" s="1"/>
  <c r="ID147" i="40"/>
  <c r="IE147" i="40" s="1"/>
  <c r="ID148" i="40"/>
  <c r="IE148" i="40" s="1"/>
  <c r="ID149" i="40"/>
  <c r="IE149" i="40" s="1"/>
  <c r="ID150" i="40"/>
  <c r="IE150" i="40" s="1"/>
  <c r="ID151" i="40"/>
  <c r="IE151" i="40" s="1"/>
  <c r="ID152" i="40"/>
  <c r="IE152" i="40" s="1"/>
  <c r="ID153" i="40"/>
  <c r="IE153" i="40" s="1"/>
  <c r="ID154" i="40"/>
  <c r="IE154" i="40" s="1"/>
  <c r="ID155" i="40"/>
  <c r="IE155" i="40" s="1"/>
  <c r="ID156" i="40"/>
  <c r="IE156" i="40" s="1"/>
  <c r="ID157" i="40"/>
  <c r="IE157" i="40" s="1"/>
  <c r="ID158" i="40"/>
  <c r="IE158" i="40" s="1"/>
  <c r="ID159" i="40"/>
  <c r="IE159" i="40" s="1"/>
  <c r="ID160" i="40"/>
  <c r="IE160" i="40" s="1"/>
  <c r="ID161" i="40"/>
  <c r="IE161" i="40" s="1"/>
  <c r="ID162" i="40"/>
  <c r="IE162" i="40" s="1"/>
  <c r="ID163" i="40"/>
  <c r="IE163" i="40" s="1"/>
  <c r="ID164" i="40"/>
  <c r="IE164" i="40" s="1"/>
  <c r="ID165" i="40"/>
  <c r="IE165" i="40" s="1"/>
  <c r="ID166" i="40"/>
  <c r="IE166" i="40" s="1"/>
  <c r="ID167" i="40"/>
  <c r="IE167" i="40" s="1"/>
  <c r="ID168" i="40"/>
  <c r="IE168" i="40" s="1"/>
  <c r="ID169" i="40"/>
  <c r="IE169" i="40" s="1"/>
  <c r="ID170" i="40"/>
  <c r="IE170" i="40" s="1"/>
  <c r="ID171" i="40"/>
  <c r="IE171" i="40" s="1"/>
  <c r="ID172" i="40"/>
  <c r="IE172" i="40" s="1"/>
  <c r="ID173" i="40"/>
  <c r="IE173" i="40" s="1"/>
  <c r="ID174" i="40"/>
  <c r="IE174" i="40" s="1"/>
  <c r="ID175" i="40"/>
  <c r="IE175" i="40" s="1"/>
  <c r="ID176" i="40"/>
  <c r="IE176" i="40" s="1"/>
  <c r="ID177" i="40"/>
  <c r="IE177" i="40" s="1"/>
  <c r="ID178" i="40"/>
  <c r="IE178" i="40" s="1"/>
  <c r="ID179" i="40"/>
  <c r="IE179" i="40" s="1"/>
  <c r="ID180" i="40"/>
  <c r="IE180" i="40" s="1"/>
  <c r="ID181" i="40"/>
  <c r="IE181" i="40" s="1"/>
  <c r="ID182" i="40"/>
  <c r="IE182" i="40" s="1"/>
  <c r="ID183" i="40"/>
  <c r="IE183" i="40" s="1"/>
  <c r="ID184" i="40"/>
  <c r="IE184" i="40" s="1"/>
  <c r="ID185" i="40"/>
  <c r="IE185" i="40" s="1"/>
  <c r="ID186" i="40"/>
  <c r="IE186" i="40" s="1"/>
  <c r="ID187" i="40"/>
  <c r="IE187" i="40" s="1"/>
  <c r="ID188" i="40"/>
  <c r="IE188" i="40" s="1"/>
  <c r="ID189" i="40"/>
  <c r="IE189" i="40" s="1"/>
  <c r="ID190" i="40"/>
  <c r="IE190" i="40" s="1"/>
  <c r="ID191" i="40"/>
  <c r="IE191" i="40" s="1"/>
  <c r="ID192" i="40"/>
  <c r="IE192" i="40" s="1"/>
  <c r="ID193" i="40"/>
  <c r="IE193" i="40" s="1"/>
  <c r="ID194" i="40"/>
  <c r="IE194" i="40" s="1"/>
  <c r="ID195" i="40"/>
  <c r="IE195" i="40" s="1"/>
  <c r="ID196" i="40"/>
  <c r="IE196" i="40" s="1"/>
  <c r="ID197" i="40"/>
  <c r="IE197" i="40" s="1"/>
  <c r="ID198" i="40"/>
  <c r="IE198" i="40" s="1"/>
  <c r="ID199" i="40"/>
  <c r="IE199" i="40" s="1"/>
  <c r="ID200" i="40"/>
  <c r="IE200" i="40" s="1"/>
  <c r="ID201" i="40"/>
  <c r="IE201" i="40" s="1"/>
  <c r="ID202" i="40"/>
  <c r="IE202" i="40" s="1"/>
  <c r="ID203" i="40"/>
  <c r="IE203" i="40" s="1"/>
  <c r="ID204" i="40"/>
  <c r="IE204" i="40" s="1"/>
  <c r="ID205" i="40"/>
  <c r="IE205" i="40" s="1"/>
  <c r="ID206" i="40"/>
  <c r="IE206" i="40" s="1"/>
  <c r="ID207" i="40"/>
  <c r="IE207" i="40" s="1"/>
  <c r="ID208" i="40"/>
  <c r="IE208" i="40" s="1"/>
  <c r="ID209" i="40"/>
  <c r="IE209" i="40" s="1"/>
  <c r="ID210" i="40"/>
  <c r="IE210" i="40" s="1"/>
  <c r="ID211" i="40"/>
  <c r="IE211" i="40" s="1"/>
  <c r="ID212" i="40"/>
  <c r="IE212" i="40" s="1"/>
  <c r="ID213" i="40"/>
  <c r="IE213" i="40" s="1"/>
  <c r="ID214" i="40"/>
  <c r="IE214" i="40" s="1"/>
  <c r="ID215" i="40"/>
  <c r="IE215" i="40" s="1"/>
  <c r="ID216" i="40"/>
  <c r="IE216" i="40" s="1"/>
  <c r="ID217" i="40"/>
  <c r="IE217" i="40" s="1"/>
  <c r="ID218" i="40"/>
  <c r="IE218" i="40" s="1"/>
  <c r="ID219" i="40"/>
  <c r="IE219" i="40" s="1"/>
  <c r="ID220" i="40"/>
  <c r="IE220" i="40" s="1"/>
  <c r="ID221" i="40"/>
  <c r="IE221" i="40" s="1"/>
  <c r="ID222" i="40"/>
  <c r="IE222" i="40" s="1"/>
  <c r="ID223" i="40"/>
  <c r="IE223" i="40" s="1"/>
  <c r="ID224" i="40"/>
  <c r="IE224" i="40" s="1"/>
  <c r="ID225" i="40"/>
  <c r="IE225" i="40" s="1"/>
  <c r="ID226" i="40"/>
  <c r="IE226" i="40" s="1"/>
  <c r="ID227" i="40"/>
  <c r="IE227" i="40" s="1"/>
  <c r="ID228" i="40"/>
  <c r="IE228" i="40" s="1"/>
  <c r="ID229" i="40"/>
  <c r="IE229" i="40" s="1"/>
  <c r="ID230" i="40"/>
  <c r="IE230" i="40" s="1"/>
  <c r="ID231" i="40"/>
  <c r="IE231" i="40" s="1"/>
  <c r="ID232" i="40"/>
  <c r="IE232" i="40" s="1"/>
  <c r="ID233" i="40"/>
  <c r="IE233" i="40" s="1"/>
  <c r="ID234" i="40"/>
  <c r="IE234" i="40" s="1"/>
  <c r="ID235" i="40"/>
  <c r="IE235" i="40" s="1"/>
  <c r="ID236" i="40"/>
  <c r="IE236" i="40" s="1"/>
  <c r="ID237" i="40"/>
  <c r="IE237" i="40" s="1"/>
  <c r="ID238" i="40"/>
  <c r="IE238" i="40" s="1"/>
  <c r="ID239" i="40"/>
  <c r="IE239" i="40" s="1"/>
  <c r="ID240" i="40"/>
  <c r="IE240" i="40" s="1"/>
  <c r="ID241" i="40"/>
  <c r="IE241" i="40" s="1"/>
  <c r="ID242" i="40"/>
  <c r="IE242" i="40" s="1"/>
  <c r="ID243" i="40"/>
  <c r="IE243" i="40" s="1"/>
  <c r="ID244" i="40"/>
  <c r="IE244" i="40" s="1"/>
  <c r="ID245" i="40"/>
  <c r="IE245" i="40" s="1"/>
  <c r="ID246" i="40"/>
  <c r="IE246" i="40" s="1"/>
  <c r="ID247" i="40"/>
  <c r="IE247" i="40" s="1"/>
  <c r="ID248" i="40"/>
  <c r="IE248" i="40" s="1"/>
  <c r="ID249" i="40"/>
  <c r="IE249" i="40" s="1"/>
  <c r="ID250" i="40"/>
  <c r="IE250" i="40" s="1"/>
  <c r="ID251" i="40"/>
  <c r="IE251" i="40" s="1"/>
  <c r="ID252" i="40"/>
  <c r="IE252" i="40" s="1"/>
  <c r="ID253" i="40"/>
  <c r="IE253" i="40" s="1"/>
  <c r="ID254" i="40"/>
  <c r="IE254" i="40" s="1"/>
  <c r="ID255" i="40"/>
  <c r="IE255" i="40" s="1"/>
  <c r="ID256" i="40"/>
  <c r="IE256" i="40" s="1"/>
  <c r="ID257" i="40"/>
  <c r="IE257" i="40" s="1"/>
  <c r="ID258" i="40"/>
  <c r="IE258" i="40" s="1"/>
  <c r="ID259" i="40"/>
  <c r="IE259" i="40" s="1"/>
  <c r="ID260" i="40"/>
  <c r="IE260" i="40" s="1"/>
  <c r="ID261" i="40"/>
  <c r="IE261" i="40" s="1"/>
  <c r="ID262" i="40"/>
  <c r="IE262" i="40" s="1"/>
  <c r="ID263" i="40"/>
  <c r="IE263" i="40" s="1"/>
  <c r="ID264" i="40"/>
  <c r="IE264" i="40" s="1"/>
  <c r="ID265" i="40"/>
  <c r="IE265" i="40" s="1"/>
  <c r="ID266" i="40"/>
  <c r="IE266" i="40" s="1"/>
  <c r="ID267" i="40"/>
  <c r="IE267" i="40" s="1"/>
  <c r="ID268" i="40"/>
  <c r="IE268" i="40" s="1"/>
  <c r="ID269" i="40"/>
  <c r="IE269" i="40" s="1"/>
  <c r="ID270" i="40"/>
  <c r="IE270" i="40" s="1"/>
  <c r="ID271" i="40"/>
  <c r="IE271" i="40" s="1"/>
  <c r="ID272" i="40"/>
  <c r="IE272" i="40" s="1"/>
  <c r="ID273" i="40"/>
  <c r="IE273" i="40" s="1"/>
  <c r="ID274" i="40"/>
  <c r="IE274" i="40" s="1"/>
  <c r="ID275" i="40"/>
  <c r="IE275" i="40" s="1"/>
  <c r="ID276" i="40"/>
  <c r="IE276" i="40" s="1"/>
  <c r="ID277" i="40"/>
  <c r="IE277" i="40" s="1"/>
  <c r="ID278" i="40"/>
  <c r="IE278" i="40" s="1"/>
  <c r="ID279" i="40"/>
  <c r="IE279" i="40" s="1"/>
  <c r="ID280" i="40"/>
  <c r="IE280" i="40" s="1"/>
  <c r="ID281" i="40"/>
  <c r="IE281" i="40" s="1"/>
  <c r="ID282" i="40"/>
  <c r="IE282" i="40" s="1"/>
  <c r="ID283" i="40"/>
  <c r="IE283" i="40" s="1"/>
  <c r="ID284" i="40"/>
  <c r="IE284" i="40" s="1"/>
  <c r="ID285" i="40"/>
  <c r="IE285" i="40" s="1"/>
  <c r="ID286" i="40"/>
  <c r="IE286" i="40" s="1"/>
  <c r="ID287" i="40"/>
  <c r="IE287" i="40" s="1"/>
  <c r="ID288" i="40"/>
  <c r="IE288" i="40" s="1"/>
  <c r="ID289" i="40"/>
  <c r="IE289" i="40" s="1"/>
  <c r="ID290" i="40"/>
  <c r="IE290" i="40" s="1"/>
  <c r="ID291" i="40"/>
  <c r="IE291" i="40" s="1"/>
  <c r="ID292" i="40"/>
  <c r="IE292" i="40" s="1"/>
  <c r="ID293" i="40"/>
  <c r="IE293" i="40" s="1"/>
  <c r="ID294" i="40"/>
  <c r="IE294" i="40" s="1"/>
  <c r="ID295" i="40"/>
  <c r="IE295" i="40" s="1"/>
  <c r="ID296" i="40"/>
  <c r="IE296" i="40" s="1"/>
  <c r="ID297" i="40"/>
  <c r="IE297" i="40" s="1"/>
  <c r="ID298" i="40"/>
  <c r="IE298" i="40" s="1"/>
  <c r="ID299" i="40"/>
  <c r="IE299" i="40" s="1"/>
  <c r="ID300" i="40"/>
  <c r="IE300" i="40" s="1"/>
  <c r="ID301" i="40"/>
  <c r="IE301" i="40" s="1"/>
  <c r="ID302" i="40"/>
  <c r="IE302" i="40" s="1"/>
  <c r="ID303" i="40"/>
  <c r="IE303" i="40" s="1"/>
  <c r="ID304" i="40"/>
  <c r="IE304" i="40" s="1"/>
  <c r="ID305" i="40"/>
  <c r="IE305" i="40" s="1"/>
  <c r="ID306" i="40"/>
  <c r="IE306" i="40" s="1"/>
  <c r="ID307" i="40"/>
  <c r="IE307" i="40" s="1"/>
  <c r="ID308" i="40"/>
  <c r="IE308" i="40" s="1"/>
  <c r="ID309" i="40"/>
  <c r="IE309" i="40" s="1"/>
  <c r="ID310" i="40"/>
  <c r="IE310" i="40" s="1"/>
  <c r="ID311" i="40"/>
  <c r="IE311" i="40" s="1"/>
  <c r="ID312" i="40"/>
  <c r="IE312" i="40" s="1"/>
  <c r="ID313" i="40"/>
  <c r="IE313" i="40" s="1"/>
  <c r="ID314" i="40"/>
  <c r="IE314" i="40" s="1"/>
  <c r="ID315" i="40"/>
  <c r="IE315" i="40" s="1"/>
  <c r="ID316" i="40"/>
  <c r="IE316" i="40" s="1"/>
  <c r="ID317" i="40"/>
  <c r="IE317" i="40" s="1"/>
  <c r="ID318" i="40"/>
  <c r="IE318" i="40" s="1"/>
  <c r="ID319" i="40"/>
  <c r="IE319" i="40" s="1"/>
  <c r="ID320" i="40"/>
  <c r="IE320" i="40" s="1"/>
  <c r="ID321" i="40"/>
  <c r="IE321" i="40" s="1"/>
  <c r="ID322" i="40"/>
  <c r="IE322" i="40" s="1"/>
  <c r="ID323" i="40"/>
  <c r="IE323" i="40" s="1"/>
  <c r="ID324" i="40"/>
  <c r="IE324" i="40" s="1"/>
  <c r="ID325" i="40"/>
  <c r="IE325" i="40" s="1"/>
  <c r="ID326" i="40"/>
  <c r="IE326" i="40" s="1"/>
  <c r="ID327" i="40"/>
  <c r="IE327" i="40" s="1"/>
  <c r="ID328" i="40"/>
  <c r="IE328" i="40" s="1"/>
  <c r="ID329" i="40"/>
  <c r="IE329" i="40" s="1"/>
  <c r="ID330" i="40"/>
  <c r="IE330" i="40" s="1"/>
  <c r="ID331" i="40"/>
  <c r="IE331" i="40" s="1"/>
  <c r="ID332" i="40"/>
  <c r="IE332" i="40" s="1"/>
  <c r="ID333" i="40"/>
  <c r="IE333" i="40" s="1"/>
  <c r="ID334" i="40"/>
  <c r="IE334" i="40" s="1"/>
  <c r="ID335" i="40"/>
  <c r="IE335" i="40" s="1"/>
  <c r="ID336" i="40"/>
  <c r="IE336" i="40" s="1"/>
  <c r="ID337" i="40"/>
  <c r="IE337" i="40" s="1"/>
  <c r="ID338" i="40"/>
  <c r="IE338" i="40" s="1"/>
  <c r="ID339" i="40"/>
  <c r="IE339" i="40" s="1"/>
  <c r="ID340" i="40"/>
  <c r="IE340" i="40" s="1"/>
  <c r="ID341" i="40"/>
  <c r="IE341" i="40" s="1"/>
  <c r="ID342" i="40"/>
  <c r="IE342" i="40" s="1"/>
  <c r="ID343" i="40"/>
  <c r="IE343" i="40" s="1"/>
  <c r="ID344" i="40"/>
  <c r="IE344" i="40" s="1"/>
  <c r="ID345" i="40"/>
  <c r="IE345" i="40" s="1"/>
  <c r="ID346" i="40"/>
  <c r="IE346" i="40" s="1"/>
  <c r="ID347" i="40"/>
  <c r="IE347" i="40" s="1"/>
  <c r="ID348" i="40"/>
  <c r="IE348" i="40" s="1"/>
  <c r="ID349" i="40"/>
  <c r="IE349" i="40" s="1"/>
  <c r="ID350" i="40"/>
  <c r="IE350" i="40" s="1"/>
  <c r="ID351" i="40"/>
  <c r="IE351" i="40" s="1"/>
  <c r="ID352" i="40"/>
  <c r="IE352" i="40" s="1"/>
  <c r="ID353" i="40"/>
  <c r="IE353" i="40" s="1"/>
  <c r="ID354" i="40"/>
  <c r="IE354" i="40" s="1"/>
  <c r="ID355" i="40"/>
  <c r="IE355" i="40" s="1"/>
  <c r="ID356" i="40"/>
  <c r="IE356" i="40" s="1"/>
  <c r="ID357" i="40"/>
  <c r="IE357" i="40" s="1"/>
  <c r="ID358" i="40"/>
  <c r="IE358" i="40" s="1"/>
  <c r="ID359" i="40"/>
  <c r="IE359" i="40" s="1"/>
  <c r="ID360" i="40"/>
  <c r="IE360" i="40" s="1"/>
  <c r="ID361" i="40"/>
  <c r="IE361" i="40" s="1"/>
  <c r="ID362" i="40"/>
  <c r="IE362" i="40" s="1"/>
  <c r="ID363" i="40"/>
  <c r="IE363" i="40" s="1"/>
  <c r="ID364" i="40"/>
  <c r="IE364" i="40" s="1"/>
  <c r="ID365" i="40"/>
  <c r="IE365" i="40" s="1"/>
  <c r="ID366" i="40"/>
  <c r="IE366" i="40" s="1"/>
  <c r="ID367" i="40"/>
  <c r="IE367" i="40" s="1"/>
  <c r="ID368" i="40"/>
  <c r="IE368" i="40" s="1"/>
  <c r="ID369" i="40"/>
  <c r="IE369" i="40" s="1"/>
  <c r="ID370" i="40"/>
  <c r="IE370" i="40" s="1"/>
  <c r="ID371" i="40"/>
  <c r="IE371" i="40" s="1"/>
  <c r="ID372" i="40"/>
  <c r="IE372" i="40" s="1"/>
  <c r="ID373" i="40"/>
  <c r="IE373" i="40" s="1"/>
  <c r="ID374" i="40"/>
  <c r="IE374" i="40" s="1"/>
  <c r="ID375" i="40"/>
  <c r="IE375" i="40" s="1"/>
  <c r="ID376" i="40"/>
  <c r="IE376" i="40" s="1"/>
  <c r="ID377" i="40"/>
  <c r="IE377" i="40" s="1"/>
  <c r="ID378" i="40"/>
  <c r="IE378" i="40" s="1"/>
  <c r="ID379" i="40"/>
  <c r="IE379" i="40" s="1"/>
  <c r="ID380" i="40"/>
  <c r="IE380" i="40" s="1"/>
  <c r="ID381" i="40"/>
  <c r="IE381" i="40" s="1"/>
  <c r="ID382" i="40"/>
  <c r="IE382" i="40" s="1"/>
  <c r="ID383" i="40"/>
  <c r="IE383" i="40" s="1"/>
  <c r="ID384" i="40"/>
  <c r="IE384" i="40" s="1"/>
  <c r="ID385" i="40"/>
  <c r="IE385" i="40" s="1"/>
  <c r="ID386" i="40"/>
  <c r="IE386" i="40" s="1"/>
  <c r="ID387" i="40"/>
  <c r="IE387" i="40" s="1"/>
  <c r="ID388" i="40"/>
  <c r="IE388" i="40" s="1"/>
  <c r="ID389" i="40"/>
  <c r="IE389" i="40" s="1"/>
  <c r="ID390" i="40"/>
  <c r="IE390" i="40" s="1"/>
  <c r="ID391" i="40"/>
  <c r="IE391" i="40" s="1"/>
  <c r="ID392" i="40"/>
  <c r="IE392" i="40" s="1"/>
  <c r="ID393" i="40"/>
  <c r="IE393" i="40" s="1"/>
  <c r="ID394" i="40"/>
  <c r="IE394" i="40" s="1"/>
  <c r="ID395" i="40"/>
  <c r="IE395" i="40" s="1"/>
  <c r="ID396" i="40"/>
  <c r="IE396" i="40" s="1"/>
  <c r="ID397" i="40"/>
  <c r="IE397" i="40" s="1"/>
  <c r="ID398" i="40"/>
  <c r="IE398" i="40" s="1"/>
  <c r="ID399" i="40"/>
  <c r="IE399" i="40" s="1"/>
  <c r="ID400" i="40"/>
  <c r="IE400" i="40" s="1"/>
  <c r="ID401" i="40"/>
  <c r="IE401" i="40" s="1"/>
  <c r="ID402" i="40"/>
  <c r="IE402" i="40" s="1"/>
  <c r="ID403" i="40"/>
  <c r="IE403" i="40" s="1"/>
  <c r="ID404" i="40"/>
  <c r="IE404" i="40" s="1"/>
  <c r="ID405" i="40"/>
  <c r="IE405" i="40" s="1"/>
  <c r="ID406" i="40"/>
  <c r="IE406" i="40" s="1"/>
  <c r="ID407" i="40"/>
  <c r="IE407" i="40" s="1"/>
  <c r="ID408" i="40"/>
  <c r="IE408" i="40" s="1"/>
  <c r="ID409" i="40"/>
  <c r="IE409" i="40" s="1"/>
  <c r="ID410" i="40"/>
  <c r="IE410" i="40" s="1"/>
  <c r="ID411" i="40"/>
  <c r="IE411" i="40" s="1"/>
  <c r="ID412" i="40"/>
  <c r="IE412" i="40" s="1"/>
  <c r="ID413" i="40"/>
  <c r="IE413" i="40" s="1"/>
  <c r="ID414" i="40"/>
  <c r="IE414" i="40" s="1"/>
  <c r="ID415" i="40"/>
  <c r="IE415" i="40" s="1"/>
  <c r="ID416" i="40"/>
  <c r="IE416" i="40" s="1"/>
  <c r="ID417" i="40"/>
  <c r="IE417" i="40" s="1"/>
  <c r="ID418" i="40"/>
  <c r="IE418" i="40" s="1"/>
  <c r="ID419" i="40"/>
  <c r="IE419" i="40" s="1"/>
  <c r="ID420" i="40"/>
  <c r="IE420" i="40" s="1"/>
  <c r="ID421" i="40"/>
  <c r="IE421" i="40" s="1"/>
  <c r="ID422" i="40"/>
  <c r="IE422" i="40" s="1"/>
  <c r="ID423" i="40"/>
  <c r="IE423" i="40" s="1"/>
  <c r="ID424" i="40"/>
  <c r="IE424" i="40" s="1"/>
  <c r="ID425" i="40"/>
  <c r="IE425" i="40" s="1"/>
  <c r="ID426" i="40"/>
  <c r="IE426" i="40" s="1"/>
  <c r="ID427" i="40"/>
  <c r="IE427" i="40" s="1"/>
  <c r="ID428" i="40"/>
  <c r="IE428" i="40" s="1"/>
  <c r="ID429" i="40"/>
  <c r="IE429" i="40" s="1"/>
  <c r="ID430" i="40"/>
  <c r="IE430" i="40" s="1"/>
  <c r="ID431" i="40"/>
  <c r="IE431" i="40" s="1"/>
  <c r="ID432" i="40"/>
  <c r="IE432" i="40" s="1"/>
  <c r="ID433" i="40"/>
  <c r="IE433" i="40" s="1"/>
  <c r="ID434" i="40"/>
  <c r="IE434" i="40" s="1"/>
  <c r="ID435" i="40"/>
  <c r="IE435" i="40" s="1"/>
  <c r="ID436" i="40"/>
  <c r="IE436" i="40" s="1"/>
  <c r="ID437" i="40"/>
  <c r="IE437" i="40" s="1"/>
  <c r="ID438" i="40"/>
  <c r="IE438" i="40" s="1"/>
  <c r="ID439" i="40"/>
  <c r="IE439" i="40" s="1"/>
  <c r="ID440" i="40"/>
  <c r="IE440" i="40" s="1"/>
  <c r="ID441" i="40"/>
  <c r="IE441" i="40" s="1"/>
  <c r="ID442" i="40"/>
  <c r="IE442" i="40" s="1"/>
  <c r="ID443" i="40"/>
  <c r="IE443" i="40" s="1"/>
  <c r="ID444" i="40"/>
  <c r="IE444" i="40" s="1"/>
  <c r="ID445" i="40"/>
  <c r="IE445" i="40" s="1"/>
  <c r="ID446" i="40"/>
  <c r="IE446" i="40" s="1"/>
  <c r="ID447" i="40"/>
  <c r="IE447" i="40" s="1"/>
  <c r="ID448" i="40"/>
  <c r="IE448" i="40" s="1"/>
  <c r="ID449" i="40"/>
  <c r="IE449" i="40" s="1"/>
  <c r="ID450" i="40"/>
  <c r="IE450" i="40" s="1"/>
  <c r="ID451" i="40"/>
  <c r="IE451" i="40" s="1"/>
  <c r="ID452" i="40"/>
  <c r="IE452" i="40" s="1"/>
  <c r="ID453" i="40"/>
  <c r="IE453" i="40" s="1"/>
  <c r="ID454" i="40"/>
  <c r="IE454" i="40" s="1"/>
  <c r="ID455" i="40"/>
  <c r="IE455" i="40" s="1"/>
  <c r="ID456" i="40"/>
  <c r="IE456" i="40" s="1"/>
  <c r="ID457" i="40"/>
  <c r="IE457" i="40" s="1"/>
  <c r="ID458" i="40"/>
  <c r="IE458" i="40" s="1"/>
  <c r="ID459" i="40"/>
  <c r="IE459" i="40" s="1"/>
  <c r="ID460" i="40"/>
  <c r="IE460" i="40" s="1"/>
  <c r="ID461" i="40"/>
  <c r="IE461" i="40" s="1"/>
  <c r="ID462" i="40"/>
  <c r="IE462" i="40" s="1"/>
  <c r="ID463" i="40"/>
  <c r="IE463" i="40" s="1"/>
  <c r="ID464" i="40"/>
  <c r="IE464" i="40" s="1"/>
  <c r="ID465" i="40"/>
  <c r="IE465" i="40" s="1"/>
  <c r="ID466" i="40"/>
  <c r="IE466" i="40" s="1"/>
  <c r="ID467" i="40"/>
  <c r="IE467" i="40" s="1"/>
  <c r="ID468" i="40"/>
  <c r="IE468" i="40" s="1"/>
  <c r="ID469" i="40"/>
  <c r="IE469" i="40" s="1"/>
  <c r="ID470" i="40"/>
  <c r="IE470" i="40" s="1"/>
  <c r="ID471" i="40"/>
  <c r="IE471" i="40" s="1"/>
  <c r="ID472" i="40"/>
  <c r="IE472" i="40" s="1"/>
  <c r="ID473" i="40"/>
  <c r="IE473" i="40" s="1"/>
  <c r="ID474" i="40"/>
  <c r="IE474" i="40" s="1"/>
  <c r="ID475" i="40"/>
  <c r="IE475" i="40" s="1"/>
  <c r="ID476" i="40"/>
  <c r="IE476" i="40" s="1"/>
  <c r="ID477" i="40"/>
  <c r="IE477" i="40" s="1"/>
  <c r="ID478" i="40"/>
  <c r="IE478" i="40" s="1"/>
  <c r="ID479" i="40"/>
  <c r="IE479" i="40" s="1"/>
  <c r="ID480" i="40"/>
  <c r="IE480" i="40" s="1"/>
  <c r="ID481" i="40"/>
  <c r="IE481" i="40" s="1"/>
  <c r="ID482" i="40"/>
  <c r="IE482" i="40" s="1"/>
  <c r="ID483" i="40"/>
  <c r="IE483" i="40" s="1"/>
  <c r="ID484" i="40"/>
  <c r="IE484" i="40" s="1"/>
  <c r="ID485" i="40"/>
  <c r="IE485" i="40" s="1"/>
  <c r="ID486" i="40"/>
  <c r="IE486" i="40" s="1"/>
  <c r="ID487" i="40"/>
  <c r="IE487" i="40" s="1"/>
  <c r="ID488" i="40"/>
  <c r="IE488" i="40" s="1"/>
  <c r="ID489" i="40"/>
  <c r="IE489" i="40" s="1"/>
  <c r="ID490" i="40"/>
  <c r="IE490" i="40" s="1"/>
  <c r="ID491" i="40"/>
  <c r="IE491" i="40" s="1"/>
  <c r="ID492" i="40"/>
  <c r="IE492" i="40" s="1"/>
  <c r="ID493" i="40"/>
  <c r="IE493" i="40" s="1"/>
  <c r="ID494" i="40"/>
  <c r="IE494" i="40" s="1"/>
  <c r="ID495" i="40"/>
  <c r="IE495" i="40" s="1"/>
  <c r="ID496" i="40"/>
  <c r="IE496" i="40" s="1"/>
  <c r="ID497" i="40"/>
  <c r="IE497" i="40" s="1"/>
  <c r="ID498" i="40"/>
  <c r="IE498" i="40" s="1"/>
  <c r="ID499" i="40"/>
  <c r="IE499" i="40" s="1"/>
  <c r="ID500" i="40"/>
  <c r="IE500" i="40" s="1"/>
  <c r="ID501" i="40"/>
  <c r="IE501" i="40" s="1"/>
  <c r="ID502" i="40"/>
  <c r="IE502" i="40" s="1"/>
  <c r="ID503" i="40"/>
  <c r="IE503" i="40" s="1"/>
  <c r="ID504" i="40"/>
  <c r="IE504" i="40" s="1"/>
  <c r="ID505" i="40"/>
  <c r="IE505" i="40" s="1"/>
  <c r="ID506" i="40"/>
  <c r="IE506" i="40" s="1"/>
  <c r="ID507" i="40"/>
  <c r="IE507" i="40" s="1"/>
  <c r="ID508" i="40"/>
  <c r="IE508" i="40" s="1"/>
  <c r="ID509" i="40"/>
  <c r="IE509" i="40" s="1"/>
  <c r="ID510" i="40"/>
  <c r="IE510" i="40" s="1"/>
  <c r="ID511" i="40"/>
  <c r="IE511" i="40" s="1"/>
  <c r="ID512" i="40"/>
  <c r="IE512" i="40" s="1"/>
  <c r="ID513" i="40"/>
  <c r="IE513" i="40" s="1"/>
  <c r="ID514" i="40"/>
  <c r="IE514" i="40" s="1"/>
  <c r="ID515" i="40"/>
  <c r="IE515" i="40" s="1"/>
  <c r="ID516" i="40"/>
  <c r="IE516" i="40" s="1"/>
  <c r="ID517" i="40"/>
  <c r="IE517" i="40" s="1"/>
  <c r="ID518" i="40"/>
  <c r="IE518" i="40" s="1"/>
  <c r="ID519" i="40"/>
  <c r="IE519" i="40" s="1"/>
  <c r="ID520" i="40"/>
  <c r="IE520" i="40" s="1"/>
  <c r="ID521" i="40"/>
  <c r="IE521" i="40" s="1"/>
  <c r="ID522" i="40"/>
  <c r="IE522" i="40" s="1"/>
  <c r="ID523" i="40"/>
  <c r="IE523" i="40" s="1"/>
  <c r="ID524" i="40"/>
  <c r="IE524" i="40" s="1"/>
  <c r="ID525" i="40"/>
  <c r="IE525" i="40" s="1"/>
  <c r="ID526" i="40"/>
  <c r="IE526" i="40" s="1"/>
  <c r="ID527" i="40"/>
  <c r="IE527" i="40" s="1"/>
  <c r="ID528" i="40"/>
  <c r="IE528" i="40" s="1"/>
  <c r="ID529" i="40"/>
  <c r="IE529" i="40" s="1"/>
  <c r="ID530" i="40"/>
  <c r="IE530" i="40" s="1"/>
  <c r="ID531" i="40"/>
  <c r="IE531" i="40" s="1"/>
  <c r="ID532" i="40"/>
  <c r="IE532" i="40" s="1"/>
  <c r="ID533" i="40"/>
  <c r="IE533" i="40" s="1"/>
  <c r="ID534" i="40"/>
  <c r="IE534" i="40" s="1"/>
  <c r="ID535" i="40"/>
  <c r="IE535" i="40" s="1"/>
  <c r="ID536" i="40"/>
  <c r="IE536" i="40" s="1"/>
  <c r="ID537" i="40"/>
  <c r="IE537" i="40" s="1"/>
  <c r="ID538" i="40"/>
  <c r="IE538" i="40" s="1"/>
  <c r="ID539" i="40"/>
  <c r="IE539" i="40" s="1"/>
  <c r="ID540" i="40"/>
  <c r="IE540" i="40" s="1"/>
  <c r="ID541" i="40"/>
  <c r="IE541" i="40" s="1"/>
  <c r="ID542" i="40"/>
  <c r="IE542" i="40" s="1"/>
  <c r="ID543" i="40"/>
  <c r="IE543" i="40" s="1"/>
  <c r="ID544" i="40"/>
  <c r="IE544" i="40" s="1"/>
  <c r="ID545" i="40"/>
  <c r="IE545" i="40" s="1"/>
  <c r="ID546" i="40"/>
  <c r="IE546" i="40" s="1"/>
  <c r="ID547" i="40"/>
  <c r="IE547" i="40" s="1"/>
  <c r="ID548" i="40"/>
  <c r="IE548" i="40" s="1"/>
  <c r="ID549" i="40"/>
  <c r="IE549" i="40" s="1"/>
  <c r="ID550" i="40"/>
  <c r="IE550" i="40" s="1"/>
  <c r="ID551" i="40"/>
  <c r="IE551" i="40" s="1"/>
  <c r="ID552" i="40"/>
  <c r="IE552" i="40" s="1"/>
  <c r="ID553" i="40"/>
  <c r="IE553" i="40" s="1"/>
  <c r="ID554" i="40"/>
  <c r="IE554" i="40" s="1"/>
  <c r="ID555" i="40"/>
  <c r="IE555" i="40" s="1"/>
  <c r="ID556" i="40"/>
  <c r="IE556" i="40" s="1"/>
  <c r="ID557" i="40"/>
  <c r="IE557" i="40" s="1"/>
  <c r="ID558" i="40"/>
  <c r="IE558" i="40" s="1"/>
  <c r="ID559" i="40"/>
  <c r="IE559" i="40" s="1"/>
  <c r="ID560" i="40"/>
  <c r="IE560" i="40" s="1"/>
  <c r="ID561" i="40"/>
  <c r="IE561" i="40" s="1"/>
  <c r="ID562" i="40"/>
  <c r="IE562" i="40" s="1"/>
  <c r="ID563" i="40"/>
  <c r="IE563" i="40" s="1"/>
  <c r="ID564" i="40"/>
  <c r="IE564" i="40" s="1"/>
  <c r="ID565" i="40"/>
  <c r="IE565" i="40" s="1"/>
  <c r="ID566" i="40"/>
  <c r="IE566" i="40" s="1"/>
  <c r="ID567" i="40"/>
  <c r="IE567" i="40" s="1"/>
  <c r="ID568" i="40"/>
  <c r="IE568" i="40" s="1"/>
  <c r="ID569" i="40"/>
  <c r="IE569" i="40" s="1"/>
  <c r="ID570" i="40"/>
  <c r="IE570" i="40" s="1"/>
  <c r="ID571" i="40"/>
  <c r="IE571" i="40" s="1"/>
  <c r="ID572" i="40"/>
  <c r="IE572" i="40" s="1"/>
  <c r="ID573" i="40"/>
  <c r="IE573" i="40" s="1"/>
  <c r="ID574" i="40"/>
  <c r="IE574" i="40" s="1"/>
  <c r="ID575" i="40"/>
  <c r="IE575" i="40" s="1"/>
  <c r="ID576" i="40"/>
  <c r="IE576" i="40" s="1"/>
  <c r="ID577" i="40"/>
  <c r="IE577" i="40" s="1"/>
  <c r="ID578" i="40"/>
  <c r="IE578" i="40" s="1"/>
  <c r="ID579" i="40"/>
  <c r="IE579" i="40" s="1"/>
  <c r="ID580" i="40"/>
  <c r="IE580" i="40" s="1"/>
  <c r="ID581" i="40"/>
  <c r="IE581" i="40" s="1"/>
  <c r="ID582" i="40"/>
  <c r="IE582" i="40" s="1"/>
  <c r="ID583" i="40"/>
  <c r="IE583" i="40" s="1"/>
  <c r="ID584" i="40"/>
  <c r="IE584" i="40" s="1"/>
  <c r="ID585" i="40"/>
  <c r="IE585" i="40" s="1"/>
  <c r="ID586" i="40"/>
  <c r="IE586" i="40" s="1"/>
  <c r="ID587" i="40"/>
  <c r="IE587" i="40" s="1"/>
  <c r="ID588" i="40"/>
  <c r="IE588" i="40" s="1"/>
  <c r="ID589" i="40"/>
  <c r="IE589" i="40" s="1"/>
  <c r="ID590" i="40"/>
  <c r="IE590" i="40" s="1"/>
  <c r="ID591" i="40"/>
  <c r="IE591" i="40" s="1"/>
  <c r="ID592" i="40"/>
  <c r="IE592" i="40" s="1"/>
  <c r="ID593" i="40"/>
  <c r="IE593" i="40" s="1"/>
  <c r="ID594" i="40"/>
  <c r="IE594" i="40" s="1"/>
  <c r="ID595" i="40"/>
  <c r="IE595" i="40" s="1"/>
  <c r="ID596" i="40"/>
  <c r="IE596" i="40" s="1"/>
  <c r="ID597" i="40"/>
  <c r="IE597" i="40" s="1"/>
  <c r="ID598" i="40"/>
  <c r="IE598" i="40" s="1"/>
  <c r="ID599" i="40"/>
  <c r="IE599" i="40" s="1"/>
  <c r="ID600" i="40"/>
  <c r="IE600" i="40" s="1"/>
  <c r="ID601" i="40"/>
  <c r="IE601" i="40" s="1"/>
  <c r="ID602" i="40"/>
  <c r="IE602" i="40" s="1"/>
  <c r="ID603" i="40"/>
  <c r="IE603" i="40" s="1"/>
  <c r="ID604" i="40"/>
  <c r="IE604" i="40" s="1"/>
  <c r="ID605" i="40"/>
  <c r="IE605" i="40" s="1"/>
  <c r="ID606" i="40"/>
  <c r="IE606" i="40" s="1"/>
  <c r="ID607" i="40"/>
  <c r="IE607" i="40" s="1"/>
  <c r="ID608" i="40"/>
  <c r="IE608" i="40" s="1"/>
  <c r="ID609" i="40"/>
  <c r="IE609" i="40" s="1"/>
  <c r="ID610" i="40"/>
  <c r="IE610" i="40" s="1"/>
  <c r="ID611" i="40"/>
  <c r="IE611" i="40" s="1"/>
  <c r="ID612" i="40"/>
  <c r="IE612" i="40" s="1"/>
  <c r="ID613" i="40"/>
  <c r="IE613" i="40" s="1"/>
  <c r="ID614" i="40"/>
  <c r="IE614" i="40" s="1"/>
  <c r="ID615" i="40"/>
  <c r="IE615" i="40" s="1"/>
  <c r="ID616" i="40"/>
  <c r="IE616" i="40" s="1"/>
  <c r="ID617" i="40"/>
  <c r="IE617" i="40" s="1"/>
  <c r="ID618" i="40"/>
  <c r="IE618" i="40" s="1"/>
  <c r="ID619" i="40"/>
  <c r="IE619" i="40" s="1"/>
  <c r="ID620" i="40"/>
  <c r="IE620" i="40" s="1"/>
  <c r="ID621" i="40"/>
  <c r="IE621" i="40" s="1"/>
  <c r="ID622" i="40"/>
  <c r="IE622" i="40" s="1"/>
  <c r="ID623" i="40"/>
  <c r="IE623" i="40" s="1"/>
  <c r="ID624" i="40"/>
  <c r="IE624" i="40" s="1"/>
  <c r="ID625" i="40"/>
  <c r="IE625" i="40" s="1"/>
  <c r="ID626" i="40"/>
  <c r="IE626" i="40" s="1"/>
  <c r="ID627" i="40"/>
  <c r="IE627" i="40" s="1"/>
  <c r="ID628" i="40"/>
  <c r="IE628" i="40" s="1"/>
  <c r="ID629" i="40"/>
  <c r="IE629" i="40" s="1"/>
  <c r="ID630" i="40"/>
  <c r="IE630" i="40" s="1"/>
  <c r="ID631" i="40"/>
  <c r="IE631" i="40" s="1"/>
  <c r="ID632" i="40"/>
  <c r="IE632" i="40" s="1"/>
  <c r="ID633" i="40"/>
  <c r="IE633" i="40" s="1"/>
  <c r="ID634" i="40"/>
  <c r="IE634" i="40" s="1"/>
  <c r="ID635" i="40"/>
  <c r="IE635" i="40" s="1"/>
  <c r="ID636" i="40"/>
  <c r="IE636" i="40" s="1"/>
  <c r="ID637" i="40"/>
  <c r="IE637" i="40" s="1"/>
  <c r="ID638" i="40"/>
  <c r="IE638" i="40" s="1"/>
  <c r="ID639" i="40"/>
  <c r="IE639" i="40" s="1"/>
  <c r="ID640" i="40"/>
  <c r="IE640" i="40" s="1"/>
  <c r="ID641" i="40"/>
  <c r="IE641" i="40" s="1"/>
  <c r="ID642" i="40"/>
  <c r="IE642" i="40" s="1"/>
  <c r="ID643" i="40"/>
  <c r="IE643" i="40" s="1"/>
  <c r="ID644" i="40"/>
  <c r="IE644" i="40" s="1"/>
  <c r="ID645" i="40"/>
  <c r="IE645" i="40" s="1"/>
  <c r="ID646" i="40"/>
  <c r="IE646" i="40" s="1"/>
  <c r="ID647" i="40"/>
  <c r="IE647" i="40" s="1"/>
  <c r="ID648" i="40"/>
  <c r="IE648" i="40" s="1"/>
  <c r="ID649" i="40"/>
  <c r="IE649" i="40" s="1"/>
  <c r="ID650" i="40"/>
  <c r="IE650" i="40" s="1"/>
  <c r="ID651" i="40"/>
  <c r="IE651" i="40" s="1"/>
  <c r="ID652" i="40"/>
  <c r="IE652" i="40" s="1"/>
  <c r="ID653" i="40"/>
  <c r="IE653" i="40" s="1"/>
  <c r="ID654" i="40"/>
  <c r="IE654" i="40" s="1"/>
  <c r="ID655" i="40"/>
  <c r="IE655" i="40" s="1"/>
  <c r="ID656" i="40"/>
  <c r="IE656" i="40" s="1"/>
  <c r="ID657" i="40"/>
  <c r="IE657" i="40" s="1"/>
  <c r="ID658" i="40"/>
  <c r="IE658" i="40" s="1"/>
  <c r="ID659" i="40"/>
  <c r="IE659" i="40" s="1"/>
  <c r="ID660" i="40"/>
  <c r="IE660" i="40" s="1"/>
  <c r="ID661" i="40"/>
  <c r="IE661" i="40" s="1"/>
  <c r="ID662" i="40"/>
  <c r="IE662" i="40" s="1"/>
  <c r="ID663" i="40"/>
  <c r="IE663" i="40" s="1"/>
  <c r="ID664" i="40"/>
  <c r="IE664" i="40" s="1"/>
  <c r="ID665" i="40"/>
  <c r="IE665" i="40" s="1"/>
  <c r="ID666" i="40"/>
  <c r="IE666" i="40" s="1"/>
  <c r="ID667" i="40"/>
  <c r="IE667" i="40" s="1"/>
  <c r="ID668" i="40"/>
  <c r="IE668" i="40" s="1"/>
  <c r="ID669" i="40"/>
  <c r="IE669" i="40" s="1"/>
  <c r="ID670" i="40"/>
  <c r="IE670" i="40" s="1"/>
  <c r="ID671" i="40"/>
  <c r="IE671" i="40" s="1"/>
  <c r="ID672" i="40"/>
  <c r="IE672" i="40" s="1"/>
  <c r="ID673" i="40"/>
  <c r="IE673" i="40" s="1"/>
  <c r="ID674" i="40"/>
  <c r="IE674" i="40" s="1"/>
  <c r="ID675" i="40"/>
  <c r="IE675" i="40" s="1"/>
  <c r="ID676" i="40"/>
  <c r="IE676" i="40" s="1"/>
  <c r="ID677" i="40"/>
  <c r="IE677" i="40" s="1"/>
  <c r="ID678" i="40"/>
  <c r="IE678" i="40" s="1"/>
  <c r="ID679" i="40"/>
  <c r="IE679" i="40" s="1"/>
  <c r="ID680" i="40"/>
  <c r="IE680" i="40" s="1"/>
  <c r="ID681" i="40"/>
  <c r="IE681" i="40" s="1"/>
  <c r="ID682" i="40"/>
  <c r="IE682" i="40" s="1"/>
  <c r="ID683" i="40"/>
  <c r="IE683" i="40" s="1"/>
  <c r="ID684" i="40"/>
  <c r="IE684" i="40" s="1"/>
  <c r="ID685" i="40"/>
  <c r="IE685" i="40" s="1"/>
  <c r="ID686" i="40"/>
  <c r="IE686" i="40" s="1"/>
  <c r="ID687" i="40"/>
  <c r="IE687" i="40" s="1"/>
  <c r="ID688" i="40"/>
  <c r="IE688" i="40" s="1"/>
  <c r="ID689" i="40"/>
  <c r="IE689" i="40" s="1"/>
  <c r="ID690" i="40"/>
  <c r="IE690" i="40" s="1"/>
  <c r="ID691" i="40"/>
  <c r="IE691" i="40" s="1"/>
  <c r="ID692" i="40"/>
  <c r="IE692" i="40" s="1"/>
  <c r="ID693" i="40"/>
  <c r="IE693" i="40" s="1"/>
  <c r="ID694" i="40"/>
  <c r="IE694" i="40" s="1"/>
  <c r="ID695" i="40"/>
  <c r="IE695" i="40" s="1"/>
  <c r="ID696" i="40"/>
  <c r="IE696" i="40" s="1"/>
  <c r="ID697" i="40"/>
  <c r="IE697" i="40" s="1"/>
  <c r="ID698" i="40"/>
  <c r="IE698" i="40" s="1"/>
  <c r="ID699" i="40"/>
  <c r="IE699" i="40" s="1"/>
  <c r="ID700" i="40"/>
  <c r="IE700" i="40" s="1"/>
  <c r="ID701" i="40"/>
  <c r="IE701" i="40" s="1"/>
  <c r="ID702" i="40"/>
  <c r="IE702" i="40" s="1"/>
  <c r="ID703" i="40"/>
  <c r="IE703" i="40" s="1"/>
  <c r="ID704" i="40"/>
  <c r="IE704" i="40" s="1"/>
  <c r="ID705" i="40"/>
  <c r="IE705" i="40" s="1"/>
  <c r="ID706" i="40"/>
  <c r="IE706" i="40" s="1"/>
  <c r="ID707" i="40"/>
  <c r="IE707" i="40" s="1"/>
  <c r="ID708" i="40"/>
  <c r="IE708" i="40" s="1"/>
  <c r="ID709" i="40"/>
  <c r="IE709" i="40" s="1"/>
  <c r="ID710" i="40"/>
  <c r="IE710" i="40" s="1"/>
  <c r="ID711" i="40"/>
  <c r="IE711" i="40" s="1"/>
  <c r="ID712" i="40"/>
  <c r="IE712" i="40" s="1"/>
  <c r="ID713" i="40"/>
  <c r="IE713" i="40" s="1"/>
  <c r="ID714" i="40"/>
  <c r="IE714" i="40" s="1"/>
  <c r="ID715" i="40"/>
  <c r="IE715" i="40" s="1"/>
  <c r="ID716" i="40"/>
  <c r="IE716" i="40" s="1"/>
  <c r="ID717" i="40"/>
  <c r="IE717" i="40" s="1"/>
  <c r="ID718" i="40"/>
  <c r="IE718" i="40" s="1"/>
  <c r="ID719" i="40"/>
  <c r="IE719" i="40" s="1"/>
  <c r="ID720" i="40"/>
  <c r="IE720" i="40" s="1"/>
  <c r="ID721" i="40"/>
  <c r="IE721" i="40" s="1"/>
  <c r="ID722" i="40"/>
  <c r="IE722" i="40" s="1"/>
  <c r="ID723" i="40"/>
  <c r="IE723" i="40" s="1"/>
  <c r="ID724" i="40"/>
  <c r="IE724" i="40" s="1"/>
  <c r="ID725" i="40"/>
  <c r="IE725" i="40" s="1"/>
  <c r="ID726" i="40"/>
  <c r="IE726" i="40" s="1"/>
  <c r="ID727" i="40"/>
  <c r="IE727" i="40" s="1"/>
  <c r="ID728" i="40"/>
  <c r="IE728" i="40" s="1"/>
  <c r="ID729" i="40"/>
  <c r="IE729" i="40" s="1"/>
  <c r="ID730" i="40"/>
  <c r="IE730" i="40" s="1"/>
  <c r="ID731" i="40"/>
  <c r="IE731" i="40" s="1"/>
  <c r="ID732" i="40"/>
  <c r="IE732" i="40" s="1"/>
  <c r="ID733" i="40"/>
  <c r="IE733" i="40" s="1"/>
  <c r="ID734" i="40"/>
  <c r="IE734" i="40" s="1"/>
  <c r="ID735" i="40"/>
  <c r="IE735" i="40" s="1"/>
  <c r="ID736" i="40"/>
  <c r="IE736" i="40" s="1"/>
  <c r="ID737" i="40"/>
  <c r="IE737" i="40" s="1"/>
  <c r="ID738" i="40"/>
  <c r="IE738" i="40" s="1"/>
  <c r="ID739" i="40"/>
  <c r="IE739" i="40" s="1"/>
  <c r="ID740" i="40"/>
  <c r="IE740" i="40" s="1"/>
  <c r="ID741" i="40"/>
  <c r="IE741" i="40" s="1"/>
  <c r="ID742" i="40"/>
  <c r="IE742" i="40" s="1"/>
  <c r="ID743" i="40"/>
  <c r="IE743" i="40" s="1"/>
  <c r="ID744" i="40"/>
  <c r="IE744" i="40" s="1"/>
  <c r="ID745" i="40"/>
  <c r="IE745" i="40" s="1"/>
  <c r="ID746" i="40"/>
  <c r="IE746" i="40" s="1"/>
  <c r="ID747" i="40"/>
  <c r="IE747" i="40" s="1"/>
  <c r="ID748" i="40"/>
  <c r="IE748" i="40" s="1"/>
  <c r="ID749" i="40"/>
  <c r="IE749" i="40" s="1"/>
  <c r="ID750" i="40"/>
  <c r="IE750" i="40" s="1"/>
  <c r="ID751" i="40"/>
  <c r="IE751" i="40" s="1"/>
  <c r="ID752" i="40"/>
  <c r="IE752" i="40" s="1"/>
  <c r="ID753" i="40"/>
  <c r="IE753" i="40" s="1"/>
  <c r="ID754" i="40"/>
  <c r="IE754" i="40" s="1"/>
  <c r="ID755" i="40"/>
  <c r="IE755" i="40" s="1"/>
  <c r="ID756" i="40"/>
  <c r="IE756" i="40" s="1"/>
  <c r="ID757" i="40"/>
  <c r="IE757" i="40" s="1"/>
  <c r="ID758" i="40"/>
  <c r="IE758" i="40" s="1"/>
  <c r="ID759" i="40"/>
  <c r="IE759" i="40" s="1"/>
  <c r="ID760" i="40"/>
  <c r="IE760" i="40" s="1"/>
  <c r="ID761" i="40"/>
  <c r="IE761" i="40" s="1"/>
  <c r="ID762" i="40"/>
  <c r="IE762" i="40" s="1"/>
  <c r="ID763" i="40"/>
  <c r="IE763" i="40" s="1"/>
  <c r="ID764" i="40"/>
  <c r="IE764" i="40" s="1"/>
  <c r="ID765" i="40"/>
  <c r="IE765" i="40" s="1"/>
  <c r="ID766" i="40"/>
  <c r="IE766" i="40" s="1"/>
  <c r="ID767" i="40"/>
  <c r="IE767" i="40" s="1"/>
  <c r="ID768" i="40"/>
  <c r="IE768" i="40" s="1"/>
  <c r="ID769" i="40"/>
  <c r="IE769" i="40" s="1"/>
  <c r="ID770" i="40"/>
  <c r="IE770" i="40" s="1"/>
  <c r="ID771" i="40"/>
  <c r="IE771" i="40" s="1"/>
  <c r="ID772" i="40"/>
  <c r="IE772" i="40" s="1"/>
  <c r="ID773" i="40"/>
  <c r="IE773" i="40" s="1"/>
  <c r="ID774" i="40"/>
  <c r="IE774" i="40" s="1"/>
  <c r="ID775" i="40"/>
  <c r="IE775" i="40" s="1"/>
  <c r="ID776" i="40"/>
  <c r="IE776" i="40" s="1"/>
  <c r="ID777" i="40"/>
  <c r="IE777" i="40" s="1"/>
  <c r="ID778" i="40"/>
  <c r="IE778" i="40" s="1"/>
  <c r="ID779" i="40"/>
  <c r="IE779" i="40" s="1"/>
  <c r="ID780" i="40"/>
  <c r="IE780" i="40" s="1"/>
  <c r="ID781" i="40"/>
  <c r="IE781" i="40" s="1"/>
  <c r="ID782" i="40"/>
  <c r="IE782" i="40" s="1"/>
  <c r="ID783" i="40"/>
  <c r="IE783" i="40" s="1"/>
  <c r="ID784" i="40"/>
  <c r="IE784" i="40" s="1"/>
  <c r="ID785" i="40"/>
  <c r="IE785" i="40" s="1"/>
  <c r="ID786" i="40"/>
  <c r="IE786" i="40" s="1"/>
  <c r="ID787" i="40"/>
  <c r="IE787" i="40" s="1"/>
  <c r="ID788" i="40"/>
  <c r="IE788" i="40" s="1"/>
  <c r="ID789" i="40"/>
  <c r="IE789" i="40" s="1"/>
  <c r="ID790" i="40"/>
  <c r="IE790" i="40" s="1"/>
  <c r="ID791" i="40"/>
  <c r="IE791" i="40" s="1"/>
  <c r="ID792" i="40"/>
  <c r="IE792" i="40" s="1"/>
  <c r="ID793" i="40"/>
  <c r="IE793" i="40" s="1"/>
  <c r="ID794" i="40"/>
  <c r="IE794" i="40" s="1"/>
  <c r="ID795" i="40"/>
  <c r="IE795" i="40" s="1"/>
  <c r="ID796" i="40"/>
  <c r="IE796" i="40" s="1"/>
  <c r="ID797" i="40"/>
  <c r="IE797" i="40" s="1"/>
  <c r="ID798" i="40"/>
  <c r="IE798" i="40" s="1"/>
  <c r="ID799" i="40"/>
  <c r="IE799" i="40" s="1"/>
  <c r="ID800" i="40"/>
  <c r="IE800" i="40" s="1"/>
  <c r="ID801" i="40"/>
  <c r="IE801" i="40" s="1"/>
  <c r="ID802" i="40"/>
  <c r="IE802" i="40" s="1"/>
  <c r="ID803" i="40"/>
  <c r="IE803" i="40" s="1"/>
  <c r="ID804" i="40"/>
  <c r="IE804" i="40" s="1"/>
  <c r="ID805" i="40"/>
  <c r="IE805" i="40" s="1"/>
  <c r="ID806" i="40"/>
  <c r="IE806" i="40" s="1"/>
  <c r="ID807" i="40"/>
  <c r="IE807" i="40" s="1"/>
  <c r="ID808" i="40"/>
  <c r="IE808" i="40" s="1"/>
  <c r="ID809" i="40"/>
  <c r="IE809" i="40" s="1"/>
  <c r="ID810" i="40"/>
  <c r="IE810" i="40" s="1"/>
  <c r="ID811" i="40"/>
  <c r="IE811" i="40" s="1"/>
  <c r="ID812" i="40"/>
  <c r="IE812" i="40" s="1"/>
  <c r="ID813" i="40"/>
  <c r="IE813" i="40" s="1"/>
  <c r="ID814" i="40"/>
  <c r="IE814" i="40" s="1"/>
  <c r="ID815" i="40"/>
  <c r="IE815" i="40" s="1"/>
  <c r="ID816" i="40"/>
  <c r="IE816" i="40" s="1"/>
  <c r="ID817" i="40"/>
  <c r="IE817" i="40" s="1"/>
  <c r="ID818" i="40"/>
  <c r="IE818" i="40" s="1"/>
  <c r="ID819" i="40"/>
  <c r="IE819" i="40" s="1"/>
  <c r="ID820" i="40"/>
  <c r="IE820" i="40" s="1"/>
  <c r="ID821" i="40"/>
  <c r="IE821" i="40" s="1"/>
  <c r="ID822" i="40"/>
  <c r="IE822" i="40" s="1"/>
  <c r="ID823" i="40"/>
  <c r="IE823" i="40" s="1"/>
  <c r="ID824" i="40"/>
  <c r="IE824" i="40" s="1"/>
  <c r="ID825" i="40"/>
  <c r="IE825" i="40" s="1"/>
  <c r="ID826" i="40"/>
  <c r="IE826" i="40" s="1"/>
  <c r="ID827" i="40"/>
  <c r="IE827" i="40" s="1"/>
  <c r="ID828" i="40"/>
  <c r="IE828" i="40" s="1"/>
  <c r="ID829" i="40"/>
  <c r="IE829" i="40" s="1"/>
  <c r="HU3" i="40"/>
  <c r="HV3" i="40" s="1"/>
  <c r="HU4" i="40"/>
  <c r="HV4" i="40" s="1"/>
  <c r="HU5" i="40"/>
  <c r="HV5" i="40" s="1"/>
  <c r="HU6" i="40"/>
  <c r="HV6" i="40" s="1"/>
  <c r="HU7" i="40"/>
  <c r="HV7" i="40" s="1"/>
  <c r="HU8" i="40"/>
  <c r="HV8" i="40" s="1"/>
  <c r="HU9" i="40"/>
  <c r="HV9" i="40" s="1"/>
  <c r="HU10" i="40"/>
  <c r="HV10" i="40" s="1"/>
  <c r="HU11" i="40"/>
  <c r="HV11" i="40" s="1"/>
  <c r="HU12" i="40"/>
  <c r="HV12" i="40" s="1"/>
  <c r="HU13" i="40"/>
  <c r="HV13" i="40" s="1"/>
  <c r="HU14" i="40"/>
  <c r="HV14" i="40" s="1"/>
  <c r="HU15" i="40"/>
  <c r="HV15" i="40" s="1"/>
  <c r="HU16" i="40"/>
  <c r="HV16" i="40" s="1"/>
  <c r="HU17" i="40"/>
  <c r="HV17" i="40" s="1"/>
  <c r="HU18" i="40"/>
  <c r="HV18" i="40" s="1"/>
  <c r="HU19" i="40"/>
  <c r="HV19" i="40" s="1"/>
  <c r="HU20" i="40"/>
  <c r="HV20" i="40" s="1"/>
  <c r="HU21" i="40"/>
  <c r="HV21" i="40" s="1"/>
  <c r="HU22" i="40"/>
  <c r="HV22" i="40" s="1"/>
  <c r="HU23" i="40"/>
  <c r="HV23" i="40" s="1"/>
  <c r="HU24" i="40"/>
  <c r="HV24" i="40" s="1"/>
  <c r="HU25" i="40"/>
  <c r="HV25" i="40" s="1"/>
  <c r="HU26" i="40"/>
  <c r="HV26" i="40" s="1"/>
  <c r="HU27" i="40"/>
  <c r="HV27" i="40" s="1"/>
  <c r="HU28" i="40"/>
  <c r="HV28" i="40" s="1"/>
  <c r="HU29" i="40"/>
  <c r="HV29" i="40" s="1"/>
  <c r="HU30" i="40"/>
  <c r="HV30" i="40" s="1"/>
  <c r="HU31" i="40"/>
  <c r="HV31" i="40" s="1"/>
  <c r="HU32" i="40"/>
  <c r="HV32" i="40" s="1"/>
  <c r="HU33" i="40"/>
  <c r="HV33" i="40" s="1"/>
  <c r="HU34" i="40"/>
  <c r="HV34" i="40" s="1"/>
  <c r="HU35" i="40"/>
  <c r="HV35" i="40" s="1"/>
  <c r="HU36" i="40"/>
  <c r="HV36" i="40" s="1"/>
  <c r="HU37" i="40"/>
  <c r="HV37" i="40" s="1"/>
  <c r="HU38" i="40"/>
  <c r="HV38" i="40" s="1"/>
  <c r="HU39" i="40"/>
  <c r="HV39" i="40" s="1"/>
  <c r="HU40" i="40"/>
  <c r="HV40" i="40" s="1"/>
  <c r="HU41" i="40"/>
  <c r="HV41" i="40" s="1"/>
  <c r="HU42" i="40"/>
  <c r="HV42" i="40" s="1"/>
  <c r="HU43" i="40"/>
  <c r="HV43" i="40" s="1"/>
  <c r="HU44" i="40"/>
  <c r="HV44" i="40" s="1"/>
  <c r="HU45" i="40"/>
  <c r="HV45" i="40" s="1"/>
  <c r="HU46" i="40"/>
  <c r="HV46" i="40" s="1"/>
  <c r="HU47" i="40"/>
  <c r="HV47" i="40" s="1"/>
  <c r="HU48" i="40"/>
  <c r="HV48" i="40" s="1"/>
  <c r="HU49" i="40"/>
  <c r="HV49" i="40" s="1"/>
  <c r="HU50" i="40"/>
  <c r="HV50" i="40" s="1"/>
  <c r="HU51" i="40"/>
  <c r="HV51" i="40" s="1"/>
  <c r="HU52" i="40"/>
  <c r="HV52" i="40" s="1"/>
  <c r="HU53" i="40"/>
  <c r="HV53" i="40" s="1"/>
  <c r="HU54" i="40"/>
  <c r="HV54" i="40" s="1"/>
  <c r="HU55" i="40"/>
  <c r="HV55" i="40" s="1"/>
  <c r="HU56" i="40"/>
  <c r="HV56" i="40" s="1"/>
  <c r="HU57" i="40"/>
  <c r="HV57" i="40" s="1"/>
  <c r="HU58" i="40"/>
  <c r="HV58" i="40" s="1"/>
  <c r="HU59" i="40"/>
  <c r="HV59" i="40" s="1"/>
  <c r="HU60" i="40"/>
  <c r="HV60" i="40" s="1"/>
  <c r="HU61" i="40"/>
  <c r="HV61" i="40" s="1"/>
  <c r="HU62" i="40"/>
  <c r="HV62" i="40" s="1"/>
  <c r="HU63" i="40"/>
  <c r="HV63" i="40" s="1"/>
  <c r="HU64" i="40"/>
  <c r="HV64" i="40" s="1"/>
  <c r="HU65" i="40"/>
  <c r="HV65" i="40" s="1"/>
  <c r="HU66" i="40"/>
  <c r="HV66" i="40" s="1"/>
  <c r="HU67" i="40"/>
  <c r="HV67" i="40" s="1"/>
  <c r="HU68" i="40"/>
  <c r="HV68" i="40" s="1"/>
  <c r="HU69" i="40"/>
  <c r="HV69" i="40" s="1"/>
  <c r="HU70" i="40"/>
  <c r="HV70" i="40" s="1"/>
  <c r="HU71" i="40"/>
  <c r="HV71" i="40" s="1"/>
  <c r="HU72" i="40"/>
  <c r="HV72" i="40" s="1"/>
  <c r="HU73" i="40"/>
  <c r="HV73" i="40" s="1"/>
  <c r="HU74" i="40"/>
  <c r="HV74" i="40" s="1"/>
  <c r="HU75" i="40"/>
  <c r="HV75" i="40" s="1"/>
  <c r="HU76" i="40"/>
  <c r="HV76" i="40" s="1"/>
  <c r="HU77" i="40"/>
  <c r="HV77" i="40" s="1"/>
  <c r="HU78" i="40"/>
  <c r="HV78" i="40" s="1"/>
  <c r="HU79" i="40"/>
  <c r="HV79" i="40" s="1"/>
  <c r="HU80" i="40"/>
  <c r="HV80" i="40" s="1"/>
  <c r="HU81" i="40"/>
  <c r="HV81" i="40" s="1"/>
  <c r="HU82" i="40"/>
  <c r="HV82" i="40" s="1"/>
  <c r="HU83" i="40"/>
  <c r="HV83" i="40" s="1"/>
  <c r="HU84" i="40"/>
  <c r="HV84" i="40" s="1"/>
  <c r="HU85" i="40"/>
  <c r="HV85" i="40" s="1"/>
  <c r="HU86" i="40"/>
  <c r="HV86" i="40" s="1"/>
  <c r="HU87" i="40"/>
  <c r="HV87" i="40" s="1"/>
  <c r="HU88" i="40"/>
  <c r="HV88" i="40" s="1"/>
  <c r="HU89" i="40"/>
  <c r="HV89" i="40" s="1"/>
  <c r="HU90" i="40"/>
  <c r="HV90" i="40" s="1"/>
  <c r="HU91" i="40"/>
  <c r="HV91" i="40" s="1"/>
  <c r="HU92" i="40"/>
  <c r="HV92" i="40" s="1"/>
  <c r="HU93" i="40"/>
  <c r="HV93" i="40" s="1"/>
  <c r="HU94" i="40"/>
  <c r="HV94" i="40" s="1"/>
  <c r="HU95" i="40"/>
  <c r="HV95" i="40" s="1"/>
  <c r="HU96" i="40"/>
  <c r="HV96" i="40" s="1"/>
  <c r="HU97" i="40"/>
  <c r="HV97" i="40" s="1"/>
  <c r="HU98" i="40"/>
  <c r="HV98" i="40" s="1"/>
  <c r="HU99" i="40"/>
  <c r="HV99" i="40" s="1"/>
  <c r="HU100" i="40"/>
  <c r="HV100" i="40" s="1"/>
  <c r="HU101" i="40"/>
  <c r="HV101" i="40" s="1"/>
  <c r="HU102" i="40"/>
  <c r="HV102" i="40" s="1"/>
  <c r="HU103" i="40"/>
  <c r="HV103" i="40" s="1"/>
  <c r="HU104" i="40"/>
  <c r="HV104" i="40" s="1"/>
  <c r="HU105" i="40"/>
  <c r="HV105" i="40" s="1"/>
  <c r="HU106" i="40"/>
  <c r="HV106" i="40" s="1"/>
  <c r="HU107" i="40"/>
  <c r="HV107" i="40" s="1"/>
  <c r="HU108" i="40"/>
  <c r="HV108" i="40" s="1"/>
  <c r="HU109" i="40"/>
  <c r="HV109" i="40" s="1"/>
  <c r="HU110" i="40"/>
  <c r="HV110" i="40" s="1"/>
  <c r="HU111" i="40"/>
  <c r="HV111" i="40" s="1"/>
  <c r="HU112" i="40"/>
  <c r="HV112" i="40" s="1"/>
  <c r="HU113" i="40"/>
  <c r="HV113" i="40" s="1"/>
  <c r="HU114" i="40"/>
  <c r="HV114" i="40" s="1"/>
  <c r="HU115" i="40"/>
  <c r="HV115" i="40" s="1"/>
  <c r="HU116" i="40"/>
  <c r="HV116" i="40" s="1"/>
  <c r="HU117" i="40"/>
  <c r="HV117" i="40" s="1"/>
  <c r="HU118" i="40"/>
  <c r="HV118" i="40" s="1"/>
  <c r="HU119" i="40"/>
  <c r="HV119" i="40" s="1"/>
  <c r="HU120" i="40"/>
  <c r="HV120" i="40" s="1"/>
  <c r="HU121" i="40"/>
  <c r="HV121" i="40" s="1"/>
  <c r="HU122" i="40"/>
  <c r="HV122" i="40" s="1"/>
  <c r="HU123" i="40"/>
  <c r="HV123" i="40" s="1"/>
  <c r="HU124" i="40"/>
  <c r="HV124" i="40" s="1"/>
  <c r="HU125" i="40"/>
  <c r="HV125" i="40" s="1"/>
  <c r="HU126" i="40"/>
  <c r="HV126" i="40" s="1"/>
  <c r="HU127" i="40"/>
  <c r="HV127" i="40" s="1"/>
  <c r="HU128" i="40"/>
  <c r="HV128" i="40" s="1"/>
  <c r="HU129" i="40"/>
  <c r="HV129" i="40" s="1"/>
  <c r="HU130" i="40"/>
  <c r="HV130" i="40" s="1"/>
  <c r="HU131" i="40"/>
  <c r="HV131" i="40" s="1"/>
  <c r="HU132" i="40"/>
  <c r="HV132" i="40" s="1"/>
  <c r="HU133" i="40"/>
  <c r="HV133" i="40" s="1"/>
  <c r="HU134" i="40"/>
  <c r="HV134" i="40" s="1"/>
  <c r="HU135" i="40"/>
  <c r="HV135" i="40" s="1"/>
  <c r="HU136" i="40"/>
  <c r="HV136" i="40" s="1"/>
  <c r="HU137" i="40"/>
  <c r="HV137" i="40" s="1"/>
  <c r="HU138" i="40"/>
  <c r="HV138" i="40" s="1"/>
  <c r="HU139" i="40"/>
  <c r="HV139" i="40" s="1"/>
  <c r="HU140" i="40"/>
  <c r="HV140" i="40" s="1"/>
  <c r="HU141" i="40"/>
  <c r="HV141" i="40" s="1"/>
  <c r="HU142" i="40"/>
  <c r="HV142" i="40" s="1"/>
  <c r="HU143" i="40"/>
  <c r="HV143" i="40" s="1"/>
  <c r="HU144" i="40"/>
  <c r="HV144" i="40" s="1"/>
  <c r="HU145" i="40"/>
  <c r="HV145" i="40" s="1"/>
  <c r="HU146" i="40"/>
  <c r="HV146" i="40" s="1"/>
  <c r="HU147" i="40"/>
  <c r="HV147" i="40" s="1"/>
  <c r="HU148" i="40"/>
  <c r="HV148" i="40" s="1"/>
  <c r="HU149" i="40"/>
  <c r="HV149" i="40" s="1"/>
  <c r="HU150" i="40"/>
  <c r="HV150" i="40" s="1"/>
  <c r="HU151" i="40"/>
  <c r="HV151" i="40" s="1"/>
  <c r="HU152" i="40"/>
  <c r="HV152" i="40" s="1"/>
  <c r="HU153" i="40"/>
  <c r="HV153" i="40" s="1"/>
  <c r="HU154" i="40"/>
  <c r="HV154" i="40" s="1"/>
  <c r="HU155" i="40"/>
  <c r="HV155" i="40" s="1"/>
  <c r="HU156" i="40"/>
  <c r="HV156" i="40" s="1"/>
  <c r="HU157" i="40"/>
  <c r="HV157" i="40" s="1"/>
  <c r="HU158" i="40"/>
  <c r="HV158" i="40" s="1"/>
  <c r="HU159" i="40"/>
  <c r="HV159" i="40" s="1"/>
  <c r="HU160" i="40"/>
  <c r="HV160" i="40" s="1"/>
  <c r="HU161" i="40"/>
  <c r="HV161" i="40" s="1"/>
  <c r="HU162" i="40"/>
  <c r="HV162" i="40" s="1"/>
  <c r="HU163" i="40"/>
  <c r="HV163" i="40" s="1"/>
  <c r="HU164" i="40"/>
  <c r="HV164" i="40" s="1"/>
  <c r="HU165" i="40"/>
  <c r="HV165" i="40" s="1"/>
  <c r="HU166" i="40"/>
  <c r="HV166" i="40" s="1"/>
  <c r="HU167" i="40"/>
  <c r="HV167" i="40" s="1"/>
  <c r="HU168" i="40"/>
  <c r="HV168" i="40" s="1"/>
  <c r="HU169" i="40"/>
  <c r="HV169" i="40" s="1"/>
  <c r="HU170" i="40"/>
  <c r="HV170" i="40" s="1"/>
  <c r="HU171" i="40"/>
  <c r="HV171" i="40" s="1"/>
  <c r="HU172" i="40"/>
  <c r="HV172" i="40" s="1"/>
  <c r="HU173" i="40"/>
  <c r="HV173" i="40" s="1"/>
  <c r="HU174" i="40"/>
  <c r="HV174" i="40" s="1"/>
  <c r="HU175" i="40"/>
  <c r="HV175" i="40" s="1"/>
  <c r="HU176" i="40"/>
  <c r="HV176" i="40" s="1"/>
  <c r="HU177" i="40"/>
  <c r="HV177" i="40" s="1"/>
  <c r="HU178" i="40"/>
  <c r="HV178" i="40" s="1"/>
  <c r="HU179" i="40"/>
  <c r="HV179" i="40" s="1"/>
  <c r="HU180" i="40"/>
  <c r="HV180" i="40" s="1"/>
  <c r="HU181" i="40"/>
  <c r="HV181" i="40" s="1"/>
  <c r="HU182" i="40"/>
  <c r="HV182" i="40" s="1"/>
  <c r="HU183" i="40"/>
  <c r="HV183" i="40" s="1"/>
  <c r="HU184" i="40"/>
  <c r="HV184" i="40" s="1"/>
  <c r="HU185" i="40"/>
  <c r="HV185" i="40" s="1"/>
  <c r="HU186" i="40"/>
  <c r="HV186" i="40" s="1"/>
  <c r="HU187" i="40"/>
  <c r="HV187" i="40" s="1"/>
  <c r="HU188" i="40"/>
  <c r="HV188" i="40" s="1"/>
  <c r="HU189" i="40"/>
  <c r="HV189" i="40" s="1"/>
  <c r="HU190" i="40"/>
  <c r="HV190" i="40" s="1"/>
  <c r="HU191" i="40"/>
  <c r="HV191" i="40" s="1"/>
  <c r="HU192" i="40"/>
  <c r="HV192" i="40" s="1"/>
  <c r="HU193" i="40"/>
  <c r="HV193" i="40" s="1"/>
  <c r="HU194" i="40"/>
  <c r="HV194" i="40" s="1"/>
  <c r="HU195" i="40"/>
  <c r="HV195" i="40" s="1"/>
  <c r="HU196" i="40"/>
  <c r="HV196" i="40" s="1"/>
  <c r="HU197" i="40"/>
  <c r="HV197" i="40" s="1"/>
  <c r="HU198" i="40"/>
  <c r="HV198" i="40" s="1"/>
  <c r="HU199" i="40"/>
  <c r="HV199" i="40" s="1"/>
  <c r="HU200" i="40"/>
  <c r="HV200" i="40" s="1"/>
  <c r="HU201" i="40"/>
  <c r="HV201" i="40" s="1"/>
  <c r="HU202" i="40"/>
  <c r="HV202" i="40" s="1"/>
  <c r="HU203" i="40"/>
  <c r="HV203" i="40" s="1"/>
  <c r="HU204" i="40"/>
  <c r="HV204" i="40" s="1"/>
  <c r="HU205" i="40"/>
  <c r="HV205" i="40" s="1"/>
  <c r="HU206" i="40"/>
  <c r="HV206" i="40" s="1"/>
  <c r="HU207" i="40"/>
  <c r="HV207" i="40" s="1"/>
  <c r="HU208" i="40"/>
  <c r="HV208" i="40" s="1"/>
  <c r="HU209" i="40"/>
  <c r="HV209" i="40" s="1"/>
  <c r="HU210" i="40"/>
  <c r="HV210" i="40" s="1"/>
  <c r="HU211" i="40"/>
  <c r="HV211" i="40" s="1"/>
  <c r="HU212" i="40"/>
  <c r="HV212" i="40" s="1"/>
  <c r="HU213" i="40"/>
  <c r="HV213" i="40" s="1"/>
  <c r="HU214" i="40"/>
  <c r="HV214" i="40" s="1"/>
  <c r="HU215" i="40"/>
  <c r="HV215" i="40" s="1"/>
  <c r="HU216" i="40"/>
  <c r="HV216" i="40" s="1"/>
  <c r="HU217" i="40"/>
  <c r="HV217" i="40" s="1"/>
  <c r="HU218" i="40"/>
  <c r="HV218" i="40" s="1"/>
  <c r="HU219" i="40"/>
  <c r="HV219" i="40" s="1"/>
  <c r="HU220" i="40"/>
  <c r="HV220" i="40" s="1"/>
  <c r="HU221" i="40"/>
  <c r="HV221" i="40" s="1"/>
  <c r="HU222" i="40"/>
  <c r="HV222" i="40" s="1"/>
  <c r="HU223" i="40"/>
  <c r="HV223" i="40" s="1"/>
  <c r="HU224" i="40"/>
  <c r="HV224" i="40" s="1"/>
  <c r="HU225" i="40"/>
  <c r="HV225" i="40" s="1"/>
  <c r="HU226" i="40"/>
  <c r="HV226" i="40" s="1"/>
  <c r="HU227" i="40"/>
  <c r="HV227" i="40" s="1"/>
  <c r="HU228" i="40"/>
  <c r="HV228" i="40" s="1"/>
  <c r="HU229" i="40"/>
  <c r="HV229" i="40" s="1"/>
  <c r="HU230" i="40"/>
  <c r="HV230" i="40" s="1"/>
  <c r="HU231" i="40"/>
  <c r="HV231" i="40" s="1"/>
  <c r="HU232" i="40"/>
  <c r="HV232" i="40" s="1"/>
  <c r="HU233" i="40"/>
  <c r="HV233" i="40" s="1"/>
  <c r="HU234" i="40"/>
  <c r="HV234" i="40" s="1"/>
  <c r="HU235" i="40"/>
  <c r="HV235" i="40" s="1"/>
  <c r="HU236" i="40"/>
  <c r="HV236" i="40" s="1"/>
  <c r="HU237" i="40"/>
  <c r="HV237" i="40" s="1"/>
  <c r="HU238" i="40"/>
  <c r="HV238" i="40" s="1"/>
  <c r="HU239" i="40"/>
  <c r="HV239" i="40" s="1"/>
  <c r="HU240" i="40"/>
  <c r="HV240" i="40" s="1"/>
  <c r="HU241" i="40"/>
  <c r="HV241" i="40" s="1"/>
  <c r="HU242" i="40"/>
  <c r="HV242" i="40" s="1"/>
  <c r="HU243" i="40"/>
  <c r="HV243" i="40" s="1"/>
  <c r="HU244" i="40"/>
  <c r="HV244" i="40" s="1"/>
  <c r="HU245" i="40"/>
  <c r="HV245" i="40" s="1"/>
  <c r="HU246" i="40"/>
  <c r="HV246" i="40" s="1"/>
  <c r="HU247" i="40"/>
  <c r="HV247" i="40" s="1"/>
  <c r="HU248" i="40"/>
  <c r="HV248" i="40" s="1"/>
  <c r="HU249" i="40"/>
  <c r="HV249" i="40" s="1"/>
  <c r="HU250" i="40"/>
  <c r="HV250" i="40" s="1"/>
  <c r="HU251" i="40"/>
  <c r="HV251" i="40" s="1"/>
  <c r="HU252" i="40"/>
  <c r="HV252" i="40" s="1"/>
  <c r="HU253" i="40"/>
  <c r="HV253" i="40" s="1"/>
  <c r="HU254" i="40"/>
  <c r="HV254" i="40" s="1"/>
  <c r="HU255" i="40"/>
  <c r="HV255" i="40" s="1"/>
  <c r="HU256" i="40"/>
  <c r="HV256" i="40" s="1"/>
  <c r="HU257" i="40"/>
  <c r="HV257" i="40" s="1"/>
  <c r="HU258" i="40"/>
  <c r="HV258" i="40" s="1"/>
  <c r="HU259" i="40"/>
  <c r="HV259" i="40" s="1"/>
  <c r="HU260" i="40"/>
  <c r="HV260" i="40" s="1"/>
  <c r="HU261" i="40"/>
  <c r="HV261" i="40" s="1"/>
  <c r="HU262" i="40"/>
  <c r="HV262" i="40" s="1"/>
  <c r="HU263" i="40"/>
  <c r="HV263" i="40" s="1"/>
  <c r="HU264" i="40"/>
  <c r="HV264" i="40" s="1"/>
  <c r="HU265" i="40"/>
  <c r="HV265" i="40" s="1"/>
  <c r="HU266" i="40"/>
  <c r="HV266" i="40" s="1"/>
  <c r="HU267" i="40"/>
  <c r="HV267" i="40" s="1"/>
  <c r="HU268" i="40"/>
  <c r="HV268" i="40" s="1"/>
  <c r="HU269" i="40"/>
  <c r="HV269" i="40" s="1"/>
  <c r="HU270" i="40"/>
  <c r="HV270" i="40" s="1"/>
  <c r="HU271" i="40"/>
  <c r="HV271" i="40" s="1"/>
  <c r="HU272" i="40"/>
  <c r="HV272" i="40" s="1"/>
  <c r="HU273" i="40"/>
  <c r="HV273" i="40" s="1"/>
  <c r="HU274" i="40"/>
  <c r="HV274" i="40" s="1"/>
  <c r="HU275" i="40"/>
  <c r="HV275" i="40" s="1"/>
  <c r="HU276" i="40"/>
  <c r="HV276" i="40" s="1"/>
  <c r="HU277" i="40"/>
  <c r="HV277" i="40" s="1"/>
  <c r="HU278" i="40"/>
  <c r="HV278" i="40" s="1"/>
  <c r="HU279" i="40"/>
  <c r="HV279" i="40" s="1"/>
  <c r="HU280" i="40"/>
  <c r="HV280" i="40" s="1"/>
  <c r="HU281" i="40"/>
  <c r="HV281" i="40" s="1"/>
  <c r="HU282" i="40"/>
  <c r="HV282" i="40" s="1"/>
  <c r="HL3" i="40"/>
  <c r="HM3" i="40" s="1"/>
  <c r="HL4" i="40"/>
  <c r="HM4" i="40" s="1"/>
  <c r="HL5" i="40"/>
  <c r="HM5" i="40" s="1"/>
  <c r="HL6" i="40"/>
  <c r="HM6" i="40" s="1"/>
  <c r="HL7" i="40"/>
  <c r="HM7" i="40" s="1"/>
  <c r="HL8" i="40"/>
  <c r="HM8" i="40" s="1"/>
  <c r="HL9" i="40"/>
  <c r="HM9" i="40" s="1"/>
  <c r="HL10" i="40"/>
  <c r="HM10" i="40" s="1"/>
  <c r="HL11" i="40"/>
  <c r="HM11" i="40" s="1"/>
  <c r="HL12" i="40"/>
  <c r="HM12" i="40" s="1"/>
  <c r="HL13" i="40"/>
  <c r="HM13" i="40" s="1"/>
  <c r="HL14" i="40"/>
  <c r="HM14" i="40" s="1"/>
  <c r="HL15" i="40"/>
  <c r="HM15" i="40" s="1"/>
  <c r="HL16" i="40"/>
  <c r="HM16" i="40" s="1"/>
  <c r="HL17" i="40"/>
  <c r="HM17" i="40" s="1"/>
  <c r="HL18" i="40"/>
  <c r="HM18" i="40" s="1"/>
  <c r="HL19" i="40"/>
  <c r="HM19" i="40" s="1"/>
  <c r="HL20" i="40"/>
  <c r="HM20" i="40" s="1"/>
  <c r="HL21" i="40"/>
  <c r="HM21" i="40" s="1"/>
  <c r="HL22" i="40"/>
  <c r="HM22" i="40" s="1"/>
  <c r="HL23" i="40"/>
  <c r="HM23" i="40" s="1"/>
  <c r="HL24" i="40"/>
  <c r="HM24" i="40" s="1"/>
  <c r="HL25" i="40"/>
  <c r="HM25" i="40" s="1"/>
  <c r="HL26" i="40"/>
  <c r="HM26" i="40" s="1"/>
  <c r="HL27" i="40"/>
  <c r="HM27" i="40" s="1"/>
  <c r="HL28" i="40"/>
  <c r="HM28" i="40" s="1"/>
  <c r="HL29" i="40"/>
  <c r="HM29" i="40" s="1"/>
  <c r="HL30" i="40"/>
  <c r="HM30" i="40" s="1"/>
  <c r="HL31" i="40"/>
  <c r="HM31" i="40" s="1"/>
  <c r="HL32" i="40"/>
  <c r="HM32" i="40" s="1"/>
  <c r="HL33" i="40"/>
  <c r="HM33" i="40" s="1"/>
  <c r="HL34" i="40"/>
  <c r="HM34" i="40" s="1"/>
  <c r="HL35" i="40"/>
  <c r="HM35" i="40" s="1"/>
  <c r="HL36" i="40"/>
  <c r="HM36" i="40" s="1"/>
  <c r="HL37" i="40"/>
  <c r="HM37" i="40" s="1"/>
  <c r="HL38" i="40"/>
  <c r="HM38" i="40" s="1"/>
  <c r="HL39" i="40"/>
  <c r="HM39" i="40" s="1"/>
  <c r="HL40" i="40"/>
  <c r="HM40" i="40" s="1"/>
  <c r="HL41" i="40"/>
  <c r="HM41" i="40" s="1"/>
  <c r="HL42" i="40"/>
  <c r="HM42" i="40" s="1"/>
  <c r="HL43" i="40"/>
  <c r="HM43" i="40" s="1"/>
  <c r="HL44" i="40"/>
  <c r="HM44" i="40" s="1"/>
  <c r="HL45" i="40"/>
  <c r="HM45" i="40" s="1"/>
  <c r="HL46" i="40"/>
  <c r="HM46" i="40" s="1"/>
  <c r="HL47" i="40"/>
  <c r="HM47" i="40" s="1"/>
  <c r="HL48" i="40"/>
  <c r="HM48" i="40" s="1"/>
  <c r="HL49" i="40"/>
  <c r="HM49" i="40" s="1"/>
  <c r="HL50" i="40"/>
  <c r="HM50" i="40" s="1"/>
  <c r="HL51" i="40"/>
  <c r="HM51" i="40" s="1"/>
  <c r="HL52" i="40"/>
  <c r="HM52" i="40" s="1"/>
  <c r="HL53" i="40"/>
  <c r="HM53" i="40" s="1"/>
  <c r="HL54" i="40"/>
  <c r="HM54" i="40" s="1"/>
  <c r="HL55" i="40"/>
  <c r="HM55" i="40" s="1"/>
  <c r="HL56" i="40"/>
  <c r="HM56" i="40" s="1"/>
  <c r="HL57" i="40"/>
  <c r="HM57" i="40" s="1"/>
  <c r="HL58" i="40"/>
  <c r="HM58" i="40" s="1"/>
  <c r="HL59" i="40"/>
  <c r="HM59" i="40" s="1"/>
  <c r="HL60" i="40"/>
  <c r="HM60" i="40" s="1"/>
  <c r="HL61" i="40"/>
  <c r="HM61" i="40" s="1"/>
  <c r="HL62" i="40"/>
  <c r="HM62" i="40" s="1"/>
  <c r="HL63" i="40"/>
  <c r="HM63" i="40" s="1"/>
  <c r="HL64" i="40"/>
  <c r="HM64" i="40" s="1"/>
  <c r="HL65" i="40"/>
  <c r="HM65" i="40" s="1"/>
  <c r="HL66" i="40"/>
  <c r="HM66" i="40" s="1"/>
  <c r="HL67" i="40"/>
  <c r="HM67" i="40" s="1"/>
  <c r="HL68" i="40"/>
  <c r="HM68" i="40" s="1"/>
  <c r="HL69" i="40"/>
  <c r="HM69" i="40" s="1"/>
  <c r="HL70" i="40"/>
  <c r="HM70" i="40" s="1"/>
  <c r="HL71" i="40"/>
  <c r="HM71" i="40" s="1"/>
  <c r="HL72" i="40"/>
  <c r="HM72" i="40" s="1"/>
  <c r="HL73" i="40"/>
  <c r="HM73" i="40" s="1"/>
  <c r="HL74" i="40"/>
  <c r="HM74" i="40" s="1"/>
  <c r="HL75" i="40"/>
  <c r="HM75" i="40" s="1"/>
  <c r="HL76" i="40"/>
  <c r="HM76" i="40" s="1"/>
  <c r="HL77" i="40"/>
  <c r="HM77" i="40" s="1"/>
  <c r="HL78" i="40"/>
  <c r="HM78" i="40" s="1"/>
  <c r="HL79" i="40"/>
  <c r="HM79" i="40" s="1"/>
  <c r="HL80" i="40"/>
  <c r="HM80" i="40" s="1"/>
  <c r="HL81" i="40"/>
  <c r="HM81" i="40" s="1"/>
  <c r="HL82" i="40"/>
  <c r="HM82" i="40" s="1"/>
  <c r="HL83" i="40"/>
  <c r="HM83" i="40" s="1"/>
  <c r="HL84" i="40"/>
  <c r="HM84" i="40" s="1"/>
  <c r="HL85" i="40"/>
  <c r="HM85" i="40" s="1"/>
  <c r="HL86" i="40"/>
  <c r="HM86" i="40" s="1"/>
  <c r="HL87" i="40"/>
  <c r="HM87" i="40" s="1"/>
  <c r="HL88" i="40"/>
  <c r="HM88" i="40" s="1"/>
  <c r="HL89" i="40"/>
  <c r="HM89" i="40" s="1"/>
  <c r="HL90" i="40"/>
  <c r="HM90" i="40" s="1"/>
  <c r="HL91" i="40"/>
  <c r="HM91" i="40" s="1"/>
  <c r="HL92" i="40"/>
  <c r="HM92" i="40" s="1"/>
  <c r="HL93" i="40"/>
  <c r="HM93" i="40" s="1"/>
  <c r="HL94" i="40"/>
  <c r="HM94" i="40" s="1"/>
  <c r="HL95" i="40"/>
  <c r="HM95" i="40" s="1"/>
  <c r="HL96" i="40"/>
  <c r="HM96" i="40" s="1"/>
  <c r="HL97" i="40"/>
  <c r="HM97" i="40" s="1"/>
  <c r="HL98" i="40"/>
  <c r="HM98" i="40" s="1"/>
  <c r="HL99" i="40"/>
  <c r="HM99" i="40" s="1"/>
  <c r="HL100" i="40"/>
  <c r="HM100" i="40" s="1"/>
  <c r="HL101" i="40"/>
  <c r="HM101" i="40" s="1"/>
  <c r="HL102" i="40"/>
  <c r="HM102" i="40" s="1"/>
  <c r="HL103" i="40"/>
  <c r="HM103" i="40" s="1"/>
  <c r="HL104" i="40"/>
  <c r="HM104" i="40" s="1"/>
  <c r="HL105" i="40"/>
  <c r="HM105" i="40" s="1"/>
  <c r="HL106" i="40"/>
  <c r="HM106" i="40" s="1"/>
  <c r="HL107" i="40"/>
  <c r="HM107" i="40" s="1"/>
  <c r="HL108" i="40"/>
  <c r="HM108" i="40" s="1"/>
  <c r="HL109" i="40"/>
  <c r="HM109" i="40" s="1"/>
  <c r="HL110" i="40"/>
  <c r="HM110" i="40" s="1"/>
  <c r="HL111" i="40"/>
  <c r="HM111" i="40" s="1"/>
  <c r="HL112" i="40"/>
  <c r="HM112" i="40" s="1"/>
  <c r="HL113" i="40"/>
  <c r="HM113" i="40" s="1"/>
  <c r="HL114" i="40"/>
  <c r="HM114" i="40" s="1"/>
  <c r="HL115" i="40"/>
  <c r="HM115" i="40" s="1"/>
  <c r="HL116" i="40"/>
  <c r="HM116" i="40" s="1"/>
  <c r="HL117" i="40"/>
  <c r="HM117" i="40" s="1"/>
  <c r="HL118" i="40"/>
  <c r="HM118" i="40" s="1"/>
  <c r="HL119" i="40"/>
  <c r="HM119" i="40" s="1"/>
  <c r="HL120" i="40"/>
  <c r="HM120" i="40" s="1"/>
  <c r="HL121" i="40"/>
  <c r="HM121" i="40" s="1"/>
  <c r="HL122" i="40"/>
  <c r="HM122" i="40" s="1"/>
  <c r="HL123" i="40"/>
  <c r="HM123" i="40" s="1"/>
  <c r="HL124" i="40"/>
  <c r="HM124" i="40" s="1"/>
  <c r="HL125" i="40"/>
  <c r="HM125" i="40" s="1"/>
  <c r="HL126" i="40"/>
  <c r="HM126" i="40" s="1"/>
  <c r="HL127" i="40"/>
  <c r="HM127" i="40" s="1"/>
  <c r="HL128" i="40"/>
  <c r="HM128" i="40" s="1"/>
  <c r="HL129" i="40"/>
  <c r="HM129" i="40" s="1"/>
  <c r="HL130" i="40"/>
  <c r="HM130" i="40" s="1"/>
  <c r="HL131" i="40"/>
  <c r="HM131" i="40" s="1"/>
  <c r="HL132" i="40"/>
  <c r="HM132" i="40" s="1"/>
  <c r="HL133" i="40"/>
  <c r="HM133" i="40" s="1"/>
  <c r="HL134" i="40"/>
  <c r="HM134" i="40" s="1"/>
  <c r="HL135" i="40"/>
  <c r="HM135" i="40" s="1"/>
  <c r="HL136" i="40"/>
  <c r="HM136" i="40" s="1"/>
  <c r="HL137" i="40"/>
  <c r="HM137" i="40" s="1"/>
  <c r="HL138" i="40"/>
  <c r="HM138" i="40" s="1"/>
  <c r="HL139" i="40"/>
  <c r="HM139" i="40" s="1"/>
  <c r="HL140" i="40"/>
  <c r="HM140" i="40" s="1"/>
  <c r="HL141" i="40"/>
  <c r="HM141" i="40" s="1"/>
  <c r="HL142" i="40"/>
  <c r="HM142" i="40" s="1"/>
  <c r="HL143" i="40"/>
  <c r="HM143" i="40" s="1"/>
  <c r="HL144" i="40"/>
  <c r="HM144" i="40" s="1"/>
  <c r="HL145" i="40"/>
  <c r="HM145" i="40" s="1"/>
  <c r="HL146" i="40"/>
  <c r="HM146" i="40" s="1"/>
  <c r="HL147" i="40"/>
  <c r="HM147" i="40" s="1"/>
  <c r="HL148" i="40"/>
  <c r="HM148" i="40" s="1"/>
  <c r="HL149" i="40"/>
  <c r="HM149" i="40" s="1"/>
  <c r="HL150" i="40"/>
  <c r="HM150" i="40" s="1"/>
  <c r="HL151" i="40"/>
  <c r="HM151" i="40" s="1"/>
  <c r="HL152" i="40"/>
  <c r="HM152" i="40" s="1"/>
  <c r="HL153" i="40"/>
  <c r="HM153" i="40" s="1"/>
  <c r="HL154" i="40"/>
  <c r="HM154" i="40" s="1"/>
  <c r="HL155" i="40"/>
  <c r="HM155" i="40" s="1"/>
  <c r="HL156" i="40"/>
  <c r="HM156" i="40" s="1"/>
  <c r="HL157" i="40"/>
  <c r="HM157" i="40" s="1"/>
  <c r="HL158" i="40"/>
  <c r="HM158" i="40" s="1"/>
  <c r="HL159" i="40"/>
  <c r="HM159" i="40" s="1"/>
  <c r="HL160" i="40"/>
  <c r="HM160" i="40" s="1"/>
  <c r="HL161" i="40"/>
  <c r="HM161" i="40" s="1"/>
  <c r="HL162" i="40"/>
  <c r="HM162" i="40" s="1"/>
  <c r="HL163" i="40"/>
  <c r="HM163" i="40" s="1"/>
  <c r="HL164" i="40"/>
  <c r="HM164" i="40" s="1"/>
  <c r="HL165" i="40"/>
  <c r="HM165" i="40" s="1"/>
  <c r="HL166" i="40"/>
  <c r="HM166" i="40" s="1"/>
  <c r="HL167" i="40"/>
  <c r="HM167" i="40" s="1"/>
  <c r="HL168" i="40"/>
  <c r="HM168" i="40" s="1"/>
  <c r="HL169" i="40"/>
  <c r="HM169" i="40" s="1"/>
  <c r="HL170" i="40"/>
  <c r="HM170" i="40" s="1"/>
  <c r="HL171" i="40"/>
  <c r="HM171" i="40" s="1"/>
  <c r="HL172" i="40"/>
  <c r="HM172" i="40" s="1"/>
  <c r="HL173" i="40"/>
  <c r="HM173" i="40" s="1"/>
  <c r="HL174" i="40"/>
  <c r="HM174" i="40" s="1"/>
  <c r="HL175" i="40"/>
  <c r="HM175" i="40" s="1"/>
  <c r="HL176" i="40"/>
  <c r="HM176" i="40" s="1"/>
  <c r="HL177" i="40"/>
  <c r="HM177" i="40" s="1"/>
  <c r="HL178" i="40"/>
  <c r="HM178" i="40" s="1"/>
  <c r="HL179" i="40"/>
  <c r="HM179" i="40" s="1"/>
  <c r="HL180" i="40"/>
  <c r="HM180" i="40" s="1"/>
  <c r="HL181" i="40"/>
  <c r="HM181" i="40" s="1"/>
  <c r="HL182" i="40"/>
  <c r="HM182" i="40" s="1"/>
  <c r="HL183" i="40"/>
  <c r="HM183" i="40" s="1"/>
  <c r="HL184" i="40"/>
  <c r="HM184" i="40" s="1"/>
  <c r="HL185" i="40"/>
  <c r="HM185" i="40" s="1"/>
  <c r="HL186" i="40"/>
  <c r="HM186" i="40" s="1"/>
  <c r="HL187" i="40"/>
  <c r="HM187" i="40" s="1"/>
  <c r="HL188" i="40"/>
  <c r="HM188" i="40" s="1"/>
  <c r="HL189" i="40"/>
  <c r="HM189" i="40" s="1"/>
  <c r="HL190" i="40"/>
  <c r="HM190" i="40" s="1"/>
  <c r="HL191" i="40"/>
  <c r="HM191" i="40" s="1"/>
  <c r="HL192" i="40"/>
  <c r="HM192" i="40" s="1"/>
  <c r="HL193" i="40"/>
  <c r="HM193" i="40" s="1"/>
  <c r="HL194" i="40"/>
  <c r="HM194" i="40" s="1"/>
  <c r="HL195" i="40"/>
  <c r="HM195" i="40" s="1"/>
  <c r="HL196" i="40"/>
  <c r="HM196" i="40" s="1"/>
  <c r="HL197" i="40"/>
  <c r="HM197" i="40" s="1"/>
  <c r="HL198" i="40"/>
  <c r="HM198" i="40" s="1"/>
  <c r="HL199" i="40"/>
  <c r="HM199" i="40" s="1"/>
  <c r="HL200" i="40"/>
  <c r="HM200" i="40" s="1"/>
  <c r="HL201" i="40"/>
  <c r="HM201" i="40" s="1"/>
  <c r="HL202" i="40"/>
  <c r="HM202" i="40" s="1"/>
  <c r="HL203" i="40"/>
  <c r="HM203" i="40" s="1"/>
  <c r="HL204" i="40"/>
  <c r="HM204" i="40" s="1"/>
  <c r="HL205" i="40"/>
  <c r="HM205" i="40" s="1"/>
  <c r="HL206" i="40"/>
  <c r="HM206" i="40" s="1"/>
  <c r="HL207" i="40"/>
  <c r="HM207" i="40" s="1"/>
  <c r="HL208" i="40"/>
  <c r="HM208" i="40" s="1"/>
  <c r="HL209" i="40"/>
  <c r="HM209" i="40" s="1"/>
  <c r="HL210" i="40"/>
  <c r="HM210" i="40" s="1"/>
  <c r="HL211" i="40"/>
  <c r="HM211" i="40" s="1"/>
  <c r="HL212" i="40"/>
  <c r="HM212" i="40" s="1"/>
  <c r="HL213" i="40"/>
  <c r="HM213" i="40" s="1"/>
  <c r="HL214" i="40"/>
  <c r="HM214" i="40" s="1"/>
  <c r="HL215" i="40"/>
  <c r="HM215" i="40" s="1"/>
  <c r="HL216" i="40"/>
  <c r="HM216" i="40" s="1"/>
  <c r="HL217" i="40"/>
  <c r="HM217" i="40" s="1"/>
  <c r="HL218" i="40"/>
  <c r="HM218" i="40" s="1"/>
  <c r="HL219" i="40"/>
  <c r="HM219" i="40" s="1"/>
  <c r="HL220" i="40"/>
  <c r="HM220" i="40" s="1"/>
  <c r="HL221" i="40"/>
  <c r="HM221" i="40" s="1"/>
  <c r="HL222" i="40"/>
  <c r="HM222" i="40" s="1"/>
  <c r="HL223" i="40"/>
  <c r="HM223" i="40" s="1"/>
  <c r="HL224" i="40"/>
  <c r="HM224" i="40" s="1"/>
  <c r="HL225" i="40"/>
  <c r="HM225" i="40" s="1"/>
  <c r="HL226" i="40"/>
  <c r="HM226" i="40" s="1"/>
  <c r="HL227" i="40"/>
  <c r="HM227" i="40" s="1"/>
  <c r="HL228" i="40"/>
  <c r="HM228" i="40" s="1"/>
  <c r="HL229" i="40"/>
  <c r="HM229" i="40" s="1"/>
  <c r="HL230" i="40"/>
  <c r="HM230" i="40" s="1"/>
  <c r="HL231" i="40"/>
  <c r="HM231" i="40" s="1"/>
  <c r="HL232" i="40"/>
  <c r="HM232" i="40" s="1"/>
  <c r="HL233" i="40"/>
  <c r="HM233" i="40" s="1"/>
  <c r="HL234" i="40"/>
  <c r="HM234" i="40" s="1"/>
  <c r="HL235" i="40"/>
  <c r="HM235" i="40" s="1"/>
  <c r="HL236" i="40"/>
  <c r="HM236" i="40" s="1"/>
  <c r="HL237" i="40"/>
  <c r="HM237" i="40" s="1"/>
  <c r="HL238" i="40"/>
  <c r="HM238" i="40" s="1"/>
  <c r="HL239" i="40"/>
  <c r="HM239" i="40" s="1"/>
  <c r="HL240" i="40"/>
  <c r="HM240" i="40" s="1"/>
  <c r="HL241" i="40"/>
  <c r="HM241" i="40" s="1"/>
  <c r="HL242" i="40"/>
  <c r="HM242" i="40" s="1"/>
  <c r="HL243" i="40"/>
  <c r="HM243" i="40" s="1"/>
  <c r="HL244" i="40"/>
  <c r="HM244" i="40" s="1"/>
  <c r="HL245" i="40"/>
  <c r="HM245" i="40" s="1"/>
  <c r="HL246" i="40"/>
  <c r="HM246" i="40" s="1"/>
  <c r="HL247" i="40"/>
  <c r="HM247" i="40" s="1"/>
  <c r="HL248" i="40"/>
  <c r="HM248" i="40" s="1"/>
  <c r="HL249" i="40"/>
  <c r="HM249" i="40" s="1"/>
  <c r="HL250" i="40"/>
  <c r="HM250" i="40" s="1"/>
  <c r="HL251" i="40"/>
  <c r="HM251" i="40" s="1"/>
  <c r="HL252" i="40"/>
  <c r="HM252" i="40" s="1"/>
  <c r="HL253" i="40"/>
  <c r="HM253" i="40" s="1"/>
  <c r="HL254" i="40"/>
  <c r="HM254" i="40" s="1"/>
  <c r="HL255" i="40"/>
  <c r="HM255" i="40" s="1"/>
  <c r="HL256" i="40"/>
  <c r="HM256" i="40" s="1"/>
  <c r="HL257" i="40"/>
  <c r="HM257" i="40" s="1"/>
  <c r="HL258" i="40"/>
  <c r="HM258" i="40" s="1"/>
  <c r="HL259" i="40"/>
  <c r="HM259" i="40" s="1"/>
  <c r="HL260" i="40"/>
  <c r="HM260" i="40" s="1"/>
  <c r="HL261" i="40"/>
  <c r="HM261" i="40" s="1"/>
  <c r="HL262" i="40"/>
  <c r="HM262" i="40" s="1"/>
  <c r="HL263" i="40"/>
  <c r="HM263" i="40" s="1"/>
  <c r="HL264" i="40"/>
  <c r="HM264" i="40" s="1"/>
  <c r="HL265" i="40"/>
  <c r="HM265" i="40" s="1"/>
  <c r="HL266" i="40"/>
  <c r="HM266" i="40" s="1"/>
  <c r="HL267" i="40"/>
  <c r="HM267" i="40" s="1"/>
  <c r="HL268" i="40"/>
  <c r="HM268" i="40" s="1"/>
  <c r="HL269" i="40"/>
  <c r="HM269" i="40" s="1"/>
  <c r="HL270" i="40"/>
  <c r="HM270" i="40" s="1"/>
  <c r="HL271" i="40"/>
  <c r="HM271" i="40" s="1"/>
  <c r="HL272" i="40"/>
  <c r="HM272" i="40" s="1"/>
  <c r="HL273" i="40"/>
  <c r="HM273" i="40" s="1"/>
  <c r="HL274" i="40"/>
  <c r="HM274" i="40" s="1"/>
  <c r="HL275" i="40"/>
  <c r="HM275" i="40" s="1"/>
  <c r="HL276" i="40"/>
  <c r="HM276" i="40" s="1"/>
  <c r="HL277" i="40"/>
  <c r="HM277" i="40" s="1"/>
  <c r="HL278" i="40"/>
  <c r="HM278" i="40" s="1"/>
  <c r="HL279" i="40"/>
  <c r="HM279" i="40" s="1"/>
  <c r="HL280" i="40"/>
  <c r="HM280" i="40" s="1"/>
  <c r="HL281" i="40"/>
  <c r="HM281" i="40" s="1"/>
  <c r="HL282" i="40"/>
  <c r="HM282" i="40" s="1"/>
  <c r="HL283" i="40"/>
  <c r="HM283" i="40" s="1"/>
  <c r="HL284" i="40"/>
  <c r="HM284" i="40" s="1"/>
  <c r="HL285" i="40"/>
  <c r="HM285" i="40" s="1"/>
  <c r="HL286" i="40"/>
  <c r="HM286" i="40" s="1"/>
  <c r="HL287" i="40"/>
  <c r="HM287" i="40" s="1"/>
  <c r="HL288" i="40"/>
  <c r="HM288" i="40" s="1"/>
  <c r="HL289" i="40"/>
  <c r="HM289" i="40" s="1"/>
  <c r="HL290" i="40"/>
  <c r="HM290" i="40" s="1"/>
  <c r="HL291" i="40"/>
  <c r="HM291" i="40" s="1"/>
  <c r="HL292" i="40"/>
  <c r="HM292" i="40" s="1"/>
  <c r="HL293" i="40"/>
  <c r="HM293" i="40" s="1"/>
  <c r="HL294" i="40"/>
  <c r="HM294" i="40" s="1"/>
  <c r="HL295" i="40"/>
  <c r="HM295" i="40" s="1"/>
  <c r="HL296" i="40"/>
  <c r="HM296" i="40" s="1"/>
  <c r="HL297" i="40"/>
  <c r="HM297" i="40" s="1"/>
  <c r="HL298" i="40"/>
  <c r="HM298" i="40" s="1"/>
  <c r="HL299" i="40"/>
  <c r="HM299" i="40" s="1"/>
  <c r="HL300" i="40"/>
  <c r="HM300" i="40" s="1"/>
  <c r="HL301" i="40"/>
  <c r="HM301" i="40" s="1"/>
  <c r="HL302" i="40"/>
  <c r="HM302" i="40" s="1"/>
  <c r="HL303" i="40"/>
  <c r="HM303" i="40" s="1"/>
  <c r="HL304" i="40"/>
  <c r="HM304" i="40" s="1"/>
  <c r="HL305" i="40"/>
  <c r="HM305" i="40" s="1"/>
  <c r="HL306" i="40"/>
  <c r="HM306" i="40" s="1"/>
  <c r="HL307" i="40"/>
  <c r="HM307" i="40" s="1"/>
  <c r="HL308" i="40"/>
  <c r="HM308" i="40" s="1"/>
  <c r="HL309" i="40"/>
  <c r="HM309" i="40" s="1"/>
  <c r="HL310" i="40"/>
  <c r="HM310" i="40" s="1"/>
  <c r="HL311" i="40"/>
  <c r="HM311" i="40" s="1"/>
  <c r="HL312" i="40"/>
  <c r="HM312" i="40" s="1"/>
  <c r="HL313" i="40"/>
  <c r="HM313" i="40" s="1"/>
  <c r="HL314" i="40"/>
  <c r="HM314" i="40" s="1"/>
  <c r="HL315" i="40"/>
  <c r="HM315" i="40" s="1"/>
  <c r="HL316" i="40"/>
  <c r="HM316" i="40" s="1"/>
  <c r="HL317" i="40"/>
  <c r="HM317" i="40" s="1"/>
  <c r="HL318" i="40"/>
  <c r="HM318" i="40" s="1"/>
  <c r="HL319" i="40"/>
  <c r="HM319" i="40" s="1"/>
  <c r="HL320" i="40"/>
  <c r="HM320" i="40" s="1"/>
  <c r="HL321" i="40"/>
  <c r="HM321" i="40" s="1"/>
  <c r="HL322" i="40"/>
  <c r="HM322" i="40" s="1"/>
  <c r="HL323" i="40"/>
  <c r="HM323" i="40" s="1"/>
  <c r="HL324" i="40"/>
  <c r="HM324" i="40" s="1"/>
  <c r="HL325" i="40"/>
  <c r="HM325" i="40" s="1"/>
  <c r="HL326" i="40"/>
  <c r="HM326" i="40" s="1"/>
  <c r="HL327" i="40"/>
  <c r="HM327" i="40" s="1"/>
  <c r="HL328" i="40"/>
  <c r="HM328" i="40" s="1"/>
  <c r="HL329" i="40"/>
  <c r="HM329" i="40" s="1"/>
  <c r="HL330" i="40"/>
  <c r="HM330" i="40" s="1"/>
  <c r="HL331" i="40"/>
  <c r="HM331" i="40" s="1"/>
  <c r="HL332" i="40"/>
  <c r="HM332" i="40" s="1"/>
  <c r="HL333" i="40"/>
  <c r="HM333" i="40" s="1"/>
  <c r="HL334" i="40"/>
  <c r="HM334" i="40" s="1"/>
  <c r="HL335" i="40"/>
  <c r="HM335" i="40" s="1"/>
  <c r="HL336" i="40"/>
  <c r="HM336" i="40" s="1"/>
  <c r="HL337" i="40"/>
  <c r="HM337" i="40" s="1"/>
  <c r="HL338" i="40"/>
  <c r="HM338" i="40" s="1"/>
  <c r="HL339" i="40"/>
  <c r="HM339" i="40" s="1"/>
  <c r="HL340" i="40"/>
  <c r="HM340" i="40" s="1"/>
  <c r="HL341" i="40"/>
  <c r="HM341" i="40" s="1"/>
  <c r="HL342" i="40"/>
  <c r="HM342" i="40" s="1"/>
  <c r="HL343" i="40"/>
  <c r="HM343" i="40" s="1"/>
  <c r="HL344" i="40"/>
  <c r="HM344" i="40" s="1"/>
  <c r="HL345" i="40"/>
  <c r="HM345" i="40" s="1"/>
  <c r="HL346" i="40"/>
  <c r="HM346" i="40" s="1"/>
  <c r="HL347" i="40"/>
  <c r="HM347" i="40" s="1"/>
  <c r="HL348" i="40"/>
  <c r="HM348" i="40" s="1"/>
  <c r="HL349" i="40"/>
  <c r="HM349" i="40" s="1"/>
  <c r="HL350" i="40"/>
  <c r="HM350" i="40" s="1"/>
  <c r="HL351" i="40"/>
  <c r="HM351" i="40" s="1"/>
  <c r="HL352" i="40"/>
  <c r="HM352" i="40" s="1"/>
  <c r="HL353" i="40"/>
  <c r="HM353" i="40" s="1"/>
  <c r="HL354" i="40"/>
  <c r="HM354" i="40" s="1"/>
  <c r="HL355" i="40"/>
  <c r="HM355" i="40" s="1"/>
  <c r="HL356" i="40"/>
  <c r="HM356" i="40" s="1"/>
  <c r="HL357" i="40"/>
  <c r="HM357" i="40" s="1"/>
  <c r="HL358" i="40"/>
  <c r="HM358" i="40" s="1"/>
  <c r="HL359" i="40"/>
  <c r="HM359" i="40" s="1"/>
  <c r="HL360" i="40"/>
  <c r="HM360" i="40" s="1"/>
  <c r="HL361" i="40"/>
  <c r="HM361" i="40" s="1"/>
  <c r="HL362" i="40"/>
  <c r="HM362" i="40" s="1"/>
  <c r="HL363" i="40"/>
  <c r="HM363" i="40" s="1"/>
  <c r="HL364" i="40"/>
  <c r="HM364" i="40" s="1"/>
  <c r="HL365" i="40"/>
  <c r="HM365" i="40" s="1"/>
  <c r="HL366" i="40"/>
  <c r="HM366" i="40" s="1"/>
  <c r="HL367" i="40"/>
  <c r="HM367" i="40" s="1"/>
  <c r="HL368" i="40"/>
  <c r="HM368" i="40" s="1"/>
  <c r="HL369" i="40"/>
  <c r="HM369" i="40" s="1"/>
  <c r="HL370" i="40"/>
  <c r="HM370" i="40" s="1"/>
  <c r="HL371" i="40"/>
  <c r="HM371" i="40" s="1"/>
  <c r="HL372" i="40"/>
  <c r="HM372" i="40" s="1"/>
  <c r="HL373" i="40"/>
  <c r="HM373" i="40" s="1"/>
  <c r="HC3" i="40"/>
  <c r="HD3" i="40" s="1"/>
  <c r="HC4" i="40"/>
  <c r="HD4" i="40" s="1"/>
  <c r="HC5" i="40"/>
  <c r="HD5" i="40" s="1"/>
  <c r="HC6" i="40"/>
  <c r="HD6" i="40" s="1"/>
  <c r="HC7" i="40"/>
  <c r="HD7" i="40" s="1"/>
  <c r="HC8" i="40"/>
  <c r="HD8" i="40" s="1"/>
  <c r="HC9" i="40"/>
  <c r="HD9" i="40" s="1"/>
  <c r="HC10" i="40"/>
  <c r="HD10" i="40" s="1"/>
  <c r="HC11" i="40"/>
  <c r="HD11" i="40" s="1"/>
  <c r="HC12" i="40"/>
  <c r="HD12" i="40" s="1"/>
  <c r="HC13" i="40"/>
  <c r="HD13" i="40" s="1"/>
  <c r="HC14" i="40"/>
  <c r="HD14" i="40" s="1"/>
  <c r="HC15" i="40"/>
  <c r="HD15" i="40" s="1"/>
  <c r="HC16" i="40"/>
  <c r="HD16" i="40" s="1"/>
  <c r="HC17" i="40"/>
  <c r="HD17" i="40" s="1"/>
  <c r="HC18" i="40"/>
  <c r="HD18" i="40" s="1"/>
  <c r="HC19" i="40"/>
  <c r="HD19" i="40" s="1"/>
  <c r="HC20" i="40"/>
  <c r="HD20" i="40" s="1"/>
  <c r="HC21" i="40"/>
  <c r="HD21" i="40" s="1"/>
  <c r="HC22" i="40"/>
  <c r="HD22" i="40" s="1"/>
  <c r="HC23" i="40"/>
  <c r="HD23" i="40" s="1"/>
  <c r="HC24" i="40"/>
  <c r="HD24" i="40" s="1"/>
  <c r="HC25" i="40"/>
  <c r="HD25" i="40" s="1"/>
  <c r="HC26" i="40"/>
  <c r="HD26" i="40" s="1"/>
  <c r="HC27" i="40"/>
  <c r="HD27" i="40" s="1"/>
  <c r="HC28" i="40"/>
  <c r="HD28" i="40" s="1"/>
  <c r="HC29" i="40"/>
  <c r="HD29" i="40" s="1"/>
  <c r="HC30" i="40"/>
  <c r="HD30" i="40" s="1"/>
  <c r="HC31" i="40"/>
  <c r="HD31" i="40" s="1"/>
  <c r="HC32" i="40"/>
  <c r="HD32" i="40" s="1"/>
  <c r="HC33" i="40"/>
  <c r="HD33" i="40" s="1"/>
  <c r="HC34" i="40"/>
  <c r="HD34" i="40" s="1"/>
  <c r="HC35" i="40"/>
  <c r="HD35" i="40" s="1"/>
  <c r="HC36" i="40"/>
  <c r="HD36" i="40" s="1"/>
  <c r="HC37" i="40"/>
  <c r="HD37" i="40" s="1"/>
  <c r="HC38" i="40"/>
  <c r="HD38" i="40" s="1"/>
  <c r="HC39" i="40"/>
  <c r="HD39" i="40" s="1"/>
  <c r="HC40" i="40"/>
  <c r="HD40" i="40" s="1"/>
  <c r="HC41" i="40"/>
  <c r="HD41" i="40" s="1"/>
  <c r="HC42" i="40"/>
  <c r="HD42" i="40" s="1"/>
  <c r="HC43" i="40"/>
  <c r="HD43" i="40" s="1"/>
  <c r="HC44" i="40"/>
  <c r="HD44" i="40" s="1"/>
  <c r="HC45" i="40"/>
  <c r="HD45" i="40" s="1"/>
  <c r="HC46" i="40"/>
  <c r="HD46" i="40" s="1"/>
  <c r="HC47" i="40"/>
  <c r="HD47" i="40" s="1"/>
  <c r="HC48" i="40"/>
  <c r="HD48" i="40" s="1"/>
  <c r="HC49" i="40"/>
  <c r="HD49" i="40" s="1"/>
  <c r="HC50" i="40"/>
  <c r="HD50" i="40" s="1"/>
  <c r="HC51" i="40"/>
  <c r="HD51" i="40" s="1"/>
  <c r="HC52" i="40"/>
  <c r="HD52" i="40" s="1"/>
  <c r="HC53" i="40"/>
  <c r="HD53" i="40" s="1"/>
  <c r="HC54" i="40"/>
  <c r="HD54" i="40" s="1"/>
  <c r="HC55" i="40"/>
  <c r="HD55" i="40" s="1"/>
  <c r="HC56" i="40"/>
  <c r="HD56" i="40" s="1"/>
  <c r="HC57" i="40"/>
  <c r="HD57" i="40" s="1"/>
  <c r="HC58" i="40"/>
  <c r="HD58" i="40" s="1"/>
  <c r="HC59" i="40"/>
  <c r="HD59" i="40" s="1"/>
  <c r="HC60" i="40"/>
  <c r="HD60" i="40" s="1"/>
  <c r="HC61" i="40"/>
  <c r="HD61" i="40" s="1"/>
  <c r="HC62" i="40"/>
  <c r="HD62" i="40" s="1"/>
  <c r="HC63" i="40"/>
  <c r="HD63" i="40" s="1"/>
  <c r="HC64" i="40"/>
  <c r="HD64" i="40" s="1"/>
  <c r="HC65" i="40"/>
  <c r="HD65" i="40" s="1"/>
  <c r="HC66" i="40"/>
  <c r="HD66" i="40" s="1"/>
  <c r="HC67" i="40"/>
  <c r="HD67" i="40" s="1"/>
  <c r="HC68" i="40"/>
  <c r="HD68" i="40" s="1"/>
  <c r="HC69" i="40"/>
  <c r="HD69" i="40" s="1"/>
  <c r="HC70" i="40"/>
  <c r="HD70" i="40" s="1"/>
  <c r="HC71" i="40"/>
  <c r="HD71" i="40" s="1"/>
  <c r="HC72" i="40"/>
  <c r="HD72" i="40" s="1"/>
  <c r="HC73" i="40"/>
  <c r="HD73" i="40" s="1"/>
  <c r="HC74" i="40"/>
  <c r="HD74" i="40" s="1"/>
  <c r="HC75" i="40"/>
  <c r="HD75" i="40" s="1"/>
  <c r="HC76" i="40"/>
  <c r="HD76" i="40" s="1"/>
  <c r="HC77" i="40"/>
  <c r="HD77" i="40" s="1"/>
  <c r="HC78" i="40"/>
  <c r="HD78" i="40" s="1"/>
  <c r="HC79" i="40"/>
  <c r="HD79" i="40" s="1"/>
  <c r="HC80" i="40"/>
  <c r="HD80" i="40" s="1"/>
  <c r="HC81" i="40"/>
  <c r="HD81" i="40" s="1"/>
  <c r="HC82" i="40"/>
  <c r="HD82" i="40" s="1"/>
  <c r="HC83" i="40"/>
  <c r="HD83" i="40" s="1"/>
  <c r="HC84" i="40"/>
  <c r="HD84" i="40" s="1"/>
  <c r="HC85" i="40"/>
  <c r="HD85" i="40" s="1"/>
  <c r="HC86" i="40"/>
  <c r="HD86" i="40" s="1"/>
  <c r="HC87" i="40"/>
  <c r="HD87" i="40" s="1"/>
  <c r="HC88" i="40"/>
  <c r="HD88" i="40" s="1"/>
  <c r="HC89" i="40"/>
  <c r="HD89" i="40" s="1"/>
  <c r="HC90" i="40"/>
  <c r="HD90" i="40" s="1"/>
  <c r="HC91" i="40"/>
  <c r="HD91" i="40" s="1"/>
  <c r="HC92" i="40"/>
  <c r="HD92" i="40" s="1"/>
  <c r="HC93" i="40"/>
  <c r="HD93" i="40" s="1"/>
  <c r="HC94" i="40"/>
  <c r="HD94" i="40" s="1"/>
  <c r="HC95" i="40"/>
  <c r="HD95" i="40" s="1"/>
  <c r="HC96" i="40"/>
  <c r="HD96" i="40" s="1"/>
  <c r="HC97" i="40"/>
  <c r="HD97" i="40" s="1"/>
  <c r="HC98" i="40"/>
  <c r="HD98" i="40" s="1"/>
  <c r="HC99" i="40"/>
  <c r="HD99" i="40" s="1"/>
  <c r="HC100" i="40"/>
  <c r="HD100" i="40" s="1"/>
  <c r="HC101" i="40"/>
  <c r="HD101" i="40" s="1"/>
  <c r="HC102" i="40"/>
  <c r="HD102" i="40" s="1"/>
  <c r="HC103" i="40"/>
  <c r="HD103" i="40" s="1"/>
  <c r="HC104" i="40"/>
  <c r="HD104" i="40" s="1"/>
  <c r="HC105" i="40"/>
  <c r="HD105" i="40" s="1"/>
  <c r="HC106" i="40"/>
  <c r="HD106" i="40" s="1"/>
  <c r="HC107" i="40"/>
  <c r="HD107" i="40" s="1"/>
  <c r="HC108" i="40"/>
  <c r="HD108" i="40" s="1"/>
  <c r="HC109" i="40"/>
  <c r="HD109" i="40" s="1"/>
  <c r="HC110" i="40"/>
  <c r="HD110" i="40" s="1"/>
  <c r="HC111" i="40"/>
  <c r="HD111" i="40" s="1"/>
  <c r="HC112" i="40"/>
  <c r="HD112" i="40" s="1"/>
  <c r="HC113" i="40"/>
  <c r="HD113" i="40" s="1"/>
  <c r="HC114" i="40"/>
  <c r="HD114" i="40" s="1"/>
  <c r="HC115" i="40"/>
  <c r="HD115" i="40" s="1"/>
  <c r="HC116" i="40"/>
  <c r="HD116" i="40" s="1"/>
  <c r="HC117" i="40"/>
  <c r="HD117" i="40" s="1"/>
  <c r="HC118" i="40"/>
  <c r="HD118" i="40" s="1"/>
  <c r="HC119" i="40"/>
  <c r="HD119" i="40" s="1"/>
  <c r="HC120" i="40"/>
  <c r="HD120" i="40" s="1"/>
  <c r="HC121" i="40"/>
  <c r="HD121" i="40" s="1"/>
  <c r="HC122" i="40"/>
  <c r="HD122" i="40" s="1"/>
  <c r="HC123" i="40"/>
  <c r="HD123" i="40" s="1"/>
  <c r="HC124" i="40"/>
  <c r="HD124" i="40" s="1"/>
  <c r="HC125" i="40"/>
  <c r="HD125" i="40" s="1"/>
  <c r="HC126" i="40"/>
  <c r="HD126" i="40" s="1"/>
  <c r="HC127" i="40"/>
  <c r="HD127" i="40" s="1"/>
  <c r="HC128" i="40"/>
  <c r="HD128" i="40" s="1"/>
  <c r="HC129" i="40"/>
  <c r="HD129" i="40" s="1"/>
  <c r="HC130" i="40"/>
  <c r="HD130" i="40" s="1"/>
  <c r="HC131" i="40"/>
  <c r="HD131" i="40" s="1"/>
  <c r="HC132" i="40"/>
  <c r="HD132" i="40" s="1"/>
  <c r="HC133" i="40"/>
  <c r="HD133" i="40" s="1"/>
  <c r="HC134" i="40"/>
  <c r="HD134" i="40" s="1"/>
  <c r="HC135" i="40"/>
  <c r="HD135" i="40" s="1"/>
  <c r="HC136" i="40"/>
  <c r="HD136" i="40" s="1"/>
  <c r="HC137" i="40"/>
  <c r="HD137" i="40" s="1"/>
  <c r="HC138" i="40"/>
  <c r="HD138" i="40" s="1"/>
  <c r="HC139" i="40"/>
  <c r="HD139" i="40" s="1"/>
  <c r="HC140" i="40"/>
  <c r="HD140" i="40" s="1"/>
  <c r="HC141" i="40"/>
  <c r="HD141" i="40" s="1"/>
  <c r="HC142" i="40"/>
  <c r="HD142" i="40" s="1"/>
  <c r="HC143" i="40"/>
  <c r="HD143" i="40" s="1"/>
  <c r="HC144" i="40"/>
  <c r="HD144" i="40" s="1"/>
  <c r="HC145" i="40"/>
  <c r="HD145" i="40" s="1"/>
  <c r="HC146" i="40"/>
  <c r="HD146" i="40" s="1"/>
  <c r="HC147" i="40"/>
  <c r="HD147" i="40" s="1"/>
  <c r="HC148" i="40"/>
  <c r="HD148" i="40" s="1"/>
  <c r="HC149" i="40"/>
  <c r="HD149" i="40" s="1"/>
  <c r="HC150" i="40"/>
  <c r="HD150" i="40" s="1"/>
  <c r="HC151" i="40"/>
  <c r="HD151" i="40" s="1"/>
  <c r="HC152" i="40"/>
  <c r="HD152" i="40" s="1"/>
  <c r="HC153" i="40"/>
  <c r="HD153" i="40" s="1"/>
  <c r="HC154" i="40"/>
  <c r="HD154" i="40" s="1"/>
  <c r="HC155" i="40"/>
  <c r="HD155" i="40" s="1"/>
  <c r="HC156" i="40"/>
  <c r="HD156" i="40" s="1"/>
  <c r="HC157" i="40"/>
  <c r="HD157" i="40" s="1"/>
  <c r="HC158" i="40"/>
  <c r="HD158" i="40" s="1"/>
  <c r="HC159" i="40"/>
  <c r="HD159" i="40" s="1"/>
  <c r="HC160" i="40"/>
  <c r="HD160" i="40" s="1"/>
  <c r="HC161" i="40"/>
  <c r="HD161" i="40" s="1"/>
  <c r="HC162" i="40"/>
  <c r="HD162" i="40" s="1"/>
  <c r="HC163" i="40"/>
  <c r="HD163" i="40" s="1"/>
  <c r="HC164" i="40"/>
  <c r="HD164" i="40" s="1"/>
  <c r="HC165" i="40"/>
  <c r="HD165" i="40" s="1"/>
  <c r="HC166" i="40"/>
  <c r="HD166" i="40" s="1"/>
  <c r="HC167" i="40"/>
  <c r="HD167" i="40" s="1"/>
  <c r="HC168" i="40"/>
  <c r="HD168" i="40" s="1"/>
  <c r="HC169" i="40"/>
  <c r="HD169" i="40" s="1"/>
  <c r="HC170" i="40"/>
  <c r="HD170" i="40" s="1"/>
  <c r="HC171" i="40"/>
  <c r="HD171" i="40" s="1"/>
  <c r="HC172" i="40"/>
  <c r="HD172" i="40" s="1"/>
  <c r="HC173" i="40"/>
  <c r="HD173" i="40" s="1"/>
  <c r="HC174" i="40"/>
  <c r="HD174" i="40" s="1"/>
  <c r="HC175" i="40"/>
  <c r="HD175" i="40" s="1"/>
  <c r="HC176" i="40"/>
  <c r="HD176" i="40" s="1"/>
  <c r="HC177" i="40"/>
  <c r="HD177" i="40" s="1"/>
  <c r="HC178" i="40"/>
  <c r="HD178" i="40" s="1"/>
  <c r="HC179" i="40"/>
  <c r="HD179" i="40" s="1"/>
  <c r="HC180" i="40"/>
  <c r="HD180" i="40" s="1"/>
  <c r="HC181" i="40"/>
  <c r="HD181" i="40" s="1"/>
  <c r="HC182" i="40"/>
  <c r="HD182" i="40" s="1"/>
  <c r="HC183" i="40"/>
  <c r="HD183" i="40" s="1"/>
  <c r="HC184" i="40"/>
  <c r="HD184" i="40" s="1"/>
  <c r="HC185" i="40"/>
  <c r="HD185" i="40" s="1"/>
  <c r="HC186" i="40"/>
  <c r="HD186" i="40" s="1"/>
  <c r="HC187" i="40"/>
  <c r="HD187" i="40" s="1"/>
  <c r="HC188" i="40"/>
  <c r="HD188" i="40" s="1"/>
  <c r="HC189" i="40"/>
  <c r="HD189" i="40" s="1"/>
  <c r="HC190" i="40"/>
  <c r="HD190" i="40" s="1"/>
  <c r="HC191" i="40"/>
  <c r="HD191" i="40" s="1"/>
  <c r="HC192" i="40"/>
  <c r="HD192" i="40" s="1"/>
  <c r="HC193" i="40"/>
  <c r="HD193" i="40" s="1"/>
  <c r="HC194" i="40"/>
  <c r="HD194" i="40" s="1"/>
  <c r="HC195" i="40"/>
  <c r="HD195" i="40" s="1"/>
  <c r="HC196" i="40"/>
  <c r="HD196" i="40" s="1"/>
  <c r="HC197" i="40"/>
  <c r="HD197" i="40" s="1"/>
  <c r="GT3" i="40"/>
  <c r="GU3" i="40" s="1"/>
  <c r="GT4" i="40"/>
  <c r="GU4" i="40" s="1"/>
  <c r="GT5" i="40"/>
  <c r="GU5" i="40" s="1"/>
  <c r="GT6" i="40"/>
  <c r="GU6" i="40" s="1"/>
  <c r="GT7" i="40"/>
  <c r="GU7" i="40" s="1"/>
  <c r="GT8" i="40"/>
  <c r="GU8" i="40" s="1"/>
  <c r="GT9" i="40"/>
  <c r="GU9" i="40" s="1"/>
  <c r="GT10" i="40"/>
  <c r="GU10" i="40" s="1"/>
  <c r="GT11" i="40"/>
  <c r="GU11" i="40" s="1"/>
  <c r="GT12" i="40"/>
  <c r="GU12" i="40" s="1"/>
  <c r="GT13" i="40"/>
  <c r="GU13" i="40" s="1"/>
  <c r="GT14" i="40"/>
  <c r="GU14" i="40" s="1"/>
  <c r="GT15" i="40"/>
  <c r="GU15" i="40" s="1"/>
  <c r="GT16" i="40"/>
  <c r="GU16" i="40" s="1"/>
  <c r="GT17" i="40"/>
  <c r="GU17" i="40" s="1"/>
  <c r="GT18" i="40"/>
  <c r="GU18" i="40" s="1"/>
  <c r="GT19" i="40"/>
  <c r="GU19" i="40" s="1"/>
  <c r="GT20" i="40"/>
  <c r="GU20" i="40" s="1"/>
  <c r="GT21" i="40"/>
  <c r="GU21" i="40" s="1"/>
  <c r="GT22" i="40"/>
  <c r="GU22" i="40" s="1"/>
  <c r="GT23" i="40"/>
  <c r="GU23" i="40" s="1"/>
  <c r="GT24" i="40"/>
  <c r="GU24" i="40" s="1"/>
  <c r="GT25" i="40"/>
  <c r="GU25" i="40" s="1"/>
  <c r="GT26" i="40"/>
  <c r="GU26" i="40" s="1"/>
  <c r="GT27" i="40"/>
  <c r="GU27" i="40" s="1"/>
  <c r="GT28" i="40"/>
  <c r="GU28" i="40" s="1"/>
  <c r="GT29" i="40"/>
  <c r="GU29" i="40" s="1"/>
  <c r="GT30" i="40"/>
  <c r="GU30" i="40" s="1"/>
  <c r="GT31" i="40"/>
  <c r="GU31" i="40" s="1"/>
  <c r="GT32" i="40"/>
  <c r="GU32" i="40" s="1"/>
  <c r="GT33" i="40"/>
  <c r="GU33" i="40" s="1"/>
  <c r="GT34" i="40"/>
  <c r="GU34" i="40" s="1"/>
  <c r="GT35" i="40"/>
  <c r="GU35" i="40" s="1"/>
  <c r="GT36" i="40"/>
  <c r="GU36" i="40" s="1"/>
  <c r="GT37" i="40"/>
  <c r="GU37" i="40" s="1"/>
  <c r="GT38" i="40"/>
  <c r="GU38" i="40" s="1"/>
  <c r="GT39" i="40"/>
  <c r="GU39" i="40" s="1"/>
  <c r="GT40" i="40"/>
  <c r="GU40" i="40" s="1"/>
  <c r="GT41" i="40"/>
  <c r="GU41" i="40" s="1"/>
  <c r="GT42" i="40"/>
  <c r="GU42" i="40" s="1"/>
  <c r="GT43" i="40"/>
  <c r="GU43" i="40" s="1"/>
  <c r="GT44" i="40"/>
  <c r="GU44" i="40" s="1"/>
  <c r="GT45" i="40"/>
  <c r="GU45" i="40" s="1"/>
  <c r="GT46" i="40"/>
  <c r="GU46" i="40" s="1"/>
  <c r="GT47" i="40"/>
  <c r="GU47" i="40" s="1"/>
  <c r="GT48" i="40"/>
  <c r="GU48" i="40" s="1"/>
  <c r="GT49" i="40"/>
  <c r="GU49" i="40" s="1"/>
  <c r="GT50" i="40"/>
  <c r="GU50" i="40" s="1"/>
  <c r="GT51" i="40"/>
  <c r="GU51" i="40" s="1"/>
  <c r="GT52" i="40"/>
  <c r="GU52" i="40" s="1"/>
  <c r="GT53" i="40"/>
  <c r="GU53" i="40" s="1"/>
  <c r="GT54" i="40"/>
  <c r="GU54" i="40" s="1"/>
  <c r="GT55" i="40"/>
  <c r="GU55" i="40" s="1"/>
  <c r="GT56" i="40"/>
  <c r="GU56" i="40" s="1"/>
  <c r="GT57" i="40"/>
  <c r="GU57" i="40" s="1"/>
  <c r="GT58" i="40"/>
  <c r="GU58" i="40" s="1"/>
  <c r="GT59" i="40"/>
  <c r="GU59" i="40" s="1"/>
  <c r="GT60" i="40"/>
  <c r="GU60" i="40" s="1"/>
  <c r="GT61" i="40"/>
  <c r="GU61" i="40" s="1"/>
  <c r="GT62" i="40"/>
  <c r="GU62" i="40" s="1"/>
  <c r="GT63" i="40"/>
  <c r="GU63" i="40" s="1"/>
  <c r="GT64" i="40"/>
  <c r="GU64" i="40" s="1"/>
  <c r="GT65" i="40"/>
  <c r="GU65" i="40" s="1"/>
  <c r="GT66" i="40"/>
  <c r="GU66" i="40" s="1"/>
  <c r="GT67" i="40"/>
  <c r="GU67" i="40" s="1"/>
  <c r="GT68" i="40"/>
  <c r="GU68" i="40" s="1"/>
  <c r="GT69" i="40"/>
  <c r="GU69" i="40" s="1"/>
  <c r="GT70" i="40"/>
  <c r="GU70" i="40" s="1"/>
  <c r="GT71" i="40"/>
  <c r="GU71" i="40" s="1"/>
  <c r="GT72" i="40"/>
  <c r="GU72" i="40" s="1"/>
  <c r="GT73" i="40"/>
  <c r="GU73" i="40" s="1"/>
  <c r="GT74" i="40"/>
  <c r="GU74" i="40" s="1"/>
  <c r="GT75" i="40"/>
  <c r="GU75" i="40" s="1"/>
  <c r="GT76" i="40"/>
  <c r="GU76" i="40" s="1"/>
  <c r="GT77" i="40"/>
  <c r="GU77" i="40" s="1"/>
  <c r="GT78" i="40"/>
  <c r="GU78" i="40" s="1"/>
  <c r="GT79" i="40"/>
  <c r="GU79" i="40" s="1"/>
  <c r="GT80" i="40"/>
  <c r="GU80" i="40" s="1"/>
  <c r="GT81" i="40"/>
  <c r="GU81" i="40" s="1"/>
  <c r="GT82" i="40"/>
  <c r="GU82" i="40" s="1"/>
  <c r="GT83" i="40"/>
  <c r="GU83" i="40" s="1"/>
  <c r="GT84" i="40"/>
  <c r="GU84" i="40" s="1"/>
  <c r="GT85" i="40"/>
  <c r="GU85" i="40" s="1"/>
  <c r="GT86" i="40"/>
  <c r="GU86" i="40" s="1"/>
  <c r="GT87" i="40"/>
  <c r="GU87" i="40" s="1"/>
  <c r="GT88" i="40"/>
  <c r="GU88" i="40" s="1"/>
  <c r="GT89" i="40"/>
  <c r="GU89" i="40" s="1"/>
  <c r="GT90" i="40"/>
  <c r="GU90" i="40" s="1"/>
  <c r="GT91" i="40"/>
  <c r="GU91" i="40" s="1"/>
  <c r="GT92" i="40"/>
  <c r="GU92" i="40" s="1"/>
  <c r="GT93" i="40"/>
  <c r="GU93" i="40" s="1"/>
  <c r="GT94" i="40"/>
  <c r="GU94" i="40" s="1"/>
  <c r="GT95" i="40"/>
  <c r="GU95" i="40" s="1"/>
  <c r="GT96" i="40"/>
  <c r="GU96" i="40" s="1"/>
  <c r="GT97" i="40"/>
  <c r="GU97" i="40" s="1"/>
  <c r="GT98" i="40"/>
  <c r="GU98" i="40" s="1"/>
  <c r="GT99" i="40"/>
  <c r="GU99" i="40" s="1"/>
  <c r="GT100" i="40"/>
  <c r="GU100" i="40" s="1"/>
  <c r="GT101" i="40"/>
  <c r="GU101" i="40" s="1"/>
  <c r="GT102" i="40"/>
  <c r="GU102" i="40" s="1"/>
  <c r="GT103" i="40"/>
  <c r="GU103" i="40" s="1"/>
  <c r="GT104" i="40"/>
  <c r="GU104" i="40" s="1"/>
  <c r="GT105" i="40"/>
  <c r="GU105" i="40" s="1"/>
  <c r="GT106" i="40"/>
  <c r="GU106" i="40" s="1"/>
  <c r="GT107" i="40"/>
  <c r="GU107" i="40" s="1"/>
  <c r="GT108" i="40"/>
  <c r="GU108" i="40" s="1"/>
  <c r="GT109" i="40"/>
  <c r="GU109" i="40" s="1"/>
  <c r="GT110" i="40"/>
  <c r="GU110" i="40" s="1"/>
  <c r="GT111" i="40"/>
  <c r="GU111" i="40" s="1"/>
  <c r="GT112" i="40"/>
  <c r="GU112" i="40" s="1"/>
  <c r="GT113" i="40"/>
  <c r="GU113" i="40" s="1"/>
  <c r="GT114" i="40"/>
  <c r="GU114" i="40" s="1"/>
  <c r="GT115" i="40"/>
  <c r="GU115" i="40" s="1"/>
  <c r="GT116" i="40"/>
  <c r="GU116" i="40" s="1"/>
  <c r="GT117" i="40"/>
  <c r="GU117" i="40" s="1"/>
  <c r="GT118" i="40"/>
  <c r="GU118" i="40" s="1"/>
  <c r="GT119" i="40"/>
  <c r="GU119" i="40" s="1"/>
  <c r="GT120" i="40"/>
  <c r="GU120" i="40" s="1"/>
  <c r="GT121" i="40"/>
  <c r="GU121" i="40" s="1"/>
  <c r="GT122" i="40"/>
  <c r="GU122" i="40" s="1"/>
  <c r="GT123" i="40"/>
  <c r="GU123" i="40" s="1"/>
  <c r="GT124" i="40"/>
  <c r="GU124" i="40" s="1"/>
  <c r="GT125" i="40"/>
  <c r="GU125" i="40" s="1"/>
  <c r="GT126" i="40"/>
  <c r="GU126" i="40" s="1"/>
  <c r="GT127" i="40"/>
  <c r="GU127" i="40" s="1"/>
  <c r="GT128" i="40"/>
  <c r="GU128" i="40" s="1"/>
  <c r="GT129" i="40"/>
  <c r="GU129" i="40" s="1"/>
  <c r="GT130" i="40"/>
  <c r="GU130" i="40" s="1"/>
  <c r="GT131" i="40"/>
  <c r="GU131" i="40" s="1"/>
  <c r="GT132" i="40"/>
  <c r="GU132" i="40" s="1"/>
  <c r="GT133" i="40"/>
  <c r="GU133" i="40" s="1"/>
  <c r="GT134" i="40"/>
  <c r="GU134" i="40" s="1"/>
  <c r="GT135" i="40"/>
  <c r="GU135" i="40" s="1"/>
  <c r="GT136" i="40"/>
  <c r="GU136" i="40" s="1"/>
  <c r="GT137" i="40"/>
  <c r="GU137" i="40" s="1"/>
  <c r="GT138" i="40"/>
  <c r="GU138" i="40" s="1"/>
  <c r="GT139" i="40"/>
  <c r="GU139" i="40" s="1"/>
  <c r="GT140" i="40"/>
  <c r="GU140" i="40" s="1"/>
  <c r="GT141" i="40"/>
  <c r="GU141" i="40" s="1"/>
  <c r="GT142" i="40"/>
  <c r="GU142" i="40" s="1"/>
  <c r="GT143" i="40"/>
  <c r="GU143" i="40" s="1"/>
  <c r="GT144" i="40"/>
  <c r="GU144" i="40" s="1"/>
  <c r="GT145" i="40"/>
  <c r="GU145" i="40" s="1"/>
  <c r="GT146" i="40"/>
  <c r="GU146" i="40" s="1"/>
  <c r="GT147" i="40"/>
  <c r="GU147" i="40" s="1"/>
  <c r="GT148" i="40"/>
  <c r="GU148" i="40" s="1"/>
  <c r="GT149" i="40"/>
  <c r="GU149" i="40" s="1"/>
  <c r="GT150" i="40"/>
  <c r="GU150" i="40" s="1"/>
  <c r="GT151" i="40"/>
  <c r="GU151" i="40" s="1"/>
  <c r="GT152" i="40"/>
  <c r="GU152" i="40" s="1"/>
  <c r="GT153" i="40"/>
  <c r="GU153" i="40" s="1"/>
  <c r="GT154" i="40"/>
  <c r="GU154" i="40" s="1"/>
  <c r="GT155" i="40"/>
  <c r="GU155" i="40" s="1"/>
  <c r="GT156" i="40"/>
  <c r="GU156" i="40" s="1"/>
  <c r="GT157" i="40"/>
  <c r="GU157" i="40" s="1"/>
  <c r="GT158" i="40"/>
  <c r="GU158" i="40" s="1"/>
  <c r="GT159" i="40"/>
  <c r="GU159" i="40" s="1"/>
  <c r="GT160" i="40"/>
  <c r="GU160" i="40" s="1"/>
  <c r="GT161" i="40"/>
  <c r="GU161" i="40" s="1"/>
  <c r="GT162" i="40"/>
  <c r="GU162" i="40" s="1"/>
  <c r="GT163" i="40"/>
  <c r="GU163" i="40" s="1"/>
  <c r="GT164" i="40"/>
  <c r="GU164" i="40" s="1"/>
  <c r="GT165" i="40"/>
  <c r="GU165" i="40" s="1"/>
  <c r="GT166" i="40"/>
  <c r="GU166" i="40" s="1"/>
  <c r="GT167" i="40"/>
  <c r="GU167" i="40" s="1"/>
  <c r="GT168" i="40"/>
  <c r="GU168" i="40" s="1"/>
  <c r="GT169" i="40"/>
  <c r="GU169" i="40" s="1"/>
  <c r="GT170" i="40"/>
  <c r="GU170" i="40" s="1"/>
  <c r="GT171" i="40"/>
  <c r="GU171" i="40" s="1"/>
  <c r="GT172" i="40"/>
  <c r="GU172" i="40" s="1"/>
  <c r="GT173" i="40"/>
  <c r="GU173" i="40" s="1"/>
  <c r="GT174" i="40"/>
  <c r="GU174" i="40" s="1"/>
  <c r="GT175" i="40"/>
  <c r="GU175" i="40" s="1"/>
  <c r="GT176" i="40"/>
  <c r="GU176" i="40" s="1"/>
  <c r="GT177" i="40"/>
  <c r="GU177" i="40" s="1"/>
  <c r="GT178" i="40"/>
  <c r="GU178" i="40" s="1"/>
  <c r="GT179" i="40"/>
  <c r="GU179" i="40" s="1"/>
  <c r="GT180" i="40"/>
  <c r="GU180" i="40" s="1"/>
  <c r="GT181" i="40"/>
  <c r="GU181" i="40" s="1"/>
  <c r="GK3" i="40"/>
  <c r="GL3" i="40" s="1"/>
  <c r="GK4" i="40"/>
  <c r="GL4" i="40" s="1"/>
  <c r="GK5" i="40"/>
  <c r="GL5" i="40" s="1"/>
  <c r="GK6" i="40"/>
  <c r="GL6" i="40" s="1"/>
  <c r="GK7" i="40"/>
  <c r="GL7" i="40" s="1"/>
  <c r="GK8" i="40"/>
  <c r="GL8" i="40" s="1"/>
  <c r="GK9" i="40"/>
  <c r="GL9" i="40" s="1"/>
  <c r="GK10" i="40"/>
  <c r="GL10" i="40" s="1"/>
  <c r="GK11" i="40"/>
  <c r="GL11" i="40" s="1"/>
  <c r="GK12" i="40"/>
  <c r="GL12" i="40" s="1"/>
  <c r="GK13" i="40"/>
  <c r="GL13" i="40" s="1"/>
  <c r="GK14" i="40"/>
  <c r="GL14" i="40" s="1"/>
  <c r="GK15" i="40"/>
  <c r="GL15" i="40" s="1"/>
  <c r="GK16" i="40"/>
  <c r="GL16" i="40" s="1"/>
  <c r="GK17" i="40"/>
  <c r="GL17" i="40" s="1"/>
  <c r="GK18" i="40"/>
  <c r="GL18" i="40" s="1"/>
  <c r="GK19" i="40"/>
  <c r="GL19" i="40" s="1"/>
  <c r="GK20" i="40"/>
  <c r="GL20" i="40" s="1"/>
  <c r="GK21" i="40"/>
  <c r="GL21" i="40" s="1"/>
  <c r="GK22" i="40"/>
  <c r="GL22" i="40" s="1"/>
  <c r="GK23" i="40"/>
  <c r="GL23" i="40" s="1"/>
  <c r="GK24" i="40"/>
  <c r="GL24" i="40" s="1"/>
  <c r="GK25" i="40"/>
  <c r="GL25" i="40" s="1"/>
  <c r="GK26" i="40"/>
  <c r="GL26" i="40" s="1"/>
  <c r="GK27" i="40"/>
  <c r="GL27" i="40" s="1"/>
  <c r="GK28" i="40"/>
  <c r="GL28" i="40" s="1"/>
  <c r="GK29" i="40"/>
  <c r="GL29" i="40" s="1"/>
  <c r="GK30" i="40"/>
  <c r="GL30" i="40" s="1"/>
  <c r="GK31" i="40"/>
  <c r="GL31" i="40" s="1"/>
  <c r="GK32" i="40"/>
  <c r="GL32" i="40" s="1"/>
  <c r="GK33" i="40"/>
  <c r="GL33" i="40" s="1"/>
  <c r="GK34" i="40"/>
  <c r="GL34" i="40" s="1"/>
  <c r="GK35" i="40"/>
  <c r="GL35" i="40" s="1"/>
  <c r="GK36" i="40"/>
  <c r="GL36" i="40" s="1"/>
  <c r="GK37" i="40"/>
  <c r="GL37" i="40" s="1"/>
  <c r="GK38" i="40"/>
  <c r="GL38" i="40" s="1"/>
  <c r="GK39" i="40"/>
  <c r="GL39" i="40" s="1"/>
  <c r="GK40" i="40"/>
  <c r="GL40" i="40" s="1"/>
  <c r="GK41" i="40"/>
  <c r="GL41" i="40" s="1"/>
  <c r="GK42" i="40"/>
  <c r="GL42" i="40" s="1"/>
  <c r="GK43" i="40"/>
  <c r="GL43" i="40" s="1"/>
  <c r="GK44" i="40"/>
  <c r="GL44" i="40" s="1"/>
  <c r="GK45" i="40"/>
  <c r="GL45" i="40" s="1"/>
  <c r="GK46" i="40"/>
  <c r="GL46" i="40" s="1"/>
  <c r="GK47" i="40"/>
  <c r="GL47" i="40" s="1"/>
  <c r="GK48" i="40"/>
  <c r="GL48" i="40" s="1"/>
  <c r="GK49" i="40"/>
  <c r="GL49" i="40" s="1"/>
  <c r="GK50" i="40"/>
  <c r="GL50" i="40" s="1"/>
  <c r="GK51" i="40"/>
  <c r="GL51" i="40" s="1"/>
  <c r="GK52" i="40"/>
  <c r="GL52" i="40" s="1"/>
  <c r="GK53" i="40"/>
  <c r="GL53" i="40" s="1"/>
  <c r="GK54" i="40"/>
  <c r="GL54" i="40" s="1"/>
  <c r="GK55" i="40"/>
  <c r="GL55" i="40" s="1"/>
  <c r="GK56" i="40"/>
  <c r="GL56" i="40" s="1"/>
  <c r="GK57" i="40"/>
  <c r="GL57" i="40" s="1"/>
  <c r="GK58" i="40"/>
  <c r="GL58" i="40" s="1"/>
  <c r="GK59" i="40"/>
  <c r="GL59" i="40" s="1"/>
  <c r="GK60" i="40"/>
  <c r="GL60" i="40" s="1"/>
  <c r="GK61" i="40"/>
  <c r="GL61" i="40" s="1"/>
  <c r="GK62" i="40"/>
  <c r="GL62" i="40" s="1"/>
  <c r="GK63" i="40"/>
  <c r="GL63" i="40" s="1"/>
  <c r="GK64" i="40"/>
  <c r="GL64" i="40" s="1"/>
  <c r="GK65" i="40"/>
  <c r="GL65" i="40" s="1"/>
  <c r="GK66" i="40"/>
  <c r="GL66" i="40" s="1"/>
  <c r="GK67" i="40"/>
  <c r="GL67" i="40" s="1"/>
  <c r="GK68" i="40"/>
  <c r="GL68" i="40" s="1"/>
  <c r="GK69" i="40"/>
  <c r="GL69" i="40" s="1"/>
  <c r="GK70" i="40"/>
  <c r="GL70" i="40" s="1"/>
  <c r="GK71" i="40"/>
  <c r="GL71" i="40" s="1"/>
  <c r="GK72" i="40"/>
  <c r="GL72" i="40" s="1"/>
  <c r="GK73" i="40"/>
  <c r="GL73" i="40" s="1"/>
  <c r="GK74" i="40"/>
  <c r="GL74" i="40" s="1"/>
  <c r="GK75" i="40"/>
  <c r="GL75" i="40" s="1"/>
  <c r="GK76" i="40"/>
  <c r="GL76" i="40" s="1"/>
  <c r="GK77" i="40"/>
  <c r="GL77" i="40" s="1"/>
  <c r="GK78" i="40"/>
  <c r="GL78" i="40" s="1"/>
  <c r="GK79" i="40"/>
  <c r="GL79" i="40" s="1"/>
  <c r="GK80" i="40"/>
  <c r="GL80" i="40" s="1"/>
  <c r="GK81" i="40"/>
  <c r="GL81" i="40" s="1"/>
  <c r="GK82" i="40"/>
  <c r="GL82" i="40" s="1"/>
  <c r="GK83" i="40"/>
  <c r="GL83" i="40" s="1"/>
  <c r="GK84" i="40"/>
  <c r="GL84" i="40" s="1"/>
  <c r="GK85" i="40"/>
  <c r="GL85" i="40" s="1"/>
  <c r="GK86" i="40"/>
  <c r="GL86" i="40" s="1"/>
  <c r="GK87" i="40"/>
  <c r="GL87" i="40" s="1"/>
  <c r="GK88" i="40"/>
  <c r="GL88" i="40" s="1"/>
  <c r="GK89" i="40"/>
  <c r="GL89" i="40" s="1"/>
  <c r="GK90" i="40"/>
  <c r="GL90" i="40" s="1"/>
  <c r="GK91" i="40"/>
  <c r="GL91" i="40" s="1"/>
  <c r="GK92" i="40"/>
  <c r="GL92" i="40" s="1"/>
  <c r="GK93" i="40"/>
  <c r="GL93" i="40" s="1"/>
  <c r="GK94" i="40"/>
  <c r="GL94" i="40" s="1"/>
  <c r="GK95" i="40"/>
  <c r="GL95" i="40" s="1"/>
  <c r="GK96" i="40"/>
  <c r="GL96" i="40" s="1"/>
  <c r="GK97" i="40"/>
  <c r="GL97" i="40" s="1"/>
  <c r="GK98" i="40"/>
  <c r="GL98" i="40" s="1"/>
  <c r="GK99" i="40"/>
  <c r="GL99" i="40" s="1"/>
  <c r="GK100" i="40"/>
  <c r="GL100" i="40" s="1"/>
  <c r="GK101" i="40"/>
  <c r="GL101" i="40" s="1"/>
  <c r="GK102" i="40"/>
  <c r="GL102" i="40" s="1"/>
  <c r="GK103" i="40"/>
  <c r="GL103" i="40" s="1"/>
  <c r="GB3" i="40"/>
  <c r="GC3" i="40" s="1"/>
  <c r="GB4" i="40"/>
  <c r="GC4" i="40" s="1"/>
  <c r="GB5" i="40"/>
  <c r="GC5" i="40" s="1"/>
  <c r="GB6" i="40"/>
  <c r="GC6" i="40" s="1"/>
  <c r="GB7" i="40"/>
  <c r="GC7" i="40" s="1"/>
  <c r="GB8" i="40"/>
  <c r="GC8" i="40" s="1"/>
  <c r="GB9" i="40"/>
  <c r="GC9" i="40" s="1"/>
  <c r="GB10" i="40"/>
  <c r="GC10" i="40" s="1"/>
  <c r="GB11" i="40"/>
  <c r="GC11" i="40" s="1"/>
  <c r="GB12" i="40"/>
  <c r="GC12" i="40" s="1"/>
  <c r="GB13" i="40"/>
  <c r="GC13" i="40" s="1"/>
  <c r="GB14" i="40"/>
  <c r="GC14" i="40" s="1"/>
  <c r="GB15" i="40"/>
  <c r="GC15" i="40" s="1"/>
  <c r="GB16" i="40"/>
  <c r="GC16" i="40" s="1"/>
  <c r="GB17" i="40"/>
  <c r="GC17" i="40" s="1"/>
  <c r="GB18" i="40"/>
  <c r="GC18" i="40" s="1"/>
  <c r="GB19" i="40"/>
  <c r="GC19" i="40" s="1"/>
  <c r="GB20" i="40"/>
  <c r="GC20" i="40" s="1"/>
  <c r="GB21" i="40"/>
  <c r="GC21" i="40" s="1"/>
  <c r="GB22" i="40"/>
  <c r="GC22" i="40" s="1"/>
  <c r="GB23" i="40"/>
  <c r="GC23" i="40" s="1"/>
  <c r="GB24" i="40"/>
  <c r="GC24" i="40" s="1"/>
  <c r="GB25" i="40"/>
  <c r="GC25" i="40" s="1"/>
  <c r="GB26" i="40"/>
  <c r="GC26" i="40" s="1"/>
  <c r="GB27" i="40"/>
  <c r="GC27" i="40" s="1"/>
  <c r="GB28" i="40"/>
  <c r="GC28" i="40" s="1"/>
  <c r="GB29" i="40"/>
  <c r="GC29" i="40" s="1"/>
  <c r="GB30" i="40"/>
  <c r="GC30" i="40" s="1"/>
  <c r="GB31" i="40"/>
  <c r="GC31" i="40" s="1"/>
  <c r="GB32" i="40"/>
  <c r="GC32" i="40" s="1"/>
  <c r="GB33" i="40"/>
  <c r="GC33" i="40" s="1"/>
  <c r="GB34" i="40"/>
  <c r="GC34" i="40" s="1"/>
  <c r="GB35" i="40"/>
  <c r="GC35" i="40" s="1"/>
  <c r="GB36" i="40"/>
  <c r="GC36" i="40" s="1"/>
  <c r="GB37" i="40"/>
  <c r="GC37" i="40" s="1"/>
  <c r="GB38" i="40"/>
  <c r="GC38" i="40" s="1"/>
  <c r="GB39" i="40"/>
  <c r="GC39" i="40" s="1"/>
  <c r="GB40" i="40"/>
  <c r="GC40" i="40" s="1"/>
  <c r="GB41" i="40"/>
  <c r="GC41" i="40" s="1"/>
  <c r="GB42" i="40"/>
  <c r="GC42" i="40" s="1"/>
  <c r="GB43" i="40"/>
  <c r="GC43" i="40" s="1"/>
  <c r="GB44" i="40"/>
  <c r="GC44" i="40" s="1"/>
  <c r="GB45" i="40"/>
  <c r="GC45" i="40" s="1"/>
  <c r="GB46" i="40"/>
  <c r="GC46" i="40" s="1"/>
  <c r="GB47" i="40"/>
  <c r="GC47" i="40" s="1"/>
  <c r="GB48" i="40"/>
  <c r="GC48" i="40" s="1"/>
  <c r="GB49" i="40"/>
  <c r="GC49" i="40" s="1"/>
  <c r="GB50" i="40"/>
  <c r="GC50" i="40" s="1"/>
  <c r="GB51" i="40"/>
  <c r="GC51" i="40" s="1"/>
  <c r="GB52" i="40"/>
  <c r="GC52" i="40" s="1"/>
  <c r="GB53" i="40"/>
  <c r="GC53" i="40" s="1"/>
  <c r="GB54" i="40"/>
  <c r="GC54" i="40" s="1"/>
  <c r="GB55" i="40"/>
  <c r="GC55" i="40" s="1"/>
  <c r="GB56" i="40"/>
  <c r="GC56" i="40" s="1"/>
  <c r="GB57" i="40"/>
  <c r="GC57" i="40" s="1"/>
  <c r="GB58" i="40"/>
  <c r="GC58" i="40" s="1"/>
  <c r="GB59" i="40"/>
  <c r="GC59" i="40" s="1"/>
  <c r="GB60" i="40"/>
  <c r="GC60" i="40" s="1"/>
  <c r="GB61" i="40"/>
  <c r="GC61" i="40" s="1"/>
  <c r="GB62" i="40"/>
  <c r="GC62" i="40" s="1"/>
  <c r="GB63" i="40"/>
  <c r="GC63" i="40" s="1"/>
  <c r="GB64" i="40"/>
  <c r="GC64" i="40" s="1"/>
  <c r="GB65" i="40"/>
  <c r="GC65" i="40" s="1"/>
  <c r="GB66" i="40"/>
  <c r="GC66" i="40" s="1"/>
  <c r="GB67" i="40"/>
  <c r="GC67" i="40" s="1"/>
  <c r="GB68" i="40"/>
  <c r="GC68" i="40" s="1"/>
  <c r="GB69" i="40"/>
  <c r="GC69" i="40" s="1"/>
  <c r="GB70" i="40"/>
  <c r="GC70" i="40" s="1"/>
  <c r="GB71" i="40"/>
  <c r="GC71" i="40" s="1"/>
  <c r="GB72" i="40"/>
  <c r="GC72" i="40" s="1"/>
  <c r="GB73" i="40"/>
  <c r="GC73" i="40" s="1"/>
  <c r="GB74" i="40"/>
  <c r="GC74" i="40" s="1"/>
  <c r="GB75" i="40"/>
  <c r="GC75" i="40" s="1"/>
  <c r="GB76" i="40"/>
  <c r="GC76" i="40" s="1"/>
  <c r="GB77" i="40"/>
  <c r="GC77" i="40" s="1"/>
  <c r="GB78" i="40"/>
  <c r="GC78" i="40" s="1"/>
  <c r="GB79" i="40"/>
  <c r="GC79" i="40" s="1"/>
  <c r="GB80" i="40"/>
  <c r="GC80" i="40" s="1"/>
  <c r="GB81" i="40"/>
  <c r="GC81" i="40" s="1"/>
  <c r="GB82" i="40"/>
  <c r="GC82" i="40" s="1"/>
  <c r="GB83" i="40"/>
  <c r="GC83" i="40" s="1"/>
  <c r="GB84" i="40"/>
  <c r="GC84" i="40" s="1"/>
  <c r="GB85" i="40"/>
  <c r="GC85" i="40" s="1"/>
  <c r="GB86" i="40"/>
  <c r="GC86" i="40" s="1"/>
  <c r="GB87" i="40"/>
  <c r="GC87" i="40" s="1"/>
  <c r="GB88" i="40"/>
  <c r="GC88" i="40" s="1"/>
  <c r="GB89" i="40"/>
  <c r="GC89" i="40" s="1"/>
  <c r="GB90" i="40"/>
  <c r="GC90" i="40" s="1"/>
  <c r="GB91" i="40"/>
  <c r="GC91" i="40" s="1"/>
  <c r="GB92" i="40"/>
  <c r="GC92" i="40" s="1"/>
  <c r="GB93" i="40"/>
  <c r="GC93" i="40" s="1"/>
  <c r="GB94" i="40"/>
  <c r="GC94" i="40" s="1"/>
  <c r="GB95" i="40"/>
  <c r="GC95" i="40" s="1"/>
  <c r="GB96" i="40"/>
  <c r="GC96" i="40" s="1"/>
  <c r="GB97" i="40"/>
  <c r="GC97" i="40" s="1"/>
  <c r="GB98" i="40"/>
  <c r="GC98" i="40" s="1"/>
  <c r="GB99" i="40"/>
  <c r="GC99" i="40" s="1"/>
  <c r="GB100" i="40"/>
  <c r="GC100" i="40" s="1"/>
  <c r="GB101" i="40"/>
  <c r="GC101" i="40" s="1"/>
  <c r="GB102" i="40"/>
  <c r="GC102" i="40" s="1"/>
  <c r="GB103" i="40"/>
  <c r="GC103" i="40" s="1"/>
  <c r="GB104" i="40"/>
  <c r="GC104" i="40" s="1"/>
  <c r="GB105" i="40"/>
  <c r="GC105" i="40" s="1"/>
  <c r="GB106" i="40"/>
  <c r="GC106" i="40" s="1"/>
  <c r="GB107" i="40"/>
  <c r="GC107" i="40" s="1"/>
  <c r="GB108" i="40"/>
  <c r="GC108" i="40" s="1"/>
  <c r="GB109" i="40"/>
  <c r="GC109" i="40" s="1"/>
  <c r="GB110" i="40"/>
  <c r="GC110" i="40" s="1"/>
  <c r="GB111" i="40"/>
  <c r="GC111" i="40" s="1"/>
  <c r="GB112" i="40"/>
  <c r="GC112" i="40" s="1"/>
  <c r="FS3" i="40"/>
  <c r="FT3" i="40" s="1"/>
  <c r="FS4" i="40"/>
  <c r="FT4" i="40" s="1"/>
  <c r="FS5" i="40"/>
  <c r="FT5" i="40" s="1"/>
  <c r="FS6" i="40"/>
  <c r="FT6" i="40" s="1"/>
  <c r="FS7" i="40"/>
  <c r="FT7" i="40" s="1"/>
  <c r="FS8" i="40"/>
  <c r="FT8" i="40" s="1"/>
  <c r="FS9" i="40"/>
  <c r="FT9" i="40" s="1"/>
  <c r="FS10" i="40"/>
  <c r="FT10" i="40" s="1"/>
  <c r="FS11" i="40"/>
  <c r="FT11" i="40" s="1"/>
  <c r="FS12" i="40"/>
  <c r="FT12" i="40" s="1"/>
  <c r="FS13" i="40"/>
  <c r="FT13" i="40" s="1"/>
  <c r="FS14" i="40"/>
  <c r="FT14" i="40" s="1"/>
  <c r="FS15" i="40"/>
  <c r="FT15" i="40" s="1"/>
  <c r="FS16" i="40"/>
  <c r="FT16" i="40" s="1"/>
  <c r="FS17" i="40"/>
  <c r="FT17" i="40" s="1"/>
  <c r="FS18" i="40"/>
  <c r="FT18" i="40" s="1"/>
  <c r="FS19" i="40"/>
  <c r="FT19" i="40" s="1"/>
  <c r="FS20" i="40"/>
  <c r="FT20" i="40" s="1"/>
  <c r="FS21" i="40"/>
  <c r="FT21" i="40" s="1"/>
  <c r="FS22" i="40"/>
  <c r="FT22" i="40" s="1"/>
  <c r="FS23" i="40"/>
  <c r="FT23" i="40" s="1"/>
  <c r="FS24" i="40"/>
  <c r="FT24" i="40" s="1"/>
  <c r="FS25" i="40"/>
  <c r="FT25" i="40" s="1"/>
  <c r="FS26" i="40"/>
  <c r="FT26" i="40" s="1"/>
  <c r="FS27" i="40"/>
  <c r="FT27" i="40" s="1"/>
  <c r="FS28" i="40"/>
  <c r="FT28" i="40" s="1"/>
  <c r="FS29" i="40"/>
  <c r="FT29" i="40" s="1"/>
  <c r="FS30" i="40"/>
  <c r="FT30" i="40" s="1"/>
  <c r="FS31" i="40"/>
  <c r="FT31" i="40" s="1"/>
  <c r="FS32" i="40"/>
  <c r="FT32" i="40" s="1"/>
  <c r="FS33" i="40"/>
  <c r="FT33" i="40" s="1"/>
  <c r="FS34" i="40"/>
  <c r="FT34" i="40" s="1"/>
  <c r="FS35" i="40"/>
  <c r="FT35" i="40" s="1"/>
  <c r="FS36" i="40"/>
  <c r="FT36" i="40" s="1"/>
  <c r="FS37" i="40"/>
  <c r="FT37" i="40" s="1"/>
  <c r="FS38" i="40"/>
  <c r="FT38" i="40" s="1"/>
  <c r="FS39" i="40"/>
  <c r="FT39" i="40" s="1"/>
  <c r="FS40" i="40"/>
  <c r="FT40" i="40" s="1"/>
  <c r="FS41" i="40"/>
  <c r="FT41" i="40" s="1"/>
  <c r="FS42" i="40"/>
  <c r="FT42" i="40" s="1"/>
  <c r="FS43" i="40"/>
  <c r="FT43" i="40" s="1"/>
  <c r="FS44" i="40"/>
  <c r="FT44" i="40" s="1"/>
  <c r="FS45" i="40"/>
  <c r="FT45" i="40" s="1"/>
  <c r="FS46" i="40"/>
  <c r="FT46" i="40" s="1"/>
  <c r="FS47" i="40"/>
  <c r="FT47" i="40" s="1"/>
  <c r="FS48" i="40"/>
  <c r="FT48" i="40" s="1"/>
  <c r="FS49" i="40"/>
  <c r="FT49" i="40" s="1"/>
  <c r="FS50" i="40"/>
  <c r="FT50" i="40" s="1"/>
  <c r="FS51" i="40"/>
  <c r="FT51" i="40" s="1"/>
  <c r="FS52" i="40"/>
  <c r="FT52" i="40" s="1"/>
  <c r="FS53" i="40"/>
  <c r="FT53" i="40" s="1"/>
  <c r="FS54" i="40"/>
  <c r="FT54" i="40" s="1"/>
  <c r="FS55" i="40"/>
  <c r="FT55" i="40" s="1"/>
  <c r="FS56" i="40"/>
  <c r="FT56" i="40" s="1"/>
  <c r="FS57" i="40"/>
  <c r="FT57" i="40" s="1"/>
  <c r="FS58" i="40"/>
  <c r="FT58" i="40" s="1"/>
  <c r="FS59" i="40"/>
  <c r="FT59" i="40" s="1"/>
  <c r="FS60" i="40"/>
  <c r="FT60" i="40" s="1"/>
  <c r="FS61" i="40"/>
  <c r="FT61" i="40" s="1"/>
  <c r="FS62" i="40"/>
  <c r="FT62" i="40" s="1"/>
  <c r="FS63" i="40"/>
  <c r="FT63" i="40" s="1"/>
  <c r="FS64" i="40"/>
  <c r="FT64" i="40" s="1"/>
  <c r="FS65" i="40"/>
  <c r="FT65" i="40" s="1"/>
  <c r="FS66" i="40"/>
  <c r="FT66" i="40" s="1"/>
  <c r="FS67" i="40"/>
  <c r="FT67" i="40" s="1"/>
  <c r="FS68" i="40"/>
  <c r="FT68" i="40" s="1"/>
  <c r="FS69" i="40"/>
  <c r="FT69" i="40" s="1"/>
  <c r="FS70" i="40"/>
  <c r="FT70" i="40" s="1"/>
  <c r="FS71" i="40"/>
  <c r="FT71" i="40" s="1"/>
  <c r="FS72" i="40"/>
  <c r="FT72" i="40" s="1"/>
  <c r="FS73" i="40"/>
  <c r="FT73" i="40" s="1"/>
  <c r="FS74" i="40"/>
  <c r="FT74" i="40" s="1"/>
  <c r="FS75" i="40"/>
  <c r="FT75" i="40" s="1"/>
  <c r="FS76" i="40"/>
  <c r="FT76" i="40" s="1"/>
  <c r="FS77" i="40"/>
  <c r="FT77" i="40" s="1"/>
  <c r="FS78" i="40"/>
  <c r="FT78" i="40" s="1"/>
  <c r="FS79" i="40"/>
  <c r="FT79" i="40" s="1"/>
  <c r="FS80" i="40"/>
  <c r="FT80" i="40" s="1"/>
  <c r="FS81" i="40"/>
  <c r="FT81" i="40" s="1"/>
  <c r="FS82" i="40"/>
  <c r="FT82" i="40" s="1"/>
  <c r="FS83" i="40"/>
  <c r="FT83" i="40" s="1"/>
  <c r="FS84" i="40"/>
  <c r="FT84" i="40" s="1"/>
  <c r="FS85" i="40"/>
  <c r="FT85" i="40" s="1"/>
  <c r="FJ3" i="40"/>
  <c r="FK3" i="40" s="1"/>
  <c r="FJ4" i="40"/>
  <c r="FK4" i="40" s="1"/>
  <c r="FJ5" i="40"/>
  <c r="FK5" i="40" s="1"/>
  <c r="FJ6" i="40"/>
  <c r="FK6" i="40" s="1"/>
  <c r="FJ7" i="40"/>
  <c r="FK7" i="40" s="1"/>
  <c r="FJ8" i="40"/>
  <c r="FK8" i="40" s="1"/>
  <c r="FJ9" i="40"/>
  <c r="FK9" i="40" s="1"/>
  <c r="FJ10" i="40"/>
  <c r="FK10" i="40" s="1"/>
  <c r="FJ11" i="40"/>
  <c r="FK11" i="40" s="1"/>
  <c r="FJ12" i="40"/>
  <c r="FK12" i="40" s="1"/>
  <c r="FJ13" i="40"/>
  <c r="FK13" i="40" s="1"/>
  <c r="FJ14" i="40"/>
  <c r="FK14" i="40" s="1"/>
  <c r="FJ15" i="40"/>
  <c r="FK15" i="40" s="1"/>
  <c r="FJ16" i="40"/>
  <c r="FK16" i="40" s="1"/>
  <c r="FJ17" i="40"/>
  <c r="FK17" i="40" s="1"/>
  <c r="FJ18" i="40"/>
  <c r="FK18" i="40" s="1"/>
  <c r="FJ19" i="40"/>
  <c r="FK19" i="40" s="1"/>
  <c r="FJ20" i="40"/>
  <c r="FK20" i="40" s="1"/>
  <c r="FJ21" i="40"/>
  <c r="FK21" i="40" s="1"/>
  <c r="FJ22" i="40"/>
  <c r="FK22" i="40" s="1"/>
  <c r="FJ23" i="40"/>
  <c r="FK23" i="40" s="1"/>
  <c r="FJ24" i="40"/>
  <c r="FK24" i="40" s="1"/>
  <c r="FJ25" i="40"/>
  <c r="FK25" i="40" s="1"/>
  <c r="FJ26" i="40"/>
  <c r="FK26" i="40" s="1"/>
  <c r="FJ27" i="40"/>
  <c r="FK27" i="40" s="1"/>
  <c r="FJ28" i="40"/>
  <c r="FK28" i="40" s="1"/>
  <c r="FJ29" i="40"/>
  <c r="FK29" i="40" s="1"/>
  <c r="FJ30" i="40"/>
  <c r="FK30" i="40" s="1"/>
  <c r="FJ31" i="40"/>
  <c r="FK31" i="40" s="1"/>
  <c r="FJ32" i="40"/>
  <c r="FK32" i="40" s="1"/>
  <c r="FJ33" i="40"/>
  <c r="FK33" i="40" s="1"/>
  <c r="FJ34" i="40"/>
  <c r="FK34" i="40" s="1"/>
  <c r="FJ35" i="40"/>
  <c r="FK35" i="40" s="1"/>
  <c r="FJ36" i="40"/>
  <c r="FK36" i="40" s="1"/>
  <c r="FJ37" i="40"/>
  <c r="FK37" i="40" s="1"/>
  <c r="FJ38" i="40"/>
  <c r="FK38" i="40" s="1"/>
  <c r="FJ39" i="40"/>
  <c r="FK39" i="40" s="1"/>
  <c r="FJ40" i="40"/>
  <c r="FK40" i="40" s="1"/>
  <c r="FJ41" i="40"/>
  <c r="FK41" i="40" s="1"/>
  <c r="FJ42" i="40"/>
  <c r="FK42" i="40" s="1"/>
  <c r="FJ43" i="40"/>
  <c r="FK43" i="40" s="1"/>
  <c r="FJ44" i="40"/>
  <c r="FK44" i="40" s="1"/>
  <c r="FJ45" i="40"/>
  <c r="FK45" i="40" s="1"/>
  <c r="FJ46" i="40"/>
  <c r="FK46" i="40" s="1"/>
  <c r="FJ47" i="40"/>
  <c r="FK47" i="40" s="1"/>
  <c r="FJ48" i="40"/>
  <c r="FK48" i="40" s="1"/>
  <c r="FJ49" i="40"/>
  <c r="FK49" i="40" s="1"/>
  <c r="FJ50" i="40"/>
  <c r="FK50" i="40" s="1"/>
  <c r="FJ51" i="40"/>
  <c r="FK51" i="40" s="1"/>
  <c r="FJ52" i="40"/>
  <c r="FK52" i="40" s="1"/>
  <c r="FJ53" i="40"/>
  <c r="FK53" i="40" s="1"/>
  <c r="FJ54" i="40"/>
  <c r="FK54" i="40" s="1"/>
  <c r="FJ55" i="40"/>
  <c r="FK55" i="40" s="1"/>
  <c r="FJ56" i="40"/>
  <c r="FK56" i="40" s="1"/>
  <c r="FJ57" i="40"/>
  <c r="FK57" i="40" s="1"/>
  <c r="FJ58" i="40"/>
  <c r="FK58" i="40" s="1"/>
  <c r="FJ59" i="40"/>
  <c r="FK59" i="40" s="1"/>
  <c r="FJ60" i="40"/>
  <c r="FK60" i="40" s="1"/>
  <c r="FJ61" i="40"/>
  <c r="FK61" i="40" s="1"/>
  <c r="FJ62" i="40"/>
  <c r="FK62" i="40" s="1"/>
  <c r="FJ63" i="40"/>
  <c r="FK63" i="40" s="1"/>
  <c r="FJ64" i="40"/>
  <c r="FK64" i="40" s="1"/>
  <c r="FJ65" i="40"/>
  <c r="FK65" i="40" s="1"/>
  <c r="FJ66" i="40"/>
  <c r="FK66" i="40" s="1"/>
  <c r="FJ67" i="40"/>
  <c r="FJ68" i="40"/>
  <c r="FJ69" i="40"/>
  <c r="FJ70" i="40"/>
  <c r="FJ71" i="40"/>
  <c r="FJ72" i="40"/>
  <c r="FJ73" i="40"/>
  <c r="FJ74" i="40"/>
  <c r="FJ75" i="40"/>
  <c r="FJ76" i="40"/>
  <c r="FJ77" i="40"/>
  <c r="FA3" i="40"/>
  <c r="FB3" i="40" s="1"/>
  <c r="FA4" i="40"/>
  <c r="FB4" i="40" s="1"/>
  <c r="FA5" i="40"/>
  <c r="FB5" i="40" s="1"/>
  <c r="FA6" i="40"/>
  <c r="FB6" i="40" s="1"/>
  <c r="FA7" i="40"/>
  <c r="FB7" i="40" s="1"/>
  <c r="FA8" i="40"/>
  <c r="FB8" i="40" s="1"/>
  <c r="FA9" i="40"/>
  <c r="FB9" i="40" s="1"/>
  <c r="FA10" i="40"/>
  <c r="FB10" i="40" s="1"/>
  <c r="FA11" i="40"/>
  <c r="FB11" i="40" s="1"/>
  <c r="FA12" i="40"/>
  <c r="FB12" i="40" s="1"/>
  <c r="FA13" i="40"/>
  <c r="FB13" i="40" s="1"/>
  <c r="FA14" i="40"/>
  <c r="FB14" i="40" s="1"/>
  <c r="FA15" i="40"/>
  <c r="FB15" i="40" s="1"/>
  <c r="FA16" i="40"/>
  <c r="FB16" i="40" s="1"/>
  <c r="FA17" i="40"/>
  <c r="FB17" i="40" s="1"/>
  <c r="FA18" i="40"/>
  <c r="FB18" i="40" s="1"/>
  <c r="FA19" i="40"/>
  <c r="FB19" i="40" s="1"/>
  <c r="FA20" i="40"/>
  <c r="FB20" i="40" s="1"/>
  <c r="FA21" i="40"/>
  <c r="FB21" i="40" s="1"/>
  <c r="FA22" i="40"/>
  <c r="FB22" i="40" s="1"/>
  <c r="FA23" i="40"/>
  <c r="FB23" i="40" s="1"/>
  <c r="FA24" i="40"/>
  <c r="FB24" i="40" s="1"/>
  <c r="FA25" i="40"/>
  <c r="FB25" i="40" s="1"/>
  <c r="FA26" i="40"/>
  <c r="FB26" i="40" s="1"/>
  <c r="FA27" i="40"/>
  <c r="FB27" i="40" s="1"/>
  <c r="FA28" i="40"/>
  <c r="FB28" i="40" s="1"/>
  <c r="FA29" i="40"/>
  <c r="FB29" i="40" s="1"/>
  <c r="FA30" i="40"/>
  <c r="FB30" i="40" s="1"/>
  <c r="FA31" i="40"/>
  <c r="FB31" i="40" s="1"/>
  <c r="FA32" i="40"/>
  <c r="FB32" i="40" s="1"/>
  <c r="FA33" i="40"/>
  <c r="FB33" i="40" s="1"/>
  <c r="FA34" i="40"/>
  <c r="FB34" i="40" s="1"/>
  <c r="FA35" i="40"/>
  <c r="FB35" i="40" s="1"/>
  <c r="FA36" i="40"/>
  <c r="FB36" i="40" s="1"/>
  <c r="FA37" i="40"/>
  <c r="FB37" i="40" s="1"/>
  <c r="FA38" i="40"/>
  <c r="FB38" i="40" s="1"/>
  <c r="FA39" i="40"/>
  <c r="FB39" i="40" s="1"/>
  <c r="FA40" i="40"/>
  <c r="FB40" i="40" s="1"/>
  <c r="FA41" i="40"/>
  <c r="FB41" i="40" s="1"/>
  <c r="FA42" i="40"/>
  <c r="FB42" i="40" s="1"/>
  <c r="FA43" i="40"/>
  <c r="FB43" i="40" s="1"/>
  <c r="FA44" i="40"/>
  <c r="FB44" i="40" s="1"/>
  <c r="FA45" i="40"/>
  <c r="FB45" i="40" s="1"/>
  <c r="FA46" i="40"/>
  <c r="FB46" i="40" s="1"/>
  <c r="FA47" i="40"/>
  <c r="FB47" i="40" s="1"/>
  <c r="FA48" i="40"/>
  <c r="FB48" i="40" s="1"/>
  <c r="FA49" i="40"/>
  <c r="FB49" i="40" s="1"/>
  <c r="FA50" i="40"/>
  <c r="FB50" i="40" s="1"/>
  <c r="FA51" i="40"/>
  <c r="FB51" i="40" s="1"/>
  <c r="FA52" i="40"/>
  <c r="FB52" i="40" s="1"/>
  <c r="FA53" i="40"/>
  <c r="FB53" i="40" s="1"/>
  <c r="FA54" i="40"/>
  <c r="FB54" i="40" s="1"/>
  <c r="FA55" i="40"/>
  <c r="FB55" i="40" s="1"/>
  <c r="FA56" i="40"/>
  <c r="FB56" i="40" s="1"/>
  <c r="FA57" i="40"/>
  <c r="FB57" i="40" s="1"/>
  <c r="FA58" i="40"/>
  <c r="FB58" i="40" s="1"/>
  <c r="FA59" i="40"/>
  <c r="FB59" i="40" s="1"/>
  <c r="FA60" i="40"/>
  <c r="FB60" i="40" s="1"/>
  <c r="FA61" i="40"/>
  <c r="FB61" i="40" s="1"/>
  <c r="FA62" i="40"/>
  <c r="FB62" i="40" s="1"/>
  <c r="FA63" i="40"/>
  <c r="FB63" i="40" s="1"/>
  <c r="FA64" i="40"/>
  <c r="FB64" i="40" s="1"/>
  <c r="FA65" i="40"/>
  <c r="FB65" i="40" s="1"/>
  <c r="FA66" i="40"/>
  <c r="FB66" i="40" s="1"/>
  <c r="FA67" i="40"/>
  <c r="FB67" i="40" s="1"/>
  <c r="FA68" i="40"/>
  <c r="FB68" i="40" s="1"/>
  <c r="FA69" i="40"/>
  <c r="FB69" i="40" s="1"/>
  <c r="FA70" i="40"/>
  <c r="FB70" i="40" s="1"/>
  <c r="FA71" i="40"/>
  <c r="FB71" i="40" s="1"/>
  <c r="FA72" i="40"/>
  <c r="FB72" i="40" s="1"/>
  <c r="FA73" i="40"/>
  <c r="FB73" i="40" s="1"/>
  <c r="FA74" i="40"/>
  <c r="FB74" i="40" s="1"/>
  <c r="FA75" i="40"/>
  <c r="FB75" i="40" s="1"/>
  <c r="FA76" i="40"/>
  <c r="FB76" i="40" s="1"/>
  <c r="FA77" i="40"/>
  <c r="FB77" i="40" s="1"/>
  <c r="FA78" i="40"/>
  <c r="FB78" i="40" s="1"/>
  <c r="FA79" i="40"/>
  <c r="FB79" i="40" s="1"/>
  <c r="FA80" i="40"/>
  <c r="FB80" i="40" s="1"/>
  <c r="FA81" i="40"/>
  <c r="FB81" i="40" s="1"/>
  <c r="FA82" i="40"/>
  <c r="FB82" i="40" s="1"/>
  <c r="FA83" i="40"/>
  <c r="FB83" i="40" s="1"/>
  <c r="FA84" i="40"/>
  <c r="FB84" i="40" s="1"/>
  <c r="FA85" i="40"/>
  <c r="FB85" i="40" s="1"/>
  <c r="FA86" i="40"/>
  <c r="FB86" i="40" s="1"/>
  <c r="FA87" i="40"/>
  <c r="FB87" i="40" s="1"/>
  <c r="FA88" i="40"/>
  <c r="FB88" i="40" s="1"/>
  <c r="FA89" i="40"/>
  <c r="FB89" i="40" s="1"/>
  <c r="FA90" i="40"/>
  <c r="FB90" i="40" s="1"/>
  <c r="FA91" i="40"/>
  <c r="FB91" i="40" s="1"/>
  <c r="FA92" i="40"/>
  <c r="FB92" i="40" s="1"/>
  <c r="FA93" i="40"/>
  <c r="FB93" i="40" s="1"/>
  <c r="FA94" i="40"/>
  <c r="FB94" i="40" s="1"/>
  <c r="FA95" i="40"/>
  <c r="FB95" i="40" s="1"/>
  <c r="FA96" i="40"/>
  <c r="FB96" i="40" s="1"/>
  <c r="FA97" i="40"/>
  <c r="FB97" i="40" s="1"/>
  <c r="FA98" i="40"/>
  <c r="FB98" i="40" s="1"/>
  <c r="FA99" i="40"/>
  <c r="FB99" i="40" s="1"/>
  <c r="FA100" i="40"/>
  <c r="FB100" i="40" s="1"/>
  <c r="FA101" i="40"/>
  <c r="FB101" i="40" s="1"/>
  <c r="FA102" i="40"/>
  <c r="FB102" i="40" s="1"/>
  <c r="FA103" i="40"/>
  <c r="FB103" i="40" s="1"/>
  <c r="FA104" i="40"/>
  <c r="FB104" i="40" s="1"/>
  <c r="FA105" i="40"/>
  <c r="FB105" i="40" s="1"/>
  <c r="FA106" i="40"/>
  <c r="FB106" i="40" s="1"/>
  <c r="FA107" i="40"/>
  <c r="FB107" i="40" s="1"/>
  <c r="FA108" i="40"/>
  <c r="FB108" i="40" s="1"/>
  <c r="FA109" i="40"/>
  <c r="FB109" i="40" s="1"/>
  <c r="FA110" i="40"/>
  <c r="FB110" i="40" s="1"/>
  <c r="FA111" i="40"/>
  <c r="FB111" i="40" s="1"/>
  <c r="FA112" i="40"/>
  <c r="FB112" i="40" s="1"/>
  <c r="FA113" i="40"/>
  <c r="FB113" i="40" s="1"/>
  <c r="FA114" i="40"/>
  <c r="FB114" i="40" s="1"/>
  <c r="FA115" i="40"/>
  <c r="FB115" i="40" s="1"/>
  <c r="FA116" i="40"/>
  <c r="FB116" i="40" s="1"/>
  <c r="FA117" i="40"/>
  <c r="FB117" i="40" s="1"/>
  <c r="FA118" i="40"/>
  <c r="FB118" i="40" s="1"/>
  <c r="FA119" i="40"/>
  <c r="FB119" i="40" s="1"/>
  <c r="FA120" i="40"/>
  <c r="FB120" i="40" s="1"/>
  <c r="FA121" i="40"/>
  <c r="FB121" i="40" s="1"/>
  <c r="FA122" i="40"/>
  <c r="FB122" i="40" s="1"/>
  <c r="FA123" i="40"/>
  <c r="FB123" i="40" s="1"/>
  <c r="FA124" i="40"/>
  <c r="FB124" i="40" s="1"/>
  <c r="FA125" i="40"/>
  <c r="FB125" i="40" s="1"/>
  <c r="FA126" i="40"/>
  <c r="FB126" i="40" s="1"/>
  <c r="FA127" i="40"/>
  <c r="FB127" i="40" s="1"/>
  <c r="FA128" i="40"/>
  <c r="FB128" i="40" s="1"/>
  <c r="FA129" i="40"/>
  <c r="FB129" i="40" s="1"/>
  <c r="FA130" i="40"/>
  <c r="FB130" i="40" s="1"/>
  <c r="FA131" i="40"/>
  <c r="FB131" i="40" s="1"/>
  <c r="FA132" i="40"/>
  <c r="FB132" i="40" s="1"/>
  <c r="FA133" i="40"/>
  <c r="FB133" i="40" s="1"/>
  <c r="FA134" i="40"/>
  <c r="FB134" i="40" s="1"/>
  <c r="FA135" i="40"/>
  <c r="FB135" i="40" s="1"/>
  <c r="FA136" i="40"/>
  <c r="FB136" i="40" s="1"/>
  <c r="FA137" i="40"/>
  <c r="FB137" i="40" s="1"/>
  <c r="FA138" i="40"/>
  <c r="FB138" i="40" s="1"/>
  <c r="FA139" i="40"/>
  <c r="FB139" i="40" s="1"/>
  <c r="FA140" i="40"/>
  <c r="FB140" i="40" s="1"/>
  <c r="FA141" i="40"/>
  <c r="FB141" i="40" s="1"/>
  <c r="FA142" i="40"/>
  <c r="FB142" i="40" s="1"/>
  <c r="FA143" i="40"/>
  <c r="FB143" i="40" s="1"/>
  <c r="FA144" i="40"/>
  <c r="FB144" i="40" s="1"/>
  <c r="FA145" i="40"/>
  <c r="FB145" i="40" s="1"/>
  <c r="FA146" i="40"/>
  <c r="FB146" i="40" s="1"/>
  <c r="FA147" i="40"/>
  <c r="FB147" i="40" s="1"/>
  <c r="FA148" i="40"/>
  <c r="FB148" i="40" s="1"/>
  <c r="FA149" i="40"/>
  <c r="FB149" i="40" s="1"/>
  <c r="FA150" i="40"/>
  <c r="FB150" i="40" s="1"/>
  <c r="FA151" i="40"/>
  <c r="FB151" i="40" s="1"/>
  <c r="FA152" i="40"/>
  <c r="FB152" i="40" s="1"/>
  <c r="FA153" i="40"/>
  <c r="FB153" i="40" s="1"/>
  <c r="FA154" i="40"/>
  <c r="FB154" i="40" s="1"/>
  <c r="FA155" i="40"/>
  <c r="FB155" i="40" s="1"/>
  <c r="FA156" i="40"/>
  <c r="FB156" i="40" s="1"/>
  <c r="FA157" i="40"/>
  <c r="FB157" i="40" s="1"/>
  <c r="FA158" i="40"/>
  <c r="FB158" i="40" s="1"/>
  <c r="FA159" i="40"/>
  <c r="FB159" i="40" s="1"/>
  <c r="FA160" i="40"/>
  <c r="FB160" i="40" s="1"/>
  <c r="FA161" i="40"/>
  <c r="FB161" i="40" s="1"/>
  <c r="FA162" i="40"/>
  <c r="FB162" i="40" s="1"/>
  <c r="FA163" i="40"/>
  <c r="FB163" i="40" s="1"/>
  <c r="FA164" i="40"/>
  <c r="FB164" i="40" s="1"/>
  <c r="FA165" i="40"/>
  <c r="FB165" i="40" s="1"/>
  <c r="FA166" i="40"/>
  <c r="FB166" i="40" s="1"/>
  <c r="FA167" i="40"/>
  <c r="FB167" i="40" s="1"/>
  <c r="FA168" i="40"/>
  <c r="FB168" i="40" s="1"/>
  <c r="FA169" i="40"/>
  <c r="FB169" i="40" s="1"/>
  <c r="FA170" i="40"/>
  <c r="FB170" i="40" s="1"/>
  <c r="FA171" i="40"/>
  <c r="FB171" i="40" s="1"/>
  <c r="FA172" i="40"/>
  <c r="FB172" i="40" s="1"/>
  <c r="FA173" i="40"/>
  <c r="FB173" i="40" s="1"/>
  <c r="FA174" i="40"/>
  <c r="FB174" i="40" s="1"/>
  <c r="FA175" i="40"/>
  <c r="FB175" i="40" s="1"/>
  <c r="FA176" i="40"/>
  <c r="FB176" i="40" s="1"/>
  <c r="FA177" i="40"/>
  <c r="FB177" i="40" s="1"/>
  <c r="FA178" i="40"/>
  <c r="FB178" i="40" s="1"/>
  <c r="FA179" i="40"/>
  <c r="FB179" i="40" s="1"/>
  <c r="FA180" i="40"/>
  <c r="FB180" i="40" s="1"/>
  <c r="FA181" i="40"/>
  <c r="FB181" i="40" s="1"/>
  <c r="FA182" i="40"/>
  <c r="FB182" i="40" s="1"/>
  <c r="FA183" i="40"/>
  <c r="FB183" i="40" s="1"/>
  <c r="FA184" i="40"/>
  <c r="FB184" i="40" s="1"/>
  <c r="FA185" i="40"/>
  <c r="FB185" i="40" s="1"/>
  <c r="FA186" i="40"/>
  <c r="FB186" i="40" s="1"/>
  <c r="FA187" i="40"/>
  <c r="FB187" i="40" s="1"/>
  <c r="FA188" i="40"/>
  <c r="FB188" i="40" s="1"/>
  <c r="FA189" i="40"/>
  <c r="FB189" i="40" s="1"/>
  <c r="FA190" i="40"/>
  <c r="FB190" i="40" s="1"/>
  <c r="FA191" i="40"/>
  <c r="FB191" i="40" s="1"/>
  <c r="FA192" i="40"/>
  <c r="FB192" i="40" s="1"/>
  <c r="FA193" i="40"/>
  <c r="FB193" i="40" s="1"/>
  <c r="FA194" i="40"/>
  <c r="FB194" i="40" s="1"/>
  <c r="FA195" i="40"/>
  <c r="FB195" i="40" s="1"/>
  <c r="FA196" i="40"/>
  <c r="FB196" i="40" s="1"/>
  <c r="FA197" i="40"/>
  <c r="FB197" i="40" s="1"/>
  <c r="FA198" i="40"/>
  <c r="FB198" i="40" s="1"/>
  <c r="FA199" i="40"/>
  <c r="FB199" i="40" s="1"/>
  <c r="FA200" i="40"/>
  <c r="FB200" i="40" s="1"/>
  <c r="FA201" i="40"/>
  <c r="FB201" i="40" s="1"/>
  <c r="FA202" i="40"/>
  <c r="FB202" i="40" s="1"/>
  <c r="FA203" i="40"/>
  <c r="FB203" i="40" s="1"/>
  <c r="FA204" i="40"/>
  <c r="FB204" i="40" s="1"/>
  <c r="FA205" i="40"/>
  <c r="FB205" i="40" s="1"/>
  <c r="FA206" i="40"/>
  <c r="FB206" i="40" s="1"/>
  <c r="FA207" i="40"/>
  <c r="FB207" i="40" s="1"/>
  <c r="FA208" i="40"/>
  <c r="FB208" i="40" s="1"/>
  <c r="FA209" i="40"/>
  <c r="FB209" i="40" s="1"/>
  <c r="FA210" i="40"/>
  <c r="FB210" i="40" s="1"/>
  <c r="FA211" i="40"/>
  <c r="FB211" i="40" s="1"/>
  <c r="FA212" i="40"/>
  <c r="FB212" i="40" s="1"/>
  <c r="FA213" i="40"/>
  <c r="FB213" i="40" s="1"/>
  <c r="FA214" i="40"/>
  <c r="FB214" i="40" s="1"/>
  <c r="FA215" i="40"/>
  <c r="FB215" i="40" s="1"/>
  <c r="FA216" i="40"/>
  <c r="FB216" i="40" s="1"/>
  <c r="FA217" i="40"/>
  <c r="FB217" i="40" s="1"/>
  <c r="FA218" i="40"/>
  <c r="FB218" i="40" s="1"/>
  <c r="FA219" i="40"/>
  <c r="FB219" i="40" s="1"/>
  <c r="FA220" i="40"/>
  <c r="FB220" i="40" s="1"/>
  <c r="FA221" i="40"/>
  <c r="FB221" i="40" s="1"/>
  <c r="FA222" i="40"/>
  <c r="FB222" i="40" s="1"/>
  <c r="FA223" i="40"/>
  <c r="FB223" i="40" s="1"/>
  <c r="FA224" i="40"/>
  <c r="FB224" i="40" s="1"/>
  <c r="FA225" i="40"/>
  <c r="FB225" i="40" s="1"/>
  <c r="FA226" i="40"/>
  <c r="FB226" i="40" s="1"/>
  <c r="FA227" i="40"/>
  <c r="FB227" i="40" s="1"/>
  <c r="FA228" i="40"/>
  <c r="FB228" i="40" s="1"/>
  <c r="FA229" i="40"/>
  <c r="FB229" i="40" s="1"/>
  <c r="FA230" i="40"/>
  <c r="FB230" i="40" s="1"/>
  <c r="FA231" i="40"/>
  <c r="FB231" i="40" s="1"/>
  <c r="FA232" i="40"/>
  <c r="FB232" i="40" s="1"/>
  <c r="FA233" i="40"/>
  <c r="FB233" i="40" s="1"/>
  <c r="FA234" i="40"/>
  <c r="FB234" i="40" s="1"/>
  <c r="FA235" i="40"/>
  <c r="FB235" i="40" s="1"/>
  <c r="FA236" i="40"/>
  <c r="FB236" i="40" s="1"/>
  <c r="FA237" i="40"/>
  <c r="FB237" i="40" s="1"/>
  <c r="FA238" i="40"/>
  <c r="FB238" i="40" s="1"/>
  <c r="FA239" i="40"/>
  <c r="FB239" i="40" s="1"/>
  <c r="FA240" i="40"/>
  <c r="FB240" i="40" s="1"/>
  <c r="FA241" i="40"/>
  <c r="FB241" i="40" s="1"/>
  <c r="FA242" i="40"/>
  <c r="FB242" i="40" s="1"/>
  <c r="FA243" i="40"/>
  <c r="FB243" i="40" s="1"/>
  <c r="FA244" i="40"/>
  <c r="FB244" i="40" s="1"/>
  <c r="FA245" i="40"/>
  <c r="FB245" i="40" s="1"/>
  <c r="FA246" i="40"/>
  <c r="FB246" i="40" s="1"/>
  <c r="FA247" i="40"/>
  <c r="FB247" i="40" s="1"/>
  <c r="FA248" i="40"/>
  <c r="FB248" i="40" s="1"/>
  <c r="FA249" i="40"/>
  <c r="FB249" i="40" s="1"/>
  <c r="FA250" i="40"/>
  <c r="FB250" i="40" s="1"/>
  <c r="FA251" i="40"/>
  <c r="FB251" i="40" s="1"/>
  <c r="FA252" i="40"/>
  <c r="FB252" i="40" s="1"/>
  <c r="FA253" i="40"/>
  <c r="FB253" i="40" s="1"/>
  <c r="FA254" i="40"/>
  <c r="FB254" i="40" s="1"/>
  <c r="FA255" i="40"/>
  <c r="FB255" i="40" s="1"/>
  <c r="FA256" i="40"/>
  <c r="FB256" i="40" s="1"/>
  <c r="FA257" i="40"/>
  <c r="FB257" i="40" s="1"/>
  <c r="FA258" i="40"/>
  <c r="FB258" i="40" s="1"/>
  <c r="FA259" i="40"/>
  <c r="FB259" i="40" s="1"/>
  <c r="FA260" i="40"/>
  <c r="FB260" i="40" s="1"/>
  <c r="FA261" i="40"/>
  <c r="FB261" i="40" s="1"/>
  <c r="FA262" i="40"/>
  <c r="FB262" i="40" s="1"/>
  <c r="FA263" i="40"/>
  <c r="FB263" i="40" s="1"/>
  <c r="FA264" i="40"/>
  <c r="FB264" i="40" s="1"/>
  <c r="FA265" i="40"/>
  <c r="FB265" i="40" s="1"/>
  <c r="FA266" i="40"/>
  <c r="FB266" i="40" s="1"/>
  <c r="FA267" i="40"/>
  <c r="FB267" i="40" s="1"/>
  <c r="FA268" i="40"/>
  <c r="FB268" i="40" s="1"/>
  <c r="FA269" i="40"/>
  <c r="FB269" i="40" s="1"/>
  <c r="FA270" i="40"/>
  <c r="FB270" i="40" s="1"/>
  <c r="FA271" i="40"/>
  <c r="FB271" i="40" s="1"/>
  <c r="FA272" i="40"/>
  <c r="FB272" i="40" s="1"/>
  <c r="FA273" i="40"/>
  <c r="FB273" i="40" s="1"/>
  <c r="FA274" i="40"/>
  <c r="FB274" i="40" s="1"/>
  <c r="FA275" i="40"/>
  <c r="FB275" i="40" s="1"/>
  <c r="FA276" i="40"/>
  <c r="FB276" i="40" s="1"/>
  <c r="FA277" i="40"/>
  <c r="FB277" i="40" s="1"/>
  <c r="FA278" i="40"/>
  <c r="FB278" i="40" s="1"/>
  <c r="FA279" i="40"/>
  <c r="FB279" i="40" s="1"/>
  <c r="FA280" i="40"/>
  <c r="FB280" i="40" s="1"/>
  <c r="FA281" i="40"/>
  <c r="FB281" i="40" s="1"/>
  <c r="FA282" i="40"/>
  <c r="FB282" i="40" s="1"/>
  <c r="FA283" i="40"/>
  <c r="FB283" i="40" s="1"/>
  <c r="FA284" i="40"/>
  <c r="FB284" i="40" s="1"/>
  <c r="FA285" i="40"/>
  <c r="FB285" i="40" s="1"/>
  <c r="FA286" i="40"/>
  <c r="FB286" i="40" s="1"/>
  <c r="FA287" i="40"/>
  <c r="FB287" i="40" s="1"/>
  <c r="FA288" i="40"/>
  <c r="FB288" i="40" s="1"/>
  <c r="FA289" i="40"/>
  <c r="FB289" i="40" s="1"/>
  <c r="FA290" i="40"/>
  <c r="FB290" i="40" s="1"/>
  <c r="FA291" i="40"/>
  <c r="FB291" i="40" s="1"/>
  <c r="FA292" i="40"/>
  <c r="FB292" i="40" s="1"/>
  <c r="FA293" i="40"/>
  <c r="FB293" i="40" s="1"/>
  <c r="FA294" i="40"/>
  <c r="FB294" i="40" s="1"/>
  <c r="FA295" i="40"/>
  <c r="FB295" i="40" s="1"/>
  <c r="FA296" i="40"/>
  <c r="FB296" i="40" s="1"/>
  <c r="FA297" i="40"/>
  <c r="FB297" i="40" s="1"/>
  <c r="FA298" i="40"/>
  <c r="FB298" i="40" s="1"/>
  <c r="FA299" i="40"/>
  <c r="FB299" i="40" s="1"/>
  <c r="FA300" i="40"/>
  <c r="FB300" i="40" s="1"/>
  <c r="FA301" i="40"/>
  <c r="FB301" i="40" s="1"/>
  <c r="FA302" i="40"/>
  <c r="FB302" i="40" s="1"/>
  <c r="FA303" i="40"/>
  <c r="FB303" i="40" s="1"/>
  <c r="FA304" i="40"/>
  <c r="FB304" i="40" s="1"/>
  <c r="FA305" i="40"/>
  <c r="FB305" i="40" s="1"/>
  <c r="FA306" i="40"/>
  <c r="FB306" i="40" s="1"/>
  <c r="FA307" i="40"/>
  <c r="FB307" i="40" s="1"/>
  <c r="FA308" i="40"/>
  <c r="FB308" i="40" s="1"/>
  <c r="FA309" i="40"/>
  <c r="FB309" i="40" s="1"/>
  <c r="FA310" i="40"/>
  <c r="FB310" i="40" s="1"/>
  <c r="FA311" i="40"/>
  <c r="FB311" i="40" s="1"/>
  <c r="FA312" i="40"/>
  <c r="FB312" i="40" s="1"/>
  <c r="FA313" i="40"/>
  <c r="FB313" i="40" s="1"/>
  <c r="FA314" i="40"/>
  <c r="FB314" i="40" s="1"/>
  <c r="FA315" i="40"/>
  <c r="FB315" i="40" s="1"/>
  <c r="FA316" i="40"/>
  <c r="FB316" i="40" s="1"/>
  <c r="FA317" i="40"/>
  <c r="FB317" i="40" s="1"/>
  <c r="FA318" i="40"/>
  <c r="FB318" i="40" s="1"/>
  <c r="FA319" i="40"/>
  <c r="FB319" i="40" s="1"/>
  <c r="FA320" i="40"/>
  <c r="FB320" i="40" s="1"/>
  <c r="FA321" i="40"/>
  <c r="FB321" i="40" s="1"/>
  <c r="FA322" i="40"/>
  <c r="FB322" i="40" s="1"/>
  <c r="FA323" i="40"/>
  <c r="FB323" i="40" s="1"/>
  <c r="FA324" i="40"/>
  <c r="FB324" i="40" s="1"/>
  <c r="FA325" i="40"/>
  <c r="FB325" i="40" s="1"/>
  <c r="FA326" i="40"/>
  <c r="FB326" i="40" s="1"/>
  <c r="FA327" i="40"/>
  <c r="FB327" i="40" s="1"/>
  <c r="FA328" i="40"/>
  <c r="FB328" i="40" s="1"/>
  <c r="FA329" i="40"/>
  <c r="FB329" i="40" s="1"/>
  <c r="FA330" i="40"/>
  <c r="FB330" i="40" s="1"/>
  <c r="FA331" i="40"/>
  <c r="FB331" i="40" s="1"/>
  <c r="FA332" i="40"/>
  <c r="FB332" i="40" s="1"/>
  <c r="FA333" i="40"/>
  <c r="FB333" i="40" s="1"/>
  <c r="FA334" i="40"/>
  <c r="FB334" i="40" s="1"/>
  <c r="FA335" i="40"/>
  <c r="FB335" i="40" s="1"/>
  <c r="FA336" i="40"/>
  <c r="FB336" i="40" s="1"/>
  <c r="FA337" i="40"/>
  <c r="FB337" i="40" s="1"/>
  <c r="FA338" i="40"/>
  <c r="FB338" i="40" s="1"/>
  <c r="FA339" i="40"/>
  <c r="FB339" i="40" s="1"/>
  <c r="FA340" i="40"/>
  <c r="FB340" i="40" s="1"/>
  <c r="FA341" i="40"/>
  <c r="FB341" i="40" s="1"/>
  <c r="FA342" i="40"/>
  <c r="FB342" i="40" s="1"/>
  <c r="FA343" i="40"/>
  <c r="FB343" i="40" s="1"/>
  <c r="FA344" i="40"/>
  <c r="FB344" i="40" s="1"/>
  <c r="FA345" i="40"/>
  <c r="FB345" i="40" s="1"/>
  <c r="FA346" i="40"/>
  <c r="FB346" i="40" s="1"/>
  <c r="FA347" i="40"/>
  <c r="FB347" i="40" s="1"/>
  <c r="FA348" i="40"/>
  <c r="FB348" i="40" s="1"/>
  <c r="FA349" i="40"/>
  <c r="FB349" i="40" s="1"/>
  <c r="FA350" i="40"/>
  <c r="FB350" i="40" s="1"/>
  <c r="FA351" i="40"/>
  <c r="FB351" i="40" s="1"/>
  <c r="FA352" i="40"/>
  <c r="FB352" i="40" s="1"/>
  <c r="FA353" i="40"/>
  <c r="FB353" i="40" s="1"/>
  <c r="FA354" i="40"/>
  <c r="FB354" i="40" s="1"/>
  <c r="FA355" i="40"/>
  <c r="FB355" i="40" s="1"/>
  <c r="FA356" i="40"/>
  <c r="FB356" i="40" s="1"/>
  <c r="FA357" i="40"/>
  <c r="FB357" i="40" s="1"/>
  <c r="FA358" i="40"/>
  <c r="FB358" i="40" s="1"/>
  <c r="FA359" i="40"/>
  <c r="FB359" i="40" s="1"/>
  <c r="FA360" i="40"/>
  <c r="FB360" i="40" s="1"/>
  <c r="FA361" i="40"/>
  <c r="FB361" i="40" s="1"/>
  <c r="FA362" i="40"/>
  <c r="FB362" i="40" s="1"/>
  <c r="FA363" i="40"/>
  <c r="FB363" i="40" s="1"/>
  <c r="FA364" i="40"/>
  <c r="FB364" i="40" s="1"/>
  <c r="FA365" i="40"/>
  <c r="FB365" i="40" s="1"/>
  <c r="FA366" i="40"/>
  <c r="FB366" i="40" s="1"/>
  <c r="FA367" i="40"/>
  <c r="FB367" i="40" s="1"/>
  <c r="FA368" i="40"/>
  <c r="FB368" i="40" s="1"/>
  <c r="FA369" i="40"/>
  <c r="FB369" i="40" s="1"/>
  <c r="FA370" i="40"/>
  <c r="FB370" i="40" s="1"/>
  <c r="FA371" i="40"/>
  <c r="FB371" i="40" s="1"/>
  <c r="FA372" i="40"/>
  <c r="FB372" i="40" s="1"/>
  <c r="FA373" i="40"/>
  <c r="FB373" i="40" s="1"/>
  <c r="FA374" i="40"/>
  <c r="FB374" i="40" s="1"/>
  <c r="FA375" i="40"/>
  <c r="FB375" i="40" s="1"/>
  <c r="FA376" i="40"/>
  <c r="FB376" i="40" s="1"/>
  <c r="FA377" i="40"/>
  <c r="FB377" i="40" s="1"/>
  <c r="FA378" i="40"/>
  <c r="FB378" i="40" s="1"/>
  <c r="FA379" i="40"/>
  <c r="FB379" i="40" s="1"/>
  <c r="FA380" i="40"/>
  <c r="FB380" i="40" s="1"/>
  <c r="FA381" i="40"/>
  <c r="FB381" i="40" s="1"/>
  <c r="FA382" i="40"/>
  <c r="FB382" i="40" s="1"/>
  <c r="FA383" i="40"/>
  <c r="FB383" i="40" s="1"/>
  <c r="FA384" i="40"/>
  <c r="FB384" i="40" s="1"/>
  <c r="FA385" i="40"/>
  <c r="FB385" i="40" s="1"/>
  <c r="FA386" i="40"/>
  <c r="FB386" i="40" s="1"/>
  <c r="FA387" i="40"/>
  <c r="FB387" i="40" s="1"/>
  <c r="FA388" i="40"/>
  <c r="FB388" i="40" s="1"/>
  <c r="FA389" i="40"/>
  <c r="FB389" i="40" s="1"/>
  <c r="FA390" i="40"/>
  <c r="FB390" i="40" s="1"/>
  <c r="FA391" i="40"/>
  <c r="FB391" i="40" s="1"/>
  <c r="FA392" i="40"/>
  <c r="FB392" i="40" s="1"/>
  <c r="FA393" i="40"/>
  <c r="FB393" i="40" s="1"/>
  <c r="FA394" i="40"/>
  <c r="FB394" i="40" s="1"/>
  <c r="FA395" i="40"/>
  <c r="FB395" i="40" s="1"/>
  <c r="FA396" i="40"/>
  <c r="FB396" i="40" s="1"/>
  <c r="FA397" i="40"/>
  <c r="FB397" i="40" s="1"/>
  <c r="FA398" i="40"/>
  <c r="FB398" i="40" s="1"/>
  <c r="FA399" i="40"/>
  <c r="FB399" i="40" s="1"/>
  <c r="FA400" i="40"/>
  <c r="FB400" i="40" s="1"/>
  <c r="FA401" i="40"/>
  <c r="FB401" i="40" s="1"/>
  <c r="ER3" i="40"/>
  <c r="ES3" i="40" s="1"/>
  <c r="ER4" i="40"/>
  <c r="ES4" i="40" s="1"/>
  <c r="ER5" i="40"/>
  <c r="ES5" i="40" s="1"/>
  <c r="ER6" i="40"/>
  <c r="ES6" i="40" s="1"/>
  <c r="ER7" i="40"/>
  <c r="ES7" i="40" s="1"/>
  <c r="ER8" i="40"/>
  <c r="ES8" i="40" s="1"/>
  <c r="ER9" i="40"/>
  <c r="ES9" i="40" s="1"/>
  <c r="ER10" i="40"/>
  <c r="ES10" i="40" s="1"/>
  <c r="ER11" i="40"/>
  <c r="ES11" i="40" s="1"/>
  <c r="ER12" i="40"/>
  <c r="ES12" i="40" s="1"/>
  <c r="ER13" i="40"/>
  <c r="ES13" i="40" s="1"/>
  <c r="ER14" i="40"/>
  <c r="ES14" i="40" s="1"/>
  <c r="ER15" i="40"/>
  <c r="ES15" i="40" s="1"/>
  <c r="ER16" i="40"/>
  <c r="ES16" i="40" s="1"/>
  <c r="ER17" i="40"/>
  <c r="ES17" i="40" s="1"/>
  <c r="ER18" i="40"/>
  <c r="ES18" i="40" s="1"/>
  <c r="ER19" i="40"/>
  <c r="ES19" i="40" s="1"/>
  <c r="ER20" i="40"/>
  <c r="ES20" i="40" s="1"/>
  <c r="ER21" i="40"/>
  <c r="ES21" i="40" s="1"/>
  <c r="ER22" i="40"/>
  <c r="ES22" i="40" s="1"/>
  <c r="ER23" i="40"/>
  <c r="ES23" i="40" s="1"/>
  <c r="ER24" i="40"/>
  <c r="ES24" i="40" s="1"/>
  <c r="ER25" i="40"/>
  <c r="ES25" i="40" s="1"/>
  <c r="ER26" i="40"/>
  <c r="ES26" i="40" s="1"/>
  <c r="ER27" i="40"/>
  <c r="ES27" i="40" s="1"/>
  <c r="ER28" i="40"/>
  <c r="ES28" i="40" s="1"/>
  <c r="ER29" i="40"/>
  <c r="ES29" i="40" s="1"/>
  <c r="ER30" i="40"/>
  <c r="ES30" i="40" s="1"/>
  <c r="ER31" i="40"/>
  <c r="ES31" i="40" s="1"/>
  <c r="ER32" i="40"/>
  <c r="ES32" i="40" s="1"/>
  <c r="ER33" i="40"/>
  <c r="ES33" i="40" s="1"/>
  <c r="ER34" i="40"/>
  <c r="ES34" i="40" s="1"/>
  <c r="ER35" i="40"/>
  <c r="ES35" i="40" s="1"/>
  <c r="ER36" i="40"/>
  <c r="ES36" i="40" s="1"/>
  <c r="ER37" i="40"/>
  <c r="ES37" i="40" s="1"/>
  <c r="ER38" i="40"/>
  <c r="ES38" i="40" s="1"/>
  <c r="ER39" i="40"/>
  <c r="ES39" i="40" s="1"/>
  <c r="ER40" i="40"/>
  <c r="ES40" i="40" s="1"/>
  <c r="ER41" i="40"/>
  <c r="ES41" i="40" s="1"/>
  <c r="ER42" i="40"/>
  <c r="ES42" i="40" s="1"/>
  <c r="ER43" i="40"/>
  <c r="ES43" i="40" s="1"/>
  <c r="ER44" i="40"/>
  <c r="ES44" i="40" s="1"/>
  <c r="ER45" i="40"/>
  <c r="ES45" i="40" s="1"/>
  <c r="ER46" i="40"/>
  <c r="ES46" i="40" s="1"/>
  <c r="ER47" i="40"/>
  <c r="ES47" i="40" s="1"/>
  <c r="ER48" i="40"/>
  <c r="ES48" i="40" s="1"/>
  <c r="ER49" i="40"/>
  <c r="ES49" i="40" s="1"/>
  <c r="ER50" i="40"/>
  <c r="ES50" i="40" s="1"/>
  <c r="ER51" i="40"/>
  <c r="ES51" i="40" s="1"/>
  <c r="ER52" i="40"/>
  <c r="ES52" i="40" s="1"/>
  <c r="ER53" i="40"/>
  <c r="ES53" i="40" s="1"/>
  <c r="ER54" i="40"/>
  <c r="ES54" i="40" s="1"/>
  <c r="ER55" i="40"/>
  <c r="ES55" i="40" s="1"/>
  <c r="ER56" i="40"/>
  <c r="ES56" i="40" s="1"/>
  <c r="ER57" i="40"/>
  <c r="ES57" i="40" s="1"/>
  <c r="ER58" i="40"/>
  <c r="ES58" i="40" s="1"/>
  <c r="ER59" i="40"/>
  <c r="ES59" i="40" s="1"/>
  <c r="ER60" i="40"/>
  <c r="ES60" i="40" s="1"/>
  <c r="ER61" i="40"/>
  <c r="ES61" i="40" s="1"/>
  <c r="ER62" i="40"/>
  <c r="ES62" i="40" s="1"/>
  <c r="ER63" i="40"/>
  <c r="ES63" i="40" s="1"/>
  <c r="ER64" i="40"/>
  <c r="ES64" i="40" s="1"/>
  <c r="ER65" i="40"/>
  <c r="ES65" i="40" s="1"/>
  <c r="ER66" i="40"/>
  <c r="ES66" i="40" s="1"/>
  <c r="ER67" i="40"/>
  <c r="ES67" i="40" s="1"/>
  <c r="ER68" i="40"/>
  <c r="ES68" i="40" s="1"/>
  <c r="ER69" i="40"/>
  <c r="ES69" i="40" s="1"/>
  <c r="ER70" i="40"/>
  <c r="ES70" i="40" s="1"/>
  <c r="ER71" i="40"/>
  <c r="ES71" i="40" s="1"/>
  <c r="ER72" i="40"/>
  <c r="ES72" i="40" s="1"/>
  <c r="ER73" i="40"/>
  <c r="ES73" i="40" s="1"/>
  <c r="ER74" i="40"/>
  <c r="ES74" i="40" s="1"/>
  <c r="ER75" i="40"/>
  <c r="ES75" i="40" s="1"/>
  <c r="ER76" i="40"/>
  <c r="ES76" i="40" s="1"/>
  <c r="ER77" i="40"/>
  <c r="ES77" i="40" s="1"/>
  <c r="ER78" i="40"/>
  <c r="ES78" i="40" s="1"/>
  <c r="ER79" i="40"/>
  <c r="ES79" i="40" s="1"/>
  <c r="ER80" i="40"/>
  <c r="ES80" i="40" s="1"/>
  <c r="ER81" i="40"/>
  <c r="ES81" i="40" s="1"/>
  <c r="ER82" i="40"/>
  <c r="ES82" i="40" s="1"/>
  <c r="ER83" i="40"/>
  <c r="ES83" i="40" s="1"/>
  <c r="ER84" i="40"/>
  <c r="ES84" i="40" s="1"/>
  <c r="ER85" i="40"/>
  <c r="ES85" i="40" s="1"/>
  <c r="ER86" i="40"/>
  <c r="ES86" i="40" s="1"/>
  <c r="ER87" i="40"/>
  <c r="ES87" i="40" s="1"/>
  <c r="ER88" i="40"/>
  <c r="ES88" i="40" s="1"/>
  <c r="ER89" i="40"/>
  <c r="ES89" i="40" s="1"/>
  <c r="ER90" i="40"/>
  <c r="ES90" i="40" s="1"/>
  <c r="ER91" i="40"/>
  <c r="ES91" i="40" s="1"/>
  <c r="ER92" i="40"/>
  <c r="ES92" i="40" s="1"/>
  <c r="ER93" i="40"/>
  <c r="ES93" i="40" s="1"/>
  <c r="ER94" i="40"/>
  <c r="ES94" i="40" s="1"/>
  <c r="ER95" i="40"/>
  <c r="ES95" i="40" s="1"/>
  <c r="ER96" i="40"/>
  <c r="ES96" i="40" s="1"/>
  <c r="ER97" i="40"/>
  <c r="ES97" i="40" s="1"/>
  <c r="ER98" i="40"/>
  <c r="ES98" i="40" s="1"/>
  <c r="ER99" i="40"/>
  <c r="ES99" i="40" s="1"/>
  <c r="ER100" i="40"/>
  <c r="ES100" i="40" s="1"/>
  <c r="ER101" i="40"/>
  <c r="ES101" i="40" s="1"/>
  <c r="ER102" i="40"/>
  <c r="ES102" i="40" s="1"/>
  <c r="ER103" i="40"/>
  <c r="ES103" i="40" s="1"/>
  <c r="ER104" i="40"/>
  <c r="ES104" i="40" s="1"/>
  <c r="ER105" i="40"/>
  <c r="ES105" i="40" s="1"/>
  <c r="ER106" i="40"/>
  <c r="ES106" i="40" s="1"/>
  <c r="ER107" i="40"/>
  <c r="ES107" i="40" s="1"/>
  <c r="ER108" i="40"/>
  <c r="ES108" i="40" s="1"/>
  <c r="ER109" i="40"/>
  <c r="ES109" i="40" s="1"/>
  <c r="ER110" i="40"/>
  <c r="ES110" i="40" s="1"/>
  <c r="ER111" i="40"/>
  <c r="ES111" i="40" s="1"/>
  <c r="ER112" i="40"/>
  <c r="ES112" i="40" s="1"/>
  <c r="ER113" i="40"/>
  <c r="ES113" i="40" s="1"/>
  <c r="ER114" i="40"/>
  <c r="ES114" i="40" s="1"/>
  <c r="ER115" i="40"/>
  <c r="ES115" i="40" s="1"/>
  <c r="ER116" i="40"/>
  <c r="ES116" i="40" s="1"/>
  <c r="ER117" i="40"/>
  <c r="ES117" i="40" s="1"/>
  <c r="ER118" i="40"/>
  <c r="ES118" i="40" s="1"/>
  <c r="ER119" i="40"/>
  <c r="ES119" i="40" s="1"/>
  <c r="ER120" i="40"/>
  <c r="ES120" i="40" s="1"/>
  <c r="ER121" i="40"/>
  <c r="ES121" i="40" s="1"/>
  <c r="ER122" i="40"/>
  <c r="ES122" i="40" s="1"/>
  <c r="ER123" i="40"/>
  <c r="ES123" i="40" s="1"/>
  <c r="ER124" i="40"/>
  <c r="ES124" i="40" s="1"/>
  <c r="ER125" i="40"/>
  <c r="ES125" i="40" s="1"/>
  <c r="ER126" i="40"/>
  <c r="ES126" i="40" s="1"/>
  <c r="ER127" i="40"/>
  <c r="ES127" i="40" s="1"/>
  <c r="ER128" i="40"/>
  <c r="ES128" i="40" s="1"/>
  <c r="ER129" i="40"/>
  <c r="ES129" i="40" s="1"/>
  <c r="ER130" i="40"/>
  <c r="ES130" i="40" s="1"/>
  <c r="ER131" i="40"/>
  <c r="ES131" i="40" s="1"/>
  <c r="ER132" i="40"/>
  <c r="ES132" i="40" s="1"/>
  <c r="ER133" i="40"/>
  <c r="ES133" i="40" s="1"/>
  <c r="ER134" i="40"/>
  <c r="ES134" i="40" s="1"/>
  <c r="ER135" i="40"/>
  <c r="ES135" i="40" s="1"/>
  <c r="ER136" i="40"/>
  <c r="ES136" i="40" s="1"/>
  <c r="ER137" i="40"/>
  <c r="ES137" i="40" s="1"/>
  <c r="ER138" i="40"/>
  <c r="ES138" i="40" s="1"/>
  <c r="ER139" i="40"/>
  <c r="ES139" i="40" s="1"/>
  <c r="ER140" i="40"/>
  <c r="ES140" i="40" s="1"/>
  <c r="ER141" i="40"/>
  <c r="ES141" i="40" s="1"/>
  <c r="ER142" i="40"/>
  <c r="ES142" i="40" s="1"/>
  <c r="ER143" i="40"/>
  <c r="ES143" i="40" s="1"/>
  <c r="ER144" i="40"/>
  <c r="ES144" i="40" s="1"/>
  <c r="ER145" i="40"/>
  <c r="ES145" i="40" s="1"/>
  <c r="ER146" i="40"/>
  <c r="ES146" i="40" s="1"/>
  <c r="ER147" i="40"/>
  <c r="ES147" i="40" s="1"/>
  <c r="ER148" i="40"/>
  <c r="ES148" i="40" s="1"/>
  <c r="ER149" i="40"/>
  <c r="ES149" i="40" s="1"/>
  <c r="ER150" i="40"/>
  <c r="ES150" i="40" s="1"/>
  <c r="ER151" i="40"/>
  <c r="ES151" i="40" s="1"/>
  <c r="ER152" i="40"/>
  <c r="ES152" i="40" s="1"/>
  <c r="ER153" i="40"/>
  <c r="ES153" i="40" s="1"/>
  <c r="ER154" i="40"/>
  <c r="ES154" i="40" s="1"/>
  <c r="ER155" i="40"/>
  <c r="ES155" i="40" s="1"/>
  <c r="ER156" i="40"/>
  <c r="ES156" i="40" s="1"/>
  <c r="ER157" i="40"/>
  <c r="ES157" i="40" s="1"/>
  <c r="ER158" i="40"/>
  <c r="ES158" i="40" s="1"/>
  <c r="ER159" i="40"/>
  <c r="ES159" i="40" s="1"/>
  <c r="ER160" i="40"/>
  <c r="ES160" i="40" s="1"/>
  <c r="ER161" i="40"/>
  <c r="ES161" i="40" s="1"/>
  <c r="ER162" i="40"/>
  <c r="ES162" i="40" s="1"/>
  <c r="ER163" i="40"/>
  <c r="ES163" i="40" s="1"/>
  <c r="EI3" i="40"/>
  <c r="EJ3" i="40" s="1"/>
  <c r="EI4" i="40"/>
  <c r="EJ4" i="40" s="1"/>
  <c r="EI5" i="40"/>
  <c r="EJ5" i="40" s="1"/>
  <c r="EI6" i="40"/>
  <c r="EJ6" i="40" s="1"/>
  <c r="EI7" i="40"/>
  <c r="EJ7" i="40" s="1"/>
  <c r="EI8" i="40"/>
  <c r="EJ8" i="40" s="1"/>
  <c r="EI9" i="40"/>
  <c r="EJ9" i="40" s="1"/>
  <c r="EI10" i="40"/>
  <c r="EJ10" i="40" s="1"/>
  <c r="EI11" i="40"/>
  <c r="EJ11" i="40" s="1"/>
  <c r="EI12" i="40"/>
  <c r="EJ12" i="40" s="1"/>
  <c r="EI13" i="40"/>
  <c r="EJ13" i="40" s="1"/>
  <c r="EI14" i="40"/>
  <c r="EJ14" i="40" s="1"/>
  <c r="EI15" i="40"/>
  <c r="EJ15" i="40" s="1"/>
  <c r="EI16" i="40"/>
  <c r="EJ16" i="40" s="1"/>
  <c r="EI17" i="40"/>
  <c r="EJ17" i="40" s="1"/>
  <c r="EI18" i="40"/>
  <c r="EJ18" i="40" s="1"/>
  <c r="EI19" i="40"/>
  <c r="EJ19" i="40" s="1"/>
  <c r="EI20" i="40"/>
  <c r="EJ20" i="40" s="1"/>
  <c r="EI21" i="40"/>
  <c r="EJ21" i="40" s="1"/>
  <c r="EI22" i="40"/>
  <c r="EJ22" i="40" s="1"/>
  <c r="EI23" i="40"/>
  <c r="EJ23" i="40" s="1"/>
  <c r="EI24" i="40"/>
  <c r="EJ24" i="40" s="1"/>
  <c r="EI25" i="40"/>
  <c r="EJ25" i="40" s="1"/>
  <c r="EI26" i="40"/>
  <c r="EJ26" i="40" s="1"/>
  <c r="EI27" i="40"/>
  <c r="EJ27" i="40" s="1"/>
  <c r="EI28" i="40"/>
  <c r="EJ28" i="40" s="1"/>
  <c r="EI29" i="40"/>
  <c r="EJ29" i="40" s="1"/>
  <c r="EI30" i="40"/>
  <c r="EJ30" i="40" s="1"/>
  <c r="EI31" i="40"/>
  <c r="EJ31" i="40" s="1"/>
  <c r="EI32" i="40"/>
  <c r="EJ32" i="40" s="1"/>
  <c r="EI33" i="40"/>
  <c r="EJ33" i="40" s="1"/>
  <c r="EI34" i="40"/>
  <c r="EJ34" i="40" s="1"/>
  <c r="EI35" i="40"/>
  <c r="EJ35" i="40" s="1"/>
  <c r="EI36" i="40"/>
  <c r="EJ36" i="40" s="1"/>
  <c r="EI37" i="40"/>
  <c r="EJ37" i="40" s="1"/>
  <c r="EI38" i="40"/>
  <c r="EJ38" i="40" s="1"/>
  <c r="EI39" i="40"/>
  <c r="EJ39" i="40" s="1"/>
  <c r="EI40" i="40"/>
  <c r="EJ40" i="40" s="1"/>
  <c r="EI41" i="40"/>
  <c r="EJ41" i="40" s="1"/>
  <c r="EI42" i="40"/>
  <c r="EJ42" i="40" s="1"/>
  <c r="EI43" i="40"/>
  <c r="EJ43" i="40" s="1"/>
  <c r="EI44" i="40"/>
  <c r="EJ44" i="40" s="1"/>
  <c r="EI45" i="40"/>
  <c r="EJ45" i="40" s="1"/>
  <c r="EI46" i="40"/>
  <c r="EJ46" i="40" s="1"/>
  <c r="EI47" i="40"/>
  <c r="EJ47" i="40" s="1"/>
  <c r="EI48" i="40"/>
  <c r="EJ48" i="40" s="1"/>
  <c r="EI49" i="40"/>
  <c r="EJ49" i="40" s="1"/>
  <c r="EI50" i="40"/>
  <c r="EJ50" i="40" s="1"/>
  <c r="EI51" i="40"/>
  <c r="EJ51" i="40" s="1"/>
  <c r="EI52" i="40"/>
  <c r="EJ52" i="40" s="1"/>
  <c r="EI53" i="40"/>
  <c r="EJ53" i="40" s="1"/>
  <c r="EI54" i="40"/>
  <c r="EJ54" i="40" s="1"/>
  <c r="EI55" i="40"/>
  <c r="EJ55" i="40" s="1"/>
  <c r="EI56" i="40"/>
  <c r="EJ56" i="40" s="1"/>
  <c r="EI57" i="40"/>
  <c r="EJ57" i="40" s="1"/>
  <c r="EI58" i="40"/>
  <c r="EJ58" i="40" s="1"/>
  <c r="EI59" i="40"/>
  <c r="EJ59" i="40" s="1"/>
  <c r="EI60" i="40"/>
  <c r="EJ60" i="40" s="1"/>
  <c r="EI61" i="40"/>
  <c r="EJ61" i="40" s="1"/>
  <c r="EI62" i="40"/>
  <c r="EJ62" i="40" s="1"/>
  <c r="EI63" i="40"/>
  <c r="EJ63" i="40" s="1"/>
  <c r="EI64" i="40"/>
  <c r="EJ64" i="40" s="1"/>
  <c r="EI65" i="40"/>
  <c r="EJ65" i="40" s="1"/>
  <c r="EI66" i="40"/>
  <c r="EJ66" i="40" s="1"/>
  <c r="EI67" i="40"/>
  <c r="EJ67" i="40" s="1"/>
  <c r="EI68" i="40"/>
  <c r="EJ68" i="40" s="1"/>
  <c r="EI69" i="40"/>
  <c r="EJ69" i="40" s="1"/>
  <c r="EI70" i="40"/>
  <c r="EJ70" i="40" s="1"/>
  <c r="EI71" i="40"/>
  <c r="EJ71" i="40" s="1"/>
  <c r="EI72" i="40"/>
  <c r="EJ72" i="40" s="1"/>
  <c r="EI73" i="40"/>
  <c r="EJ73" i="40" s="1"/>
  <c r="EI74" i="40"/>
  <c r="EJ74" i="40" s="1"/>
  <c r="EI75" i="40"/>
  <c r="EJ75" i="40" s="1"/>
  <c r="EI76" i="40"/>
  <c r="EJ76" i="40" s="1"/>
  <c r="EI77" i="40"/>
  <c r="EJ77" i="40" s="1"/>
  <c r="EI78" i="40"/>
  <c r="EJ78" i="40" s="1"/>
  <c r="EI79" i="40"/>
  <c r="EJ79" i="40" s="1"/>
  <c r="EI80" i="40"/>
  <c r="EJ80" i="40" s="1"/>
  <c r="EI81" i="40"/>
  <c r="EJ81" i="40" s="1"/>
  <c r="EI82" i="40"/>
  <c r="EJ82" i="40" s="1"/>
  <c r="EI83" i="40"/>
  <c r="EJ83" i="40" s="1"/>
  <c r="EI84" i="40"/>
  <c r="EJ84" i="40" s="1"/>
  <c r="EI85" i="40"/>
  <c r="EJ85" i="40" s="1"/>
  <c r="EI86" i="40"/>
  <c r="EJ86" i="40" s="1"/>
  <c r="EI87" i="40"/>
  <c r="EJ87" i="40" s="1"/>
  <c r="DQ3" i="40"/>
  <c r="DR3" i="40" s="1"/>
  <c r="DQ4" i="40"/>
  <c r="DR4" i="40" s="1"/>
  <c r="DQ5" i="40"/>
  <c r="DR5" i="40" s="1"/>
  <c r="DQ6" i="40"/>
  <c r="DR6" i="40" s="1"/>
  <c r="DQ7" i="40"/>
  <c r="DR7" i="40" s="1"/>
  <c r="DQ8" i="40"/>
  <c r="DR8" i="40" s="1"/>
  <c r="DQ9" i="40"/>
  <c r="DR9" i="40" s="1"/>
  <c r="DQ10" i="40"/>
  <c r="DR10" i="40" s="1"/>
  <c r="DQ11" i="40"/>
  <c r="DR11" i="40" s="1"/>
  <c r="DQ12" i="40"/>
  <c r="DR12" i="40" s="1"/>
  <c r="DQ13" i="40"/>
  <c r="DR13" i="40" s="1"/>
  <c r="DQ14" i="40"/>
  <c r="DR14" i="40" s="1"/>
  <c r="DQ15" i="40"/>
  <c r="DR15" i="40" s="1"/>
  <c r="DQ16" i="40"/>
  <c r="DR16" i="40" s="1"/>
  <c r="DQ17" i="40"/>
  <c r="DR17" i="40" s="1"/>
  <c r="DQ18" i="40"/>
  <c r="DR18" i="40" s="1"/>
  <c r="DQ19" i="40"/>
  <c r="DR19" i="40" s="1"/>
  <c r="DQ20" i="40"/>
  <c r="DR20" i="40" s="1"/>
  <c r="DQ21" i="40"/>
  <c r="DR21" i="40" s="1"/>
  <c r="DQ22" i="40"/>
  <c r="DR22" i="40" s="1"/>
  <c r="DQ23" i="40"/>
  <c r="DR23" i="40" s="1"/>
  <c r="DQ24" i="40"/>
  <c r="DR24" i="40" s="1"/>
  <c r="DQ25" i="40"/>
  <c r="DR25" i="40" s="1"/>
  <c r="DQ26" i="40"/>
  <c r="DR26" i="40" s="1"/>
  <c r="DQ27" i="40"/>
  <c r="DR27" i="40" s="1"/>
  <c r="DQ28" i="40"/>
  <c r="DR28" i="40" s="1"/>
  <c r="DQ29" i="40"/>
  <c r="DR29" i="40" s="1"/>
  <c r="DQ30" i="40"/>
  <c r="DR30" i="40" s="1"/>
  <c r="DQ31" i="40"/>
  <c r="DR31" i="40" s="1"/>
  <c r="DQ32" i="40"/>
  <c r="DR32" i="40" s="1"/>
  <c r="DQ33" i="40"/>
  <c r="DR33" i="40" s="1"/>
  <c r="DQ34" i="40"/>
  <c r="DR34" i="40" s="1"/>
  <c r="DQ35" i="40"/>
  <c r="DR35" i="40" s="1"/>
  <c r="DQ36" i="40"/>
  <c r="DR36" i="40" s="1"/>
  <c r="DQ37" i="40"/>
  <c r="DR37" i="40" s="1"/>
  <c r="DQ38" i="40"/>
  <c r="DR38" i="40" s="1"/>
  <c r="DQ39" i="40"/>
  <c r="DR39" i="40" s="1"/>
  <c r="DQ40" i="40"/>
  <c r="DR40" i="40" s="1"/>
  <c r="DQ41" i="40"/>
  <c r="DR41" i="40" s="1"/>
  <c r="DQ42" i="40"/>
  <c r="DR42" i="40" s="1"/>
  <c r="DQ43" i="40"/>
  <c r="DR43" i="40" s="1"/>
  <c r="DQ44" i="40"/>
  <c r="DR44" i="40" s="1"/>
  <c r="DQ45" i="40"/>
  <c r="DR45" i="40" s="1"/>
  <c r="DQ46" i="40"/>
  <c r="DR46" i="40" s="1"/>
  <c r="DQ47" i="40"/>
  <c r="DR47" i="40" s="1"/>
  <c r="DQ48" i="40"/>
  <c r="DR48" i="40" s="1"/>
  <c r="DQ49" i="40"/>
  <c r="DR49" i="40" s="1"/>
  <c r="DQ50" i="40"/>
  <c r="DR50" i="40" s="1"/>
  <c r="DQ51" i="40"/>
  <c r="DR51" i="40" s="1"/>
  <c r="DQ52" i="40"/>
  <c r="DR52" i="40" s="1"/>
  <c r="DQ53" i="40"/>
  <c r="DR53" i="40" s="1"/>
  <c r="DQ54" i="40"/>
  <c r="DR54" i="40" s="1"/>
  <c r="DQ55" i="40"/>
  <c r="DR55" i="40" s="1"/>
  <c r="DQ56" i="40"/>
  <c r="DR56" i="40" s="1"/>
  <c r="DQ57" i="40"/>
  <c r="DR57" i="40" s="1"/>
  <c r="DH3" i="40"/>
  <c r="DI3" i="40" s="1"/>
  <c r="DH4" i="40"/>
  <c r="DI4" i="40" s="1"/>
  <c r="DH5" i="40"/>
  <c r="DI5" i="40" s="1"/>
  <c r="DH6" i="40"/>
  <c r="DI6" i="40" s="1"/>
  <c r="DH7" i="40"/>
  <c r="DI7" i="40" s="1"/>
  <c r="DH8" i="40"/>
  <c r="DI8" i="40" s="1"/>
  <c r="DH9" i="40"/>
  <c r="DI9" i="40" s="1"/>
  <c r="DH10" i="40"/>
  <c r="DI10" i="40" s="1"/>
  <c r="DH11" i="40"/>
  <c r="DI11" i="40" s="1"/>
  <c r="DH12" i="40"/>
  <c r="DI12" i="40" s="1"/>
  <c r="DH13" i="40"/>
  <c r="DI13" i="40" s="1"/>
  <c r="DH14" i="40"/>
  <c r="DI14" i="40" s="1"/>
  <c r="DH15" i="40"/>
  <c r="DI15" i="40" s="1"/>
  <c r="DH16" i="40"/>
  <c r="DI16" i="40" s="1"/>
  <c r="DH17" i="40"/>
  <c r="DI17" i="40" s="1"/>
  <c r="DH18" i="40"/>
  <c r="DI18" i="40" s="1"/>
  <c r="DH19" i="40"/>
  <c r="DI19" i="40" s="1"/>
  <c r="DH20" i="40"/>
  <c r="DI20" i="40" s="1"/>
  <c r="DH21" i="40"/>
  <c r="DI21" i="40" s="1"/>
  <c r="DH22" i="40"/>
  <c r="DI22" i="40" s="1"/>
  <c r="DH23" i="40"/>
  <c r="DI23" i="40" s="1"/>
  <c r="DH24" i="40"/>
  <c r="DI24" i="40" s="1"/>
  <c r="DH25" i="40"/>
  <c r="DI25" i="40" s="1"/>
  <c r="DH26" i="40"/>
  <c r="DI26" i="40" s="1"/>
  <c r="DH27" i="40"/>
  <c r="DI27" i="40" s="1"/>
  <c r="DH28" i="40"/>
  <c r="DI28" i="40" s="1"/>
  <c r="DH29" i="40"/>
  <c r="DI29" i="40" s="1"/>
  <c r="DH30" i="40"/>
  <c r="DI30" i="40" s="1"/>
  <c r="DH31" i="40"/>
  <c r="DI31" i="40" s="1"/>
  <c r="DH32" i="40"/>
  <c r="DI32" i="40" s="1"/>
  <c r="DH33" i="40"/>
  <c r="DI33" i="40" s="1"/>
  <c r="DH34" i="40"/>
  <c r="DI34" i="40" s="1"/>
  <c r="DH35" i="40"/>
  <c r="DI35" i="40" s="1"/>
  <c r="DH36" i="40"/>
  <c r="DI36" i="40" s="1"/>
  <c r="DH37" i="40"/>
  <c r="DI37" i="40" s="1"/>
  <c r="DH38" i="40"/>
  <c r="DI38" i="40" s="1"/>
  <c r="DH39" i="40"/>
  <c r="DI39" i="40" s="1"/>
  <c r="DH40" i="40"/>
  <c r="DI40" i="40" s="1"/>
  <c r="DH41" i="40"/>
  <c r="DI41" i="40" s="1"/>
  <c r="DH42" i="40"/>
  <c r="DI42" i="40" s="1"/>
  <c r="DH43" i="40"/>
  <c r="DI43" i="40" s="1"/>
  <c r="DH44" i="40"/>
  <c r="DI44" i="40" s="1"/>
  <c r="DH45" i="40"/>
  <c r="DI45" i="40" s="1"/>
  <c r="DH46" i="40"/>
  <c r="DI46" i="40" s="1"/>
  <c r="DH47" i="40"/>
  <c r="DI47" i="40" s="1"/>
  <c r="DH48" i="40"/>
  <c r="DI48" i="40" s="1"/>
  <c r="DH49" i="40"/>
  <c r="DI49" i="40" s="1"/>
  <c r="DH50" i="40"/>
  <c r="DI50" i="40" s="1"/>
  <c r="DH51" i="40"/>
  <c r="DI51" i="40" s="1"/>
  <c r="DH52" i="40"/>
  <c r="DI52" i="40" s="1"/>
  <c r="DH53" i="40"/>
  <c r="DI53" i="40" s="1"/>
  <c r="DH54" i="40"/>
  <c r="DI54" i="40" s="1"/>
  <c r="DH55" i="40"/>
  <c r="DI55" i="40" s="1"/>
  <c r="DH56" i="40"/>
  <c r="DI56" i="40" s="1"/>
  <c r="DH57" i="40"/>
  <c r="DI57" i="40" s="1"/>
  <c r="DH58" i="40"/>
  <c r="DI58" i="40" s="1"/>
  <c r="DH59" i="40"/>
  <c r="DI59" i="40" s="1"/>
  <c r="DH60" i="40"/>
  <c r="DI60" i="40" s="1"/>
  <c r="DH61" i="40"/>
  <c r="DI61" i="40" s="1"/>
  <c r="DH62" i="40"/>
  <c r="DI62" i="40" s="1"/>
  <c r="DH63" i="40"/>
  <c r="DI63" i="40" s="1"/>
  <c r="DH64" i="40"/>
  <c r="DI64" i="40" s="1"/>
  <c r="DH65" i="40"/>
  <c r="DI65" i="40" s="1"/>
  <c r="DH66" i="40"/>
  <c r="DI66" i="40" s="1"/>
  <c r="DH67" i="40"/>
  <c r="DI67" i="40" s="1"/>
  <c r="DH68" i="40"/>
  <c r="DI68" i="40" s="1"/>
  <c r="DH69" i="40"/>
  <c r="DI69" i="40" s="1"/>
  <c r="DH70" i="40"/>
  <c r="DI70" i="40" s="1"/>
  <c r="DH71" i="40"/>
  <c r="DI71" i="40" s="1"/>
  <c r="DH72" i="40"/>
  <c r="DI72" i="40" s="1"/>
  <c r="DH73" i="40"/>
  <c r="DI73" i="40" s="1"/>
  <c r="DH74" i="40"/>
  <c r="DI74" i="40" s="1"/>
  <c r="DH75" i="40"/>
  <c r="DI75" i="40" s="1"/>
  <c r="DH76" i="40"/>
  <c r="DI76" i="40" s="1"/>
  <c r="DH77" i="40"/>
  <c r="DI77" i="40" s="1"/>
  <c r="DH78" i="40"/>
  <c r="DI78" i="40" s="1"/>
  <c r="DH79" i="40"/>
  <c r="DI79" i="40" s="1"/>
  <c r="DH80" i="40"/>
  <c r="DI80" i="40" s="1"/>
  <c r="DH81" i="40"/>
  <c r="DI81" i="40" s="1"/>
  <c r="DH82" i="40"/>
  <c r="DI82" i="40" s="1"/>
  <c r="DH83" i="40"/>
  <c r="DI83" i="40" s="1"/>
  <c r="DH84" i="40"/>
  <c r="DI84" i="40" s="1"/>
  <c r="DH85" i="40"/>
  <c r="DI85" i="40" s="1"/>
  <c r="DH86" i="40"/>
  <c r="DI86" i="40" s="1"/>
  <c r="DH87" i="40"/>
  <c r="DI87" i="40" s="1"/>
  <c r="DH88" i="40"/>
  <c r="DI88" i="40" s="1"/>
  <c r="DH89" i="40"/>
  <c r="DI89" i="40" s="1"/>
  <c r="DH90" i="40"/>
  <c r="DI90" i="40" s="1"/>
  <c r="DH91" i="40"/>
  <c r="DI91" i="40" s="1"/>
  <c r="DH92" i="40"/>
  <c r="DI92" i="40" s="1"/>
  <c r="DH93" i="40"/>
  <c r="DI93" i="40" s="1"/>
  <c r="DH94" i="40"/>
  <c r="DI94" i="40" s="1"/>
  <c r="DH95" i="40"/>
  <c r="DI95" i="40" s="1"/>
  <c r="DH96" i="40"/>
  <c r="DI96" i="40" s="1"/>
  <c r="DH97" i="40"/>
  <c r="DI97" i="40" s="1"/>
  <c r="DH98" i="40"/>
  <c r="DI98" i="40" s="1"/>
  <c r="DH99" i="40"/>
  <c r="DI99" i="40" s="1"/>
  <c r="DH100" i="40"/>
  <c r="DI100" i="40" s="1"/>
  <c r="DH101" i="40"/>
  <c r="DI101" i="40" s="1"/>
  <c r="DH102" i="40"/>
  <c r="DI102" i="40" s="1"/>
  <c r="DH103" i="40"/>
  <c r="DI103" i="40" s="1"/>
  <c r="DH104" i="40"/>
  <c r="DI104" i="40" s="1"/>
  <c r="DH105" i="40"/>
  <c r="DI105" i="40" s="1"/>
  <c r="DH106" i="40"/>
  <c r="DI106" i="40" s="1"/>
  <c r="DH107" i="40"/>
  <c r="DI107" i="40" s="1"/>
  <c r="DH108" i="40"/>
  <c r="DI108" i="40" s="1"/>
  <c r="DH109" i="40"/>
  <c r="DI109" i="40" s="1"/>
  <c r="DH110" i="40"/>
  <c r="DI110" i="40" s="1"/>
  <c r="DH111" i="40"/>
  <c r="DI111" i="40" s="1"/>
  <c r="DH112" i="40"/>
  <c r="DI112" i="40" s="1"/>
  <c r="DH113" i="40"/>
  <c r="DI113" i="40" s="1"/>
  <c r="DH114" i="40"/>
  <c r="DI114" i="40" s="1"/>
  <c r="DH115" i="40"/>
  <c r="DI115" i="40" s="1"/>
  <c r="DH116" i="40"/>
  <c r="DI116" i="40" s="1"/>
  <c r="DH117" i="40"/>
  <c r="DI117" i="40" s="1"/>
  <c r="DH118" i="40"/>
  <c r="DI118" i="40" s="1"/>
  <c r="DH119" i="40"/>
  <c r="DI119" i="40" s="1"/>
  <c r="DH120" i="40"/>
  <c r="DI120" i="40" s="1"/>
  <c r="DH121" i="40"/>
  <c r="DI121" i="40" s="1"/>
  <c r="DH122" i="40"/>
  <c r="DI122" i="40" s="1"/>
  <c r="DH123" i="40"/>
  <c r="DI123" i="40" s="1"/>
  <c r="DH124" i="40"/>
  <c r="DI124" i="40" s="1"/>
  <c r="DH125" i="40"/>
  <c r="DI125" i="40" s="1"/>
  <c r="DH126" i="40"/>
  <c r="DI126" i="40" s="1"/>
  <c r="DH127" i="40"/>
  <c r="DI127" i="40" s="1"/>
  <c r="DH128" i="40"/>
  <c r="DI128" i="40" s="1"/>
  <c r="DH129" i="40"/>
  <c r="DI129" i="40" s="1"/>
  <c r="DH130" i="40"/>
  <c r="DI130" i="40" s="1"/>
  <c r="DH131" i="40"/>
  <c r="DI131" i="40" s="1"/>
  <c r="DH132" i="40"/>
  <c r="DI132" i="40" s="1"/>
  <c r="DH133" i="40"/>
  <c r="DI133" i="40" s="1"/>
  <c r="DH134" i="40"/>
  <c r="DI134" i="40" s="1"/>
  <c r="DH135" i="40"/>
  <c r="DI135" i="40" s="1"/>
  <c r="DH136" i="40"/>
  <c r="DI136" i="40" s="1"/>
  <c r="DH137" i="40"/>
  <c r="DI137" i="40" s="1"/>
  <c r="DH138" i="40"/>
  <c r="DI138" i="40" s="1"/>
  <c r="DH139" i="40"/>
  <c r="DI139" i="40" s="1"/>
  <c r="DH140" i="40"/>
  <c r="DI140" i="40" s="1"/>
  <c r="DH141" i="40"/>
  <c r="DI141" i="40" s="1"/>
  <c r="DH142" i="40"/>
  <c r="DI142" i="40" s="1"/>
  <c r="DH143" i="40"/>
  <c r="DI143" i="40" s="1"/>
  <c r="DH144" i="40"/>
  <c r="DI144" i="40" s="1"/>
  <c r="DH145" i="40"/>
  <c r="DI145" i="40" s="1"/>
  <c r="DH146" i="40"/>
  <c r="DI146" i="40" s="1"/>
  <c r="DH147" i="40"/>
  <c r="DI147" i="40" s="1"/>
  <c r="DH148" i="40"/>
  <c r="DI148" i="40" s="1"/>
  <c r="DH149" i="40"/>
  <c r="DI149" i="40" s="1"/>
  <c r="DH150" i="40"/>
  <c r="DI150" i="40" s="1"/>
  <c r="DH151" i="40"/>
  <c r="DI151" i="40" s="1"/>
  <c r="DH152" i="40"/>
  <c r="DI152" i="40" s="1"/>
  <c r="DH153" i="40"/>
  <c r="DI153" i="40" s="1"/>
  <c r="DH154" i="40"/>
  <c r="DI154" i="40" s="1"/>
  <c r="DH155" i="40"/>
  <c r="DI155" i="40" s="1"/>
  <c r="DH156" i="40"/>
  <c r="DI156" i="40" s="1"/>
  <c r="DH157" i="40"/>
  <c r="DI157" i="40" s="1"/>
  <c r="DH158" i="40"/>
  <c r="DI158" i="40" s="1"/>
  <c r="DH159" i="40"/>
  <c r="DI159" i="40" s="1"/>
  <c r="DH160" i="40"/>
  <c r="DI160" i="40" s="1"/>
  <c r="DH161" i="40"/>
  <c r="DI161" i="40" s="1"/>
  <c r="DH162" i="40"/>
  <c r="DI162" i="40" s="1"/>
  <c r="DH163" i="40"/>
  <c r="DI163" i="40" s="1"/>
  <c r="DH164" i="40"/>
  <c r="DI164" i="40" s="1"/>
  <c r="DH165" i="40"/>
  <c r="DI165" i="40" s="1"/>
  <c r="DH166" i="40"/>
  <c r="DI166" i="40" s="1"/>
  <c r="DH167" i="40"/>
  <c r="DI167" i="40" s="1"/>
  <c r="DH168" i="40"/>
  <c r="DI168" i="40" s="1"/>
  <c r="DH169" i="40"/>
  <c r="DI169" i="40" s="1"/>
  <c r="DH170" i="40"/>
  <c r="DI170" i="40" s="1"/>
  <c r="DH171" i="40"/>
  <c r="DI171" i="40" s="1"/>
  <c r="DH172" i="40"/>
  <c r="DI172" i="40" s="1"/>
  <c r="DH173" i="40"/>
  <c r="DI173" i="40" s="1"/>
  <c r="DH174" i="40"/>
  <c r="DI174" i="40" s="1"/>
  <c r="DH175" i="40"/>
  <c r="DI175" i="40" s="1"/>
  <c r="DH176" i="40"/>
  <c r="DI176" i="40" s="1"/>
  <c r="DH177" i="40"/>
  <c r="DI177" i="40" s="1"/>
  <c r="DH178" i="40"/>
  <c r="DI178" i="40" s="1"/>
  <c r="DH179" i="40"/>
  <c r="DI179" i="40" s="1"/>
  <c r="DH180" i="40"/>
  <c r="DI180" i="40" s="1"/>
  <c r="DH181" i="40"/>
  <c r="DI181" i="40" s="1"/>
  <c r="DH182" i="40"/>
  <c r="DI182" i="40" s="1"/>
  <c r="DH183" i="40"/>
  <c r="DI183" i="40" s="1"/>
  <c r="DH184" i="40"/>
  <c r="DI184" i="40" s="1"/>
  <c r="DH185" i="40"/>
  <c r="DI185" i="40" s="1"/>
  <c r="DH186" i="40"/>
  <c r="DI186" i="40" s="1"/>
  <c r="DH187" i="40"/>
  <c r="DI187" i="40" s="1"/>
  <c r="DH188" i="40"/>
  <c r="DI188" i="40" s="1"/>
  <c r="DH189" i="40"/>
  <c r="DI189" i="40" s="1"/>
  <c r="DH190" i="40"/>
  <c r="DI190" i="40" s="1"/>
  <c r="DH191" i="40"/>
  <c r="DI191" i="40" s="1"/>
  <c r="DH192" i="40"/>
  <c r="DI192" i="40" s="1"/>
  <c r="DH193" i="40"/>
  <c r="DI193" i="40" s="1"/>
  <c r="DH194" i="40"/>
  <c r="DI194" i="40" s="1"/>
  <c r="DH195" i="40"/>
  <c r="DI195" i="40" s="1"/>
  <c r="DH196" i="40"/>
  <c r="DI196" i="40" s="1"/>
  <c r="DH197" i="40"/>
  <c r="DI197" i="40" s="1"/>
  <c r="DH198" i="40"/>
  <c r="DI198" i="40" s="1"/>
  <c r="DH199" i="40"/>
  <c r="DI199" i="40" s="1"/>
  <c r="DH200" i="40"/>
  <c r="DI200" i="40" s="1"/>
  <c r="DH201" i="40"/>
  <c r="DI201" i="40" s="1"/>
  <c r="DH202" i="40"/>
  <c r="DI202" i="40" s="1"/>
  <c r="DH203" i="40"/>
  <c r="DI203" i="40" s="1"/>
  <c r="DH204" i="40"/>
  <c r="DI204" i="40" s="1"/>
  <c r="DH205" i="40"/>
  <c r="DI205" i="40" s="1"/>
  <c r="DH206" i="40"/>
  <c r="DI206" i="40" s="1"/>
  <c r="DH207" i="40"/>
  <c r="DI207" i="40" s="1"/>
  <c r="DH208" i="40"/>
  <c r="DI208" i="40" s="1"/>
  <c r="DH209" i="40"/>
  <c r="DI209" i="40" s="1"/>
  <c r="DH210" i="40"/>
  <c r="DI210" i="40" s="1"/>
  <c r="DH211" i="40"/>
  <c r="DI211" i="40" s="1"/>
  <c r="DH212" i="40"/>
  <c r="DI212" i="40" s="1"/>
  <c r="DH213" i="40"/>
  <c r="DI213" i="40" s="1"/>
  <c r="DH214" i="40"/>
  <c r="DI214" i="40" s="1"/>
  <c r="DH215" i="40"/>
  <c r="DI215" i="40" s="1"/>
  <c r="DH216" i="40"/>
  <c r="DI216" i="40" s="1"/>
  <c r="DH217" i="40"/>
  <c r="DI217" i="40" s="1"/>
  <c r="DH218" i="40"/>
  <c r="DI218" i="40" s="1"/>
  <c r="DH219" i="40"/>
  <c r="DI219" i="40" s="1"/>
  <c r="DH220" i="40"/>
  <c r="DI220" i="40" s="1"/>
  <c r="DH221" i="40"/>
  <c r="DI221" i="40" s="1"/>
  <c r="DH222" i="40"/>
  <c r="DI222" i="40" s="1"/>
  <c r="DH223" i="40"/>
  <c r="DI223" i="40" s="1"/>
  <c r="DH224" i="40"/>
  <c r="DI224" i="40" s="1"/>
  <c r="DH225" i="40"/>
  <c r="DI225" i="40" s="1"/>
  <c r="DH226" i="40"/>
  <c r="DI226" i="40" s="1"/>
  <c r="DH227" i="40"/>
  <c r="DI227" i="40" s="1"/>
  <c r="DH228" i="40"/>
  <c r="DI228" i="40" s="1"/>
  <c r="DH229" i="40"/>
  <c r="DI229" i="40" s="1"/>
  <c r="DH230" i="40"/>
  <c r="DI230" i="40" s="1"/>
  <c r="DH231" i="40"/>
  <c r="DI231" i="40" s="1"/>
  <c r="DH232" i="40"/>
  <c r="DI232" i="40" s="1"/>
  <c r="DH233" i="40"/>
  <c r="DI233" i="40" s="1"/>
  <c r="DH234" i="40"/>
  <c r="DI234" i="40" s="1"/>
  <c r="DH235" i="40"/>
  <c r="DI235" i="40" s="1"/>
  <c r="DH236" i="40"/>
  <c r="DI236" i="40" s="1"/>
  <c r="DH237" i="40"/>
  <c r="DI237" i="40" s="1"/>
  <c r="DH238" i="40"/>
  <c r="DI238" i="40" s="1"/>
  <c r="DH239" i="40"/>
  <c r="DI239" i="40" s="1"/>
  <c r="DH240" i="40"/>
  <c r="DI240" i="40" s="1"/>
  <c r="DH241" i="40"/>
  <c r="DI241" i="40" s="1"/>
  <c r="DH242" i="40"/>
  <c r="DI242" i="40" s="1"/>
  <c r="DH243" i="40"/>
  <c r="DI243" i="40" s="1"/>
  <c r="DH244" i="40"/>
  <c r="DI244" i="40" s="1"/>
  <c r="DH245" i="40"/>
  <c r="DI245" i="40" s="1"/>
  <c r="DH246" i="40"/>
  <c r="DI246" i="40" s="1"/>
  <c r="DH247" i="40"/>
  <c r="DI247" i="40" s="1"/>
  <c r="DH248" i="40"/>
  <c r="DI248" i="40" s="1"/>
  <c r="DH249" i="40"/>
  <c r="DI249" i="40" s="1"/>
  <c r="DH250" i="40"/>
  <c r="DI250" i="40" s="1"/>
  <c r="DH251" i="40"/>
  <c r="DI251" i="40" s="1"/>
  <c r="DH252" i="40"/>
  <c r="DI252" i="40" s="1"/>
  <c r="DH253" i="40"/>
  <c r="DI253" i="40" s="1"/>
  <c r="DH254" i="40"/>
  <c r="DI254" i="40" s="1"/>
  <c r="DH255" i="40"/>
  <c r="DI255" i="40" s="1"/>
  <c r="DH256" i="40"/>
  <c r="DI256" i="40" s="1"/>
  <c r="DH257" i="40"/>
  <c r="DI257" i="40" s="1"/>
  <c r="DH258" i="40"/>
  <c r="DI258" i="40" s="1"/>
  <c r="DH259" i="40"/>
  <c r="DI259" i="40" s="1"/>
  <c r="DH260" i="40"/>
  <c r="DI260" i="40" s="1"/>
  <c r="DH261" i="40"/>
  <c r="DI261" i="40" s="1"/>
  <c r="DH262" i="40"/>
  <c r="DI262" i="40" s="1"/>
  <c r="DH263" i="40"/>
  <c r="DI263" i="40" s="1"/>
  <c r="DH264" i="40"/>
  <c r="DI264" i="40" s="1"/>
  <c r="DH265" i="40"/>
  <c r="DI265" i="40" s="1"/>
  <c r="DH266" i="40"/>
  <c r="DI266" i="40" s="1"/>
  <c r="DH267" i="40"/>
  <c r="DI267" i="40" s="1"/>
  <c r="DH268" i="40"/>
  <c r="DI268" i="40" s="1"/>
  <c r="DH269" i="40"/>
  <c r="DI269" i="40" s="1"/>
  <c r="DH270" i="40"/>
  <c r="DI270" i="40" s="1"/>
  <c r="DH271" i="40"/>
  <c r="DI271" i="40" s="1"/>
  <c r="DH272" i="40"/>
  <c r="DI272" i="40" s="1"/>
  <c r="DH273" i="40"/>
  <c r="DI273" i="40" s="1"/>
  <c r="DH274" i="40"/>
  <c r="DI274" i="40" s="1"/>
  <c r="DH275" i="40"/>
  <c r="DI275" i="40" s="1"/>
  <c r="DH276" i="40"/>
  <c r="DI276" i="40" s="1"/>
  <c r="DH277" i="40"/>
  <c r="DI277" i="40" s="1"/>
  <c r="DH278" i="40"/>
  <c r="DI278" i="40" s="1"/>
  <c r="DH279" i="40"/>
  <c r="DI279" i="40" s="1"/>
  <c r="DH280" i="40"/>
  <c r="DI280" i="40" s="1"/>
  <c r="DH281" i="40"/>
  <c r="DI281" i="40" s="1"/>
  <c r="DH282" i="40"/>
  <c r="DI282" i="40" s="1"/>
  <c r="DH283" i="40"/>
  <c r="DI283" i="40" s="1"/>
  <c r="DH284" i="40"/>
  <c r="DI284" i="40" s="1"/>
  <c r="DH285" i="40"/>
  <c r="DI285" i="40" s="1"/>
  <c r="DH286" i="40"/>
  <c r="DI286" i="40" s="1"/>
  <c r="DH287" i="40"/>
  <c r="DI287" i="40" s="1"/>
  <c r="DH288" i="40"/>
  <c r="DI288" i="40" s="1"/>
  <c r="DH289" i="40"/>
  <c r="DI289" i="40" s="1"/>
  <c r="DH290" i="40"/>
  <c r="DI290" i="40" s="1"/>
  <c r="DH291" i="40"/>
  <c r="DI291" i="40" s="1"/>
  <c r="DH292" i="40"/>
  <c r="DI292" i="40" s="1"/>
  <c r="DH293" i="40"/>
  <c r="DI293" i="40" s="1"/>
  <c r="DH294" i="40"/>
  <c r="DI294" i="40" s="1"/>
  <c r="DH295" i="40"/>
  <c r="DI295" i="40" s="1"/>
  <c r="DH296" i="40"/>
  <c r="DI296" i="40" s="1"/>
  <c r="DH297" i="40"/>
  <c r="DI297" i="40" s="1"/>
  <c r="DH298" i="40"/>
  <c r="DI298" i="40" s="1"/>
  <c r="DH299" i="40"/>
  <c r="DI299" i="40" s="1"/>
  <c r="DH300" i="40"/>
  <c r="DI300" i="40" s="1"/>
  <c r="DH301" i="40"/>
  <c r="DI301" i="40" s="1"/>
  <c r="DH302" i="40"/>
  <c r="DI302" i="40" s="1"/>
  <c r="DH303" i="40"/>
  <c r="DI303" i="40" s="1"/>
  <c r="DH304" i="40"/>
  <c r="DI304" i="40" s="1"/>
  <c r="DH305" i="40"/>
  <c r="DI305" i="40" s="1"/>
  <c r="DH306" i="40"/>
  <c r="DI306" i="40" s="1"/>
  <c r="DH307" i="40"/>
  <c r="DI307" i="40" s="1"/>
  <c r="DH308" i="40"/>
  <c r="DI308" i="40" s="1"/>
  <c r="DH309" i="40"/>
  <c r="DI309" i="40" s="1"/>
  <c r="DH310" i="40"/>
  <c r="DI310" i="40" s="1"/>
  <c r="DH311" i="40"/>
  <c r="DI311" i="40" s="1"/>
  <c r="DH312" i="40"/>
  <c r="DI312" i="40" s="1"/>
  <c r="DH313" i="40"/>
  <c r="DI313" i="40" s="1"/>
  <c r="DH314" i="40"/>
  <c r="DI314" i="40" s="1"/>
  <c r="DH315" i="40"/>
  <c r="DI315" i="40" s="1"/>
  <c r="DH316" i="40"/>
  <c r="DI316" i="40" s="1"/>
  <c r="DH317" i="40"/>
  <c r="DI317" i="40" s="1"/>
  <c r="DH318" i="40"/>
  <c r="DI318" i="40" s="1"/>
  <c r="DH319" i="40"/>
  <c r="DI319" i="40" s="1"/>
  <c r="DH320" i="40"/>
  <c r="DI320" i="40" s="1"/>
  <c r="DH321" i="40"/>
  <c r="DI321" i="40" s="1"/>
  <c r="DH322" i="40"/>
  <c r="DI322" i="40" s="1"/>
  <c r="DH323" i="40"/>
  <c r="DI323" i="40" s="1"/>
  <c r="DH324" i="40"/>
  <c r="DI324" i="40" s="1"/>
  <c r="DH325" i="40"/>
  <c r="DI325" i="40" s="1"/>
  <c r="DH326" i="40"/>
  <c r="DI326" i="40" s="1"/>
  <c r="DH327" i="40"/>
  <c r="DI327" i="40" s="1"/>
  <c r="DH328" i="40"/>
  <c r="DI328" i="40" s="1"/>
  <c r="DH329" i="40"/>
  <c r="DI329" i="40" s="1"/>
  <c r="DH330" i="40"/>
  <c r="DI330" i="40" s="1"/>
  <c r="DH331" i="40"/>
  <c r="DI331" i="40" s="1"/>
  <c r="DH332" i="40"/>
  <c r="DI332" i="40" s="1"/>
  <c r="DH333" i="40"/>
  <c r="DI333" i="40" s="1"/>
  <c r="DH334" i="40"/>
  <c r="DI334" i="40" s="1"/>
  <c r="DH335" i="40"/>
  <c r="DI335" i="40" s="1"/>
  <c r="DH336" i="40"/>
  <c r="DI336" i="40" s="1"/>
  <c r="DH337" i="40"/>
  <c r="DI337" i="40" s="1"/>
  <c r="DH338" i="40"/>
  <c r="DI338" i="40" s="1"/>
  <c r="DH339" i="40"/>
  <c r="DI339" i="40" s="1"/>
  <c r="DH340" i="40"/>
  <c r="DI340" i="40" s="1"/>
  <c r="DH341" i="40"/>
  <c r="DI341" i="40" s="1"/>
  <c r="DH342" i="40"/>
  <c r="DI342" i="40" s="1"/>
  <c r="DH343" i="40"/>
  <c r="DI343" i="40" s="1"/>
  <c r="DH344" i="40"/>
  <c r="DI344" i="40" s="1"/>
  <c r="DH345" i="40"/>
  <c r="DI345" i="40" s="1"/>
  <c r="DH346" i="40"/>
  <c r="DI346" i="40" s="1"/>
  <c r="DH347" i="40"/>
  <c r="DI347" i="40" s="1"/>
  <c r="DH348" i="40"/>
  <c r="DI348" i="40" s="1"/>
  <c r="DH349" i="40"/>
  <c r="DI349" i="40" s="1"/>
  <c r="DH350" i="40"/>
  <c r="DI350" i="40" s="1"/>
  <c r="DH351" i="40"/>
  <c r="DI351" i="40" s="1"/>
  <c r="DH352" i="40"/>
  <c r="DI352" i="40" s="1"/>
  <c r="DH353" i="40"/>
  <c r="DI353" i="40" s="1"/>
  <c r="DH354" i="40"/>
  <c r="DI354" i="40" s="1"/>
  <c r="DH355" i="40"/>
  <c r="DI355" i="40" s="1"/>
  <c r="DH356" i="40"/>
  <c r="DI356" i="40" s="1"/>
  <c r="DH357" i="40"/>
  <c r="DI357" i="40" s="1"/>
  <c r="DH358" i="40"/>
  <c r="DI358" i="40" s="1"/>
  <c r="DH359" i="40"/>
  <c r="DI359" i="40" s="1"/>
  <c r="DH360" i="40"/>
  <c r="DI360" i="40" s="1"/>
  <c r="DH361" i="40"/>
  <c r="DI361" i="40" s="1"/>
  <c r="DH362" i="40"/>
  <c r="DI362" i="40" s="1"/>
  <c r="DH363" i="40"/>
  <c r="DI363" i="40" s="1"/>
  <c r="DH364" i="40"/>
  <c r="DI364" i="40" s="1"/>
  <c r="DH365" i="40"/>
  <c r="DI365" i="40" s="1"/>
  <c r="DH366" i="40"/>
  <c r="DI366" i="40" s="1"/>
  <c r="DH367" i="40"/>
  <c r="DI367" i="40" s="1"/>
  <c r="DH368" i="40"/>
  <c r="DI368" i="40" s="1"/>
  <c r="DH369" i="40"/>
  <c r="DI369" i="40" s="1"/>
  <c r="DH370" i="40"/>
  <c r="DI370" i="40" s="1"/>
  <c r="DH371" i="40"/>
  <c r="DI371" i="40" s="1"/>
  <c r="DH372" i="40"/>
  <c r="DI372" i="40" s="1"/>
  <c r="DH373" i="40"/>
  <c r="DI373" i="40" s="1"/>
  <c r="DH374" i="40"/>
  <c r="DI374" i="40" s="1"/>
  <c r="DH375" i="40"/>
  <c r="DI375" i="40" s="1"/>
  <c r="DH376" i="40"/>
  <c r="DI376" i="40" s="1"/>
  <c r="DH377" i="40"/>
  <c r="DI377" i="40" s="1"/>
  <c r="DH378" i="40"/>
  <c r="DI378" i="40" s="1"/>
  <c r="DH379" i="40"/>
  <c r="DI379" i="40" s="1"/>
  <c r="DH380" i="40"/>
  <c r="DI380" i="40" s="1"/>
  <c r="DH381" i="40"/>
  <c r="DI381" i="40" s="1"/>
  <c r="DH382" i="40"/>
  <c r="DI382" i="40" s="1"/>
  <c r="DH383" i="40"/>
  <c r="DI383" i="40" s="1"/>
  <c r="DH384" i="40"/>
  <c r="DI384" i="40" s="1"/>
  <c r="DH385" i="40"/>
  <c r="DI385" i="40" s="1"/>
  <c r="DH386" i="40"/>
  <c r="DI386" i="40" s="1"/>
  <c r="DH387" i="40"/>
  <c r="DI387" i="40" s="1"/>
  <c r="DH388" i="40"/>
  <c r="DI388" i="40" s="1"/>
  <c r="DH389" i="40"/>
  <c r="DI389" i="40" s="1"/>
  <c r="DH390" i="40"/>
  <c r="DI390" i="40" s="1"/>
  <c r="DH391" i="40"/>
  <c r="DI391" i="40" s="1"/>
  <c r="DH392" i="40"/>
  <c r="DI392" i="40" s="1"/>
  <c r="DH393" i="40"/>
  <c r="DI393" i="40" s="1"/>
  <c r="DH394" i="40"/>
  <c r="DI394" i="40" s="1"/>
  <c r="DH395" i="40"/>
  <c r="DI395" i="40" s="1"/>
  <c r="DH396" i="40"/>
  <c r="DI396" i="40" s="1"/>
  <c r="DH397" i="40"/>
  <c r="DI397" i="40" s="1"/>
  <c r="DH398" i="40"/>
  <c r="DI398" i="40" s="1"/>
  <c r="DH399" i="40"/>
  <c r="DI399" i="40" s="1"/>
  <c r="DH400" i="40"/>
  <c r="DI400" i="40" s="1"/>
  <c r="DH401" i="40"/>
  <c r="DI401" i="40" s="1"/>
  <c r="DH402" i="40"/>
  <c r="DI402" i="40" s="1"/>
  <c r="DH403" i="40"/>
  <c r="DI403" i="40" s="1"/>
  <c r="DH404" i="40"/>
  <c r="DI404" i="40" s="1"/>
  <c r="DH405" i="40"/>
  <c r="DI405" i="40" s="1"/>
  <c r="DH406" i="40"/>
  <c r="DI406" i="40" s="1"/>
  <c r="DH407" i="40"/>
  <c r="DI407" i="40" s="1"/>
  <c r="DH408" i="40"/>
  <c r="DI408" i="40" s="1"/>
  <c r="DH409" i="40"/>
  <c r="DI409" i="40" s="1"/>
  <c r="DH410" i="40"/>
  <c r="DI410" i="40" s="1"/>
  <c r="DH411" i="40"/>
  <c r="DI411" i="40" s="1"/>
  <c r="DH412" i="40"/>
  <c r="DI412" i="40" s="1"/>
  <c r="DH413" i="40"/>
  <c r="DI413" i="40" s="1"/>
  <c r="DH414" i="40"/>
  <c r="DI414" i="40" s="1"/>
  <c r="DH415" i="40"/>
  <c r="DI415" i="40" s="1"/>
  <c r="DH416" i="40"/>
  <c r="DI416" i="40" s="1"/>
  <c r="DH417" i="40"/>
  <c r="DI417" i="40" s="1"/>
  <c r="DH418" i="40"/>
  <c r="DI418" i="40" s="1"/>
  <c r="DH419" i="40"/>
  <c r="DI419" i="40" s="1"/>
  <c r="DH420" i="40"/>
  <c r="DI420" i="40" s="1"/>
  <c r="DH421" i="40"/>
  <c r="DI421" i="40" s="1"/>
  <c r="DH422" i="40"/>
  <c r="DI422" i="40" s="1"/>
  <c r="DH423" i="40"/>
  <c r="DI423" i="40" s="1"/>
  <c r="DH424" i="40"/>
  <c r="DI424" i="40" s="1"/>
  <c r="DH425" i="40"/>
  <c r="DI425" i="40" s="1"/>
  <c r="DH426" i="40"/>
  <c r="DI426" i="40" s="1"/>
  <c r="DH427" i="40"/>
  <c r="DI427" i="40" s="1"/>
  <c r="DH428" i="40"/>
  <c r="DI428" i="40" s="1"/>
  <c r="DH429" i="40"/>
  <c r="DI429" i="40" s="1"/>
  <c r="DH430" i="40"/>
  <c r="DI430" i="40" s="1"/>
  <c r="DH431" i="40"/>
  <c r="DI431" i="40" s="1"/>
  <c r="DH432" i="40"/>
  <c r="DI432" i="40" s="1"/>
  <c r="DH433" i="40"/>
  <c r="DI433" i="40" s="1"/>
  <c r="DH434" i="40"/>
  <c r="DI434" i="40" s="1"/>
  <c r="DH435" i="40"/>
  <c r="DI435" i="40" s="1"/>
  <c r="DH436" i="40"/>
  <c r="DI436" i="40" s="1"/>
  <c r="DH437" i="40"/>
  <c r="DI437" i="40" s="1"/>
  <c r="DH438" i="40"/>
  <c r="DI438" i="40" s="1"/>
  <c r="DH439" i="40"/>
  <c r="DI439" i="40" s="1"/>
  <c r="DH440" i="40"/>
  <c r="DI440" i="40" s="1"/>
  <c r="DH441" i="40"/>
  <c r="DI441" i="40" s="1"/>
  <c r="DH442" i="40"/>
  <c r="DI442" i="40" s="1"/>
  <c r="DH443" i="40"/>
  <c r="DI443" i="40" s="1"/>
  <c r="DH444" i="40"/>
  <c r="DI444" i="40" s="1"/>
  <c r="DH445" i="40"/>
  <c r="DI445" i="40" s="1"/>
  <c r="DH446" i="40"/>
  <c r="DI446" i="40" s="1"/>
  <c r="DH447" i="40"/>
  <c r="DI447" i="40" s="1"/>
  <c r="DH448" i="40"/>
  <c r="DI448" i="40" s="1"/>
  <c r="DH449" i="40"/>
  <c r="DI449" i="40" s="1"/>
  <c r="DH450" i="40"/>
  <c r="DI450" i="40" s="1"/>
  <c r="DH451" i="40"/>
  <c r="DI451" i="40" s="1"/>
  <c r="DH452" i="40"/>
  <c r="DI452" i="40" s="1"/>
  <c r="DH453" i="40"/>
  <c r="DI453" i="40" s="1"/>
  <c r="DH454" i="40"/>
  <c r="DI454" i="40" s="1"/>
  <c r="DH455" i="40"/>
  <c r="DI455" i="40" s="1"/>
  <c r="DH456" i="40"/>
  <c r="DI456" i="40" s="1"/>
  <c r="DH457" i="40"/>
  <c r="DI457" i="40" s="1"/>
  <c r="DH458" i="40"/>
  <c r="DI458" i="40" s="1"/>
  <c r="DH459" i="40"/>
  <c r="DI459" i="40" s="1"/>
  <c r="DH460" i="40"/>
  <c r="DI460" i="40" s="1"/>
  <c r="DH461" i="40"/>
  <c r="DI461" i="40" s="1"/>
  <c r="DH462" i="40"/>
  <c r="DI462" i="40" s="1"/>
  <c r="DH463" i="40"/>
  <c r="DI463" i="40" s="1"/>
  <c r="DH464" i="40"/>
  <c r="DI464" i="40" s="1"/>
  <c r="DH465" i="40"/>
  <c r="DI465" i="40" s="1"/>
  <c r="DH466" i="40"/>
  <c r="DI466" i="40" s="1"/>
  <c r="DH467" i="40"/>
  <c r="DI467" i="40" s="1"/>
  <c r="DH468" i="40"/>
  <c r="DI468" i="40" s="1"/>
  <c r="DH469" i="40"/>
  <c r="DI469" i="40" s="1"/>
  <c r="DH470" i="40"/>
  <c r="DI470" i="40" s="1"/>
  <c r="DH471" i="40"/>
  <c r="DI471" i="40" s="1"/>
  <c r="DH472" i="40"/>
  <c r="DI472" i="40" s="1"/>
  <c r="DH473" i="40"/>
  <c r="DI473" i="40" s="1"/>
  <c r="DH474" i="40"/>
  <c r="DI474" i="40" s="1"/>
  <c r="DH475" i="40"/>
  <c r="DI475" i="40" s="1"/>
  <c r="DH476" i="40"/>
  <c r="DI476" i="40" s="1"/>
  <c r="DH477" i="40"/>
  <c r="DI477" i="40" s="1"/>
  <c r="DH478" i="40"/>
  <c r="DI478" i="40" s="1"/>
  <c r="DH479" i="40"/>
  <c r="DI479" i="40" s="1"/>
  <c r="DH480" i="40"/>
  <c r="DI480" i="40" s="1"/>
  <c r="DH481" i="40"/>
  <c r="DI481" i="40" s="1"/>
  <c r="DH482" i="40"/>
  <c r="DI482" i="40" s="1"/>
  <c r="DH483" i="40"/>
  <c r="DI483" i="40" s="1"/>
  <c r="DH484" i="40"/>
  <c r="DI484" i="40" s="1"/>
  <c r="DH485" i="40"/>
  <c r="DI485" i="40" s="1"/>
  <c r="DH486" i="40"/>
  <c r="DI486" i="40" s="1"/>
  <c r="DH487" i="40"/>
  <c r="DI487" i="40" s="1"/>
  <c r="DH488" i="40"/>
  <c r="DI488" i="40" s="1"/>
  <c r="DH489" i="40"/>
  <c r="DI489" i="40" s="1"/>
  <c r="DH490" i="40"/>
  <c r="DI490" i="40" s="1"/>
  <c r="DH491" i="40"/>
  <c r="DI491" i="40" s="1"/>
  <c r="DH492" i="40"/>
  <c r="DI492" i="40" s="1"/>
  <c r="DH493" i="40"/>
  <c r="DI493" i="40" s="1"/>
  <c r="DH494" i="40"/>
  <c r="DI494" i="40" s="1"/>
  <c r="DH495" i="40"/>
  <c r="DI495" i="40" s="1"/>
  <c r="DH496" i="40"/>
  <c r="DI496" i="40" s="1"/>
  <c r="DH497" i="40"/>
  <c r="DI497" i="40" s="1"/>
  <c r="DH498" i="40"/>
  <c r="DI498" i="40" s="1"/>
  <c r="DH499" i="40"/>
  <c r="DI499" i="40" s="1"/>
  <c r="DH500" i="40"/>
  <c r="DI500" i="40" s="1"/>
  <c r="CP3" i="40"/>
  <c r="CQ3" i="40" s="1"/>
  <c r="CP4" i="40"/>
  <c r="CQ4" i="40" s="1"/>
  <c r="CP5" i="40"/>
  <c r="CQ5" i="40" s="1"/>
  <c r="CP6" i="40"/>
  <c r="CQ6" i="40" s="1"/>
  <c r="CP7" i="40"/>
  <c r="CQ7" i="40" s="1"/>
  <c r="CP8" i="40"/>
  <c r="CQ8" i="40" s="1"/>
  <c r="CP9" i="40"/>
  <c r="CQ9" i="40" s="1"/>
  <c r="CP10" i="40"/>
  <c r="CQ10" i="40" s="1"/>
  <c r="CP11" i="40"/>
  <c r="CQ11" i="40" s="1"/>
  <c r="CP12" i="40"/>
  <c r="CQ12" i="40" s="1"/>
  <c r="CP13" i="40"/>
  <c r="CQ13" i="40" s="1"/>
  <c r="CP14" i="40"/>
  <c r="CQ14" i="40" s="1"/>
  <c r="CP15" i="40"/>
  <c r="CQ15" i="40" s="1"/>
  <c r="CP16" i="40"/>
  <c r="CQ16" i="40" s="1"/>
  <c r="CP17" i="40"/>
  <c r="CQ17" i="40" s="1"/>
  <c r="CP18" i="40"/>
  <c r="CQ18" i="40" s="1"/>
  <c r="CP19" i="40"/>
  <c r="CQ19" i="40" s="1"/>
  <c r="CP20" i="40"/>
  <c r="CQ20" i="40" s="1"/>
  <c r="CP21" i="40"/>
  <c r="CQ21" i="40" s="1"/>
  <c r="CP22" i="40"/>
  <c r="CQ22" i="40" s="1"/>
  <c r="CP23" i="40"/>
  <c r="CQ23" i="40" s="1"/>
  <c r="CP24" i="40"/>
  <c r="CQ24" i="40" s="1"/>
  <c r="CP25" i="40"/>
  <c r="CQ25" i="40" s="1"/>
  <c r="CP26" i="40"/>
  <c r="CQ26" i="40" s="1"/>
  <c r="CP27" i="40"/>
  <c r="CQ27" i="40" s="1"/>
  <c r="CP28" i="40"/>
  <c r="CQ28" i="40" s="1"/>
  <c r="CP29" i="40"/>
  <c r="CQ29" i="40" s="1"/>
  <c r="CP30" i="40"/>
  <c r="CQ30" i="40" s="1"/>
  <c r="CP31" i="40"/>
  <c r="CQ31" i="40" s="1"/>
  <c r="CP32" i="40"/>
  <c r="CQ32" i="40" s="1"/>
  <c r="CP33" i="40"/>
  <c r="CQ33" i="40" s="1"/>
  <c r="CP34" i="40"/>
  <c r="CQ34" i="40" s="1"/>
  <c r="CP35" i="40"/>
  <c r="CQ35" i="40" s="1"/>
  <c r="CP36" i="40"/>
  <c r="CQ36" i="40" s="1"/>
  <c r="CP37" i="40"/>
  <c r="CQ37" i="40" s="1"/>
  <c r="CP38" i="40"/>
  <c r="CQ38" i="40" s="1"/>
  <c r="CP39" i="40"/>
  <c r="CQ39" i="40" s="1"/>
  <c r="CP40" i="40"/>
  <c r="CQ40" i="40" s="1"/>
  <c r="CP41" i="40"/>
  <c r="CQ41" i="40" s="1"/>
  <c r="CP42" i="40"/>
  <c r="CQ42" i="40" s="1"/>
  <c r="CP43" i="40"/>
  <c r="CQ43" i="40" s="1"/>
  <c r="CP44" i="40"/>
  <c r="CQ44" i="40" s="1"/>
  <c r="CP45" i="40"/>
  <c r="CQ45" i="40" s="1"/>
  <c r="CP46" i="40"/>
  <c r="CQ46" i="40" s="1"/>
  <c r="CP47" i="40"/>
  <c r="CQ47" i="40" s="1"/>
  <c r="CP48" i="40"/>
  <c r="CQ48" i="40" s="1"/>
  <c r="CP49" i="40"/>
  <c r="CQ49" i="40" s="1"/>
  <c r="CP50" i="40"/>
  <c r="CQ50" i="40" s="1"/>
  <c r="CP51" i="40"/>
  <c r="CQ51" i="40" s="1"/>
  <c r="CP52" i="40"/>
  <c r="CQ52" i="40" s="1"/>
  <c r="CP53" i="40"/>
  <c r="CQ53" i="40" s="1"/>
  <c r="CP54" i="40"/>
  <c r="CQ54" i="40" s="1"/>
  <c r="CP55" i="40"/>
  <c r="CQ55" i="40" s="1"/>
  <c r="CP56" i="40"/>
  <c r="CQ56" i="40" s="1"/>
  <c r="CP57" i="40"/>
  <c r="CQ57" i="40" s="1"/>
  <c r="CP58" i="40"/>
  <c r="CQ58" i="40" s="1"/>
  <c r="CP59" i="40"/>
  <c r="CQ59" i="40" s="1"/>
  <c r="CP60" i="40"/>
  <c r="CQ60" i="40" s="1"/>
  <c r="CP61" i="40"/>
  <c r="CQ61" i="40" s="1"/>
  <c r="CP62" i="40"/>
  <c r="CQ62" i="40" s="1"/>
  <c r="CP63" i="40"/>
  <c r="CQ63" i="40" s="1"/>
  <c r="CP64" i="40"/>
  <c r="CQ64" i="40" s="1"/>
  <c r="CP65" i="40"/>
  <c r="CQ65" i="40" s="1"/>
  <c r="CP66" i="40"/>
  <c r="CQ66" i="40" s="1"/>
  <c r="CP67" i="40"/>
  <c r="CQ67" i="40" s="1"/>
  <c r="CP68" i="40"/>
  <c r="CQ68" i="40" s="1"/>
  <c r="CP69" i="40"/>
  <c r="CQ69" i="40" s="1"/>
  <c r="CP70" i="40"/>
  <c r="CQ70" i="40" s="1"/>
  <c r="CP71" i="40"/>
  <c r="CQ71" i="40" s="1"/>
  <c r="CP72" i="40"/>
  <c r="CQ72" i="40" s="1"/>
  <c r="CP73" i="40"/>
  <c r="CQ73" i="40" s="1"/>
  <c r="CP74" i="40"/>
  <c r="CQ74" i="40" s="1"/>
  <c r="CP75" i="40"/>
  <c r="CQ75" i="40" s="1"/>
  <c r="CP76" i="40"/>
  <c r="CQ76" i="40" s="1"/>
  <c r="CP77" i="40"/>
  <c r="CQ77" i="40" s="1"/>
  <c r="CP78" i="40"/>
  <c r="CQ78" i="40" s="1"/>
  <c r="CP79" i="40"/>
  <c r="CQ79" i="40" s="1"/>
  <c r="CP80" i="40"/>
  <c r="CQ80" i="40" s="1"/>
  <c r="CP81" i="40"/>
  <c r="CQ81" i="40" s="1"/>
  <c r="CP82" i="40"/>
  <c r="CQ82" i="40" s="1"/>
  <c r="CP83" i="40"/>
  <c r="CQ83" i="40" s="1"/>
  <c r="CP84" i="40"/>
  <c r="CQ84" i="40" s="1"/>
  <c r="CP85" i="40"/>
  <c r="CQ85" i="40" s="1"/>
  <c r="CP86" i="40"/>
  <c r="CQ86" i="40" s="1"/>
  <c r="CP87" i="40"/>
  <c r="CQ87" i="40" s="1"/>
  <c r="CP88" i="40"/>
  <c r="CQ88" i="40" s="1"/>
  <c r="CP89" i="40"/>
  <c r="CQ89" i="40" s="1"/>
  <c r="CG3" i="40"/>
  <c r="CH3" i="40" s="1"/>
  <c r="CG4" i="40"/>
  <c r="CH4" i="40" s="1"/>
  <c r="CG5" i="40"/>
  <c r="CH5" i="40" s="1"/>
  <c r="CG6" i="40"/>
  <c r="CH6" i="40" s="1"/>
  <c r="CG7" i="40"/>
  <c r="CH7" i="40" s="1"/>
  <c r="CG8" i="40"/>
  <c r="CH8" i="40" s="1"/>
  <c r="CG9" i="40"/>
  <c r="CH9" i="40" s="1"/>
  <c r="CG10" i="40"/>
  <c r="CH10" i="40" s="1"/>
  <c r="CG11" i="40"/>
  <c r="CH11" i="40" s="1"/>
  <c r="CG12" i="40"/>
  <c r="CH12" i="40" s="1"/>
  <c r="CG13" i="40"/>
  <c r="CH13" i="40" s="1"/>
  <c r="CG14" i="40"/>
  <c r="CH14" i="40" s="1"/>
  <c r="CG15" i="40"/>
  <c r="CH15" i="40" s="1"/>
  <c r="CG16" i="40"/>
  <c r="CH16" i="40" s="1"/>
  <c r="CG17" i="40"/>
  <c r="CH17" i="40" s="1"/>
  <c r="CG18" i="40"/>
  <c r="CH18" i="40" s="1"/>
  <c r="CG19" i="40"/>
  <c r="CH19" i="40" s="1"/>
  <c r="CG20" i="40"/>
  <c r="CH20" i="40" s="1"/>
  <c r="CG21" i="40"/>
  <c r="CH21" i="40" s="1"/>
  <c r="CG22" i="40"/>
  <c r="CH22" i="40" s="1"/>
  <c r="CG23" i="40"/>
  <c r="CH23" i="40" s="1"/>
  <c r="CG24" i="40"/>
  <c r="CH24" i="40" s="1"/>
  <c r="CG25" i="40"/>
  <c r="CH25" i="40" s="1"/>
  <c r="CG26" i="40"/>
  <c r="CH26" i="40" s="1"/>
  <c r="CG27" i="40"/>
  <c r="CH27" i="40" s="1"/>
  <c r="CG28" i="40"/>
  <c r="CH28" i="40" s="1"/>
  <c r="CG29" i="40"/>
  <c r="CH29" i="40" s="1"/>
  <c r="CG30" i="40"/>
  <c r="CH30" i="40" s="1"/>
  <c r="CG31" i="40"/>
  <c r="CH31" i="40" s="1"/>
  <c r="CG32" i="40"/>
  <c r="CH32" i="40" s="1"/>
  <c r="CG33" i="40"/>
  <c r="CH33" i="40" s="1"/>
  <c r="CG34" i="40"/>
  <c r="CH34" i="40" s="1"/>
  <c r="CG35" i="40"/>
  <c r="CH35" i="40" s="1"/>
  <c r="CG36" i="40"/>
  <c r="CH36" i="40" s="1"/>
  <c r="CG37" i="40"/>
  <c r="CH37" i="40" s="1"/>
  <c r="CG38" i="40"/>
  <c r="CH38" i="40" s="1"/>
  <c r="CG39" i="40"/>
  <c r="CH39" i="40" s="1"/>
  <c r="CG40" i="40"/>
  <c r="CH40" i="40" s="1"/>
  <c r="CG41" i="40"/>
  <c r="CH41" i="40" s="1"/>
  <c r="CG42" i="40"/>
  <c r="CH42" i="40" s="1"/>
  <c r="CG43" i="40"/>
  <c r="CH43" i="40" s="1"/>
  <c r="CG44" i="40"/>
  <c r="CH44" i="40" s="1"/>
  <c r="CG45" i="40"/>
  <c r="CH45" i="40" s="1"/>
  <c r="CG46" i="40"/>
  <c r="CH46" i="40" s="1"/>
  <c r="CG47" i="40"/>
  <c r="CH47" i="40" s="1"/>
  <c r="CG48" i="40"/>
  <c r="CH48" i="40" s="1"/>
  <c r="CG49" i="40"/>
  <c r="CH49" i="40" s="1"/>
  <c r="CG50" i="40"/>
  <c r="CH50" i="40" s="1"/>
  <c r="CG51" i="40"/>
  <c r="CH51" i="40" s="1"/>
  <c r="CG52" i="40"/>
  <c r="CH52" i="40" s="1"/>
  <c r="CG53" i="40"/>
  <c r="CH53" i="40" s="1"/>
  <c r="CG54" i="40"/>
  <c r="CH54" i="40" s="1"/>
  <c r="CG55" i="40"/>
  <c r="CH55" i="40" s="1"/>
  <c r="CG56" i="40"/>
  <c r="CH56" i="40" s="1"/>
  <c r="CG57" i="40"/>
  <c r="CH57" i="40" s="1"/>
  <c r="CG58" i="40"/>
  <c r="CH58" i="40" s="1"/>
  <c r="CG59" i="40"/>
  <c r="CH59" i="40" s="1"/>
  <c r="BX3" i="40"/>
  <c r="BY3" i="40" s="1"/>
  <c r="BX4" i="40"/>
  <c r="BY4" i="40" s="1"/>
  <c r="BX5" i="40"/>
  <c r="BY5" i="40" s="1"/>
  <c r="BX6" i="40"/>
  <c r="BY6" i="40" s="1"/>
  <c r="BX7" i="40"/>
  <c r="BY7" i="40" s="1"/>
  <c r="BX8" i="40"/>
  <c r="BY8" i="40" s="1"/>
  <c r="BX9" i="40"/>
  <c r="BY9" i="40" s="1"/>
  <c r="BX10" i="40"/>
  <c r="BY10" i="40" s="1"/>
  <c r="BX11" i="40"/>
  <c r="BY11" i="40" s="1"/>
  <c r="BX12" i="40"/>
  <c r="BY12" i="40" s="1"/>
  <c r="BX13" i="40"/>
  <c r="BY13" i="40" s="1"/>
  <c r="BX14" i="40"/>
  <c r="BY14" i="40" s="1"/>
  <c r="BX15" i="40"/>
  <c r="BY15" i="40" s="1"/>
  <c r="BX16" i="40"/>
  <c r="BY16" i="40" s="1"/>
  <c r="BX17" i="40"/>
  <c r="BY17" i="40" s="1"/>
  <c r="BX18" i="40"/>
  <c r="BY18" i="40" s="1"/>
  <c r="BX19" i="40"/>
  <c r="BY19" i="40" s="1"/>
  <c r="BX20" i="40"/>
  <c r="BY20" i="40" s="1"/>
  <c r="BX21" i="40"/>
  <c r="BY21" i="40" s="1"/>
  <c r="BX22" i="40"/>
  <c r="BY22" i="40" s="1"/>
  <c r="BX23" i="40"/>
  <c r="BY23" i="40" s="1"/>
  <c r="BX24" i="40"/>
  <c r="BY24" i="40" s="1"/>
  <c r="BX25" i="40"/>
  <c r="BY25" i="40" s="1"/>
  <c r="BX26" i="40"/>
  <c r="BY26" i="40" s="1"/>
  <c r="BX27" i="40"/>
  <c r="BY27" i="40" s="1"/>
  <c r="BX28" i="40"/>
  <c r="BY28" i="40" s="1"/>
  <c r="BX29" i="40"/>
  <c r="BY29" i="40" s="1"/>
  <c r="BX30" i="40"/>
  <c r="BY30" i="40" s="1"/>
  <c r="BX31" i="40"/>
  <c r="BY31" i="40" s="1"/>
  <c r="BX32" i="40"/>
  <c r="BY32" i="40" s="1"/>
  <c r="BX33" i="40"/>
  <c r="BY33" i="40" s="1"/>
  <c r="BX34" i="40"/>
  <c r="BY34" i="40" s="1"/>
  <c r="BX35" i="40"/>
  <c r="BY35" i="40" s="1"/>
  <c r="BX36" i="40"/>
  <c r="BY36" i="40" s="1"/>
  <c r="BX37" i="40"/>
  <c r="BY37" i="40" s="1"/>
  <c r="BX38" i="40"/>
  <c r="BY38" i="40" s="1"/>
  <c r="BX39" i="40"/>
  <c r="BY39" i="40" s="1"/>
  <c r="BX40" i="40"/>
  <c r="BY40" i="40" s="1"/>
  <c r="BX41" i="40"/>
  <c r="BY41" i="40" s="1"/>
  <c r="BX42" i="40"/>
  <c r="BY42" i="40" s="1"/>
  <c r="BX43" i="40"/>
  <c r="BY43" i="40" s="1"/>
  <c r="BX44" i="40"/>
  <c r="BY44" i="40" s="1"/>
  <c r="BX45" i="40"/>
  <c r="BY45" i="40" s="1"/>
  <c r="BX46" i="40"/>
  <c r="BY46" i="40" s="1"/>
  <c r="BO3" i="40"/>
  <c r="BP3" i="40" s="1"/>
  <c r="BO4" i="40"/>
  <c r="BP4" i="40" s="1"/>
  <c r="BO5" i="40"/>
  <c r="BP5" i="40" s="1"/>
  <c r="BO6" i="40"/>
  <c r="BP6" i="40" s="1"/>
  <c r="BO7" i="40"/>
  <c r="BP7" i="40" s="1"/>
  <c r="BO8" i="40"/>
  <c r="BP8" i="40" s="1"/>
  <c r="BO9" i="40"/>
  <c r="BP9" i="40" s="1"/>
  <c r="BO10" i="40"/>
  <c r="BP10" i="40" s="1"/>
  <c r="BO11" i="40"/>
  <c r="BP11" i="40" s="1"/>
  <c r="BO12" i="40"/>
  <c r="BP12" i="40" s="1"/>
  <c r="BO13" i="40"/>
  <c r="BP13" i="40" s="1"/>
  <c r="BO14" i="40"/>
  <c r="BP14" i="40" s="1"/>
  <c r="BO15" i="40"/>
  <c r="BP15" i="40" s="1"/>
  <c r="BO16" i="40"/>
  <c r="BP16" i="40" s="1"/>
  <c r="BO17" i="40"/>
  <c r="BP17" i="40" s="1"/>
  <c r="BO18" i="40"/>
  <c r="BP18" i="40" s="1"/>
  <c r="BO19" i="40"/>
  <c r="BP19" i="40" s="1"/>
  <c r="BO20" i="40"/>
  <c r="BP20" i="40" s="1"/>
  <c r="BO21" i="40"/>
  <c r="BP21" i="40" s="1"/>
  <c r="BO22" i="40"/>
  <c r="BP22" i="40" s="1"/>
  <c r="BO23" i="40"/>
  <c r="BP23" i="40" s="1"/>
  <c r="BO24" i="40"/>
  <c r="BP24" i="40" s="1"/>
  <c r="BO25" i="40"/>
  <c r="BP25" i="40" s="1"/>
  <c r="BO26" i="40"/>
  <c r="BP26" i="40" s="1"/>
  <c r="BO27" i="40"/>
  <c r="BP27" i="40" s="1"/>
  <c r="BO28" i="40"/>
  <c r="BP28" i="40" s="1"/>
  <c r="BO29" i="40"/>
  <c r="BP29" i="40" s="1"/>
  <c r="BO30" i="40"/>
  <c r="BP30" i="40" s="1"/>
  <c r="BO31" i="40"/>
  <c r="BP31" i="40" s="1"/>
  <c r="BO32" i="40"/>
  <c r="BP32" i="40" s="1"/>
  <c r="BO33" i="40"/>
  <c r="BP33" i="40" s="1"/>
  <c r="BO34" i="40"/>
  <c r="BP34" i="40" s="1"/>
  <c r="BO35" i="40"/>
  <c r="BP35" i="40" s="1"/>
  <c r="BO36" i="40"/>
  <c r="BP36" i="40" s="1"/>
  <c r="BO37" i="40"/>
  <c r="BP37" i="40" s="1"/>
  <c r="BO38" i="40"/>
  <c r="BP38" i="40" s="1"/>
  <c r="BO39" i="40"/>
  <c r="BP39" i="40" s="1"/>
  <c r="BO40" i="40"/>
  <c r="BP40" i="40" s="1"/>
  <c r="BO41" i="40"/>
  <c r="BP41" i="40" s="1"/>
  <c r="BO42" i="40"/>
  <c r="BP42" i="40" s="1"/>
  <c r="BO43" i="40"/>
  <c r="BP43" i="40" s="1"/>
  <c r="BO44" i="40"/>
  <c r="BP44" i="40" s="1"/>
  <c r="BO45" i="40"/>
  <c r="BP45" i="40" s="1"/>
  <c r="BO46" i="40"/>
  <c r="BP46" i="40" s="1"/>
  <c r="BO47" i="40"/>
  <c r="BP47" i="40" s="1"/>
  <c r="BO48" i="40"/>
  <c r="BP48" i="40" s="1"/>
  <c r="BO49" i="40"/>
  <c r="BP49" i="40" s="1"/>
  <c r="BO50" i="40"/>
  <c r="BP50" i="40" s="1"/>
  <c r="BO51" i="40"/>
  <c r="BP51" i="40" s="1"/>
  <c r="BO52" i="40"/>
  <c r="BP52" i="40" s="1"/>
  <c r="BO53" i="40"/>
  <c r="BP53" i="40" s="1"/>
  <c r="BO54" i="40"/>
  <c r="BP54" i="40" s="1"/>
  <c r="BO55" i="40"/>
  <c r="BP55" i="40" s="1"/>
  <c r="BO56" i="40"/>
  <c r="BP56" i="40" s="1"/>
  <c r="BO57" i="40"/>
  <c r="BP57" i="40" s="1"/>
  <c r="BO58" i="40"/>
  <c r="BP58" i="40" s="1"/>
  <c r="BO59" i="40"/>
  <c r="BP59" i="40" s="1"/>
  <c r="BO60" i="40"/>
  <c r="BP60" i="40" s="1"/>
  <c r="BO61" i="40"/>
  <c r="BP61" i="40" s="1"/>
  <c r="BO62" i="40"/>
  <c r="BP62" i="40" s="1"/>
  <c r="BO63" i="40"/>
  <c r="BP63" i="40" s="1"/>
  <c r="BO64" i="40"/>
  <c r="BP64" i="40" s="1"/>
  <c r="BO65" i="40"/>
  <c r="BP65" i="40" s="1"/>
  <c r="BO66" i="40"/>
  <c r="BP66" i="40" s="1"/>
  <c r="BO67" i="40"/>
  <c r="BP67" i="40" s="1"/>
  <c r="BO68" i="40"/>
  <c r="BP68" i="40" s="1"/>
  <c r="BO69" i="40"/>
  <c r="BP69" i="40" s="1"/>
  <c r="BO70" i="40"/>
  <c r="BP70" i="40" s="1"/>
  <c r="BO71" i="40"/>
  <c r="BP71" i="40" s="1"/>
  <c r="BO72" i="40"/>
  <c r="BP72" i="40" s="1"/>
  <c r="BO73" i="40"/>
  <c r="BP73" i="40" s="1"/>
  <c r="BO74" i="40"/>
  <c r="BP74" i="40" s="1"/>
  <c r="BO75" i="40"/>
  <c r="BP75" i="40" s="1"/>
  <c r="BO76" i="40"/>
  <c r="BP76" i="40" s="1"/>
  <c r="BO77" i="40"/>
  <c r="BP77" i="40" s="1"/>
  <c r="BO78" i="40"/>
  <c r="BP78" i="40" s="1"/>
  <c r="BO79" i="40"/>
  <c r="BP79" i="40" s="1"/>
  <c r="BO80" i="40"/>
  <c r="BP80" i="40" s="1"/>
  <c r="BO81" i="40"/>
  <c r="BP81" i="40" s="1"/>
  <c r="BO82" i="40"/>
  <c r="BP82" i="40" s="1"/>
  <c r="BO83" i="40"/>
  <c r="BP83" i="40" s="1"/>
  <c r="BO84" i="40"/>
  <c r="BP84" i="40" s="1"/>
  <c r="BO85" i="40"/>
  <c r="BP85" i="40" s="1"/>
  <c r="BO86" i="40"/>
  <c r="BP86" i="40" s="1"/>
  <c r="BO87" i="40"/>
  <c r="BP87" i="40" s="1"/>
  <c r="BO88" i="40"/>
  <c r="BP88" i="40" s="1"/>
  <c r="BO89" i="40"/>
  <c r="BP89" i="40" s="1"/>
  <c r="BO90" i="40"/>
  <c r="BP90" i="40" s="1"/>
  <c r="BO91" i="40"/>
  <c r="BP91" i="40" s="1"/>
  <c r="BO92" i="40"/>
  <c r="BP92" i="40" s="1"/>
  <c r="BO93" i="40"/>
  <c r="BP93" i="40" s="1"/>
  <c r="BO94" i="40"/>
  <c r="BP94" i="40" s="1"/>
  <c r="BO95" i="40"/>
  <c r="BP95" i="40" s="1"/>
  <c r="BO96" i="40"/>
  <c r="BP96" i="40" s="1"/>
  <c r="BO97" i="40"/>
  <c r="BP97" i="40" s="1"/>
  <c r="BO98" i="40"/>
  <c r="BP98" i="40" s="1"/>
  <c r="BO99" i="40"/>
  <c r="BP99" i="40" s="1"/>
  <c r="BO100" i="40"/>
  <c r="BP100" i="40" s="1"/>
  <c r="BO101" i="40"/>
  <c r="BP101" i="40" s="1"/>
  <c r="BO102" i="40"/>
  <c r="BP102" i="40" s="1"/>
  <c r="BO103" i="40"/>
  <c r="BP103" i="40" s="1"/>
  <c r="BO104" i="40"/>
  <c r="BP104" i="40" s="1"/>
  <c r="BO105" i="40"/>
  <c r="BP105" i="40" s="1"/>
  <c r="BO106" i="40"/>
  <c r="BP106" i="40" s="1"/>
  <c r="BO107" i="40"/>
  <c r="BP107" i="40" s="1"/>
  <c r="BO108" i="40"/>
  <c r="BP108" i="40" s="1"/>
  <c r="BO109" i="40"/>
  <c r="BP109" i="40" s="1"/>
  <c r="BO110" i="40"/>
  <c r="BP110" i="40" s="1"/>
  <c r="BO111" i="40"/>
  <c r="BP111" i="40" s="1"/>
  <c r="BO112" i="40"/>
  <c r="BP112" i="40" s="1"/>
  <c r="BO113" i="40"/>
  <c r="BP113" i="40" s="1"/>
  <c r="BO114" i="40"/>
  <c r="BP114" i="40" s="1"/>
  <c r="BO115" i="40"/>
  <c r="BP115" i="40" s="1"/>
  <c r="BO116" i="40"/>
  <c r="BP116" i="40" s="1"/>
  <c r="BO117" i="40"/>
  <c r="BP117" i="40" s="1"/>
  <c r="BO118" i="40"/>
  <c r="BP118" i="40" s="1"/>
  <c r="BO119" i="40"/>
  <c r="BP119" i="40" s="1"/>
  <c r="BO120" i="40"/>
  <c r="BP120" i="40" s="1"/>
  <c r="BO121" i="40"/>
  <c r="BP121" i="40" s="1"/>
  <c r="BO122" i="40"/>
  <c r="BP122" i="40" s="1"/>
  <c r="BO123" i="40"/>
  <c r="BP123" i="40" s="1"/>
  <c r="BO124" i="40"/>
  <c r="BP124" i="40" s="1"/>
  <c r="BO125" i="40"/>
  <c r="BP125" i="40" s="1"/>
  <c r="BO126" i="40"/>
  <c r="BP126" i="40" s="1"/>
  <c r="BO127" i="40"/>
  <c r="BP127" i="40" s="1"/>
  <c r="BO128" i="40"/>
  <c r="BP128" i="40" s="1"/>
  <c r="BO129" i="40"/>
  <c r="BP129" i="40" s="1"/>
  <c r="BO130" i="40"/>
  <c r="BP130" i="40" s="1"/>
  <c r="BO131" i="40"/>
  <c r="BP131" i="40" s="1"/>
  <c r="BO132" i="40"/>
  <c r="BP132" i="40" s="1"/>
  <c r="BO133" i="40"/>
  <c r="BP133" i="40" s="1"/>
  <c r="BO134" i="40"/>
  <c r="BP134" i="40" s="1"/>
  <c r="BO135" i="40"/>
  <c r="BP135" i="40" s="1"/>
  <c r="BO136" i="40"/>
  <c r="BP136" i="40" s="1"/>
  <c r="BO137" i="40"/>
  <c r="BP137" i="40" s="1"/>
  <c r="BO138" i="40"/>
  <c r="BP138" i="40" s="1"/>
  <c r="BO139" i="40"/>
  <c r="BP139" i="40" s="1"/>
  <c r="BO140" i="40"/>
  <c r="BP140" i="40" s="1"/>
  <c r="BO141" i="40"/>
  <c r="BP141" i="40" s="1"/>
  <c r="BO142" i="40"/>
  <c r="BP142" i="40" s="1"/>
  <c r="BO143" i="40"/>
  <c r="BP143" i="40" s="1"/>
  <c r="BO144" i="40"/>
  <c r="BP144" i="40" s="1"/>
  <c r="BO145" i="40"/>
  <c r="BP145" i="40" s="1"/>
  <c r="BO146" i="40"/>
  <c r="BP146" i="40" s="1"/>
  <c r="BO147" i="40"/>
  <c r="BP147" i="40" s="1"/>
  <c r="BO148" i="40"/>
  <c r="BP148" i="40" s="1"/>
  <c r="BO149" i="40"/>
  <c r="BP149" i="40" s="1"/>
  <c r="BO150" i="40"/>
  <c r="BP150" i="40" s="1"/>
  <c r="BO151" i="40"/>
  <c r="BP151" i="40" s="1"/>
  <c r="BO152" i="40"/>
  <c r="BP152" i="40" s="1"/>
  <c r="BO153" i="40"/>
  <c r="BP153" i="40" s="1"/>
  <c r="BO154" i="40"/>
  <c r="BP154" i="40" s="1"/>
  <c r="BO155" i="40"/>
  <c r="BP155" i="40" s="1"/>
  <c r="BO156" i="40"/>
  <c r="BP156" i="40" s="1"/>
  <c r="BO157" i="40"/>
  <c r="BP157" i="40" s="1"/>
  <c r="BO158" i="40"/>
  <c r="BP158" i="40" s="1"/>
  <c r="BO159" i="40"/>
  <c r="BP159" i="40" s="1"/>
  <c r="BO160" i="40"/>
  <c r="BP160" i="40" s="1"/>
  <c r="BO161" i="40"/>
  <c r="BP161" i="40" s="1"/>
  <c r="BO162" i="40"/>
  <c r="BP162" i="40" s="1"/>
  <c r="BO163" i="40"/>
  <c r="BP163" i="40" s="1"/>
  <c r="BO164" i="40"/>
  <c r="BP164" i="40" s="1"/>
  <c r="BO165" i="40"/>
  <c r="BP165" i="40" s="1"/>
  <c r="BO166" i="40"/>
  <c r="BP166" i="40" s="1"/>
  <c r="BO167" i="40"/>
  <c r="BP167" i="40" s="1"/>
  <c r="BO168" i="40"/>
  <c r="BP168" i="40" s="1"/>
  <c r="BO169" i="40"/>
  <c r="BP169" i="40" s="1"/>
  <c r="BO170" i="40"/>
  <c r="BP170" i="40" s="1"/>
  <c r="BO171" i="40"/>
  <c r="BP171" i="40" s="1"/>
  <c r="BO172" i="40"/>
  <c r="BP172" i="40" s="1"/>
  <c r="BO173" i="40"/>
  <c r="BP173" i="40" s="1"/>
  <c r="BO174" i="40"/>
  <c r="BP174" i="40" s="1"/>
  <c r="BO175" i="40"/>
  <c r="BP175" i="40" s="1"/>
  <c r="BO176" i="40"/>
  <c r="BP176" i="40" s="1"/>
  <c r="BO177" i="40"/>
  <c r="BP177" i="40" s="1"/>
  <c r="BO178" i="40"/>
  <c r="BP178" i="40" s="1"/>
  <c r="BO179" i="40"/>
  <c r="BP179" i="40" s="1"/>
  <c r="BO180" i="40"/>
  <c r="BP180" i="40" s="1"/>
  <c r="BO181" i="40"/>
  <c r="BP181" i="40" s="1"/>
  <c r="BO182" i="40"/>
  <c r="BP182" i="40" s="1"/>
  <c r="BO183" i="40"/>
  <c r="BP183" i="40" s="1"/>
  <c r="BO184" i="40"/>
  <c r="BP184" i="40" s="1"/>
  <c r="BO185" i="40"/>
  <c r="BP185" i="40" s="1"/>
  <c r="BO186" i="40"/>
  <c r="BP186" i="40" s="1"/>
  <c r="BO187" i="40"/>
  <c r="BP187" i="40" s="1"/>
  <c r="BO188" i="40"/>
  <c r="BP188" i="40" s="1"/>
  <c r="BO189" i="40"/>
  <c r="BP189" i="40" s="1"/>
  <c r="BO190" i="40"/>
  <c r="BP190" i="40" s="1"/>
  <c r="BO191" i="40"/>
  <c r="BP191" i="40" s="1"/>
  <c r="BO192" i="40"/>
  <c r="BP192" i="40" s="1"/>
  <c r="BO193" i="40"/>
  <c r="BP193" i="40" s="1"/>
  <c r="BO194" i="40"/>
  <c r="BP194" i="40" s="1"/>
  <c r="BO195" i="40"/>
  <c r="BP195" i="40" s="1"/>
  <c r="BO196" i="40"/>
  <c r="BP196" i="40" s="1"/>
  <c r="BO197" i="40"/>
  <c r="BP197" i="40" s="1"/>
  <c r="BO198" i="40"/>
  <c r="BP198" i="40" s="1"/>
  <c r="BO199" i="40"/>
  <c r="BP199" i="40" s="1"/>
  <c r="BO200" i="40"/>
  <c r="BP200" i="40" s="1"/>
  <c r="BO201" i="40"/>
  <c r="BP201" i="40" s="1"/>
  <c r="BO202" i="40"/>
  <c r="BP202" i="40" s="1"/>
  <c r="BO203" i="40"/>
  <c r="BP203" i="40" s="1"/>
  <c r="BO204" i="40"/>
  <c r="BP204" i="40" s="1"/>
  <c r="BO205" i="40"/>
  <c r="BP205" i="40" s="1"/>
  <c r="BO206" i="40"/>
  <c r="BP206" i="40" s="1"/>
  <c r="BO207" i="40"/>
  <c r="BP207" i="40" s="1"/>
  <c r="BO208" i="40"/>
  <c r="BP208" i="40" s="1"/>
  <c r="BO209" i="40"/>
  <c r="BP209" i="40" s="1"/>
  <c r="BO210" i="40"/>
  <c r="BP210" i="40" s="1"/>
  <c r="BO211" i="40"/>
  <c r="BP211" i="40" s="1"/>
  <c r="BO212" i="40"/>
  <c r="BP212" i="40" s="1"/>
  <c r="BO213" i="40"/>
  <c r="BP213" i="40" s="1"/>
  <c r="BO214" i="40"/>
  <c r="BP214" i="40" s="1"/>
  <c r="BO215" i="40"/>
  <c r="BP215" i="40" s="1"/>
  <c r="BO216" i="40"/>
  <c r="BP216" i="40" s="1"/>
  <c r="BO217" i="40"/>
  <c r="BP217" i="40" s="1"/>
  <c r="BO218" i="40"/>
  <c r="BP218" i="40" s="1"/>
  <c r="BO219" i="40"/>
  <c r="BP219" i="40" s="1"/>
  <c r="BO220" i="40"/>
  <c r="BP220" i="40" s="1"/>
  <c r="BO221" i="40"/>
  <c r="BP221" i="40" s="1"/>
  <c r="BO222" i="40"/>
  <c r="BP222" i="40" s="1"/>
  <c r="BO223" i="40"/>
  <c r="BP223" i="40" s="1"/>
  <c r="BO224" i="40"/>
  <c r="BP224" i="40" s="1"/>
  <c r="BO225" i="40"/>
  <c r="BP225" i="40" s="1"/>
  <c r="BO226" i="40"/>
  <c r="BP226" i="40" s="1"/>
  <c r="BO227" i="40"/>
  <c r="BP227" i="40" s="1"/>
  <c r="BO228" i="40"/>
  <c r="BP228" i="40" s="1"/>
  <c r="BO229" i="40"/>
  <c r="BP229" i="40" s="1"/>
  <c r="BO230" i="40"/>
  <c r="BP230" i="40" s="1"/>
  <c r="BO231" i="40"/>
  <c r="BP231" i="40" s="1"/>
  <c r="BO232" i="40"/>
  <c r="BP232" i="40" s="1"/>
  <c r="BO233" i="40"/>
  <c r="BP233" i="40" s="1"/>
  <c r="BO234" i="40"/>
  <c r="BP234" i="40" s="1"/>
  <c r="BO235" i="40"/>
  <c r="BP235" i="40" s="1"/>
  <c r="BO236" i="40"/>
  <c r="BP236" i="40" s="1"/>
  <c r="BO237" i="40"/>
  <c r="BP237" i="40" s="1"/>
  <c r="BO238" i="40"/>
  <c r="BP238" i="40" s="1"/>
  <c r="BO239" i="40"/>
  <c r="BP239" i="40" s="1"/>
  <c r="BO240" i="40"/>
  <c r="BP240" i="40" s="1"/>
  <c r="BO241" i="40"/>
  <c r="BP241" i="40" s="1"/>
  <c r="BO242" i="40"/>
  <c r="BP242" i="40" s="1"/>
  <c r="BO243" i="40"/>
  <c r="BP243" i="40" s="1"/>
  <c r="BO244" i="40"/>
  <c r="BP244" i="40" s="1"/>
  <c r="BO245" i="40"/>
  <c r="BP245" i="40" s="1"/>
  <c r="BO246" i="40"/>
  <c r="BP246" i="40" s="1"/>
  <c r="BO247" i="40"/>
  <c r="BP247" i="40" s="1"/>
  <c r="BO248" i="40"/>
  <c r="BP248" i="40" s="1"/>
  <c r="BO249" i="40"/>
  <c r="BP249" i="40" s="1"/>
  <c r="BO250" i="40"/>
  <c r="BP250" i="40" s="1"/>
  <c r="BO251" i="40"/>
  <c r="BP251" i="40" s="1"/>
  <c r="BO252" i="40"/>
  <c r="BP252" i="40" s="1"/>
  <c r="BO253" i="40"/>
  <c r="BP253" i="40" s="1"/>
  <c r="BO254" i="40"/>
  <c r="BP254" i="40" s="1"/>
  <c r="BO255" i="40"/>
  <c r="BP255" i="40" s="1"/>
  <c r="BO256" i="40"/>
  <c r="BP256" i="40" s="1"/>
  <c r="BO257" i="40"/>
  <c r="BP257" i="40" s="1"/>
  <c r="BO258" i="40"/>
  <c r="BP258" i="40" s="1"/>
  <c r="BO259" i="40"/>
  <c r="BP259" i="40" s="1"/>
  <c r="BO260" i="40"/>
  <c r="BP260" i="40" s="1"/>
  <c r="BO261" i="40"/>
  <c r="BP261" i="40" s="1"/>
  <c r="BO262" i="40"/>
  <c r="BP262" i="40" s="1"/>
  <c r="BO263" i="40"/>
  <c r="BP263" i="40" s="1"/>
  <c r="BO264" i="40"/>
  <c r="BP264" i="40" s="1"/>
  <c r="BO265" i="40"/>
  <c r="BP265" i="40" s="1"/>
  <c r="BO266" i="40"/>
  <c r="BP266" i="40" s="1"/>
  <c r="BO267" i="40"/>
  <c r="BP267" i="40" s="1"/>
  <c r="BO268" i="40"/>
  <c r="BP268" i="40" s="1"/>
  <c r="BO269" i="40"/>
  <c r="BP269" i="40" s="1"/>
  <c r="BO270" i="40"/>
  <c r="BP270" i="40" s="1"/>
  <c r="BO271" i="40"/>
  <c r="BP271" i="40" s="1"/>
  <c r="BO272" i="40"/>
  <c r="BP272" i="40" s="1"/>
  <c r="BO273" i="40"/>
  <c r="BP273" i="40" s="1"/>
  <c r="BO274" i="40"/>
  <c r="BP274" i="40" s="1"/>
  <c r="BO275" i="40"/>
  <c r="BP275" i="40" s="1"/>
  <c r="BO276" i="40"/>
  <c r="BP276" i="40" s="1"/>
  <c r="BO277" i="40"/>
  <c r="BP277" i="40" s="1"/>
  <c r="BO278" i="40"/>
  <c r="BP278" i="40" s="1"/>
  <c r="BO279" i="40"/>
  <c r="BP279" i="40" s="1"/>
  <c r="BO280" i="40"/>
  <c r="BP280" i="40" s="1"/>
  <c r="BO281" i="40"/>
  <c r="BP281" i="40" s="1"/>
  <c r="BO282" i="40"/>
  <c r="BP282" i="40" s="1"/>
  <c r="BO283" i="40"/>
  <c r="BP283" i="40" s="1"/>
  <c r="BO284" i="40"/>
  <c r="BP284" i="40" s="1"/>
  <c r="BO285" i="40"/>
  <c r="BP285" i="40" s="1"/>
  <c r="BO286" i="40"/>
  <c r="BP286" i="40" s="1"/>
  <c r="BO287" i="40"/>
  <c r="BP287" i="40" s="1"/>
  <c r="BF3" i="40"/>
  <c r="BG3" i="40" s="1"/>
  <c r="BF4" i="40"/>
  <c r="BG4" i="40" s="1"/>
  <c r="BF5" i="40"/>
  <c r="BG5" i="40" s="1"/>
  <c r="BF6" i="40"/>
  <c r="BG6" i="40" s="1"/>
  <c r="BF7" i="40"/>
  <c r="BG7" i="40" s="1"/>
  <c r="BF8" i="40"/>
  <c r="BG8" i="40" s="1"/>
  <c r="BF9" i="40"/>
  <c r="BG9" i="40" s="1"/>
  <c r="BF10" i="40"/>
  <c r="BG10" i="40" s="1"/>
  <c r="BF11" i="40"/>
  <c r="BG11" i="40" s="1"/>
  <c r="BF12" i="40"/>
  <c r="BG12" i="40" s="1"/>
  <c r="BF13" i="40"/>
  <c r="BG13" i="40" s="1"/>
  <c r="BF14" i="40"/>
  <c r="BG14" i="40" s="1"/>
  <c r="BF15" i="40"/>
  <c r="BG15" i="40" s="1"/>
  <c r="BF16" i="40"/>
  <c r="BG16" i="40" s="1"/>
  <c r="BF17" i="40"/>
  <c r="BG17" i="40" s="1"/>
  <c r="BF18" i="40"/>
  <c r="BG18" i="40" s="1"/>
  <c r="BF19" i="40"/>
  <c r="BG19" i="40" s="1"/>
  <c r="BF20" i="40"/>
  <c r="BG20" i="40" s="1"/>
  <c r="BF21" i="40"/>
  <c r="BG21" i="40" s="1"/>
  <c r="BF22" i="40"/>
  <c r="BG22" i="40" s="1"/>
  <c r="BF23" i="40"/>
  <c r="BG23" i="40" s="1"/>
  <c r="BF24" i="40"/>
  <c r="BG24" i="40" s="1"/>
  <c r="BF25" i="40"/>
  <c r="BG25" i="40" s="1"/>
  <c r="BF26" i="40"/>
  <c r="BG26" i="40" s="1"/>
  <c r="BF27" i="40"/>
  <c r="BG27" i="40" s="1"/>
  <c r="BF28" i="40"/>
  <c r="BG28" i="40" s="1"/>
  <c r="BF29" i="40"/>
  <c r="BG29" i="40" s="1"/>
  <c r="BF30" i="40"/>
  <c r="BG30" i="40" s="1"/>
  <c r="BF31" i="40"/>
  <c r="BG31" i="40" s="1"/>
  <c r="BF32" i="40"/>
  <c r="BG32" i="40" s="1"/>
  <c r="BF33" i="40"/>
  <c r="BG33" i="40" s="1"/>
  <c r="BF34" i="40"/>
  <c r="BG34" i="40" s="1"/>
  <c r="BF35" i="40"/>
  <c r="BG35" i="40" s="1"/>
  <c r="BF36" i="40"/>
  <c r="BG36" i="40" s="1"/>
  <c r="BF37" i="40"/>
  <c r="BG37" i="40" s="1"/>
  <c r="BF38" i="40"/>
  <c r="BG38" i="40" s="1"/>
  <c r="BF39" i="40"/>
  <c r="BG39" i="40" s="1"/>
  <c r="BF40" i="40"/>
  <c r="BG40" i="40" s="1"/>
  <c r="BF41" i="40"/>
  <c r="BG41" i="40" s="1"/>
  <c r="BF42" i="40"/>
  <c r="BG42" i="40" s="1"/>
  <c r="BF43" i="40"/>
  <c r="BG43" i="40" s="1"/>
  <c r="BF44" i="40"/>
  <c r="BG44" i="40" s="1"/>
  <c r="BF45" i="40"/>
  <c r="BG45" i="40" s="1"/>
  <c r="BF46" i="40"/>
  <c r="BG46" i="40" s="1"/>
  <c r="BF47" i="40"/>
  <c r="BG47" i="40" s="1"/>
  <c r="BF48" i="40"/>
  <c r="BG48" i="40" s="1"/>
  <c r="BF49" i="40"/>
  <c r="BG49" i="40" s="1"/>
  <c r="BF50" i="40"/>
  <c r="BG50" i="40" s="1"/>
  <c r="BF51" i="40"/>
  <c r="BG51" i="40" s="1"/>
  <c r="BF52" i="40"/>
  <c r="BG52" i="40" s="1"/>
  <c r="BF53" i="40"/>
  <c r="BG53" i="40" s="1"/>
  <c r="BF54" i="40"/>
  <c r="BG54" i="40" s="1"/>
  <c r="BF55" i="40"/>
  <c r="BG55" i="40" s="1"/>
  <c r="BF56" i="40"/>
  <c r="BG56" i="40" s="1"/>
  <c r="BF57" i="40"/>
  <c r="BG57" i="40" s="1"/>
  <c r="BF58" i="40"/>
  <c r="BG58" i="40" s="1"/>
  <c r="BF59" i="40"/>
  <c r="BG59" i="40" s="1"/>
  <c r="BF60" i="40"/>
  <c r="BG60" i="40" s="1"/>
  <c r="BF61" i="40"/>
  <c r="BG61" i="40" s="1"/>
  <c r="BF62" i="40"/>
  <c r="BG62" i="40" s="1"/>
  <c r="BF63" i="40"/>
  <c r="BG63" i="40" s="1"/>
  <c r="BF64" i="40"/>
  <c r="BG64" i="40" s="1"/>
  <c r="BF65" i="40"/>
  <c r="BG65" i="40" s="1"/>
  <c r="BF66" i="40"/>
  <c r="BG66" i="40" s="1"/>
  <c r="BF67" i="40"/>
  <c r="BG67" i="40" s="1"/>
  <c r="BF68" i="40"/>
  <c r="BG68" i="40" s="1"/>
  <c r="BF69" i="40"/>
  <c r="BG69" i="40" s="1"/>
  <c r="BF70" i="40"/>
  <c r="BG70" i="40" s="1"/>
  <c r="BF71" i="40"/>
  <c r="BG71" i="40" s="1"/>
  <c r="BF72" i="40"/>
  <c r="BG72" i="40" s="1"/>
  <c r="BF73" i="40"/>
  <c r="BG73" i="40" s="1"/>
  <c r="BF74" i="40"/>
  <c r="BG74" i="40" s="1"/>
  <c r="BF75" i="40"/>
  <c r="BG75" i="40" s="1"/>
  <c r="BF76" i="40"/>
  <c r="BG76" i="40" s="1"/>
  <c r="BF77" i="40"/>
  <c r="BG77" i="40" s="1"/>
  <c r="BF78" i="40"/>
  <c r="BG78" i="40" s="1"/>
  <c r="BF79" i="40"/>
  <c r="BG79" i="40" s="1"/>
  <c r="BF80" i="40"/>
  <c r="BG80" i="40" s="1"/>
  <c r="BF81" i="40"/>
  <c r="BG81" i="40" s="1"/>
  <c r="BF82" i="40"/>
  <c r="BG82" i="40" s="1"/>
  <c r="BF83" i="40"/>
  <c r="BG83" i="40" s="1"/>
  <c r="BF84" i="40"/>
  <c r="BG84" i="40" s="1"/>
  <c r="BF85" i="40"/>
  <c r="BG85" i="40" s="1"/>
  <c r="BF86" i="40"/>
  <c r="BG86" i="40" s="1"/>
  <c r="BF87" i="40"/>
  <c r="BG87" i="40" s="1"/>
  <c r="BF88" i="40"/>
  <c r="BG88" i="40" s="1"/>
  <c r="BF89" i="40"/>
  <c r="BG89" i="40" s="1"/>
  <c r="BF90" i="40"/>
  <c r="BG90" i="40" s="1"/>
  <c r="BF91" i="40"/>
  <c r="BG91" i="40" s="1"/>
  <c r="BF92" i="40"/>
  <c r="BG92" i="40" s="1"/>
  <c r="BF93" i="40"/>
  <c r="BG93" i="40" s="1"/>
  <c r="BF94" i="40"/>
  <c r="BG94" i="40" s="1"/>
  <c r="BF95" i="40"/>
  <c r="BG95" i="40" s="1"/>
  <c r="BF96" i="40"/>
  <c r="BG96" i="40" s="1"/>
  <c r="BF97" i="40"/>
  <c r="BG97" i="40" s="1"/>
  <c r="BF98" i="40"/>
  <c r="BG98" i="40" s="1"/>
  <c r="BF99" i="40"/>
  <c r="BG99" i="40" s="1"/>
  <c r="BF100" i="40"/>
  <c r="BG100" i="40" s="1"/>
  <c r="BF101" i="40"/>
  <c r="BG101" i="40" s="1"/>
  <c r="BF102" i="40"/>
  <c r="BG102" i="40" s="1"/>
  <c r="BF103" i="40"/>
  <c r="BG103" i="40" s="1"/>
  <c r="BF104" i="40"/>
  <c r="BG104" i="40" s="1"/>
  <c r="BF105" i="40"/>
  <c r="BG105" i="40" s="1"/>
  <c r="BF106" i="40"/>
  <c r="BG106" i="40" s="1"/>
  <c r="BF107" i="40"/>
  <c r="BG107" i="40" s="1"/>
  <c r="BF108" i="40"/>
  <c r="BG108" i="40" s="1"/>
  <c r="BF109" i="40"/>
  <c r="BG109" i="40" s="1"/>
  <c r="BF110" i="40"/>
  <c r="BG110" i="40" s="1"/>
  <c r="BF111" i="40"/>
  <c r="BG111" i="40" s="1"/>
  <c r="BF112" i="40"/>
  <c r="BG112" i="40" s="1"/>
  <c r="BF113" i="40"/>
  <c r="BG113" i="40" s="1"/>
  <c r="BF114" i="40"/>
  <c r="BG114" i="40" s="1"/>
  <c r="BF115" i="40"/>
  <c r="BG115" i="40" s="1"/>
  <c r="BF116" i="40"/>
  <c r="BG116" i="40" s="1"/>
  <c r="BF117" i="40"/>
  <c r="BG117" i="40" s="1"/>
  <c r="BF118" i="40"/>
  <c r="BG118" i="40" s="1"/>
  <c r="AW3" i="40"/>
  <c r="AX3" i="40" s="1"/>
  <c r="AW4" i="40"/>
  <c r="AX4" i="40" s="1"/>
  <c r="AW5" i="40"/>
  <c r="AX5" i="40" s="1"/>
  <c r="AW6" i="40"/>
  <c r="AX6" i="40" s="1"/>
  <c r="AW7" i="40"/>
  <c r="AX7" i="40" s="1"/>
  <c r="AW8" i="40"/>
  <c r="AX8" i="40" s="1"/>
  <c r="AW9" i="40"/>
  <c r="AX9" i="40" s="1"/>
  <c r="AW10" i="40"/>
  <c r="AX10" i="40" s="1"/>
  <c r="AW11" i="40"/>
  <c r="AX11" i="40" s="1"/>
  <c r="AW12" i="40"/>
  <c r="AX12" i="40" s="1"/>
  <c r="AW13" i="40"/>
  <c r="AX13" i="40" s="1"/>
  <c r="AW14" i="40"/>
  <c r="AX14" i="40" s="1"/>
  <c r="AW15" i="40"/>
  <c r="AX15" i="40" s="1"/>
  <c r="AW16" i="40"/>
  <c r="AX16" i="40" s="1"/>
  <c r="AW17" i="40"/>
  <c r="AX17" i="40" s="1"/>
  <c r="AW18" i="40"/>
  <c r="AX18" i="40" s="1"/>
  <c r="AW19" i="40"/>
  <c r="AX19" i="40" s="1"/>
  <c r="AW20" i="40"/>
  <c r="AX20" i="40" s="1"/>
  <c r="AW21" i="40"/>
  <c r="AX21" i="40" s="1"/>
  <c r="AW22" i="40"/>
  <c r="AX22" i="40" s="1"/>
  <c r="AW23" i="40"/>
  <c r="AX23" i="40" s="1"/>
  <c r="AW24" i="40"/>
  <c r="AX24" i="40" s="1"/>
  <c r="AW25" i="40"/>
  <c r="AX25" i="40" s="1"/>
  <c r="AW26" i="40"/>
  <c r="AX26" i="40" s="1"/>
  <c r="AW27" i="40"/>
  <c r="AX27" i="40" s="1"/>
  <c r="AW28" i="40"/>
  <c r="AX28" i="40" s="1"/>
  <c r="AW29" i="40"/>
  <c r="AX29" i="40" s="1"/>
  <c r="AW30" i="40"/>
  <c r="AX30" i="40" s="1"/>
  <c r="AW31" i="40"/>
  <c r="AX31" i="40" s="1"/>
  <c r="AW32" i="40"/>
  <c r="AX32" i="40" s="1"/>
  <c r="AW33" i="40"/>
  <c r="AX33" i="40" s="1"/>
  <c r="AW34" i="40"/>
  <c r="AX34" i="40" s="1"/>
  <c r="AW35" i="40"/>
  <c r="AX35" i="40" s="1"/>
  <c r="AW36" i="40"/>
  <c r="AX36" i="40" s="1"/>
  <c r="AW37" i="40"/>
  <c r="AX37" i="40" s="1"/>
  <c r="AW38" i="40"/>
  <c r="AX38" i="40" s="1"/>
  <c r="AW39" i="40"/>
  <c r="AX39" i="40" s="1"/>
  <c r="AW40" i="40"/>
  <c r="AX40" i="40" s="1"/>
  <c r="AW41" i="40"/>
  <c r="AX41" i="40" s="1"/>
  <c r="AW42" i="40"/>
  <c r="AX42" i="40" s="1"/>
  <c r="AW43" i="40"/>
  <c r="AX43" i="40" s="1"/>
  <c r="AW44" i="40"/>
  <c r="AX44" i="40" s="1"/>
  <c r="AW45" i="40"/>
  <c r="AX45" i="40" s="1"/>
  <c r="AW46" i="40"/>
  <c r="AX46" i="40" s="1"/>
  <c r="AW47" i="40"/>
  <c r="AX47" i="40" s="1"/>
  <c r="AW48" i="40"/>
  <c r="AX48" i="40" s="1"/>
  <c r="AW49" i="40"/>
  <c r="AX49" i="40" s="1"/>
  <c r="AW50" i="40"/>
  <c r="AX50" i="40" s="1"/>
  <c r="AW51" i="40"/>
  <c r="AX51" i="40" s="1"/>
  <c r="AW52" i="40"/>
  <c r="AX52" i="40" s="1"/>
  <c r="AN3" i="40"/>
  <c r="AO3" i="40" s="1"/>
  <c r="AN4" i="40"/>
  <c r="AO4" i="40" s="1"/>
  <c r="AN5" i="40"/>
  <c r="AO5" i="40" s="1"/>
  <c r="AN6" i="40"/>
  <c r="AO6" i="40" s="1"/>
  <c r="AN7" i="40"/>
  <c r="AO7" i="40" s="1"/>
  <c r="AN8" i="40"/>
  <c r="AO8" i="40" s="1"/>
  <c r="AN9" i="40"/>
  <c r="AO9" i="40" s="1"/>
  <c r="AN10" i="40"/>
  <c r="AO10" i="40" s="1"/>
  <c r="AN11" i="40"/>
  <c r="AO11" i="40" s="1"/>
  <c r="AN12" i="40"/>
  <c r="AO12" i="40" s="1"/>
  <c r="AN13" i="40"/>
  <c r="AO13" i="40" s="1"/>
  <c r="AN14" i="40"/>
  <c r="AO14" i="40" s="1"/>
  <c r="AN15" i="40"/>
  <c r="AO15" i="40" s="1"/>
  <c r="AN16" i="40"/>
  <c r="AO16" i="40" s="1"/>
  <c r="AN17" i="40"/>
  <c r="AO17" i="40" s="1"/>
  <c r="AN18" i="40"/>
  <c r="AO18" i="40" s="1"/>
  <c r="AN19" i="40"/>
  <c r="AO19" i="40" s="1"/>
  <c r="AN20" i="40"/>
  <c r="AO20" i="40" s="1"/>
  <c r="AN21" i="40"/>
  <c r="AO21" i="40" s="1"/>
  <c r="AN22" i="40"/>
  <c r="AO22" i="40" s="1"/>
  <c r="AN23" i="40"/>
  <c r="AO23" i="40" s="1"/>
  <c r="AN24" i="40"/>
  <c r="AO24" i="40" s="1"/>
  <c r="AN25" i="40"/>
  <c r="AO25" i="40" s="1"/>
  <c r="AN26" i="40"/>
  <c r="AO26" i="40" s="1"/>
  <c r="AN27" i="40"/>
  <c r="AO27" i="40" s="1"/>
  <c r="AN28" i="40"/>
  <c r="AO28" i="40" s="1"/>
  <c r="AN29" i="40"/>
  <c r="AO29" i="40" s="1"/>
  <c r="AN30" i="40"/>
  <c r="AO30" i="40" s="1"/>
  <c r="AN31" i="40"/>
  <c r="AO31" i="40" s="1"/>
  <c r="AN32" i="40"/>
  <c r="AO32" i="40" s="1"/>
  <c r="AN33" i="40"/>
  <c r="AO33" i="40" s="1"/>
  <c r="AN34" i="40"/>
  <c r="AO34" i="40" s="1"/>
  <c r="AN35" i="40"/>
  <c r="AO35" i="40" s="1"/>
  <c r="AN36" i="40"/>
  <c r="AO36" i="40" s="1"/>
  <c r="AN37" i="40"/>
  <c r="AO37" i="40" s="1"/>
  <c r="AN38" i="40"/>
  <c r="AO38" i="40" s="1"/>
  <c r="AN39" i="40"/>
  <c r="AO39" i="40" s="1"/>
  <c r="AN40" i="40"/>
  <c r="AO40" i="40" s="1"/>
  <c r="AN41" i="40"/>
  <c r="AO41" i="40" s="1"/>
  <c r="AN42" i="40"/>
  <c r="AO42" i="40" s="1"/>
  <c r="AN43" i="40"/>
  <c r="AO43" i="40" s="1"/>
  <c r="AE3" i="40"/>
  <c r="AF3" i="40" s="1"/>
  <c r="AE4" i="40"/>
  <c r="AF4" i="40" s="1"/>
  <c r="AE5" i="40"/>
  <c r="AF5" i="40" s="1"/>
  <c r="AE6" i="40"/>
  <c r="AF6" i="40" s="1"/>
  <c r="AE7" i="40"/>
  <c r="AF7" i="40" s="1"/>
  <c r="AE8" i="40"/>
  <c r="AF8" i="40" s="1"/>
  <c r="AE9" i="40"/>
  <c r="AF9" i="40" s="1"/>
  <c r="AE10" i="40"/>
  <c r="AF10" i="40" s="1"/>
  <c r="AE11" i="40"/>
  <c r="AF11" i="40" s="1"/>
  <c r="AE12" i="40"/>
  <c r="AF12" i="40" s="1"/>
  <c r="AE13" i="40"/>
  <c r="AF13" i="40" s="1"/>
  <c r="AE14" i="40"/>
  <c r="AF14" i="40" s="1"/>
  <c r="AE15" i="40"/>
  <c r="AF15" i="40" s="1"/>
  <c r="AE16" i="40"/>
  <c r="AF16" i="40" s="1"/>
  <c r="AE17" i="40"/>
  <c r="AF17" i="40" s="1"/>
  <c r="AE18" i="40"/>
  <c r="AF18" i="40" s="1"/>
  <c r="AE19" i="40"/>
  <c r="AF19" i="40" s="1"/>
  <c r="AE20" i="40"/>
  <c r="AF20" i="40" s="1"/>
  <c r="AE21" i="40"/>
  <c r="AF21" i="40" s="1"/>
  <c r="AE22" i="40"/>
  <c r="AF22" i="40" s="1"/>
  <c r="AE23" i="40"/>
  <c r="AF23" i="40" s="1"/>
  <c r="AE24" i="40"/>
  <c r="AF24" i="40" s="1"/>
  <c r="AE25" i="40"/>
  <c r="AF25" i="40" s="1"/>
  <c r="AE26" i="40"/>
  <c r="AF26" i="40" s="1"/>
  <c r="AE27" i="40"/>
  <c r="AF27" i="40" s="1"/>
  <c r="AE28" i="40"/>
  <c r="AF28" i="40" s="1"/>
  <c r="AE29" i="40"/>
  <c r="AF29" i="40" s="1"/>
  <c r="AE30" i="40"/>
  <c r="AF30" i="40" s="1"/>
  <c r="AE31" i="40"/>
  <c r="AF31" i="40" s="1"/>
  <c r="AE32" i="40"/>
  <c r="AF32" i="40" s="1"/>
  <c r="AE33" i="40"/>
  <c r="AF33" i="40" s="1"/>
  <c r="AE34" i="40"/>
  <c r="AF34" i="40" s="1"/>
  <c r="AE35" i="40"/>
  <c r="AF35" i="40" s="1"/>
  <c r="AE36" i="40"/>
  <c r="AF36" i="40" s="1"/>
  <c r="AE37" i="40"/>
  <c r="AF37" i="40" s="1"/>
  <c r="AE38" i="40"/>
  <c r="AF38" i="40" s="1"/>
  <c r="AE39" i="40"/>
  <c r="AF39" i="40" s="1"/>
  <c r="AE40" i="40"/>
  <c r="AF40" i="40" s="1"/>
  <c r="AE41" i="40"/>
  <c r="AF41" i="40" s="1"/>
  <c r="AE42" i="40"/>
  <c r="AF42" i="40" s="1"/>
  <c r="AE43" i="40"/>
  <c r="AF43" i="40" s="1"/>
  <c r="AE44" i="40"/>
  <c r="AF44" i="40" s="1"/>
  <c r="AE45" i="40"/>
  <c r="AF45" i="40" s="1"/>
  <c r="AE46" i="40"/>
  <c r="AF46" i="40" s="1"/>
  <c r="AE47" i="40"/>
  <c r="AF47" i="40" s="1"/>
  <c r="AE48" i="40"/>
  <c r="AF48" i="40" s="1"/>
  <c r="AE49" i="40"/>
  <c r="AF49" i="40" s="1"/>
  <c r="AE50" i="40"/>
  <c r="AF50" i="40" s="1"/>
  <c r="AE51" i="40"/>
  <c r="AF51" i="40" s="1"/>
  <c r="AE52" i="40"/>
  <c r="AF52" i="40" s="1"/>
  <c r="AE53" i="40"/>
  <c r="AF53" i="40" s="1"/>
  <c r="AE54" i="40"/>
  <c r="AF54" i="40" s="1"/>
  <c r="AE55" i="40"/>
  <c r="AF55" i="40" s="1"/>
  <c r="AE56" i="40"/>
  <c r="AF56" i="40" s="1"/>
  <c r="AE57" i="40"/>
  <c r="AF57" i="40" s="1"/>
  <c r="AE58" i="40"/>
  <c r="AF58" i="40" s="1"/>
  <c r="AE59" i="40"/>
  <c r="AF59" i="40" s="1"/>
  <c r="AE60" i="40"/>
  <c r="AF60" i="40" s="1"/>
  <c r="AE61" i="40"/>
  <c r="AF61" i="40" s="1"/>
  <c r="AE62" i="40"/>
  <c r="AF62" i="40" s="1"/>
  <c r="AE63" i="40"/>
  <c r="AF63" i="40" s="1"/>
  <c r="AE64" i="40"/>
  <c r="AF64" i="40" s="1"/>
  <c r="AE65" i="40"/>
  <c r="AF65" i="40" s="1"/>
  <c r="AE66" i="40"/>
  <c r="AF66" i="40" s="1"/>
  <c r="AE67" i="40"/>
  <c r="AF67" i="40" s="1"/>
  <c r="AE68" i="40"/>
  <c r="AF68" i="40" s="1"/>
  <c r="AE69" i="40"/>
  <c r="AF69" i="40" s="1"/>
  <c r="AE70" i="40"/>
  <c r="AF70" i="40" s="1"/>
  <c r="AE71" i="40"/>
  <c r="AF71" i="40" s="1"/>
  <c r="AE72" i="40"/>
  <c r="AF72" i="40" s="1"/>
  <c r="AE73" i="40"/>
  <c r="AF73" i="40" s="1"/>
  <c r="AE74" i="40"/>
  <c r="AF74" i="40" s="1"/>
  <c r="AE75" i="40"/>
  <c r="AF75" i="40" s="1"/>
  <c r="AE76" i="40"/>
  <c r="AF76" i="40" s="1"/>
  <c r="AE77" i="40"/>
  <c r="AF77" i="40" s="1"/>
  <c r="AE78" i="40"/>
  <c r="AF78" i="40" s="1"/>
  <c r="AE79" i="40"/>
  <c r="AF79" i="40" s="1"/>
  <c r="AE80" i="40"/>
  <c r="AF80" i="40" s="1"/>
  <c r="AE81" i="40"/>
  <c r="AF81" i="40" s="1"/>
  <c r="AE82" i="40"/>
  <c r="AF82" i="40" s="1"/>
  <c r="AE83" i="40"/>
  <c r="AF83" i="40" s="1"/>
  <c r="AE84" i="40"/>
  <c r="AF84" i="40" s="1"/>
  <c r="AE85" i="40"/>
  <c r="AF85" i="40" s="1"/>
  <c r="AE86" i="40"/>
  <c r="AF86" i="40" s="1"/>
  <c r="AE87" i="40"/>
  <c r="AF87" i="40" s="1"/>
  <c r="AE88" i="40"/>
  <c r="AF88" i="40" s="1"/>
  <c r="AE89" i="40"/>
  <c r="AF89" i="40" s="1"/>
  <c r="AE90" i="40"/>
  <c r="AF90" i="40" s="1"/>
  <c r="AE91" i="40"/>
  <c r="AF91" i="40" s="1"/>
  <c r="AE92" i="40"/>
  <c r="AF92" i="40" s="1"/>
  <c r="AE93" i="40"/>
  <c r="AF93" i="40" s="1"/>
  <c r="AE94" i="40"/>
  <c r="AF94" i="40" s="1"/>
  <c r="AE95" i="40"/>
  <c r="AF95" i="40" s="1"/>
  <c r="AE96" i="40"/>
  <c r="AF96" i="40" s="1"/>
  <c r="AE97" i="40"/>
  <c r="AF97" i="40" s="1"/>
  <c r="AE98" i="40"/>
  <c r="AF98" i="40" s="1"/>
  <c r="AE99" i="40"/>
  <c r="AF99" i="40" s="1"/>
  <c r="AE100" i="40"/>
  <c r="AF100" i="40" s="1"/>
  <c r="AE101" i="40"/>
  <c r="AF101" i="40" s="1"/>
  <c r="AE102" i="40"/>
  <c r="AF102" i="40" s="1"/>
  <c r="AE103" i="40"/>
  <c r="AF103" i="40" s="1"/>
  <c r="AE104" i="40"/>
  <c r="AF104" i="40" s="1"/>
  <c r="AE105" i="40"/>
  <c r="AF105" i="40" s="1"/>
  <c r="AE106" i="40"/>
  <c r="AF106" i="40" s="1"/>
  <c r="AE107" i="40"/>
  <c r="AF107" i="40" s="1"/>
  <c r="AE108" i="40"/>
  <c r="AF108" i="40" s="1"/>
  <c r="AE109" i="40"/>
  <c r="AF109" i="40" s="1"/>
  <c r="AE110" i="40"/>
  <c r="AF110" i="40" s="1"/>
  <c r="AE111" i="40"/>
  <c r="AF111" i="40" s="1"/>
  <c r="AE112" i="40"/>
  <c r="AF112" i="40" s="1"/>
  <c r="AE113" i="40"/>
  <c r="AF113" i="40" s="1"/>
  <c r="AE114" i="40"/>
  <c r="AF114" i="40" s="1"/>
  <c r="AE115" i="40"/>
  <c r="AF115" i="40" s="1"/>
  <c r="AE116" i="40"/>
  <c r="AF116" i="40" s="1"/>
  <c r="AE117" i="40"/>
  <c r="AF117" i="40" s="1"/>
  <c r="AE118" i="40"/>
  <c r="AF118" i="40" s="1"/>
  <c r="AE119" i="40"/>
  <c r="AF119" i="40" s="1"/>
  <c r="AE120" i="40"/>
  <c r="AF120" i="40" s="1"/>
  <c r="AE121" i="40"/>
  <c r="AF121" i="40" s="1"/>
  <c r="AE122" i="40"/>
  <c r="AF122" i="40" s="1"/>
  <c r="AE123" i="40"/>
  <c r="AF123" i="40" s="1"/>
  <c r="AE124" i="40"/>
  <c r="AE125" i="40"/>
  <c r="AE126" i="40"/>
  <c r="AE127" i="40"/>
  <c r="AE128" i="40"/>
  <c r="AE129" i="40"/>
  <c r="AE130" i="40"/>
  <c r="AE131" i="40"/>
  <c r="AE132" i="40"/>
  <c r="AE133" i="40"/>
  <c r="AE134" i="40"/>
  <c r="AE135" i="40"/>
  <c r="AE136" i="40"/>
  <c r="AE137" i="40"/>
  <c r="AE138" i="40"/>
  <c r="AE139" i="40"/>
  <c r="AE140" i="40"/>
  <c r="AE141" i="40"/>
  <c r="AE142" i="40"/>
  <c r="AE143" i="40"/>
  <c r="AE144" i="40"/>
  <c r="AE145" i="40"/>
  <c r="V3" i="40"/>
  <c r="W3" i="40" s="1"/>
  <c r="V4" i="40"/>
  <c r="W4" i="40" s="1"/>
  <c r="V5" i="40"/>
  <c r="W5" i="40" s="1"/>
  <c r="V6" i="40"/>
  <c r="W6" i="40" s="1"/>
  <c r="V7" i="40"/>
  <c r="W7" i="40" s="1"/>
  <c r="V8" i="40"/>
  <c r="W8" i="40" s="1"/>
  <c r="V9" i="40"/>
  <c r="W9" i="40" s="1"/>
  <c r="V10" i="40"/>
  <c r="W10" i="40" s="1"/>
  <c r="V11" i="40"/>
  <c r="W11" i="40" s="1"/>
  <c r="V12" i="40"/>
  <c r="W12" i="40" s="1"/>
  <c r="V13" i="40"/>
  <c r="W13" i="40" s="1"/>
  <c r="V14" i="40"/>
  <c r="W14" i="40" s="1"/>
  <c r="V15" i="40"/>
  <c r="W15" i="40" s="1"/>
  <c r="V16" i="40"/>
  <c r="W16" i="40" s="1"/>
  <c r="V17" i="40"/>
  <c r="W17" i="40" s="1"/>
  <c r="V18" i="40"/>
  <c r="W18" i="40" s="1"/>
  <c r="V19" i="40"/>
  <c r="W19" i="40" s="1"/>
  <c r="V20" i="40"/>
  <c r="W20" i="40" s="1"/>
  <c r="V21" i="40"/>
  <c r="W21" i="40" s="1"/>
  <c r="V22" i="40"/>
  <c r="W22" i="40" s="1"/>
  <c r="V23" i="40"/>
  <c r="W23" i="40" s="1"/>
  <c r="V24" i="40"/>
  <c r="W24" i="40" s="1"/>
  <c r="V25" i="40"/>
  <c r="W25" i="40" s="1"/>
  <c r="V26" i="40"/>
  <c r="W26" i="40" s="1"/>
  <c r="V27" i="40"/>
  <c r="W27" i="40" s="1"/>
  <c r="V28" i="40"/>
  <c r="W28" i="40" s="1"/>
  <c r="V29" i="40"/>
  <c r="W29" i="40" s="1"/>
  <c r="V30" i="40"/>
  <c r="W30" i="40" s="1"/>
  <c r="V31" i="40"/>
  <c r="W31" i="40" s="1"/>
  <c r="V32" i="40"/>
  <c r="W32" i="40" s="1"/>
  <c r="V33" i="40"/>
  <c r="W33" i="40" s="1"/>
  <c r="V34" i="40"/>
  <c r="W34" i="40" s="1"/>
  <c r="V35" i="40"/>
  <c r="W35" i="40" s="1"/>
  <c r="V36" i="40"/>
  <c r="W36" i="40" s="1"/>
  <c r="V37" i="40"/>
  <c r="W37" i="40" s="1"/>
  <c r="V38" i="40"/>
  <c r="W38" i="40" s="1"/>
  <c r="V39" i="40"/>
  <c r="W39" i="40" s="1"/>
  <c r="V40" i="40"/>
  <c r="W40" i="40" s="1"/>
  <c r="V41" i="40"/>
  <c r="W41" i="40" s="1"/>
  <c r="V42" i="40"/>
  <c r="W42" i="40" s="1"/>
  <c r="V43" i="40"/>
  <c r="W43" i="40" s="1"/>
  <c r="V44" i="40"/>
  <c r="W44" i="40" s="1"/>
  <c r="V45" i="40"/>
  <c r="W45" i="40" s="1"/>
  <c r="V46" i="40"/>
  <c r="W46" i="40" s="1"/>
  <c r="V47" i="40"/>
  <c r="W47" i="40" s="1"/>
  <c r="V48" i="40"/>
  <c r="W48" i="40" s="1"/>
  <c r="V49" i="40"/>
  <c r="W49" i="40" s="1"/>
  <c r="V50" i="40"/>
  <c r="W50" i="40" s="1"/>
  <c r="V51" i="40"/>
  <c r="W51" i="40" s="1"/>
  <c r="V52" i="40"/>
  <c r="W52" i="40" s="1"/>
  <c r="V53" i="40"/>
  <c r="W53" i="40" s="1"/>
  <c r="V54" i="40"/>
  <c r="W54" i="40" s="1"/>
  <c r="V55" i="40"/>
  <c r="V56" i="40"/>
  <c r="V57" i="40"/>
  <c r="V58" i="40"/>
  <c r="V59" i="40"/>
  <c r="V60" i="40"/>
  <c r="V61" i="40"/>
  <c r="V62" i="40"/>
  <c r="GK2" i="40"/>
  <c r="GL2" i="40" s="1"/>
  <c r="GB2" i="40"/>
  <c r="GC2" i="40" s="1"/>
  <c r="FS2" i="40"/>
  <c r="FT2" i="40" s="1"/>
  <c r="FJ2" i="40"/>
  <c r="FK2" i="40" s="1"/>
  <c r="FA2" i="40"/>
  <c r="FB2" i="40" s="1"/>
  <c r="ER2" i="40"/>
  <c r="ES2" i="40" s="1"/>
  <c r="EI2" i="40"/>
  <c r="EJ2" i="40" s="1"/>
  <c r="DQ2" i="40"/>
  <c r="DR2" i="40" s="1"/>
  <c r="DH2" i="40"/>
  <c r="DI2" i="40" s="1"/>
  <c r="CP2" i="40"/>
  <c r="CQ2" i="40" s="1"/>
  <c r="CG2" i="40"/>
  <c r="CH2" i="40" s="1"/>
  <c r="BX2" i="40"/>
  <c r="BY2" i="40" s="1"/>
  <c r="BO2" i="40"/>
  <c r="BP2" i="40" s="1"/>
  <c r="BF2" i="40"/>
  <c r="BG2" i="40" s="1"/>
  <c r="AW2" i="40"/>
  <c r="AX2" i="40" s="1"/>
  <c r="AN2" i="40"/>
  <c r="AO2" i="40" s="1"/>
  <c r="AE2" i="40"/>
  <c r="AF2" i="40" s="1"/>
  <c r="V2" i="40"/>
  <c r="W2" i="40" s="1"/>
  <c r="M3" i="40"/>
  <c r="N3" i="40" s="1"/>
  <c r="M4" i="40"/>
  <c r="N4" i="40" s="1"/>
  <c r="M5" i="40"/>
  <c r="N5" i="40" s="1"/>
  <c r="M6" i="40"/>
  <c r="N6" i="40" s="1"/>
  <c r="M7" i="40"/>
  <c r="N7" i="40" s="1"/>
  <c r="M8" i="40"/>
  <c r="N8" i="40" s="1"/>
  <c r="M9" i="40"/>
  <c r="N9" i="40" s="1"/>
  <c r="M10" i="40"/>
  <c r="N10" i="40" s="1"/>
  <c r="M11" i="40"/>
  <c r="N11" i="40" s="1"/>
  <c r="M12" i="40"/>
  <c r="N12" i="40" s="1"/>
  <c r="M13" i="40"/>
  <c r="N13" i="40" s="1"/>
  <c r="M14" i="40"/>
  <c r="N14" i="40" s="1"/>
  <c r="M15" i="40"/>
  <c r="N15" i="40" s="1"/>
  <c r="M16" i="40"/>
  <c r="N16" i="40" s="1"/>
  <c r="M17" i="40"/>
  <c r="N17" i="40" s="1"/>
  <c r="M18" i="40"/>
  <c r="N18" i="40" s="1"/>
  <c r="M19" i="40"/>
  <c r="N19" i="40" s="1"/>
  <c r="M20" i="40"/>
  <c r="N20" i="40" s="1"/>
  <c r="M21" i="40"/>
  <c r="N21" i="40" s="1"/>
  <c r="M22" i="40"/>
  <c r="N22" i="40" s="1"/>
  <c r="M23" i="40"/>
  <c r="N23" i="40" s="1"/>
  <c r="M24" i="40"/>
  <c r="N24" i="40" s="1"/>
  <c r="M25" i="40"/>
  <c r="N25" i="40" s="1"/>
  <c r="M26" i="40"/>
  <c r="N26" i="40" s="1"/>
  <c r="M27" i="40"/>
  <c r="N27" i="40" s="1"/>
  <c r="M28" i="40"/>
  <c r="N28" i="40" s="1"/>
  <c r="M29" i="40"/>
  <c r="N29" i="40" s="1"/>
  <c r="M30" i="40"/>
  <c r="N30" i="40" s="1"/>
  <c r="M31" i="40"/>
  <c r="N31" i="40" s="1"/>
  <c r="M32" i="40"/>
  <c r="N32" i="40" s="1"/>
  <c r="M33" i="40"/>
  <c r="N33" i="40" s="1"/>
  <c r="M34" i="40"/>
  <c r="N34" i="40" s="1"/>
  <c r="M35" i="40"/>
  <c r="N35" i="40" s="1"/>
  <c r="M36" i="40"/>
  <c r="N36" i="40" s="1"/>
  <c r="M37" i="40"/>
  <c r="N37" i="40" s="1"/>
  <c r="M38" i="40"/>
  <c r="N38" i="40" s="1"/>
  <c r="M39" i="40"/>
  <c r="N39" i="40" s="1"/>
  <c r="M40" i="40"/>
  <c r="N40" i="40" s="1"/>
  <c r="M41" i="40"/>
  <c r="N41" i="40" s="1"/>
  <c r="M42" i="40"/>
  <c r="N42" i="40" s="1"/>
  <c r="M43" i="40"/>
  <c r="N43" i="40" s="1"/>
  <c r="M44" i="40"/>
  <c r="N44" i="40" s="1"/>
  <c r="M45" i="40"/>
  <c r="N45" i="40" s="1"/>
  <c r="M46" i="40"/>
  <c r="N46" i="40" s="1"/>
  <c r="M47" i="40"/>
  <c r="N47" i="40" s="1"/>
  <c r="M48" i="40"/>
  <c r="N48" i="40" s="1"/>
  <c r="M49" i="40"/>
  <c r="N49" i="40" s="1"/>
  <c r="M50" i="40"/>
  <c r="N50" i="40" s="1"/>
  <c r="M51" i="40"/>
  <c r="N51" i="40" s="1"/>
  <c r="M52" i="40"/>
  <c r="N52" i="40" s="1"/>
  <c r="M53" i="40"/>
  <c r="N53" i="40" s="1"/>
  <c r="M54" i="40"/>
  <c r="N54" i="40" s="1"/>
  <c r="M55" i="40"/>
  <c r="N55" i="40" s="1"/>
  <c r="M56" i="40"/>
  <c r="N56" i="40" s="1"/>
  <c r="M57" i="40"/>
  <c r="N57" i="40" s="1"/>
  <c r="M58" i="40"/>
  <c r="N58" i="40" s="1"/>
  <c r="M59" i="40"/>
  <c r="N59" i="40" s="1"/>
  <c r="M60" i="40"/>
  <c r="N60" i="40" s="1"/>
  <c r="M61" i="40"/>
  <c r="N61" i="40" s="1"/>
  <c r="M62" i="40"/>
  <c r="N62" i="40" s="1"/>
  <c r="M63" i="40"/>
  <c r="N63" i="40" s="1"/>
  <c r="M64" i="40"/>
  <c r="N64" i="40" s="1"/>
  <c r="M65" i="40"/>
  <c r="N65" i="40" s="1"/>
  <c r="M66" i="40"/>
  <c r="N66" i="40" s="1"/>
  <c r="M67" i="40"/>
  <c r="N67" i="40" s="1"/>
  <c r="M68" i="40"/>
  <c r="N68" i="40" s="1"/>
  <c r="M69" i="40"/>
  <c r="N69" i="40" s="1"/>
  <c r="M70" i="40"/>
  <c r="N70" i="40" s="1"/>
  <c r="M71" i="40"/>
  <c r="N71" i="40" s="1"/>
  <c r="M72" i="40"/>
  <c r="N72" i="40" s="1"/>
  <c r="M73" i="40"/>
  <c r="N73" i="40" s="1"/>
  <c r="M74" i="40"/>
  <c r="N74" i="40" s="1"/>
  <c r="M75" i="40"/>
  <c r="N75" i="40" s="1"/>
  <c r="M76" i="40"/>
  <c r="N76" i="40" s="1"/>
  <c r="M77" i="40"/>
  <c r="N77" i="40" s="1"/>
  <c r="M78" i="40"/>
  <c r="N78" i="40" s="1"/>
  <c r="M79" i="40"/>
  <c r="N79" i="40" s="1"/>
  <c r="M80" i="40"/>
  <c r="N80" i="40" s="1"/>
  <c r="M81" i="40"/>
  <c r="N81" i="40" s="1"/>
  <c r="M82" i="40"/>
  <c r="N82" i="40" s="1"/>
  <c r="M83" i="40"/>
  <c r="N83" i="40" s="1"/>
  <c r="M84" i="40"/>
  <c r="N84" i="40" s="1"/>
  <c r="M85" i="40"/>
  <c r="N85" i="40" s="1"/>
  <c r="M86" i="40"/>
  <c r="N86" i="40" s="1"/>
  <c r="M87" i="40"/>
  <c r="N87" i="40" s="1"/>
  <c r="M88" i="40"/>
  <c r="N88" i="40" s="1"/>
  <c r="M89" i="40"/>
  <c r="N89" i="40" s="1"/>
  <c r="M90" i="40"/>
  <c r="N90" i="40" s="1"/>
  <c r="M91" i="40"/>
  <c r="N91" i="40" s="1"/>
  <c r="M92" i="40"/>
  <c r="N92" i="40" s="1"/>
  <c r="M93" i="40"/>
  <c r="N93" i="40" s="1"/>
  <c r="M94" i="40"/>
  <c r="N94" i="40" s="1"/>
  <c r="M95" i="40"/>
  <c r="N95" i="40" s="1"/>
  <c r="M96" i="40"/>
  <c r="N96" i="40" s="1"/>
  <c r="M97" i="40"/>
  <c r="N97" i="40" s="1"/>
  <c r="M98" i="40"/>
  <c r="N98" i="40" s="1"/>
  <c r="M99" i="40"/>
  <c r="N99" i="40" s="1"/>
  <c r="M100" i="40"/>
  <c r="N100" i="40" s="1"/>
  <c r="M101" i="40"/>
  <c r="N101" i="40" s="1"/>
  <c r="M102" i="40"/>
  <c r="N102" i="40" s="1"/>
  <c r="M103" i="40"/>
  <c r="N103" i="40" s="1"/>
  <c r="M104" i="40"/>
  <c r="N104" i="40" s="1"/>
  <c r="M105" i="40"/>
  <c r="N105" i="40" s="1"/>
  <c r="M106" i="40"/>
  <c r="N106" i="40" s="1"/>
  <c r="M107" i="40"/>
  <c r="N107" i="40" s="1"/>
  <c r="M108" i="40"/>
  <c r="N108" i="40" s="1"/>
  <c r="M109" i="40"/>
  <c r="N109" i="40" s="1"/>
  <c r="M110" i="40"/>
  <c r="N110" i="40" s="1"/>
  <c r="M111" i="40"/>
  <c r="N111" i="40" s="1"/>
  <c r="M112" i="40"/>
  <c r="N112" i="40" s="1"/>
  <c r="M113" i="40"/>
  <c r="N113" i="40" s="1"/>
  <c r="M114" i="40"/>
  <c r="N114" i="40" s="1"/>
  <c r="M115" i="40"/>
  <c r="N115" i="40" s="1"/>
  <c r="M116" i="40"/>
  <c r="N116" i="40" s="1"/>
  <c r="M117" i="40"/>
  <c r="N117" i="40" s="1"/>
  <c r="M118" i="40"/>
  <c r="N118" i="40" s="1"/>
  <c r="M119" i="40"/>
  <c r="N119" i="40" s="1"/>
  <c r="M120" i="40"/>
  <c r="N120" i="40" s="1"/>
  <c r="M121" i="40"/>
  <c r="N121" i="40" s="1"/>
  <c r="M122" i="40"/>
  <c r="N122" i="40" s="1"/>
  <c r="M123" i="40"/>
  <c r="N123" i="40" s="1"/>
  <c r="M124" i="40"/>
  <c r="N124" i="40" s="1"/>
  <c r="M125" i="40"/>
  <c r="N125" i="40" s="1"/>
  <c r="M126" i="40"/>
  <c r="N126" i="40" s="1"/>
  <c r="M127" i="40"/>
  <c r="N127" i="40" s="1"/>
  <c r="M128" i="40"/>
  <c r="N128" i="40" s="1"/>
  <c r="M129" i="40"/>
  <c r="N129" i="40" s="1"/>
  <c r="M130" i="40"/>
  <c r="N130" i="40" s="1"/>
  <c r="M131" i="40"/>
  <c r="N131" i="40" s="1"/>
  <c r="M132" i="40"/>
  <c r="N132" i="40" s="1"/>
  <c r="M133" i="40"/>
  <c r="N133" i="40" s="1"/>
  <c r="M134" i="40"/>
  <c r="N134" i="40" s="1"/>
  <c r="M135" i="40"/>
  <c r="N135" i="40" s="1"/>
  <c r="M136" i="40"/>
  <c r="N136" i="40" s="1"/>
  <c r="M137" i="40"/>
  <c r="N137" i="40" s="1"/>
  <c r="M138" i="40"/>
  <c r="N138" i="40" s="1"/>
  <c r="M139" i="40"/>
  <c r="N139" i="40" s="1"/>
  <c r="M140" i="40"/>
  <c r="N140" i="40" s="1"/>
  <c r="M141" i="40"/>
  <c r="M142" i="40"/>
  <c r="M143" i="40"/>
  <c r="M144" i="40"/>
  <c r="M145" i="40"/>
  <c r="M146" i="40"/>
  <c r="M147" i="40"/>
  <c r="M148" i="40"/>
  <c r="M149" i="40"/>
  <c r="M150" i="40"/>
  <c r="M151" i="40"/>
  <c r="M152" i="40"/>
  <c r="M153" i="40"/>
  <c r="M154" i="40"/>
  <c r="M155" i="40"/>
  <c r="M156" i="40"/>
  <c r="M157" i="40"/>
  <c r="M158" i="40"/>
  <c r="M159" i="40"/>
  <c r="M160" i="40"/>
  <c r="M161" i="40"/>
  <c r="M162" i="40"/>
  <c r="M163" i="40"/>
  <c r="M164" i="40"/>
  <c r="M165" i="40"/>
  <c r="M166" i="40"/>
  <c r="M167" i="40"/>
  <c r="M168" i="40"/>
  <c r="M169" i="40"/>
  <c r="M170" i="40"/>
  <c r="M171" i="40"/>
  <c r="M172" i="40"/>
  <c r="M173" i="40"/>
  <c r="M174" i="40"/>
  <c r="M175" i="40"/>
  <c r="M176" i="40"/>
  <c r="N2" i="40"/>
  <c r="D3" i="40"/>
  <c r="E3" i="40" s="1"/>
  <c r="D4" i="40"/>
  <c r="E4" i="40" s="1"/>
  <c r="D5" i="40"/>
  <c r="E5" i="40" s="1"/>
  <c r="D6" i="40"/>
  <c r="E6" i="40" s="1"/>
  <c r="D7" i="40"/>
  <c r="E7" i="40" s="1"/>
  <c r="D8" i="40"/>
  <c r="E8" i="40" s="1"/>
  <c r="D9" i="40"/>
  <c r="E9" i="40" s="1"/>
  <c r="D10" i="40"/>
  <c r="E10" i="40" s="1"/>
  <c r="D11" i="40"/>
  <c r="E11" i="40" s="1"/>
  <c r="D12" i="40"/>
  <c r="E12" i="40" s="1"/>
  <c r="D13" i="40"/>
  <c r="E13" i="40" s="1"/>
  <c r="D14" i="40"/>
  <c r="E14" i="40" s="1"/>
  <c r="D15" i="40"/>
  <c r="E15" i="40" s="1"/>
  <c r="D16" i="40"/>
  <c r="E16" i="40" s="1"/>
  <c r="D17" i="40"/>
  <c r="E17" i="40" s="1"/>
  <c r="D18" i="40"/>
  <c r="E18" i="40" s="1"/>
  <c r="D19" i="40"/>
  <c r="E19" i="40" s="1"/>
  <c r="D20" i="40"/>
  <c r="E20" i="40" s="1"/>
  <c r="D21" i="40"/>
  <c r="E21" i="40" s="1"/>
  <c r="D22" i="40"/>
  <c r="E22" i="40" s="1"/>
  <c r="D23" i="40"/>
  <c r="E23" i="40" s="1"/>
  <c r="D24" i="40"/>
  <c r="E24" i="40" s="1"/>
  <c r="D25" i="40"/>
  <c r="E25" i="40" s="1"/>
  <c r="D26" i="40"/>
  <c r="E26" i="40" s="1"/>
  <c r="D27" i="40"/>
  <c r="E27" i="40" s="1"/>
  <c r="D28" i="40"/>
  <c r="E28" i="40" s="1"/>
  <c r="D29" i="40"/>
  <c r="E29" i="40" s="1"/>
  <c r="D30" i="40"/>
  <c r="E30" i="40" s="1"/>
  <c r="D31" i="40"/>
  <c r="E31" i="40" s="1"/>
  <c r="D32" i="40"/>
  <c r="E32" i="40" s="1"/>
  <c r="D33" i="40"/>
  <c r="E33" i="40" s="1"/>
  <c r="D34" i="40"/>
  <c r="E34" i="40" s="1"/>
  <c r="D35" i="40"/>
  <c r="E35" i="40" s="1"/>
  <c r="D36" i="40"/>
  <c r="E36" i="40" s="1"/>
  <c r="D37" i="40"/>
  <c r="E37" i="40" s="1"/>
  <c r="D38" i="40"/>
  <c r="E38" i="40" s="1"/>
  <c r="D39" i="40"/>
  <c r="E39" i="40" s="1"/>
  <c r="D40" i="40"/>
  <c r="E40" i="40" s="1"/>
  <c r="D41" i="40"/>
  <c r="E41" i="40" s="1"/>
  <c r="D42" i="40"/>
  <c r="E42" i="40" s="1"/>
  <c r="D43" i="40"/>
  <c r="E43" i="40" s="1"/>
  <c r="D44" i="40"/>
  <c r="E44" i="40" s="1"/>
  <c r="D45" i="40"/>
  <c r="E45" i="40" s="1"/>
  <c r="D46" i="40"/>
  <c r="E46" i="40" s="1"/>
  <c r="D47" i="40"/>
  <c r="E47" i="40" s="1"/>
  <c r="D48" i="40"/>
  <c r="E48" i="40" s="1"/>
  <c r="D49" i="40"/>
  <c r="E49" i="40" s="1"/>
  <c r="D50" i="40"/>
  <c r="E50" i="40" s="1"/>
  <c r="D51" i="40"/>
  <c r="E51" i="40" s="1"/>
  <c r="D52" i="40"/>
  <c r="E52" i="40" s="1"/>
  <c r="D53" i="40"/>
  <c r="E53" i="40" s="1"/>
  <c r="D54" i="40"/>
  <c r="E54" i="40" s="1"/>
  <c r="D55" i="40"/>
  <c r="E55" i="40" s="1"/>
  <c r="D56" i="40"/>
  <c r="E56" i="40" s="1"/>
  <c r="D57" i="40"/>
  <c r="E57" i="40" s="1"/>
  <c r="D58" i="40"/>
  <c r="E58" i="40" s="1"/>
  <c r="D59" i="40"/>
  <c r="E59" i="40" s="1"/>
  <c r="D60" i="40"/>
  <c r="E60" i="40" s="1"/>
  <c r="D61" i="40"/>
  <c r="E61" i="40" s="1"/>
  <c r="D62" i="40"/>
  <c r="E62" i="40" s="1"/>
  <c r="D63" i="40"/>
  <c r="E63" i="40" s="1"/>
  <c r="D64" i="40"/>
  <c r="E64" i="40" s="1"/>
  <c r="D65" i="40"/>
  <c r="E65" i="40" s="1"/>
  <c r="D66" i="40"/>
  <c r="E66" i="40" s="1"/>
  <c r="D67" i="40"/>
  <c r="E67" i="40" s="1"/>
  <c r="D68" i="40"/>
  <c r="E68" i="40" s="1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2" i="40"/>
  <c r="E2" i="40" s="1"/>
  <c r="OG920" i="40" l="1"/>
  <c r="OJ920" i="40" s="1"/>
  <c r="OG919" i="40"/>
  <c r="OJ919" i="40" s="1"/>
  <c r="OG918" i="40"/>
  <c r="OJ918" i="40" s="1"/>
  <c r="OG917" i="40"/>
  <c r="OJ917" i="40" s="1"/>
  <c r="OG916" i="40"/>
  <c r="OJ916" i="40" s="1"/>
  <c r="OG915" i="40"/>
  <c r="OJ915" i="40" s="1"/>
  <c r="OG914" i="40"/>
  <c r="OJ914" i="40" s="1"/>
  <c r="OG913" i="40"/>
  <c r="OJ913" i="40" s="1"/>
  <c r="OG912" i="40"/>
  <c r="OJ912" i="40" s="1"/>
  <c r="OG911" i="40"/>
  <c r="OJ911" i="40" s="1"/>
  <c r="OG910" i="40"/>
  <c r="OJ910" i="40" s="1"/>
  <c r="OG909" i="40"/>
  <c r="OJ909" i="40" s="1"/>
  <c r="OG908" i="40"/>
  <c r="OJ908" i="40" s="1"/>
  <c r="OG907" i="40"/>
  <c r="OJ907" i="40" s="1"/>
  <c r="OG906" i="40"/>
  <c r="OJ906" i="40" s="1"/>
  <c r="OG905" i="40"/>
  <c r="OJ905" i="40" s="1"/>
  <c r="OG904" i="40"/>
  <c r="OJ904" i="40" s="1"/>
  <c r="OG903" i="40"/>
  <c r="OJ903" i="40" s="1"/>
  <c r="OG902" i="40"/>
  <c r="OJ902" i="40" s="1"/>
  <c r="OG901" i="40"/>
  <c r="OJ901" i="40" s="1"/>
  <c r="OG900" i="40"/>
  <c r="OJ900" i="40" s="1"/>
  <c r="OG899" i="40"/>
  <c r="OJ899" i="40" s="1"/>
  <c r="OG898" i="40"/>
  <c r="OJ898" i="40" s="1"/>
  <c r="OG897" i="40"/>
  <c r="OJ897" i="40" s="1"/>
  <c r="OG896" i="40"/>
  <c r="OJ896" i="40" s="1"/>
  <c r="OG895" i="40"/>
  <c r="OJ895" i="40" s="1"/>
  <c r="OG894" i="40"/>
  <c r="OJ894" i="40" s="1"/>
  <c r="OG893" i="40"/>
  <c r="OJ893" i="40" s="1"/>
  <c r="OG892" i="40"/>
  <c r="OJ892" i="40" s="1"/>
  <c r="OG891" i="40"/>
  <c r="OJ891" i="40" s="1"/>
  <c r="OG890" i="40"/>
  <c r="OJ890" i="40" s="1"/>
  <c r="OG889" i="40"/>
  <c r="OJ889" i="40" s="1"/>
  <c r="OG888" i="40"/>
  <c r="OJ888" i="40" s="1"/>
  <c r="OG887" i="40"/>
  <c r="OJ887" i="40" s="1"/>
  <c r="OG886" i="40"/>
  <c r="OJ886" i="40" s="1"/>
  <c r="OG885" i="40"/>
  <c r="OJ885" i="40" s="1"/>
  <c r="OG884" i="40"/>
  <c r="OJ884" i="40" s="1"/>
  <c r="OG883" i="40"/>
  <c r="OJ883" i="40" s="1"/>
  <c r="OG882" i="40"/>
  <c r="OJ882" i="40" s="1"/>
  <c r="OG881" i="40"/>
  <c r="OJ881" i="40" s="1"/>
  <c r="OG880" i="40"/>
  <c r="OJ880" i="40" s="1"/>
  <c r="OG879" i="40"/>
  <c r="OJ879" i="40" s="1"/>
  <c r="OG878" i="40"/>
  <c r="OJ878" i="40" s="1"/>
  <c r="OG877" i="40"/>
  <c r="OJ877" i="40" s="1"/>
  <c r="OG876" i="40"/>
  <c r="OJ876" i="40" s="1"/>
  <c r="OG875" i="40"/>
  <c r="OJ875" i="40" s="1"/>
  <c r="OG874" i="40"/>
  <c r="OJ874" i="40" s="1"/>
  <c r="OG873" i="40"/>
  <c r="OJ873" i="40" s="1"/>
  <c r="OG872" i="40"/>
  <c r="OJ872" i="40" s="1"/>
  <c r="OG871" i="40"/>
  <c r="OJ871" i="40" s="1"/>
  <c r="OG870" i="40"/>
  <c r="OJ870" i="40" s="1"/>
  <c r="OG869" i="40"/>
  <c r="OJ869" i="40" s="1"/>
  <c r="OG868" i="40"/>
  <c r="OJ868" i="40" s="1"/>
  <c r="OG867" i="40"/>
  <c r="OJ867" i="40" s="1"/>
  <c r="OG866" i="40"/>
  <c r="OJ866" i="40" s="1"/>
  <c r="OG865" i="40"/>
  <c r="OJ865" i="40" s="1"/>
  <c r="OG864" i="40"/>
  <c r="OJ864" i="40" s="1"/>
  <c r="OG863" i="40"/>
  <c r="OJ863" i="40" s="1"/>
  <c r="OG862" i="40"/>
  <c r="OJ862" i="40" s="1"/>
  <c r="OG861" i="40"/>
  <c r="OJ861" i="40" s="1"/>
  <c r="OG860" i="40"/>
  <c r="OJ860" i="40" s="1"/>
  <c r="OG859" i="40"/>
  <c r="OJ859" i="40" s="1"/>
  <c r="OG858" i="40"/>
  <c r="OJ858" i="40" s="1"/>
  <c r="OG857" i="40"/>
  <c r="OJ857" i="40" s="1"/>
  <c r="OG856" i="40"/>
  <c r="OJ856" i="40" s="1"/>
  <c r="OG855" i="40"/>
  <c r="OJ855" i="40" s="1"/>
  <c r="OG854" i="40"/>
  <c r="OJ854" i="40" s="1"/>
  <c r="OG853" i="40"/>
  <c r="OJ853" i="40" s="1"/>
  <c r="OG852" i="40"/>
  <c r="OJ852" i="40" s="1"/>
  <c r="OG851" i="40"/>
  <c r="OJ851" i="40" s="1"/>
  <c r="OG850" i="40"/>
  <c r="OJ850" i="40" s="1"/>
  <c r="OG849" i="40"/>
  <c r="OJ849" i="40" s="1"/>
  <c r="OG848" i="40"/>
  <c r="OJ848" i="40" s="1"/>
  <c r="OG847" i="40"/>
  <c r="OJ847" i="40" s="1"/>
  <c r="OG846" i="40"/>
  <c r="OJ846" i="40" s="1"/>
  <c r="OG845" i="40"/>
  <c r="OJ845" i="40" s="1"/>
  <c r="OG844" i="40"/>
  <c r="OJ844" i="40" s="1"/>
  <c r="OG843" i="40"/>
  <c r="OJ843" i="40" s="1"/>
  <c r="OG842" i="40"/>
  <c r="OJ842" i="40" s="1"/>
  <c r="OG841" i="40"/>
  <c r="OJ841" i="40" s="1"/>
  <c r="OG840" i="40"/>
  <c r="OJ840" i="40" s="1"/>
  <c r="OG839" i="40"/>
  <c r="OJ839" i="40" s="1"/>
  <c r="OG838" i="40"/>
  <c r="OJ838" i="40" s="1"/>
  <c r="OG837" i="40"/>
  <c r="OJ837" i="40" s="1"/>
  <c r="OG836" i="40"/>
  <c r="OJ836" i="40" s="1"/>
  <c r="OG835" i="40"/>
  <c r="OJ835" i="40" s="1"/>
  <c r="OG834" i="40"/>
  <c r="OJ834" i="40" s="1"/>
  <c r="OG833" i="40"/>
  <c r="OJ833" i="40" s="1"/>
  <c r="OG832" i="40"/>
  <c r="OJ832" i="40" s="1"/>
  <c r="OG831" i="40"/>
  <c r="OJ831" i="40" s="1"/>
  <c r="OG830" i="40"/>
  <c r="OJ830" i="40" s="1"/>
  <c r="OG829" i="40"/>
  <c r="OJ829" i="40" s="1"/>
  <c r="OG828" i="40"/>
  <c r="OJ828" i="40" s="1"/>
  <c r="OG827" i="40"/>
  <c r="OJ827" i="40" s="1"/>
  <c r="OG826" i="40"/>
  <c r="OJ826" i="40" s="1"/>
  <c r="OG825" i="40"/>
  <c r="OJ825" i="40" s="1"/>
  <c r="OG824" i="40"/>
  <c r="OJ824" i="40" s="1"/>
  <c r="OG823" i="40"/>
  <c r="OJ823" i="40" s="1"/>
  <c r="OG822" i="40"/>
  <c r="OJ822" i="40" s="1"/>
  <c r="OG821" i="40"/>
  <c r="OJ821" i="40" s="1"/>
  <c r="OG820" i="40"/>
  <c r="OJ820" i="40" s="1"/>
  <c r="OG819" i="40"/>
  <c r="OJ819" i="40" s="1"/>
  <c r="OG818" i="40"/>
  <c r="OJ818" i="40" s="1"/>
  <c r="OG817" i="40"/>
  <c r="OJ817" i="40" s="1"/>
  <c r="OG816" i="40"/>
  <c r="OJ816" i="40" s="1"/>
  <c r="OG815" i="40"/>
  <c r="OJ815" i="40" s="1"/>
  <c r="OG814" i="40"/>
  <c r="OJ814" i="40" s="1"/>
  <c r="OG813" i="40"/>
  <c r="OJ813" i="40" s="1"/>
  <c r="OG812" i="40"/>
  <c r="OJ812" i="40" s="1"/>
  <c r="OG811" i="40"/>
  <c r="OJ811" i="40" s="1"/>
  <c r="OG810" i="40"/>
  <c r="OJ810" i="40" s="1"/>
  <c r="OG809" i="40"/>
  <c r="OJ809" i="40" s="1"/>
  <c r="OG808" i="40"/>
  <c r="OJ808" i="40" s="1"/>
  <c r="OG807" i="40"/>
  <c r="OJ807" i="40" s="1"/>
  <c r="OG806" i="40"/>
  <c r="OJ806" i="40" s="1"/>
  <c r="OG805" i="40"/>
  <c r="OJ805" i="40" s="1"/>
  <c r="OG804" i="40"/>
  <c r="OJ804" i="40" s="1"/>
  <c r="OG803" i="40"/>
  <c r="OJ803" i="40" s="1"/>
  <c r="OG802" i="40"/>
  <c r="OJ802" i="40" s="1"/>
  <c r="OG801" i="40"/>
  <c r="OJ801" i="40" s="1"/>
  <c r="OG800" i="40"/>
  <c r="OJ800" i="40" s="1"/>
  <c r="OG799" i="40"/>
  <c r="OJ799" i="40" s="1"/>
  <c r="OG798" i="40"/>
  <c r="OJ798" i="40" s="1"/>
  <c r="OG797" i="40"/>
  <c r="OJ797" i="40" s="1"/>
  <c r="OG796" i="40"/>
  <c r="OJ796" i="40" s="1"/>
  <c r="OG795" i="40"/>
  <c r="OJ795" i="40" s="1"/>
  <c r="OG794" i="40"/>
  <c r="OJ794" i="40" s="1"/>
  <c r="OG793" i="40"/>
  <c r="OJ793" i="40" s="1"/>
  <c r="OG792" i="40"/>
  <c r="OJ792" i="40" s="1"/>
  <c r="OG791" i="40"/>
  <c r="OJ791" i="40" s="1"/>
  <c r="OG790" i="40"/>
  <c r="OJ790" i="40" s="1"/>
  <c r="OG789" i="40"/>
  <c r="OJ789" i="40" s="1"/>
  <c r="OG788" i="40"/>
  <c r="OJ788" i="40" s="1"/>
  <c r="OG787" i="40"/>
  <c r="OJ787" i="40" s="1"/>
  <c r="OG786" i="40"/>
  <c r="OJ786" i="40" s="1"/>
  <c r="OG785" i="40"/>
  <c r="OJ785" i="40" s="1"/>
  <c r="OG784" i="40"/>
  <c r="OJ784" i="40" s="1"/>
  <c r="OG783" i="40"/>
  <c r="OJ783" i="40" s="1"/>
  <c r="OG782" i="40"/>
  <c r="OJ782" i="40" s="1"/>
  <c r="OG781" i="40"/>
  <c r="OJ781" i="40" s="1"/>
  <c r="OG780" i="40"/>
  <c r="OJ780" i="40" s="1"/>
  <c r="OG779" i="40"/>
  <c r="OJ779" i="40" s="1"/>
  <c r="OG778" i="40"/>
  <c r="OJ778" i="40" s="1"/>
  <c r="OG777" i="40"/>
  <c r="OJ777" i="40" s="1"/>
  <c r="OG776" i="40"/>
  <c r="OJ776" i="40" s="1"/>
  <c r="OG775" i="40"/>
  <c r="OJ775" i="40" s="1"/>
  <c r="OG774" i="40"/>
  <c r="OJ774" i="40" s="1"/>
  <c r="OG773" i="40"/>
  <c r="OJ773" i="40" s="1"/>
  <c r="OG772" i="40"/>
  <c r="OJ772" i="40" s="1"/>
  <c r="OG771" i="40"/>
  <c r="OJ771" i="40" s="1"/>
  <c r="OG770" i="40"/>
  <c r="OJ770" i="40" s="1"/>
  <c r="OG769" i="40"/>
  <c r="OJ769" i="40" s="1"/>
  <c r="OG768" i="40"/>
  <c r="OJ768" i="40" s="1"/>
  <c r="OG767" i="40"/>
  <c r="OJ767" i="40" s="1"/>
  <c r="OG766" i="40"/>
  <c r="OJ766" i="40" s="1"/>
  <c r="OG765" i="40"/>
  <c r="OJ765" i="40" s="1"/>
  <c r="OG764" i="40"/>
  <c r="OJ764" i="40" s="1"/>
  <c r="OG763" i="40"/>
  <c r="OJ763" i="40" s="1"/>
  <c r="OG762" i="40"/>
  <c r="OJ762" i="40" s="1"/>
  <c r="OG761" i="40"/>
  <c r="OJ761" i="40" s="1"/>
  <c r="OG760" i="40"/>
  <c r="OJ760" i="40" s="1"/>
  <c r="OG759" i="40"/>
  <c r="OJ759" i="40" s="1"/>
  <c r="OG758" i="40"/>
  <c r="OJ758" i="40" s="1"/>
  <c r="OG757" i="40"/>
  <c r="OJ757" i="40" s="1"/>
  <c r="OG756" i="40"/>
  <c r="OJ756" i="40" s="1"/>
  <c r="OG755" i="40"/>
  <c r="OJ755" i="40" s="1"/>
  <c r="OG754" i="40"/>
  <c r="OJ754" i="40" s="1"/>
  <c r="OG753" i="40"/>
  <c r="OJ753" i="40" s="1"/>
  <c r="OG752" i="40"/>
  <c r="OJ752" i="40" s="1"/>
  <c r="OG751" i="40"/>
  <c r="OJ751" i="40" s="1"/>
  <c r="OG750" i="40"/>
  <c r="OJ750" i="40" s="1"/>
  <c r="OG749" i="40"/>
  <c r="OJ749" i="40" s="1"/>
  <c r="OG748" i="40"/>
  <c r="OJ748" i="40" s="1"/>
  <c r="OG747" i="40"/>
  <c r="OJ747" i="40" s="1"/>
  <c r="OG746" i="40"/>
  <c r="OJ746" i="40" s="1"/>
  <c r="OG745" i="40"/>
  <c r="OJ745" i="40" s="1"/>
  <c r="OG744" i="40"/>
  <c r="OJ744" i="40" s="1"/>
  <c r="OG743" i="40"/>
  <c r="OJ743" i="40" s="1"/>
  <c r="OG742" i="40"/>
  <c r="OJ742" i="40" s="1"/>
  <c r="OG741" i="40"/>
  <c r="OJ741" i="40" s="1"/>
  <c r="OG740" i="40"/>
  <c r="OJ740" i="40" s="1"/>
  <c r="OG739" i="40"/>
  <c r="OJ739" i="40" s="1"/>
  <c r="OG738" i="40"/>
  <c r="OJ738" i="40" s="1"/>
  <c r="OG737" i="40"/>
  <c r="OJ737" i="40" s="1"/>
  <c r="OG736" i="40"/>
  <c r="OJ736" i="40" s="1"/>
  <c r="OG735" i="40"/>
  <c r="OJ735" i="40" s="1"/>
  <c r="OG734" i="40"/>
  <c r="OJ734" i="40" s="1"/>
  <c r="OG733" i="40"/>
  <c r="OJ733" i="40" s="1"/>
  <c r="OG732" i="40"/>
  <c r="OJ732" i="40" s="1"/>
  <c r="OG731" i="40"/>
  <c r="OJ731" i="40" s="1"/>
  <c r="OG730" i="40"/>
  <c r="OJ730" i="40" s="1"/>
  <c r="OG729" i="40"/>
  <c r="OJ729" i="40" s="1"/>
  <c r="OG728" i="40"/>
  <c r="OJ728" i="40" s="1"/>
  <c r="OG727" i="40"/>
  <c r="OJ727" i="40" s="1"/>
  <c r="OG726" i="40"/>
  <c r="OJ726" i="40" s="1"/>
  <c r="OG725" i="40"/>
  <c r="OJ725" i="40" s="1"/>
  <c r="OG724" i="40"/>
  <c r="OJ724" i="40" s="1"/>
  <c r="OG723" i="40"/>
  <c r="OJ723" i="40" s="1"/>
  <c r="OG722" i="40"/>
  <c r="OJ722" i="40" s="1"/>
  <c r="OG721" i="40"/>
  <c r="OJ721" i="40" s="1"/>
  <c r="OG720" i="40"/>
  <c r="OJ720" i="40" s="1"/>
  <c r="OG719" i="40"/>
  <c r="OJ719" i="40" s="1"/>
  <c r="OG718" i="40"/>
  <c r="OJ718" i="40" s="1"/>
  <c r="OG717" i="40"/>
  <c r="OJ717" i="40" s="1"/>
  <c r="OG716" i="40"/>
  <c r="OJ716" i="40" s="1"/>
  <c r="OG715" i="40"/>
  <c r="OJ715" i="40" s="1"/>
  <c r="OG714" i="40"/>
  <c r="OJ714" i="40" s="1"/>
  <c r="OG713" i="40"/>
  <c r="OJ713" i="40" s="1"/>
  <c r="OG712" i="40"/>
  <c r="OJ712" i="40" s="1"/>
  <c r="OG711" i="40"/>
  <c r="OJ711" i="40" s="1"/>
  <c r="OG710" i="40"/>
  <c r="OJ710" i="40" s="1"/>
  <c r="OG709" i="40"/>
  <c r="OJ709" i="40" s="1"/>
  <c r="OG708" i="40"/>
  <c r="OJ708" i="40" s="1"/>
  <c r="OG707" i="40"/>
  <c r="OJ707" i="40" s="1"/>
  <c r="OG706" i="40"/>
  <c r="OJ706" i="40" s="1"/>
  <c r="OG705" i="40"/>
  <c r="OJ705" i="40" s="1"/>
  <c r="OG704" i="40"/>
  <c r="OJ704" i="40" s="1"/>
  <c r="OG703" i="40"/>
  <c r="OJ703" i="40" s="1"/>
  <c r="OG702" i="40"/>
  <c r="OJ702" i="40" s="1"/>
  <c r="OG701" i="40"/>
  <c r="OJ701" i="40" s="1"/>
  <c r="OG700" i="40"/>
  <c r="OJ700" i="40" s="1"/>
  <c r="OG699" i="40"/>
  <c r="OJ699" i="40" s="1"/>
  <c r="OG698" i="40"/>
  <c r="OJ698" i="40" s="1"/>
  <c r="OG697" i="40"/>
  <c r="OJ697" i="40" s="1"/>
  <c r="OG696" i="40"/>
  <c r="OJ696" i="40" s="1"/>
  <c r="OG695" i="40"/>
  <c r="OJ695" i="40" s="1"/>
  <c r="OG694" i="40"/>
  <c r="OJ694" i="40" s="1"/>
  <c r="OG693" i="40"/>
  <c r="OJ693" i="40" s="1"/>
  <c r="OG692" i="40"/>
  <c r="OJ692" i="40" s="1"/>
  <c r="OG691" i="40"/>
  <c r="OJ691" i="40" s="1"/>
  <c r="OG690" i="40"/>
  <c r="OJ690" i="40" s="1"/>
  <c r="OG689" i="40"/>
  <c r="OJ689" i="40" s="1"/>
  <c r="OG688" i="40"/>
  <c r="OJ688" i="40" s="1"/>
  <c r="OG687" i="40"/>
  <c r="OJ687" i="40" s="1"/>
  <c r="OG686" i="40"/>
  <c r="OJ686" i="40" s="1"/>
  <c r="OG685" i="40"/>
  <c r="OJ685" i="40" s="1"/>
  <c r="OG684" i="40"/>
  <c r="OJ684" i="40" s="1"/>
  <c r="OG683" i="40"/>
  <c r="OJ683" i="40" s="1"/>
  <c r="OG682" i="40"/>
  <c r="OJ682" i="40" s="1"/>
  <c r="OG681" i="40"/>
  <c r="OJ681" i="40" s="1"/>
  <c r="OG680" i="40"/>
  <c r="OJ680" i="40" s="1"/>
  <c r="OG679" i="40"/>
  <c r="OJ679" i="40" s="1"/>
  <c r="OG678" i="40"/>
  <c r="OJ678" i="40" s="1"/>
  <c r="OG677" i="40"/>
  <c r="OJ677" i="40" s="1"/>
  <c r="OG676" i="40"/>
  <c r="OJ676" i="40" s="1"/>
  <c r="OG675" i="40"/>
  <c r="OJ675" i="40" s="1"/>
  <c r="OG674" i="40"/>
  <c r="OJ674" i="40" s="1"/>
  <c r="OG673" i="40"/>
  <c r="OJ673" i="40" s="1"/>
  <c r="OG672" i="40"/>
  <c r="OJ672" i="40" s="1"/>
  <c r="OG671" i="40"/>
  <c r="OJ671" i="40" s="1"/>
  <c r="OG670" i="40"/>
  <c r="OJ670" i="40" s="1"/>
  <c r="OG669" i="40"/>
  <c r="OJ669" i="40" s="1"/>
  <c r="OG668" i="40"/>
  <c r="OJ668" i="40" s="1"/>
  <c r="OG667" i="40"/>
  <c r="OJ667" i="40" s="1"/>
  <c r="OG666" i="40"/>
  <c r="OJ666" i="40" s="1"/>
  <c r="OG665" i="40"/>
  <c r="OJ665" i="40" s="1"/>
  <c r="OG664" i="40"/>
  <c r="OJ664" i="40" s="1"/>
  <c r="OG663" i="40"/>
  <c r="OJ663" i="40" s="1"/>
  <c r="OG662" i="40"/>
  <c r="OJ662" i="40" s="1"/>
  <c r="OG661" i="40"/>
  <c r="OJ661" i="40" s="1"/>
  <c r="OG660" i="40"/>
  <c r="OJ660" i="40" s="1"/>
  <c r="OG659" i="40"/>
  <c r="OJ659" i="40" s="1"/>
  <c r="OG658" i="40"/>
  <c r="OJ658" i="40" s="1"/>
  <c r="OG657" i="40"/>
  <c r="OJ657" i="40" s="1"/>
  <c r="OG656" i="40"/>
  <c r="OJ656" i="40" s="1"/>
  <c r="OG655" i="40"/>
  <c r="OJ655" i="40" s="1"/>
  <c r="OG654" i="40"/>
  <c r="OJ654" i="40" s="1"/>
  <c r="OG653" i="40"/>
  <c r="OJ653" i="40" s="1"/>
  <c r="OG652" i="40"/>
  <c r="OJ652" i="40" s="1"/>
  <c r="OG651" i="40"/>
  <c r="OJ651" i="40" s="1"/>
  <c r="OG650" i="40"/>
  <c r="OJ650" i="40" s="1"/>
  <c r="OG649" i="40"/>
  <c r="OJ649" i="40" s="1"/>
  <c r="OG648" i="40"/>
  <c r="OJ648" i="40" s="1"/>
  <c r="OG647" i="40"/>
  <c r="OJ647" i="40" s="1"/>
  <c r="OG646" i="40"/>
  <c r="OJ646" i="40" s="1"/>
  <c r="OG645" i="40"/>
  <c r="OJ645" i="40" s="1"/>
  <c r="OG644" i="40"/>
  <c r="OJ644" i="40" s="1"/>
  <c r="OG643" i="40"/>
  <c r="OJ643" i="40" s="1"/>
  <c r="OG642" i="40"/>
  <c r="OJ642" i="40" s="1"/>
  <c r="OG641" i="40"/>
  <c r="OJ641" i="40" s="1"/>
  <c r="OG640" i="40"/>
  <c r="OJ640" i="40" s="1"/>
  <c r="OG639" i="40"/>
  <c r="OJ639" i="40" s="1"/>
  <c r="OG638" i="40"/>
  <c r="OJ638" i="40" s="1"/>
  <c r="OG637" i="40"/>
  <c r="OJ637" i="40" s="1"/>
  <c r="OG636" i="40"/>
  <c r="OJ636" i="40" s="1"/>
  <c r="OG635" i="40"/>
  <c r="OJ635" i="40" s="1"/>
  <c r="OG634" i="40"/>
  <c r="OJ634" i="40" s="1"/>
  <c r="OG633" i="40"/>
  <c r="OJ633" i="40" s="1"/>
  <c r="OG632" i="40"/>
  <c r="OJ632" i="40" s="1"/>
  <c r="OG631" i="40"/>
  <c r="OJ631" i="40" s="1"/>
  <c r="OG630" i="40"/>
  <c r="OJ630" i="40" s="1"/>
  <c r="OG629" i="40"/>
  <c r="OJ629" i="40" s="1"/>
  <c r="OG628" i="40"/>
  <c r="OJ628" i="40" s="1"/>
  <c r="OG627" i="40"/>
  <c r="OJ627" i="40" s="1"/>
  <c r="OG626" i="40"/>
  <c r="OJ626" i="40" s="1"/>
  <c r="OG625" i="40"/>
  <c r="OJ625" i="40" s="1"/>
  <c r="OG624" i="40"/>
  <c r="OJ624" i="40" s="1"/>
  <c r="OG623" i="40"/>
  <c r="OJ623" i="40" s="1"/>
  <c r="OG622" i="40"/>
  <c r="OJ622" i="40" s="1"/>
  <c r="OG621" i="40"/>
  <c r="OJ621" i="40" s="1"/>
  <c r="OG620" i="40"/>
  <c r="OJ620" i="40" s="1"/>
  <c r="OG619" i="40"/>
  <c r="OJ619" i="40" s="1"/>
  <c r="OG618" i="40"/>
  <c r="OJ618" i="40" s="1"/>
  <c r="OG617" i="40"/>
  <c r="OJ617" i="40" s="1"/>
  <c r="OG616" i="40"/>
  <c r="OJ616" i="40" s="1"/>
  <c r="OG615" i="40"/>
  <c r="OJ615" i="40" s="1"/>
  <c r="OG614" i="40"/>
  <c r="OJ614" i="40" s="1"/>
  <c r="OG613" i="40"/>
  <c r="OJ613" i="40" s="1"/>
  <c r="OG612" i="40"/>
  <c r="OJ612" i="40" s="1"/>
  <c r="OG611" i="40"/>
  <c r="OJ611" i="40" s="1"/>
  <c r="OG610" i="40"/>
  <c r="OJ610" i="40" s="1"/>
  <c r="OG609" i="40"/>
  <c r="OJ609" i="40" s="1"/>
  <c r="OG608" i="40"/>
  <c r="OJ608" i="40" s="1"/>
  <c r="OG607" i="40"/>
  <c r="OJ607" i="40" s="1"/>
  <c r="OG606" i="40"/>
  <c r="OJ606" i="40" s="1"/>
  <c r="OG605" i="40"/>
  <c r="OJ605" i="40" s="1"/>
  <c r="OG604" i="40"/>
  <c r="OJ604" i="40" s="1"/>
  <c r="OG603" i="40"/>
  <c r="OJ603" i="40" s="1"/>
  <c r="OG602" i="40"/>
  <c r="OJ602" i="40" s="1"/>
  <c r="OG601" i="40"/>
  <c r="OJ601" i="40" s="1"/>
  <c r="OG600" i="40"/>
  <c r="OJ600" i="40" s="1"/>
  <c r="OG599" i="40"/>
  <c r="OJ599" i="40" s="1"/>
  <c r="OG598" i="40"/>
  <c r="OJ598" i="40" s="1"/>
  <c r="OG597" i="40"/>
  <c r="OJ597" i="40" s="1"/>
  <c r="OG596" i="40"/>
  <c r="OJ596" i="40" s="1"/>
  <c r="OG595" i="40"/>
  <c r="OJ595" i="40" s="1"/>
  <c r="OG594" i="40"/>
  <c r="OJ594" i="40" s="1"/>
  <c r="OG593" i="40"/>
  <c r="OJ593" i="40" s="1"/>
  <c r="OG592" i="40"/>
  <c r="OJ592" i="40" s="1"/>
  <c r="OG591" i="40"/>
  <c r="OJ591" i="40" s="1"/>
  <c r="OG590" i="40"/>
  <c r="OJ590" i="40" s="1"/>
  <c r="OG589" i="40"/>
  <c r="OJ589" i="40" s="1"/>
  <c r="OG588" i="40"/>
  <c r="OJ588" i="40" s="1"/>
  <c r="OG587" i="40"/>
  <c r="OJ587" i="40" s="1"/>
  <c r="OG586" i="40"/>
  <c r="OJ586" i="40" s="1"/>
  <c r="OG585" i="40"/>
  <c r="OJ585" i="40" s="1"/>
  <c r="OG584" i="40"/>
  <c r="OJ584" i="40" s="1"/>
  <c r="OG583" i="40"/>
  <c r="OJ583" i="40" s="1"/>
  <c r="OG582" i="40"/>
  <c r="OJ582" i="40" s="1"/>
  <c r="OG581" i="40"/>
  <c r="OJ581" i="40" s="1"/>
  <c r="OG580" i="40"/>
  <c r="OJ580" i="40" s="1"/>
  <c r="OG579" i="40"/>
  <c r="OJ579" i="40" s="1"/>
  <c r="OG578" i="40"/>
  <c r="OJ578" i="40" s="1"/>
  <c r="OG577" i="40"/>
  <c r="OJ577" i="40" s="1"/>
  <c r="OG576" i="40"/>
  <c r="OJ576" i="40" s="1"/>
  <c r="OG575" i="40"/>
  <c r="OJ575" i="40" s="1"/>
  <c r="OG574" i="40"/>
  <c r="OJ574" i="40" s="1"/>
  <c r="OG573" i="40"/>
  <c r="OJ573" i="40" s="1"/>
  <c r="OG572" i="40"/>
  <c r="OJ572" i="40" s="1"/>
  <c r="OG571" i="40"/>
  <c r="OJ571" i="40" s="1"/>
  <c r="OG570" i="40"/>
  <c r="OJ570" i="40" s="1"/>
  <c r="OG569" i="40"/>
  <c r="OJ569" i="40" s="1"/>
  <c r="OG568" i="40"/>
  <c r="OJ568" i="40" s="1"/>
  <c r="OG567" i="40"/>
  <c r="OJ567" i="40" s="1"/>
  <c r="OG566" i="40"/>
  <c r="OJ566" i="40" s="1"/>
  <c r="OG565" i="40"/>
  <c r="OJ565" i="40" s="1"/>
  <c r="OG564" i="40"/>
  <c r="OJ564" i="40" s="1"/>
  <c r="OG563" i="40"/>
  <c r="OJ563" i="40" s="1"/>
  <c r="OG562" i="40"/>
  <c r="OJ562" i="40" s="1"/>
  <c r="OG561" i="40"/>
  <c r="OJ561" i="40" s="1"/>
  <c r="OG560" i="40"/>
  <c r="OJ560" i="40" s="1"/>
  <c r="OG559" i="40"/>
  <c r="OJ559" i="40" s="1"/>
  <c r="OG558" i="40"/>
  <c r="OJ558" i="40" s="1"/>
  <c r="OG557" i="40"/>
  <c r="OJ557" i="40" s="1"/>
  <c r="OG556" i="40"/>
  <c r="OJ556" i="40" s="1"/>
  <c r="OG555" i="40"/>
  <c r="OJ555" i="40" s="1"/>
  <c r="OG554" i="40"/>
  <c r="OJ554" i="40" s="1"/>
  <c r="OG553" i="40"/>
  <c r="OJ553" i="40" s="1"/>
  <c r="OG552" i="40"/>
  <c r="OJ552" i="40" s="1"/>
  <c r="OG551" i="40"/>
  <c r="OJ551" i="40" s="1"/>
  <c r="OG550" i="40"/>
  <c r="OJ550" i="40" s="1"/>
  <c r="OG549" i="40"/>
  <c r="OJ549" i="40" s="1"/>
  <c r="OG548" i="40"/>
  <c r="OJ548" i="40" s="1"/>
  <c r="OG547" i="40"/>
  <c r="OJ547" i="40" s="1"/>
  <c r="OG546" i="40"/>
  <c r="OJ546" i="40" s="1"/>
  <c r="OG545" i="40"/>
  <c r="OJ545" i="40" s="1"/>
  <c r="OG544" i="40"/>
  <c r="OJ544" i="40" s="1"/>
  <c r="OG543" i="40"/>
  <c r="OJ543" i="40" s="1"/>
  <c r="OG542" i="40"/>
  <c r="OJ542" i="40" s="1"/>
  <c r="OG541" i="40"/>
  <c r="OJ541" i="40" s="1"/>
  <c r="OG540" i="40"/>
  <c r="OJ540" i="40" s="1"/>
  <c r="OG539" i="40"/>
  <c r="OJ539" i="40" s="1"/>
  <c r="OG538" i="40"/>
  <c r="OJ538" i="40" s="1"/>
  <c r="OG537" i="40"/>
  <c r="OJ537" i="40" s="1"/>
  <c r="OG536" i="40"/>
  <c r="OJ536" i="40" s="1"/>
  <c r="OG535" i="40"/>
  <c r="OJ535" i="40" s="1"/>
  <c r="OG534" i="40"/>
  <c r="OJ534" i="40" s="1"/>
  <c r="OG533" i="40"/>
  <c r="OJ533" i="40" s="1"/>
  <c r="OG532" i="40"/>
  <c r="OJ532" i="40" s="1"/>
  <c r="OG531" i="40"/>
  <c r="OJ531" i="40" s="1"/>
  <c r="OG530" i="40"/>
  <c r="OJ530" i="40" s="1"/>
  <c r="OG529" i="40"/>
  <c r="OJ529" i="40" s="1"/>
  <c r="OG528" i="40"/>
  <c r="OJ528" i="40" s="1"/>
  <c r="OG527" i="40"/>
  <c r="OJ527" i="40" s="1"/>
  <c r="OG526" i="40"/>
  <c r="OG525" i="40"/>
  <c r="OJ525" i="40" s="1"/>
  <c r="OG524" i="40"/>
  <c r="OJ524" i="40" s="1"/>
  <c r="OG523" i="40"/>
  <c r="OJ523" i="40" s="1"/>
  <c r="OG522" i="40"/>
  <c r="OJ522" i="40" s="1"/>
  <c r="OG521" i="40"/>
  <c r="OJ521" i="40" s="1"/>
  <c r="OG520" i="40"/>
  <c r="OJ520" i="40" s="1"/>
  <c r="OG519" i="40"/>
  <c r="OJ519" i="40" s="1"/>
  <c r="OG518" i="40"/>
  <c r="OJ518" i="40" s="1"/>
  <c r="OG517" i="40"/>
  <c r="OJ517" i="40" s="1"/>
  <c r="OG516" i="40"/>
  <c r="OJ516" i="40" s="1"/>
  <c r="OG515" i="40"/>
  <c r="OJ515" i="40" s="1"/>
  <c r="OG514" i="40"/>
  <c r="OJ514" i="40" s="1"/>
  <c r="OG513" i="40"/>
  <c r="OJ513" i="40" s="1"/>
  <c r="OG512" i="40"/>
  <c r="OJ512" i="40" s="1"/>
  <c r="OG511" i="40"/>
  <c r="OJ511" i="40" s="1"/>
  <c r="OG510" i="40"/>
  <c r="OJ510" i="40" s="1"/>
  <c r="OG509" i="40"/>
  <c r="OJ509" i="40" s="1"/>
  <c r="OG508" i="40"/>
  <c r="OJ508" i="40" s="1"/>
  <c r="OG507" i="40"/>
  <c r="OJ507" i="40" s="1"/>
  <c r="OG506" i="40"/>
  <c r="OJ506" i="40" s="1"/>
  <c r="OG505" i="40"/>
  <c r="OJ505" i="40" s="1"/>
  <c r="OG504" i="40"/>
  <c r="OJ504" i="40" s="1"/>
  <c r="OG503" i="40"/>
  <c r="OJ503" i="40" s="1"/>
  <c r="OG502" i="40"/>
  <c r="OJ502" i="40" s="1"/>
  <c r="OG501" i="40"/>
  <c r="OJ501" i="40" s="1"/>
  <c r="OG500" i="40"/>
  <c r="OJ500" i="40" s="1"/>
  <c r="OG499" i="40"/>
  <c r="OJ499" i="40" s="1"/>
  <c r="OG498" i="40"/>
  <c r="OJ498" i="40" s="1"/>
  <c r="OG497" i="40"/>
  <c r="OJ497" i="40" s="1"/>
  <c r="OG496" i="40"/>
  <c r="OJ496" i="40" s="1"/>
  <c r="OG495" i="40"/>
  <c r="OJ495" i="40" s="1"/>
  <c r="OG494" i="40"/>
  <c r="OJ494" i="40" s="1"/>
  <c r="OG493" i="40"/>
  <c r="OJ493" i="40" s="1"/>
  <c r="OG492" i="40"/>
  <c r="OJ492" i="40" s="1"/>
  <c r="OG491" i="40"/>
  <c r="OJ491" i="40" s="1"/>
  <c r="OG490" i="40"/>
  <c r="OJ490" i="40" s="1"/>
  <c r="OG489" i="40"/>
  <c r="OJ489" i="40" s="1"/>
  <c r="OG488" i="40"/>
  <c r="OJ488" i="40" s="1"/>
  <c r="OG487" i="40"/>
  <c r="OJ487" i="40" s="1"/>
  <c r="OG486" i="40"/>
  <c r="OJ486" i="40" s="1"/>
  <c r="OG485" i="40"/>
  <c r="OJ485" i="40" s="1"/>
  <c r="OG484" i="40"/>
  <c r="OJ484" i="40" s="1"/>
  <c r="OG483" i="40"/>
  <c r="OJ483" i="40" s="1"/>
  <c r="OG482" i="40"/>
  <c r="OJ482" i="40" s="1"/>
  <c r="OG481" i="40"/>
  <c r="OJ481" i="40" s="1"/>
  <c r="OG480" i="40"/>
  <c r="OJ480" i="40" s="1"/>
  <c r="OG479" i="40"/>
  <c r="OJ479" i="40" s="1"/>
  <c r="OG478" i="40"/>
  <c r="OJ478" i="40" s="1"/>
  <c r="OG477" i="40"/>
  <c r="OJ477" i="40" s="1"/>
  <c r="OG476" i="40"/>
  <c r="OJ476" i="40" s="1"/>
  <c r="OG475" i="40"/>
  <c r="OJ475" i="40" s="1"/>
  <c r="OG474" i="40"/>
  <c r="OJ474" i="40" s="1"/>
  <c r="OG473" i="40"/>
  <c r="OJ473" i="40" s="1"/>
  <c r="OG472" i="40"/>
  <c r="OJ472" i="40" s="1"/>
  <c r="OG471" i="40"/>
  <c r="OJ471" i="40" s="1"/>
  <c r="OG470" i="40"/>
  <c r="OJ470" i="40" s="1"/>
  <c r="OG469" i="40"/>
  <c r="OJ469" i="40" s="1"/>
  <c r="OG468" i="40"/>
  <c r="OJ468" i="40" s="1"/>
  <c r="OG467" i="40"/>
  <c r="OJ467" i="40" s="1"/>
  <c r="OG466" i="40"/>
  <c r="OJ466" i="40" s="1"/>
  <c r="OG465" i="40"/>
  <c r="OJ465" i="40" s="1"/>
  <c r="OG464" i="40"/>
  <c r="OJ464" i="40" s="1"/>
  <c r="OG463" i="40"/>
  <c r="OJ463" i="40" s="1"/>
  <c r="OG462" i="40"/>
  <c r="OJ462" i="40" s="1"/>
  <c r="OG461" i="40"/>
  <c r="OJ461" i="40" s="1"/>
  <c r="OG460" i="40"/>
  <c r="OJ460" i="40" s="1"/>
  <c r="OG459" i="40"/>
  <c r="OJ459" i="40" s="1"/>
  <c r="OG458" i="40"/>
  <c r="OJ458" i="40" s="1"/>
  <c r="OG457" i="40"/>
  <c r="OJ457" i="40" s="1"/>
  <c r="OG456" i="40"/>
  <c r="OJ456" i="40" s="1"/>
  <c r="OG455" i="40"/>
  <c r="OJ455" i="40" s="1"/>
  <c r="OG454" i="40"/>
  <c r="OJ454" i="40" s="1"/>
  <c r="OG453" i="40"/>
  <c r="OJ453" i="40" s="1"/>
  <c r="OG452" i="40"/>
  <c r="OJ452" i="40" s="1"/>
  <c r="OG451" i="40"/>
  <c r="OJ451" i="40" s="1"/>
  <c r="OG450" i="40"/>
  <c r="OJ450" i="40" s="1"/>
  <c r="OG449" i="40"/>
  <c r="OJ449" i="40" s="1"/>
  <c r="OG448" i="40"/>
  <c r="OJ448" i="40" s="1"/>
  <c r="OG447" i="40"/>
  <c r="OJ447" i="40" s="1"/>
  <c r="OG446" i="40"/>
  <c r="OJ446" i="40" s="1"/>
  <c r="OG445" i="40"/>
  <c r="OJ445" i="40" s="1"/>
  <c r="OG444" i="40"/>
  <c r="OJ444" i="40" s="1"/>
  <c r="OG443" i="40"/>
  <c r="OJ443" i="40" s="1"/>
  <c r="OG442" i="40"/>
  <c r="OJ442" i="40" s="1"/>
  <c r="OG441" i="40"/>
  <c r="OJ441" i="40" s="1"/>
  <c r="OG440" i="40"/>
  <c r="OJ440" i="40" s="1"/>
  <c r="OG439" i="40"/>
  <c r="OJ439" i="40" s="1"/>
  <c r="OG438" i="40"/>
  <c r="OJ438" i="40" s="1"/>
  <c r="OG437" i="40"/>
  <c r="OJ437" i="40" s="1"/>
  <c r="OG436" i="40"/>
  <c r="OJ436" i="40" s="1"/>
  <c r="OG435" i="40"/>
  <c r="OJ435" i="40" s="1"/>
  <c r="OG434" i="40"/>
  <c r="OJ434" i="40" s="1"/>
  <c r="OG433" i="40"/>
  <c r="OJ433" i="40" s="1"/>
  <c r="OG432" i="40"/>
  <c r="OJ432" i="40" s="1"/>
  <c r="OG431" i="40"/>
  <c r="OJ431" i="40" s="1"/>
  <c r="OG430" i="40"/>
  <c r="OJ430" i="40" s="1"/>
  <c r="OG429" i="40"/>
  <c r="OJ429" i="40" s="1"/>
  <c r="OG428" i="40"/>
  <c r="OJ428" i="40" s="1"/>
  <c r="OG427" i="40"/>
  <c r="OJ427" i="40" s="1"/>
  <c r="OG426" i="40"/>
  <c r="OJ426" i="40" s="1"/>
  <c r="OG425" i="40"/>
  <c r="OJ425" i="40" s="1"/>
  <c r="OG424" i="40"/>
  <c r="OJ424" i="40" s="1"/>
  <c r="OG423" i="40"/>
  <c r="OJ423" i="40" s="1"/>
  <c r="OG422" i="40"/>
  <c r="OJ422" i="40" s="1"/>
  <c r="OG421" i="40"/>
  <c r="OJ421" i="40" s="1"/>
  <c r="OG420" i="40"/>
  <c r="OJ420" i="40" s="1"/>
  <c r="OG419" i="40"/>
  <c r="OJ419" i="40" s="1"/>
  <c r="OG418" i="40"/>
  <c r="OJ418" i="40" s="1"/>
  <c r="OG417" i="40"/>
  <c r="OJ417" i="40" s="1"/>
  <c r="OG416" i="40"/>
  <c r="OJ416" i="40" s="1"/>
  <c r="OG415" i="40"/>
  <c r="OJ415" i="40" s="1"/>
  <c r="OG414" i="40"/>
  <c r="OJ414" i="40" s="1"/>
  <c r="OG413" i="40"/>
  <c r="OJ413" i="40" s="1"/>
  <c r="OG412" i="40"/>
  <c r="OJ412" i="40" s="1"/>
  <c r="OG411" i="40"/>
  <c r="OJ411" i="40" s="1"/>
  <c r="OG410" i="40"/>
  <c r="OJ410" i="40" s="1"/>
  <c r="OG409" i="40"/>
  <c r="OJ409" i="40" s="1"/>
  <c r="OG408" i="40"/>
  <c r="OJ408" i="40" s="1"/>
  <c r="OG407" i="40"/>
  <c r="OJ407" i="40" s="1"/>
  <c r="OG406" i="40"/>
  <c r="OJ406" i="40" s="1"/>
  <c r="OG405" i="40"/>
  <c r="OJ405" i="40" s="1"/>
  <c r="OG404" i="40"/>
  <c r="OJ404" i="40" s="1"/>
  <c r="OG403" i="40"/>
  <c r="OJ403" i="40" s="1"/>
  <c r="OG402" i="40"/>
  <c r="OJ402" i="40" s="1"/>
  <c r="OG401" i="40"/>
  <c r="OJ401" i="40" s="1"/>
  <c r="OG400" i="40"/>
  <c r="OJ400" i="40" s="1"/>
  <c r="OG399" i="40"/>
  <c r="OJ399" i="40" s="1"/>
  <c r="OG398" i="40"/>
  <c r="OJ398" i="40" s="1"/>
  <c r="OG397" i="40"/>
  <c r="OJ397" i="40" s="1"/>
  <c r="OG396" i="40"/>
  <c r="OJ396" i="40" s="1"/>
  <c r="OG395" i="40"/>
  <c r="OJ395" i="40" s="1"/>
  <c r="OG394" i="40"/>
  <c r="OJ394" i="40" s="1"/>
  <c r="OG393" i="40"/>
  <c r="OJ393" i="40" s="1"/>
  <c r="OG392" i="40"/>
  <c r="OJ392" i="40" s="1"/>
  <c r="OG391" i="40"/>
  <c r="OJ391" i="40" s="1"/>
  <c r="OG390" i="40"/>
  <c r="OJ390" i="40" s="1"/>
  <c r="OG389" i="40"/>
  <c r="OJ389" i="40" s="1"/>
  <c r="OG388" i="40"/>
  <c r="OJ388" i="40" s="1"/>
  <c r="OG387" i="40"/>
  <c r="OJ387" i="40" s="1"/>
  <c r="OG386" i="40"/>
  <c r="OJ386" i="40" s="1"/>
  <c r="OG385" i="40"/>
  <c r="OJ385" i="40" s="1"/>
  <c r="OG384" i="40"/>
  <c r="OJ384" i="40" s="1"/>
  <c r="OG383" i="40"/>
  <c r="OJ383" i="40" s="1"/>
  <c r="OG382" i="40"/>
  <c r="OJ382" i="40" s="1"/>
  <c r="OG381" i="40"/>
  <c r="OJ381" i="40" s="1"/>
  <c r="OG380" i="40"/>
  <c r="OJ380" i="40" s="1"/>
  <c r="OG379" i="40"/>
  <c r="OJ379" i="40" s="1"/>
  <c r="OG378" i="40"/>
  <c r="OJ378" i="40" s="1"/>
  <c r="OG377" i="40"/>
  <c r="OJ377" i="40" s="1"/>
  <c r="OG376" i="40"/>
  <c r="OJ376" i="40" s="1"/>
  <c r="OG375" i="40"/>
  <c r="OJ375" i="40" s="1"/>
  <c r="OG374" i="40"/>
  <c r="OJ374" i="40" s="1"/>
  <c r="OG373" i="40"/>
  <c r="OJ373" i="40" s="1"/>
  <c r="OG372" i="40"/>
  <c r="OJ372" i="40" s="1"/>
  <c r="OG371" i="40"/>
  <c r="OJ371" i="40" s="1"/>
  <c r="OG370" i="40"/>
  <c r="OJ370" i="40" s="1"/>
  <c r="OG369" i="40"/>
  <c r="OJ369" i="40" s="1"/>
  <c r="OG368" i="40"/>
  <c r="OJ368" i="40" s="1"/>
  <c r="OG367" i="40"/>
  <c r="OJ367" i="40" s="1"/>
  <c r="OG366" i="40"/>
  <c r="OJ366" i="40" s="1"/>
  <c r="OG365" i="40"/>
  <c r="OJ365" i="40" s="1"/>
  <c r="OG364" i="40"/>
  <c r="OJ364" i="40" s="1"/>
  <c r="OG363" i="40"/>
  <c r="OJ363" i="40" s="1"/>
  <c r="OG362" i="40"/>
  <c r="OJ362" i="40" s="1"/>
  <c r="OG361" i="40"/>
  <c r="OJ361" i="40" s="1"/>
  <c r="OG360" i="40"/>
  <c r="OJ360" i="40" s="1"/>
  <c r="OG359" i="40"/>
  <c r="OJ359" i="40" s="1"/>
  <c r="OG358" i="40"/>
  <c r="OJ358" i="40" s="1"/>
  <c r="OG357" i="40"/>
  <c r="OJ357" i="40" s="1"/>
  <c r="OG356" i="40"/>
  <c r="OJ356" i="40" s="1"/>
  <c r="OG355" i="40"/>
  <c r="OJ355" i="40" s="1"/>
  <c r="OG354" i="40"/>
  <c r="OJ354" i="40" s="1"/>
  <c r="OG353" i="40"/>
  <c r="OJ353" i="40" s="1"/>
  <c r="OG352" i="40"/>
  <c r="OJ352" i="40" s="1"/>
  <c r="OG351" i="40"/>
  <c r="OJ351" i="40" s="1"/>
  <c r="OG350" i="40"/>
  <c r="OJ350" i="40" s="1"/>
  <c r="OG349" i="40"/>
  <c r="OJ349" i="40" s="1"/>
  <c r="OG348" i="40"/>
  <c r="OJ348" i="40" s="1"/>
  <c r="OG347" i="40"/>
  <c r="OJ347" i="40" s="1"/>
  <c r="OG346" i="40"/>
  <c r="OJ346" i="40" s="1"/>
  <c r="OG345" i="40"/>
  <c r="OJ345" i="40" s="1"/>
  <c r="OG344" i="40"/>
  <c r="OJ344" i="40" s="1"/>
  <c r="OG343" i="40"/>
  <c r="OJ343" i="40" s="1"/>
  <c r="OG342" i="40"/>
  <c r="OJ342" i="40" s="1"/>
  <c r="OG341" i="40"/>
  <c r="OJ341" i="40" s="1"/>
  <c r="OG340" i="40"/>
  <c r="OJ340" i="40" s="1"/>
  <c r="OG339" i="40"/>
  <c r="OJ339" i="40" s="1"/>
  <c r="OG338" i="40"/>
  <c r="OJ338" i="40" s="1"/>
  <c r="OG337" i="40"/>
  <c r="OJ337" i="40" s="1"/>
  <c r="OG336" i="40"/>
  <c r="OJ336" i="40" s="1"/>
  <c r="OG335" i="40"/>
  <c r="OJ335" i="40" s="1"/>
  <c r="OG334" i="40"/>
  <c r="OJ334" i="40" s="1"/>
  <c r="OG333" i="40"/>
  <c r="OJ333" i="40" s="1"/>
  <c r="OG332" i="40"/>
  <c r="OJ332" i="40" s="1"/>
  <c r="OG331" i="40"/>
  <c r="OJ331" i="40" s="1"/>
  <c r="OG330" i="40"/>
  <c r="OJ330" i="40" s="1"/>
  <c r="OG329" i="40"/>
  <c r="OJ329" i="40" s="1"/>
  <c r="OG328" i="40"/>
  <c r="OJ328" i="40" s="1"/>
  <c r="OG327" i="40"/>
  <c r="OJ327" i="40" s="1"/>
  <c r="OG326" i="40"/>
  <c r="OJ326" i="40" s="1"/>
  <c r="OG325" i="40"/>
  <c r="OJ325" i="40" s="1"/>
  <c r="OG324" i="40"/>
  <c r="OJ324" i="40" s="1"/>
  <c r="OG323" i="40"/>
  <c r="OJ323" i="40" s="1"/>
  <c r="OG322" i="40"/>
  <c r="OJ322" i="40" s="1"/>
  <c r="OG321" i="40"/>
  <c r="OJ321" i="40" s="1"/>
  <c r="OG320" i="40"/>
  <c r="OJ320" i="40" s="1"/>
  <c r="OG319" i="40"/>
  <c r="OJ319" i="40" s="1"/>
  <c r="OG318" i="40"/>
  <c r="OJ318" i="40" s="1"/>
  <c r="OG317" i="40"/>
  <c r="OJ317" i="40" s="1"/>
  <c r="OG316" i="40"/>
  <c r="OJ316" i="40" s="1"/>
  <c r="OG315" i="40"/>
  <c r="OJ315" i="40" s="1"/>
  <c r="OG314" i="40"/>
  <c r="OJ314" i="40" s="1"/>
  <c r="OG313" i="40"/>
  <c r="OJ313" i="40" s="1"/>
  <c r="OG312" i="40"/>
  <c r="OJ312" i="40" s="1"/>
  <c r="OG311" i="40"/>
  <c r="OJ311" i="40" s="1"/>
  <c r="OG310" i="40"/>
  <c r="OJ310" i="40" s="1"/>
  <c r="OG309" i="40"/>
  <c r="OJ309" i="40" s="1"/>
  <c r="OG308" i="40"/>
  <c r="OJ308" i="40" s="1"/>
  <c r="OG307" i="40"/>
  <c r="OJ307" i="40" s="1"/>
  <c r="OG306" i="40"/>
  <c r="OJ306" i="40" s="1"/>
  <c r="OG305" i="40"/>
  <c r="OJ305" i="40" s="1"/>
  <c r="OG304" i="40"/>
  <c r="OJ304" i="40" s="1"/>
  <c r="OG303" i="40"/>
  <c r="OJ303" i="40" s="1"/>
  <c r="OG302" i="40"/>
  <c r="OJ302" i="40" s="1"/>
  <c r="OG301" i="40"/>
  <c r="OJ301" i="40" s="1"/>
  <c r="OG300" i="40"/>
  <c r="OJ300" i="40" s="1"/>
  <c r="OG299" i="40"/>
  <c r="OJ299" i="40" s="1"/>
  <c r="OG298" i="40"/>
  <c r="OJ298" i="40" s="1"/>
  <c r="OG297" i="40"/>
  <c r="OJ297" i="40" s="1"/>
  <c r="OG296" i="40"/>
  <c r="OJ296" i="40" s="1"/>
  <c r="OG295" i="40"/>
  <c r="OJ295" i="40" s="1"/>
  <c r="OG294" i="40"/>
  <c r="OJ294" i="40" s="1"/>
  <c r="OG293" i="40"/>
  <c r="OJ293" i="40" s="1"/>
  <c r="OG292" i="40"/>
  <c r="OJ292" i="40" s="1"/>
  <c r="OG291" i="40"/>
  <c r="OJ291" i="40" s="1"/>
  <c r="OG290" i="40"/>
  <c r="OJ290" i="40" s="1"/>
  <c r="OG289" i="40"/>
  <c r="OJ289" i="40" s="1"/>
  <c r="OG288" i="40"/>
  <c r="OJ288" i="40" s="1"/>
  <c r="OG287" i="40"/>
  <c r="OJ287" i="40" s="1"/>
  <c r="OG286" i="40"/>
  <c r="OJ286" i="40" s="1"/>
  <c r="OG285" i="40"/>
  <c r="OJ285" i="40" s="1"/>
  <c r="OG284" i="40"/>
  <c r="OJ284" i="40" s="1"/>
  <c r="OG283" i="40"/>
  <c r="OJ283" i="40" s="1"/>
  <c r="OG282" i="40"/>
  <c r="OJ282" i="40" s="1"/>
  <c r="OG281" i="40"/>
  <c r="OJ281" i="40" s="1"/>
  <c r="OG280" i="40"/>
  <c r="OJ280" i="40" s="1"/>
  <c r="OG279" i="40"/>
  <c r="OJ279" i="40" s="1"/>
  <c r="OG278" i="40"/>
  <c r="OJ278" i="40" s="1"/>
  <c r="OG277" i="40"/>
  <c r="OJ277" i="40" s="1"/>
  <c r="OG276" i="40"/>
  <c r="OJ276" i="40" s="1"/>
  <c r="OG275" i="40"/>
  <c r="OJ275" i="40" s="1"/>
  <c r="OG274" i="40"/>
  <c r="OJ274" i="40" s="1"/>
  <c r="OG273" i="40"/>
  <c r="OJ273" i="40" s="1"/>
  <c r="OG272" i="40"/>
  <c r="OJ272" i="40" s="1"/>
  <c r="OG271" i="40"/>
  <c r="OJ271" i="40" s="1"/>
  <c r="OG270" i="40"/>
  <c r="OJ270" i="40" s="1"/>
  <c r="OG269" i="40"/>
  <c r="OJ269" i="40" s="1"/>
  <c r="OG268" i="40"/>
  <c r="OJ268" i="40" s="1"/>
  <c r="OG267" i="40"/>
  <c r="OJ267" i="40" s="1"/>
  <c r="OG266" i="40"/>
  <c r="OJ266" i="40" s="1"/>
  <c r="OG265" i="40"/>
  <c r="OJ265" i="40" s="1"/>
  <c r="OG264" i="40"/>
  <c r="OJ264" i="40" s="1"/>
  <c r="OG263" i="40"/>
  <c r="OJ263" i="40" s="1"/>
  <c r="OG262" i="40"/>
  <c r="OJ262" i="40" s="1"/>
  <c r="OG261" i="40"/>
  <c r="OJ261" i="40" s="1"/>
  <c r="OG260" i="40"/>
  <c r="OJ260" i="40" s="1"/>
  <c r="OG259" i="40"/>
  <c r="OJ259" i="40" s="1"/>
  <c r="OG258" i="40"/>
  <c r="OJ258" i="40" s="1"/>
  <c r="OG257" i="40"/>
  <c r="OJ257" i="40" s="1"/>
  <c r="OG256" i="40"/>
  <c r="OJ256" i="40" s="1"/>
  <c r="OG255" i="40"/>
  <c r="OJ255" i="40" s="1"/>
  <c r="OG254" i="40"/>
  <c r="OJ254" i="40" s="1"/>
  <c r="OG253" i="40"/>
  <c r="OJ253" i="40" s="1"/>
  <c r="OG252" i="40"/>
  <c r="OJ252" i="40" s="1"/>
  <c r="OG251" i="40"/>
  <c r="OJ251" i="40" s="1"/>
  <c r="OG250" i="40"/>
  <c r="OJ250" i="40" s="1"/>
  <c r="OG249" i="40"/>
  <c r="OJ249" i="40" s="1"/>
  <c r="OG248" i="40"/>
  <c r="OJ248" i="40" s="1"/>
  <c r="OG247" i="40"/>
  <c r="OJ247" i="40" s="1"/>
  <c r="OG246" i="40"/>
  <c r="OJ246" i="40" s="1"/>
  <c r="OG245" i="40"/>
  <c r="OJ245" i="40" s="1"/>
  <c r="OG244" i="40"/>
  <c r="OJ244" i="40" s="1"/>
  <c r="OG243" i="40"/>
  <c r="OJ243" i="40" s="1"/>
  <c r="OG242" i="40"/>
  <c r="OJ242" i="40" s="1"/>
  <c r="OG241" i="40"/>
  <c r="OJ241" i="40" s="1"/>
  <c r="OG240" i="40"/>
  <c r="OJ240" i="40" s="1"/>
  <c r="OG239" i="40"/>
  <c r="OJ239" i="40" s="1"/>
  <c r="OG238" i="40"/>
  <c r="OJ238" i="40" s="1"/>
  <c r="OG237" i="40"/>
  <c r="OJ237" i="40" s="1"/>
  <c r="OG236" i="40"/>
  <c r="OJ236" i="40" s="1"/>
  <c r="OG235" i="40"/>
  <c r="OJ235" i="40" s="1"/>
  <c r="OG234" i="40"/>
  <c r="OJ234" i="40" s="1"/>
  <c r="OG233" i="40"/>
  <c r="OJ233" i="40" s="1"/>
  <c r="OG232" i="40"/>
  <c r="OJ232" i="40" s="1"/>
  <c r="OG231" i="40"/>
  <c r="OJ231" i="40" s="1"/>
  <c r="OG230" i="40"/>
  <c r="OJ230" i="40" s="1"/>
  <c r="OG229" i="40"/>
  <c r="OJ229" i="40" s="1"/>
  <c r="OG228" i="40"/>
  <c r="OJ228" i="40" s="1"/>
  <c r="OG227" i="40"/>
  <c r="OJ227" i="40" s="1"/>
  <c r="OG226" i="40"/>
  <c r="OJ226" i="40" s="1"/>
  <c r="OG225" i="40"/>
  <c r="OJ225" i="40" s="1"/>
  <c r="OG224" i="40"/>
  <c r="OJ224" i="40" s="1"/>
  <c r="OG223" i="40"/>
  <c r="OJ223" i="40" s="1"/>
  <c r="OG222" i="40"/>
  <c r="OJ222" i="40" s="1"/>
  <c r="OG221" i="40"/>
  <c r="OJ221" i="40" s="1"/>
  <c r="OG220" i="40"/>
  <c r="OJ220" i="40" s="1"/>
  <c r="OG219" i="40"/>
  <c r="OJ219" i="40" s="1"/>
  <c r="OG218" i="40"/>
  <c r="OJ218" i="40" s="1"/>
  <c r="OG217" i="40"/>
  <c r="OJ217" i="40" s="1"/>
  <c r="OG216" i="40"/>
  <c r="OJ216" i="40" s="1"/>
  <c r="OG215" i="40"/>
  <c r="OJ215" i="40" s="1"/>
  <c r="OG214" i="40"/>
  <c r="OJ214" i="40" s="1"/>
  <c r="OG213" i="40"/>
  <c r="OJ213" i="40" s="1"/>
  <c r="OG212" i="40"/>
  <c r="OJ212" i="40" s="1"/>
  <c r="OG211" i="40"/>
  <c r="OJ211" i="40" s="1"/>
  <c r="OG210" i="40"/>
  <c r="OJ210" i="40" s="1"/>
  <c r="OG209" i="40"/>
  <c r="OJ209" i="40" s="1"/>
  <c r="OG208" i="40"/>
  <c r="OJ208" i="40" s="1"/>
  <c r="OG207" i="40"/>
  <c r="OJ207" i="40" s="1"/>
  <c r="OG206" i="40"/>
  <c r="OJ206" i="40" s="1"/>
  <c r="OG205" i="40"/>
  <c r="OJ205" i="40" s="1"/>
  <c r="OG204" i="40"/>
  <c r="OJ204" i="40" s="1"/>
  <c r="OG203" i="40"/>
  <c r="OJ203" i="40" s="1"/>
  <c r="OG202" i="40"/>
  <c r="OJ202" i="40" s="1"/>
  <c r="OG201" i="40"/>
  <c r="OJ201" i="40" s="1"/>
  <c r="OG200" i="40"/>
  <c r="OJ200" i="40" s="1"/>
  <c r="OG199" i="40"/>
  <c r="OJ199" i="40" s="1"/>
  <c r="OG198" i="40"/>
  <c r="OJ198" i="40" s="1"/>
  <c r="OG197" i="40"/>
  <c r="OJ197" i="40" s="1"/>
  <c r="OG196" i="40"/>
  <c r="OJ196" i="40" s="1"/>
  <c r="OG195" i="40"/>
  <c r="OJ195" i="40" s="1"/>
  <c r="OG194" i="40"/>
  <c r="OJ194" i="40" s="1"/>
  <c r="OG193" i="40"/>
  <c r="OJ193" i="40" s="1"/>
  <c r="OG192" i="40"/>
  <c r="OJ192" i="40" s="1"/>
  <c r="OG191" i="40"/>
  <c r="OJ191" i="40" s="1"/>
  <c r="OG190" i="40"/>
  <c r="OJ190" i="40" s="1"/>
  <c r="OG189" i="40"/>
  <c r="OJ189" i="40" s="1"/>
  <c r="OG188" i="40"/>
  <c r="OJ188" i="40" s="1"/>
  <c r="OG187" i="40"/>
  <c r="OJ187" i="40" s="1"/>
  <c r="OG186" i="40"/>
  <c r="OJ186" i="40" s="1"/>
  <c r="OG185" i="40"/>
  <c r="OJ185" i="40" s="1"/>
  <c r="OG184" i="40"/>
  <c r="OJ184" i="40" s="1"/>
  <c r="OG183" i="40"/>
  <c r="OJ183" i="40" s="1"/>
  <c r="OG182" i="40"/>
  <c r="OJ182" i="40" s="1"/>
  <c r="OG181" i="40"/>
  <c r="OJ181" i="40" s="1"/>
  <c r="OG180" i="40"/>
  <c r="OJ180" i="40" s="1"/>
  <c r="OG179" i="40"/>
  <c r="OJ179" i="40" s="1"/>
  <c r="OG178" i="40"/>
  <c r="OJ178" i="40" s="1"/>
  <c r="OG177" i="40"/>
  <c r="OJ177" i="40" s="1"/>
  <c r="OG176" i="40"/>
  <c r="OJ176" i="40" s="1"/>
  <c r="OG175" i="40"/>
  <c r="OJ175" i="40" s="1"/>
  <c r="OG174" i="40"/>
  <c r="OJ174" i="40" s="1"/>
  <c r="OG173" i="40"/>
  <c r="OJ173" i="40" s="1"/>
  <c r="OG172" i="40"/>
  <c r="OJ172" i="40" s="1"/>
  <c r="OG171" i="40"/>
  <c r="OJ171" i="40" s="1"/>
  <c r="OG170" i="40"/>
  <c r="OJ170" i="40" s="1"/>
  <c r="OG169" i="40"/>
  <c r="OJ169" i="40" s="1"/>
  <c r="OG168" i="40"/>
  <c r="OJ168" i="40" s="1"/>
  <c r="OG167" i="40"/>
  <c r="OJ167" i="40" s="1"/>
  <c r="OG166" i="40"/>
  <c r="OJ166" i="40" s="1"/>
  <c r="OG165" i="40"/>
  <c r="OJ165" i="40" s="1"/>
  <c r="OG164" i="40"/>
  <c r="OJ164" i="40" s="1"/>
  <c r="OG163" i="40"/>
  <c r="OJ163" i="40" s="1"/>
  <c r="OG162" i="40"/>
  <c r="OJ162" i="40" s="1"/>
  <c r="OG161" i="40"/>
  <c r="OJ161" i="40" s="1"/>
  <c r="OG160" i="40"/>
  <c r="OJ160" i="40" s="1"/>
  <c r="OG159" i="40"/>
  <c r="OJ159" i="40" s="1"/>
  <c r="OG158" i="40"/>
  <c r="OJ158" i="40" s="1"/>
  <c r="OG157" i="40"/>
  <c r="OJ157" i="40" s="1"/>
  <c r="OG156" i="40"/>
  <c r="OJ156" i="40" s="1"/>
  <c r="OG155" i="40"/>
  <c r="OJ155" i="40" s="1"/>
  <c r="OG154" i="40"/>
  <c r="OJ154" i="40" s="1"/>
  <c r="OG153" i="40"/>
  <c r="OJ153" i="40" s="1"/>
  <c r="OG152" i="40"/>
  <c r="OJ152" i="40" s="1"/>
  <c r="OG151" i="40"/>
  <c r="OJ151" i="40" s="1"/>
  <c r="OG150" i="40"/>
  <c r="OJ150" i="40" s="1"/>
  <c r="OG149" i="40"/>
  <c r="OJ149" i="40" s="1"/>
  <c r="OG148" i="40"/>
  <c r="OJ148" i="40" s="1"/>
  <c r="OG147" i="40"/>
  <c r="OJ147" i="40" s="1"/>
  <c r="OG146" i="40"/>
  <c r="OJ146" i="40" s="1"/>
  <c r="OG145" i="40"/>
  <c r="OJ145" i="40" s="1"/>
  <c r="OG144" i="40"/>
  <c r="OJ144" i="40" s="1"/>
  <c r="OG143" i="40"/>
  <c r="OJ143" i="40" s="1"/>
  <c r="OG142" i="40"/>
  <c r="OJ142" i="40" s="1"/>
  <c r="OG141" i="40"/>
  <c r="OJ141" i="40" s="1"/>
  <c r="OG140" i="40"/>
  <c r="OJ140" i="40" s="1"/>
  <c r="OG139" i="40"/>
  <c r="OJ139" i="40" s="1"/>
  <c r="OG138" i="40"/>
  <c r="OJ138" i="40" s="1"/>
  <c r="OG137" i="40"/>
  <c r="OJ137" i="40" s="1"/>
  <c r="OG136" i="40"/>
  <c r="OJ136" i="40" s="1"/>
  <c r="OG135" i="40"/>
  <c r="OJ135" i="40" s="1"/>
  <c r="OG134" i="40"/>
  <c r="OJ134" i="40" s="1"/>
  <c r="OG133" i="40"/>
  <c r="OJ133" i="40" s="1"/>
  <c r="OG132" i="40"/>
  <c r="OJ132" i="40" s="1"/>
  <c r="OG131" i="40"/>
  <c r="OJ131" i="40" s="1"/>
  <c r="OG130" i="40"/>
  <c r="OJ130" i="40" s="1"/>
  <c r="OG129" i="40"/>
  <c r="OJ129" i="40" s="1"/>
  <c r="OG128" i="40"/>
  <c r="OJ128" i="40" s="1"/>
  <c r="OG127" i="40"/>
  <c r="OJ127" i="40" s="1"/>
  <c r="OG126" i="40"/>
  <c r="OJ126" i="40" s="1"/>
  <c r="OG125" i="40"/>
  <c r="OJ125" i="40" s="1"/>
  <c r="OG124" i="40"/>
  <c r="OJ124" i="40" s="1"/>
  <c r="OG123" i="40"/>
  <c r="OJ123" i="40" s="1"/>
  <c r="OG122" i="40"/>
  <c r="OJ122" i="40" s="1"/>
  <c r="OG121" i="40"/>
  <c r="OJ121" i="40" s="1"/>
  <c r="OG120" i="40"/>
  <c r="OJ120" i="40" s="1"/>
  <c r="OG119" i="40"/>
  <c r="OJ119" i="40" s="1"/>
  <c r="OG118" i="40"/>
  <c r="OJ118" i="40" s="1"/>
  <c r="OG117" i="40"/>
  <c r="OJ117" i="40" s="1"/>
  <c r="OG116" i="40"/>
  <c r="OJ116" i="40" s="1"/>
  <c r="OG115" i="40"/>
  <c r="OJ115" i="40" s="1"/>
  <c r="OG114" i="40"/>
  <c r="OJ114" i="40" s="1"/>
  <c r="OG113" i="40"/>
  <c r="OJ113" i="40" s="1"/>
  <c r="OG112" i="40"/>
  <c r="OJ112" i="40" s="1"/>
  <c r="OG111" i="40"/>
  <c r="OJ111" i="40" s="1"/>
  <c r="OG110" i="40"/>
  <c r="OJ110" i="40" s="1"/>
  <c r="OG109" i="40"/>
  <c r="OJ109" i="40" s="1"/>
  <c r="OG108" i="40"/>
  <c r="OJ108" i="40" s="1"/>
  <c r="OG107" i="40"/>
  <c r="OJ107" i="40" s="1"/>
  <c r="OG106" i="40"/>
  <c r="OJ106" i="40" s="1"/>
  <c r="OG105" i="40"/>
  <c r="OJ105" i="40" s="1"/>
  <c r="OG104" i="40"/>
  <c r="OJ104" i="40" s="1"/>
  <c r="OG103" i="40"/>
  <c r="OJ103" i="40" s="1"/>
  <c r="OG102" i="40"/>
  <c r="OJ102" i="40" s="1"/>
  <c r="OG101" i="40"/>
  <c r="OJ101" i="40" s="1"/>
  <c r="OG100" i="40"/>
  <c r="OJ100" i="40" s="1"/>
  <c r="OG99" i="40"/>
  <c r="OJ99" i="40" s="1"/>
  <c r="OG98" i="40"/>
  <c r="OJ98" i="40" s="1"/>
  <c r="OG97" i="40"/>
  <c r="OJ97" i="40" s="1"/>
  <c r="OG96" i="40"/>
  <c r="OJ96" i="40" s="1"/>
  <c r="OG95" i="40"/>
  <c r="OJ95" i="40" s="1"/>
  <c r="OG94" i="40"/>
  <c r="OJ94" i="40" s="1"/>
  <c r="OG93" i="40"/>
  <c r="OJ93" i="40" s="1"/>
  <c r="OG92" i="40"/>
  <c r="OJ92" i="40" s="1"/>
  <c r="OG91" i="40"/>
  <c r="OJ91" i="40" s="1"/>
  <c r="OG90" i="40"/>
  <c r="OJ90" i="40" s="1"/>
  <c r="OG89" i="40"/>
  <c r="OJ89" i="40" s="1"/>
  <c r="OG88" i="40"/>
  <c r="OJ88" i="40" s="1"/>
  <c r="OG87" i="40"/>
  <c r="OJ87" i="40" s="1"/>
  <c r="OG86" i="40"/>
  <c r="OJ86" i="40" s="1"/>
  <c r="OG85" i="40"/>
  <c r="OJ85" i="40" s="1"/>
  <c r="OG84" i="40"/>
  <c r="OJ84" i="40" s="1"/>
  <c r="OG83" i="40"/>
  <c r="OJ83" i="40" s="1"/>
  <c r="OG82" i="40"/>
  <c r="OJ82" i="40" s="1"/>
  <c r="OG81" i="40"/>
  <c r="OJ81" i="40" s="1"/>
  <c r="OG80" i="40"/>
  <c r="OJ80" i="40" s="1"/>
  <c r="OG79" i="40"/>
  <c r="OJ79" i="40" s="1"/>
  <c r="OG78" i="40"/>
  <c r="OJ78" i="40" s="1"/>
  <c r="OG77" i="40"/>
  <c r="OJ77" i="40" s="1"/>
  <c r="OG76" i="40"/>
  <c r="OJ76" i="40" s="1"/>
  <c r="OG75" i="40"/>
  <c r="OJ75" i="40" s="1"/>
  <c r="OG74" i="40"/>
  <c r="OJ74" i="40" s="1"/>
  <c r="OG73" i="40"/>
  <c r="OJ73" i="40" s="1"/>
  <c r="OG72" i="40"/>
  <c r="OJ72" i="40" s="1"/>
  <c r="OG71" i="40"/>
  <c r="OJ71" i="40" s="1"/>
  <c r="OG70" i="40"/>
  <c r="OJ70" i="40" s="1"/>
  <c r="OG69" i="40"/>
  <c r="OJ69" i="40" s="1"/>
  <c r="OG68" i="40"/>
  <c r="OJ68" i="40" s="1"/>
  <c r="OG67" i="40"/>
  <c r="OJ67" i="40" s="1"/>
  <c r="OG66" i="40"/>
  <c r="OJ66" i="40" s="1"/>
  <c r="OG65" i="40"/>
  <c r="OJ65" i="40" s="1"/>
  <c r="OG64" i="40"/>
  <c r="OJ64" i="40" s="1"/>
  <c r="OG63" i="40"/>
  <c r="OJ63" i="40" s="1"/>
  <c r="OG62" i="40"/>
  <c r="OJ62" i="40" s="1"/>
  <c r="OG61" i="40"/>
  <c r="OJ61" i="40" s="1"/>
  <c r="OG60" i="40"/>
  <c r="OJ60" i="40" s="1"/>
  <c r="OG59" i="40"/>
  <c r="OJ59" i="40" s="1"/>
  <c r="OG58" i="40"/>
  <c r="OJ58" i="40" s="1"/>
  <c r="OG57" i="40"/>
  <c r="OJ57" i="40" s="1"/>
  <c r="OG56" i="40"/>
  <c r="OJ56" i="40" s="1"/>
  <c r="OG55" i="40"/>
  <c r="OJ55" i="40" s="1"/>
  <c r="OG54" i="40"/>
  <c r="OJ54" i="40" s="1"/>
  <c r="OG53" i="40"/>
  <c r="OJ53" i="40" s="1"/>
  <c r="OG52" i="40"/>
  <c r="OJ52" i="40" s="1"/>
  <c r="OG51" i="40"/>
  <c r="OJ51" i="40" s="1"/>
  <c r="OG50" i="40"/>
  <c r="OJ50" i="40" s="1"/>
  <c r="OG49" i="40"/>
  <c r="OJ49" i="40" s="1"/>
  <c r="OG48" i="40"/>
  <c r="OJ48" i="40" s="1"/>
  <c r="OG47" i="40"/>
  <c r="OJ47" i="40" s="1"/>
  <c r="OG46" i="40"/>
  <c r="OJ46" i="40" s="1"/>
  <c r="OG45" i="40"/>
  <c r="OJ45" i="40" s="1"/>
  <c r="OG44" i="40"/>
  <c r="OJ44" i="40" s="1"/>
  <c r="OG43" i="40"/>
  <c r="OJ43" i="40" s="1"/>
  <c r="OG42" i="40"/>
  <c r="OJ42" i="40" s="1"/>
  <c r="OG41" i="40"/>
  <c r="OJ41" i="40" s="1"/>
  <c r="OG40" i="40"/>
  <c r="OJ40" i="40" s="1"/>
  <c r="OG39" i="40"/>
  <c r="OJ39" i="40" s="1"/>
  <c r="OG38" i="40"/>
  <c r="OJ38" i="40" s="1"/>
  <c r="OG37" i="40"/>
  <c r="OJ37" i="40" s="1"/>
  <c r="OG36" i="40"/>
  <c r="OJ36" i="40" s="1"/>
  <c r="OG35" i="40"/>
  <c r="OJ35" i="40" s="1"/>
  <c r="OG34" i="40"/>
  <c r="OJ34" i="40" s="1"/>
  <c r="OG33" i="40"/>
  <c r="OJ33" i="40" s="1"/>
  <c r="OG32" i="40"/>
  <c r="OJ32" i="40" s="1"/>
  <c r="OG31" i="40"/>
  <c r="OJ31" i="40" s="1"/>
  <c r="OG30" i="40"/>
  <c r="OJ30" i="40" s="1"/>
  <c r="OG29" i="40"/>
  <c r="OJ29" i="40" s="1"/>
  <c r="OG28" i="40"/>
  <c r="OJ28" i="40" s="1"/>
  <c r="OG27" i="40"/>
  <c r="OJ27" i="40" s="1"/>
  <c r="OG26" i="40"/>
  <c r="OJ26" i="40" s="1"/>
  <c r="OG25" i="40"/>
  <c r="OJ25" i="40" s="1"/>
  <c r="OG24" i="40"/>
  <c r="OJ24" i="40" s="1"/>
  <c r="OG23" i="40"/>
  <c r="OJ23" i="40" s="1"/>
  <c r="OG22" i="40"/>
  <c r="OJ22" i="40" s="1"/>
  <c r="OG21" i="40"/>
  <c r="OJ21" i="40" s="1"/>
  <c r="OG20" i="40"/>
  <c r="OJ20" i="40" s="1"/>
  <c r="OG19" i="40"/>
  <c r="OJ19" i="40" s="1"/>
  <c r="OG18" i="40"/>
  <c r="OJ18" i="40" s="1"/>
  <c r="OG17" i="40"/>
  <c r="OJ17" i="40" s="1"/>
  <c r="OG16" i="40"/>
  <c r="OJ16" i="40" s="1"/>
  <c r="OG15" i="40"/>
  <c r="OJ15" i="40" s="1"/>
  <c r="OG14" i="40"/>
  <c r="OJ14" i="40" s="1"/>
  <c r="OG13" i="40"/>
  <c r="OJ13" i="40" s="1"/>
  <c r="OG12" i="40"/>
  <c r="OJ12" i="40" s="1"/>
  <c r="OG11" i="40"/>
  <c r="OJ11" i="40" s="1"/>
  <c r="OG10" i="40"/>
  <c r="OJ10" i="40" s="1"/>
  <c r="OG9" i="40"/>
  <c r="OJ9" i="40" s="1"/>
  <c r="OG8" i="40"/>
  <c r="OJ8" i="40" s="1"/>
  <c r="OG7" i="40"/>
  <c r="OJ7" i="40" s="1"/>
  <c r="OG6" i="40"/>
  <c r="OJ6" i="40" s="1"/>
  <c r="OG5" i="40"/>
  <c r="OJ5" i="40" s="1"/>
  <c r="OG4" i="40"/>
  <c r="OJ4" i="40" s="1"/>
  <c r="OG3" i="40"/>
  <c r="OJ3" i="40" s="1"/>
  <c r="QM3" i="40"/>
  <c r="QO3" i="40" s="1"/>
  <c r="QO4" i="40" s="1"/>
  <c r="QD3" i="40"/>
  <c r="QF3" i="40" s="1"/>
  <c r="QF4" i="40" s="1"/>
  <c r="PU3" i="40"/>
  <c r="PW3" i="40" s="1"/>
  <c r="PW4" i="40" s="1"/>
  <c r="PL3" i="40"/>
  <c r="PN3" i="40" s="1"/>
  <c r="PN4" i="40" s="1"/>
  <c r="PC3" i="40"/>
  <c r="PE3" i="40" s="1"/>
  <c r="PE4" i="40" s="1"/>
  <c r="OT3" i="40"/>
  <c r="OV3" i="40" s="1"/>
  <c r="OV4" i="40" s="1"/>
  <c r="OM3" i="40"/>
  <c r="OM4" i="40" s="1"/>
  <c r="NJ3" i="40"/>
  <c r="NL3" i="40" s="1"/>
  <c r="NL4" i="40" s="1"/>
  <c r="NA3" i="40"/>
  <c r="NC3" i="40" s="1"/>
  <c r="NC4" i="40" s="1"/>
  <c r="MR3" i="40"/>
  <c r="MT3" i="40" s="1"/>
  <c r="MT4" i="40" s="1"/>
  <c r="MI3" i="40"/>
  <c r="MK3" i="40" s="1"/>
  <c r="MK4" i="40" s="1"/>
  <c r="LZ3" i="40"/>
  <c r="MB3" i="40" s="1"/>
  <c r="MB4" i="40" s="1"/>
  <c r="LQ3" i="40"/>
  <c r="LS3" i="40" s="1"/>
  <c r="LS4" i="40" s="1"/>
  <c r="LH3" i="40"/>
  <c r="KY3" i="40"/>
  <c r="LA3" i="40" s="1"/>
  <c r="LA4" i="40" s="1"/>
  <c r="KP3" i="40"/>
  <c r="KR3" i="40" s="1"/>
  <c r="KR4" i="40" s="1"/>
  <c r="KG3" i="40"/>
  <c r="KI3" i="40" s="1"/>
  <c r="KI4" i="40" s="1"/>
  <c r="JX3" i="40"/>
  <c r="JZ3" i="40" s="1"/>
  <c r="JZ4" i="40" s="1"/>
  <c r="JO3" i="40"/>
  <c r="JQ3" i="40" s="1"/>
  <c r="JQ4" i="40" s="1"/>
  <c r="IO3" i="40"/>
  <c r="IQ3" i="40" s="1"/>
  <c r="IQ4" i="40" s="1"/>
  <c r="IF3" i="40"/>
  <c r="IH3" i="40" s="1"/>
  <c r="IH4" i="40" s="1"/>
  <c r="HN3" i="40"/>
  <c r="HP3" i="40" s="1"/>
  <c r="HP4" i="40" s="1"/>
  <c r="HG3" i="40"/>
  <c r="HG4" i="40" s="1"/>
  <c r="GV3" i="40"/>
  <c r="GX3" i="40" s="1"/>
  <c r="GX4" i="40" s="1"/>
  <c r="GM3" i="40"/>
  <c r="GO3" i="40" s="1"/>
  <c r="GO4" i="40" s="1"/>
  <c r="GD3" i="40"/>
  <c r="GF3" i="40" s="1"/>
  <c r="GF4" i="40" s="1"/>
  <c r="FL3" i="40"/>
  <c r="FN3" i="40" s="1"/>
  <c r="FN4" i="40" s="1"/>
  <c r="FC3" i="40"/>
  <c r="FE3" i="40" s="1"/>
  <c r="FE4" i="40" s="1"/>
  <c r="ET3" i="40"/>
  <c r="EV3" i="40" s="1"/>
  <c r="EV4" i="40" s="1"/>
  <c r="EK3" i="40"/>
  <c r="EM3" i="40" s="1"/>
  <c r="EM4" i="40" s="1"/>
  <c r="DS3" i="40"/>
  <c r="DJ3" i="40"/>
  <c r="DL3" i="40" s="1"/>
  <c r="DL4" i="40" s="1"/>
  <c r="CR3" i="40"/>
  <c r="CT3" i="40" s="1"/>
  <c r="CT4" i="40" s="1"/>
  <c r="CI3" i="40"/>
  <c r="CK3" i="40" s="1"/>
  <c r="CK4" i="40" s="1"/>
  <c r="BZ3" i="40"/>
  <c r="CB3" i="40" s="1"/>
  <c r="CB4" i="40" s="1"/>
  <c r="BQ3" i="40"/>
  <c r="BH3" i="40"/>
  <c r="BJ3" i="40" s="1"/>
  <c r="BJ4" i="40" s="1"/>
  <c r="AY3" i="40"/>
  <c r="BA3" i="40" s="1"/>
  <c r="BA4" i="40" s="1"/>
  <c r="AP3" i="40"/>
  <c r="AG3" i="40"/>
  <c r="AI3" i="40" s="1"/>
  <c r="AI4" i="40" s="1"/>
  <c r="X3" i="40"/>
  <c r="Z3" i="40" s="1"/>
  <c r="Z4" i="40" s="1"/>
  <c r="O3" i="40"/>
  <c r="Q3" i="40" s="1"/>
  <c r="Q4" i="40" s="1"/>
  <c r="F3" i="40"/>
  <c r="OJ526" i="40" l="1"/>
  <c r="FW3" i="40"/>
  <c r="FW4" i="40" s="1"/>
  <c r="LJ3" i="40"/>
  <c r="LJ4" i="40" s="1"/>
  <c r="LI4" i="40" s="1"/>
  <c r="QN4" i="40"/>
  <c r="QM4" i="40"/>
  <c r="QN3" i="40"/>
  <c r="QE4" i="40"/>
  <c r="QD4" i="40"/>
  <c r="QE3" i="40"/>
  <c r="PV4" i="40"/>
  <c r="PU4" i="40"/>
  <c r="PV3" i="40"/>
  <c r="PM4" i="40"/>
  <c r="PL4" i="40"/>
  <c r="PM3" i="40"/>
  <c r="PD4" i="40"/>
  <c r="PC4" i="40"/>
  <c r="PD3" i="40"/>
  <c r="OU4" i="40"/>
  <c r="OT4" i="40"/>
  <c r="OU3" i="40"/>
  <c r="OL4" i="40"/>
  <c r="OK4" i="40"/>
  <c r="OL3" i="40"/>
  <c r="NK4" i="40"/>
  <c r="NJ4" i="40"/>
  <c r="NK3" i="40"/>
  <c r="NB4" i="40"/>
  <c r="NA4" i="40"/>
  <c r="NB3" i="40"/>
  <c r="MS4" i="40"/>
  <c r="MR4" i="40"/>
  <c r="MS3" i="40"/>
  <c r="MJ4" i="40"/>
  <c r="MI4" i="40"/>
  <c r="MJ3" i="40"/>
  <c r="MA4" i="40"/>
  <c r="LZ4" i="40"/>
  <c r="MA3" i="40"/>
  <c r="LR4" i="40"/>
  <c r="LQ4" i="40"/>
  <c r="LR3" i="40"/>
  <c r="KZ4" i="40"/>
  <c r="KY4" i="40"/>
  <c r="KZ3" i="40"/>
  <c r="KQ4" i="40"/>
  <c r="KP4" i="40"/>
  <c r="KQ3" i="40"/>
  <c r="KH4" i="40"/>
  <c r="KG4" i="40"/>
  <c r="KH3" i="40"/>
  <c r="JY4" i="40"/>
  <c r="JX4" i="40"/>
  <c r="JY3" i="40"/>
  <c r="JP4" i="40"/>
  <c r="JO4" i="40"/>
  <c r="JP3" i="40"/>
  <c r="IP4" i="40"/>
  <c r="IO4" i="40"/>
  <c r="IP3" i="40"/>
  <c r="IG4" i="40"/>
  <c r="IF4" i="40"/>
  <c r="IG3" i="40"/>
  <c r="HO4" i="40"/>
  <c r="HN4" i="40"/>
  <c r="HO3" i="40"/>
  <c r="HF4" i="40"/>
  <c r="HE4" i="40"/>
  <c r="HF3" i="40"/>
  <c r="GW4" i="40"/>
  <c r="GV4" i="40"/>
  <c r="GW3" i="40"/>
  <c r="GN4" i="40"/>
  <c r="GM4" i="40"/>
  <c r="GN3" i="40"/>
  <c r="GD4" i="40"/>
  <c r="GE4" i="40"/>
  <c r="GE3" i="40"/>
  <c r="FM4" i="40"/>
  <c r="FL4" i="40"/>
  <c r="FM3" i="40"/>
  <c r="FD4" i="40"/>
  <c r="FC4" i="40"/>
  <c r="FD3" i="40"/>
  <c r="EU4" i="40"/>
  <c r="ET4" i="40"/>
  <c r="EU3" i="40"/>
  <c r="EL4" i="40"/>
  <c r="EK4" i="40"/>
  <c r="EL3" i="40"/>
  <c r="DU3" i="40"/>
  <c r="DK4" i="40"/>
  <c r="DJ4" i="40"/>
  <c r="DK3" i="40"/>
  <c r="CS4" i="40"/>
  <c r="CR4" i="40"/>
  <c r="CS3" i="40"/>
  <c r="CJ4" i="40"/>
  <c r="CI4" i="40"/>
  <c r="CJ3" i="40"/>
  <c r="CA4" i="40"/>
  <c r="BZ4" i="40"/>
  <c r="CA3" i="40"/>
  <c r="BS3" i="40"/>
  <c r="BI4" i="40"/>
  <c r="BH4" i="40"/>
  <c r="BI3" i="40"/>
  <c r="AZ4" i="40"/>
  <c r="AY4" i="40"/>
  <c r="AZ3" i="40"/>
  <c r="AR3" i="40"/>
  <c r="AR4" i="40" s="1"/>
  <c r="AQ4" i="40" s="1"/>
  <c r="AH4" i="40"/>
  <c r="AG4" i="40"/>
  <c r="AH3" i="40"/>
  <c r="Y4" i="40"/>
  <c r="X4" i="40"/>
  <c r="Y3" i="40"/>
  <c r="H3" i="40"/>
  <c r="P4" i="40"/>
  <c r="O4" i="40"/>
  <c r="P3" i="40"/>
  <c r="FD2" i="40" l="1"/>
  <c r="MJ2" i="40"/>
  <c r="PD2" i="40"/>
  <c r="QN2" i="40"/>
  <c r="AZ2" i="40"/>
  <c r="KH2" i="40"/>
  <c r="QE2" i="40"/>
  <c r="JY2" i="40"/>
  <c r="NB2" i="40"/>
  <c r="OL2" i="40"/>
  <c r="PM2" i="40"/>
  <c r="PV2" i="40"/>
  <c r="IP2" i="40"/>
  <c r="LR2" i="40"/>
  <c r="LI3" i="40"/>
  <c r="LH4" i="40"/>
  <c r="MS2" i="40"/>
  <c r="DK2" i="40"/>
  <c r="CA2" i="40"/>
  <c r="Y2" i="40"/>
  <c r="EU2" i="40"/>
  <c r="HO2" i="40"/>
  <c r="AP4" i="40"/>
  <c r="CJ2" i="40"/>
  <c r="CS2" i="40"/>
  <c r="EL2" i="40"/>
  <c r="IG2" i="40"/>
  <c r="JP2" i="40"/>
  <c r="KZ2" i="40"/>
  <c r="MA2" i="40"/>
  <c r="NK2" i="40"/>
  <c r="AH2" i="40"/>
  <c r="BI2" i="40"/>
  <c r="FM2" i="40"/>
  <c r="GW2" i="40"/>
  <c r="HF2" i="40"/>
  <c r="KQ2" i="40"/>
  <c r="OU2" i="40"/>
  <c r="GN2" i="40"/>
  <c r="GE2" i="40"/>
  <c r="DU4" i="40"/>
  <c r="DT3" i="40"/>
  <c r="BS4" i="40"/>
  <c r="BR3" i="40"/>
  <c r="AQ3" i="40"/>
  <c r="G3" i="40"/>
  <c r="H4" i="40"/>
  <c r="P2" i="40"/>
  <c r="AQ2" i="40" l="1"/>
  <c r="LI2" i="40"/>
  <c r="DS4" i="40"/>
  <c r="DT4" i="40"/>
  <c r="BR4" i="40"/>
  <c r="BQ4" i="40"/>
  <c r="G4" i="40"/>
  <c r="F4" i="40"/>
  <c r="DT2" i="40" l="1"/>
  <c r="BR2" i="40"/>
  <c r="G2" i="40"/>
  <c r="IV99" i="40" l="1"/>
  <c r="IW99" i="40" s="1"/>
  <c r="IV108" i="40"/>
  <c r="IV71" i="40"/>
  <c r="IW71" i="40" s="1"/>
  <c r="IV57" i="40"/>
  <c r="IW57" i="40" s="1"/>
  <c r="IV84" i="40"/>
  <c r="IW84" i="40" s="1"/>
  <c r="IV56" i="40"/>
  <c r="IW56" i="40" s="1"/>
  <c r="IV107" i="40"/>
  <c r="IV79" i="40"/>
  <c r="IW79" i="40" s="1"/>
  <c r="IV3" i="40"/>
  <c r="IW3" i="40" s="1"/>
  <c r="IV124" i="40"/>
  <c r="IV76" i="40"/>
  <c r="IW76" i="40" s="1"/>
  <c r="IV39" i="40"/>
  <c r="IW39" i="40" s="1"/>
  <c r="IV25" i="40"/>
  <c r="IW25" i="40" s="1"/>
  <c r="IV20" i="40"/>
  <c r="IW20" i="40" s="1"/>
  <c r="IV127" i="40"/>
  <c r="IV86" i="40"/>
  <c r="IW86" i="40" s="1"/>
  <c r="IV43" i="40"/>
  <c r="IW43" i="40" s="1"/>
  <c r="IV102" i="40"/>
  <c r="IV15" i="40"/>
  <c r="IW15" i="40" s="1"/>
  <c r="IV106" i="40"/>
  <c r="IV28" i="40"/>
  <c r="IW28" i="40" s="1"/>
  <c r="IV53" i="40"/>
  <c r="IW53" i="40" s="1"/>
  <c r="IV16" i="40"/>
  <c r="IW16" i="40" s="1"/>
  <c r="IV109" i="40"/>
  <c r="IV81" i="40"/>
  <c r="IW81" i="40" s="1"/>
  <c r="IV132" i="40"/>
  <c r="IV104" i="40"/>
  <c r="IV34" i="40"/>
  <c r="IW34" i="40" s="1"/>
  <c r="IV73" i="40"/>
  <c r="IW73" i="40" s="1"/>
  <c r="IV112" i="40"/>
  <c r="IV110" i="40"/>
  <c r="IV94" i="40"/>
  <c r="IW94" i="40" s="1"/>
  <c r="IV38" i="40"/>
  <c r="IW38" i="40" s="1"/>
  <c r="IV22" i="40"/>
  <c r="IW22" i="40" s="1"/>
  <c r="IV85" i="40"/>
  <c r="IW85" i="40" s="1"/>
  <c r="IV51" i="40"/>
  <c r="IW51" i="40" s="1"/>
  <c r="IV37" i="40"/>
  <c r="IW37" i="40" s="1"/>
  <c r="IV135" i="40"/>
  <c r="IV121" i="40"/>
  <c r="IV77" i="40"/>
  <c r="IW77" i="40" s="1"/>
  <c r="IV49" i="40"/>
  <c r="IW49" i="40" s="1"/>
  <c r="IV100" i="40"/>
  <c r="IV72" i="40"/>
  <c r="IW72" i="40" s="1"/>
  <c r="IV67" i="40"/>
  <c r="IW67" i="40" s="1"/>
  <c r="IV19" i="40"/>
  <c r="IW19" i="40" s="1"/>
  <c r="IV5" i="40"/>
  <c r="IW5" i="40" s="1"/>
  <c r="IV103" i="40"/>
  <c r="IV89" i="40"/>
  <c r="IW89" i="40" s="1"/>
  <c r="IV13" i="40"/>
  <c r="IW13" i="40" s="1"/>
  <c r="IV120" i="40"/>
  <c r="IV36" i="40"/>
  <c r="IW36" i="40" s="1"/>
  <c r="IV8" i="40"/>
  <c r="IW8" i="40" s="1"/>
  <c r="IV92" i="40"/>
  <c r="IW92" i="40" s="1"/>
  <c r="IV9" i="40"/>
  <c r="IW9" i="40" s="1"/>
  <c r="IV138" i="40"/>
  <c r="IV78" i="40"/>
  <c r="IW78" i="40" s="1"/>
  <c r="IV62" i="40"/>
  <c r="IW62" i="40" s="1"/>
  <c r="IV55" i="40"/>
  <c r="IW55" i="40" s="1"/>
  <c r="IV52" i="40"/>
  <c r="IW52" i="40" s="1"/>
  <c r="IV24" i="40"/>
  <c r="IW24" i="40" s="1"/>
  <c r="IV75" i="40"/>
  <c r="IW75" i="40" s="1"/>
  <c r="IV47" i="40"/>
  <c r="IW47" i="40" s="1"/>
  <c r="IV66" i="40"/>
  <c r="IW66" i="40" s="1"/>
  <c r="IV105" i="40"/>
  <c r="IV115" i="40"/>
  <c r="IV101" i="40"/>
  <c r="IV64" i="40"/>
  <c r="IW64" i="40" s="1"/>
  <c r="IV50" i="40"/>
  <c r="IW50" i="40" s="1"/>
  <c r="IV46" i="40"/>
  <c r="IW46" i="40" s="1"/>
  <c r="IV30" i="40"/>
  <c r="IW30" i="40" s="1"/>
  <c r="IV93" i="40"/>
  <c r="IW93" i="40" s="1"/>
  <c r="IV65" i="40"/>
  <c r="IW65" i="40" s="1"/>
  <c r="IV131" i="40"/>
  <c r="IV83" i="40"/>
  <c r="IW83" i="40" s="1"/>
  <c r="IV69" i="40"/>
  <c r="IW69" i="40" s="1"/>
  <c r="IV32" i="40"/>
  <c r="IW32" i="40" s="1"/>
  <c r="IV18" i="40"/>
  <c r="IW18" i="40" s="1"/>
  <c r="IV6" i="40"/>
  <c r="IW6" i="40" s="1"/>
  <c r="IV113" i="40"/>
  <c r="IV29" i="40"/>
  <c r="IW29" i="40" s="1"/>
  <c r="IV136" i="40"/>
  <c r="IV21" i="40"/>
  <c r="IW21" i="40" s="1"/>
  <c r="IV137" i="40"/>
  <c r="IV117" i="40"/>
  <c r="IV48" i="40"/>
  <c r="IW48" i="40" s="1"/>
  <c r="IV26" i="40"/>
  <c r="IW26" i="40" s="1"/>
  <c r="IV10" i="40"/>
  <c r="IW10" i="40" s="1"/>
  <c r="IV61" i="40"/>
  <c r="IW61" i="40" s="1"/>
  <c r="IV33" i="40"/>
  <c r="IW33" i="40" s="1"/>
  <c r="IV87" i="40"/>
  <c r="IW87" i="40" s="1"/>
  <c r="IV116" i="40"/>
  <c r="IV88" i="40"/>
  <c r="IW88" i="40" s="1"/>
  <c r="IV4" i="40"/>
  <c r="IW4" i="40" s="1"/>
  <c r="IV111" i="40"/>
  <c r="IV98" i="40"/>
  <c r="IW98" i="40" s="1"/>
  <c r="IV59" i="40"/>
  <c r="IW59" i="40" s="1"/>
  <c r="IV31" i="40"/>
  <c r="IW31" i="40" s="1"/>
  <c r="IV44" i="40"/>
  <c r="IW44" i="40" s="1"/>
  <c r="IV7" i="40"/>
  <c r="IW7" i="40" s="1"/>
  <c r="IV128" i="40"/>
  <c r="IV114" i="40"/>
  <c r="IV91" i="40"/>
  <c r="IW91" i="40" s="1"/>
  <c r="IV134" i="40"/>
  <c r="IV63" i="40"/>
  <c r="IW63" i="40" s="1"/>
  <c r="IV118" i="40"/>
  <c r="IV42" i="40"/>
  <c r="IW42" i="40" s="1"/>
  <c r="IV74" i="40"/>
  <c r="IW74" i="40" s="1"/>
  <c r="IV129" i="40"/>
  <c r="IV95" i="40"/>
  <c r="IW95" i="40" s="1"/>
  <c r="IV41" i="40"/>
  <c r="IW41" i="40" s="1"/>
  <c r="IV122" i="40"/>
  <c r="IV70" i="40"/>
  <c r="IW70" i="40" s="1"/>
  <c r="IV119" i="40"/>
  <c r="IV68" i="40"/>
  <c r="IW68" i="40" s="1"/>
  <c r="IV11" i="40"/>
  <c r="IW11" i="40" s="1"/>
  <c r="IV54" i="40"/>
  <c r="IW54" i="40" s="1"/>
  <c r="IV40" i="40"/>
  <c r="IW40" i="40" s="1"/>
  <c r="IV133" i="40"/>
  <c r="IV126" i="40"/>
  <c r="IV17" i="40"/>
  <c r="IW17" i="40" s="1"/>
  <c r="IV27" i="40"/>
  <c r="IW27" i="40" s="1"/>
  <c r="IV23" i="40"/>
  <c r="IW23" i="40" s="1"/>
  <c r="IV60" i="40"/>
  <c r="IW60" i="40" s="1"/>
  <c r="IV123" i="40"/>
  <c r="IV97" i="40"/>
  <c r="IW97" i="40" s="1"/>
  <c r="IV58" i="40"/>
  <c r="IW58" i="40" s="1"/>
  <c r="IV12" i="40"/>
  <c r="IW12" i="40" s="1"/>
  <c r="IV96" i="40"/>
  <c r="IW96" i="40" s="1"/>
  <c r="IV90" i="40"/>
  <c r="IW90" i="40" s="1"/>
  <c r="IV14" i="40"/>
  <c r="IW14" i="40" s="1"/>
  <c r="IV35" i="40"/>
  <c r="IW35" i="40" s="1"/>
  <c r="IV130" i="40"/>
  <c r="IV80" i="40"/>
  <c r="IW80" i="40" s="1"/>
  <c r="IV125" i="40"/>
  <c r="IV45" i="40"/>
  <c r="IW45" i="40" s="1"/>
  <c r="IV82" i="40"/>
  <c r="IW82" i="40" s="1"/>
  <c r="IX3" i="40"/>
  <c r="IZ3" i="40" l="1"/>
  <c r="IY3" i="40" l="1"/>
  <c r="IZ4" i="40"/>
  <c r="IX4" i="40" l="1"/>
  <c r="IY4" i="40"/>
  <c r="IY2" i="40" l="1"/>
  <c r="CX7" i="40" l="1"/>
  <c r="CX23" i="40"/>
  <c r="CX39" i="40"/>
  <c r="CX55" i="40"/>
  <c r="CX71" i="40"/>
  <c r="CX87" i="40"/>
  <c r="CX103" i="40"/>
  <c r="CX119" i="40"/>
  <c r="CX135" i="40"/>
  <c r="CX151" i="40"/>
  <c r="CX167" i="40"/>
  <c r="CX183" i="40"/>
  <c r="CX8" i="40"/>
  <c r="CX24" i="40"/>
  <c r="CX40" i="40"/>
  <c r="CX56" i="40"/>
  <c r="CX72" i="40"/>
  <c r="CX88" i="40"/>
  <c r="CX104" i="40"/>
  <c r="CX120" i="40"/>
  <c r="CX140" i="40"/>
  <c r="CX156" i="40"/>
  <c r="CX172" i="40"/>
  <c r="CX188" i="40"/>
  <c r="CX17" i="40"/>
  <c r="CX33" i="40"/>
  <c r="CX49" i="40"/>
  <c r="CX65" i="40"/>
  <c r="CX81" i="40"/>
  <c r="CX97" i="40"/>
  <c r="CX113" i="40"/>
  <c r="CX129" i="40"/>
  <c r="CX145" i="40"/>
  <c r="CX161" i="40"/>
  <c r="CX177" i="40"/>
  <c r="CX6" i="40"/>
  <c r="CX22" i="40"/>
  <c r="CX38" i="40"/>
  <c r="CX54" i="40"/>
  <c r="CX70" i="40"/>
  <c r="CX86" i="40"/>
  <c r="CX102" i="40"/>
  <c r="CX118" i="40"/>
  <c r="CX134" i="40"/>
  <c r="CX150" i="40"/>
  <c r="CX166" i="40"/>
  <c r="CX182" i="40"/>
  <c r="CX11" i="40"/>
  <c r="CX27" i="40"/>
  <c r="CX43" i="40"/>
  <c r="CX59" i="40"/>
  <c r="CX75" i="40"/>
  <c r="CX91" i="40"/>
  <c r="CX107" i="40"/>
  <c r="CX123" i="40"/>
  <c r="CX139" i="40"/>
  <c r="CX155" i="40"/>
  <c r="CX171" i="40"/>
  <c r="CX187" i="40"/>
  <c r="CX12" i="40"/>
  <c r="CX28" i="40"/>
  <c r="CX44" i="40"/>
  <c r="CX60" i="40"/>
  <c r="CX76" i="40"/>
  <c r="CX92" i="40"/>
  <c r="CX108" i="40"/>
  <c r="CX124" i="40"/>
  <c r="CX144" i="40"/>
  <c r="CX15" i="40"/>
  <c r="CX31" i="40"/>
  <c r="CX47" i="40"/>
  <c r="CX63" i="40"/>
  <c r="CX79" i="40"/>
  <c r="CX95" i="40"/>
  <c r="CX111" i="40"/>
  <c r="CX127" i="40"/>
  <c r="CX143" i="40"/>
  <c r="CX159" i="40"/>
  <c r="CX175" i="40"/>
  <c r="CX2" i="40"/>
  <c r="CX16" i="40"/>
  <c r="CX32" i="40"/>
  <c r="CX48" i="40"/>
  <c r="CX64" i="40"/>
  <c r="CX80" i="40"/>
  <c r="CX96" i="40"/>
  <c r="CX112" i="40"/>
  <c r="CX128" i="40"/>
  <c r="CX148" i="40"/>
  <c r="CX164" i="40"/>
  <c r="CX180" i="40"/>
  <c r="CX9" i="40"/>
  <c r="CX25" i="40"/>
  <c r="CX41" i="40"/>
  <c r="CX57" i="40"/>
  <c r="CX73" i="40"/>
  <c r="CX89" i="40"/>
  <c r="CX105" i="40"/>
  <c r="CX121" i="40"/>
  <c r="CX137" i="40"/>
  <c r="CX153" i="40"/>
  <c r="CX169" i="40"/>
  <c r="CX185" i="40"/>
  <c r="CX14" i="40"/>
  <c r="CX30" i="40"/>
  <c r="CX46" i="40"/>
  <c r="CX62" i="40"/>
  <c r="CX78" i="40"/>
  <c r="CX94" i="40"/>
  <c r="CX110" i="40"/>
  <c r="CX126" i="40"/>
  <c r="CX142" i="40"/>
  <c r="CX158" i="40"/>
  <c r="CX174" i="40"/>
  <c r="CX190" i="40"/>
  <c r="CX19" i="40"/>
  <c r="CX83" i="40"/>
  <c r="CX147" i="40"/>
  <c r="CX20" i="40"/>
  <c r="CX84" i="40"/>
  <c r="CX152" i="40"/>
  <c r="CX184" i="40"/>
  <c r="CX29" i="40"/>
  <c r="CX61" i="40"/>
  <c r="CX93" i="40"/>
  <c r="CX125" i="40"/>
  <c r="CX157" i="40"/>
  <c r="CX189" i="40"/>
  <c r="CX34" i="40"/>
  <c r="CX66" i="40"/>
  <c r="CX98" i="40"/>
  <c r="CX130" i="40"/>
  <c r="CX162" i="40"/>
  <c r="CX35" i="40"/>
  <c r="CX99" i="40"/>
  <c r="CX163" i="40"/>
  <c r="CX36" i="40"/>
  <c r="CX100" i="40"/>
  <c r="CX160" i="40"/>
  <c r="CX5" i="40"/>
  <c r="CX37" i="40"/>
  <c r="CX69" i="40"/>
  <c r="CX101" i="40"/>
  <c r="CX133" i="40"/>
  <c r="CX165" i="40"/>
  <c r="CX10" i="40"/>
  <c r="CX42" i="40"/>
  <c r="CX74" i="40"/>
  <c r="CX106" i="40"/>
  <c r="CX138" i="40"/>
  <c r="CX170" i="40"/>
  <c r="CX51" i="40"/>
  <c r="CX115" i="40"/>
  <c r="CX179" i="40"/>
  <c r="CX52" i="40"/>
  <c r="CX116" i="40"/>
  <c r="CX168" i="40"/>
  <c r="CX13" i="40"/>
  <c r="CX45" i="40"/>
  <c r="CX77" i="40"/>
  <c r="CX109" i="40"/>
  <c r="CX141" i="40"/>
  <c r="CX173" i="40"/>
  <c r="CX18" i="40"/>
  <c r="CX50" i="40"/>
  <c r="CX82" i="40"/>
  <c r="CX114" i="40"/>
  <c r="CX146" i="40"/>
  <c r="CX178" i="40"/>
  <c r="CX67" i="40"/>
  <c r="CX136" i="40"/>
  <c r="CX85" i="40"/>
  <c r="CX26" i="40"/>
  <c r="CX154" i="40"/>
  <c r="CX21" i="40"/>
  <c r="CX131" i="40"/>
  <c r="CX176" i="40"/>
  <c r="CX117" i="40"/>
  <c r="CX58" i="40"/>
  <c r="CX186" i="40"/>
  <c r="CX90" i="40"/>
  <c r="CX68" i="40"/>
  <c r="CX181" i="40"/>
  <c r="CX4" i="40"/>
  <c r="CX149" i="40"/>
  <c r="CX53" i="40"/>
  <c r="CX122" i="40"/>
  <c r="CY19" i="40"/>
  <c r="CZ19" i="40" s="1"/>
  <c r="CY35" i="40"/>
  <c r="CZ35" i="40" s="1"/>
  <c r="CY51" i="40"/>
  <c r="CZ51" i="40" s="1"/>
  <c r="CY67" i="40"/>
  <c r="CZ67" i="40" s="1"/>
  <c r="CY83" i="40"/>
  <c r="CZ83" i="40" s="1"/>
  <c r="CY99" i="40"/>
  <c r="CZ99" i="40" s="1"/>
  <c r="CY115" i="40"/>
  <c r="CZ115" i="40" s="1"/>
  <c r="CY131" i="40"/>
  <c r="CZ131" i="40" s="1"/>
  <c r="CY147" i="40"/>
  <c r="CZ147" i="40" s="1"/>
  <c r="CY12" i="40"/>
  <c r="CZ12" i="40" s="1"/>
  <c r="CY28" i="40"/>
  <c r="CZ28" i="40" s="1"/>
  <c r="CY44" i="40"/>
  <c r="CZ44" i="40" s="1"/>
  <c r="CY60" i="40"/>
  <c r="CZ60" i="40" s="1"/>
  <c r="CY76" i="40"/>
  <c r="CZ76" i="40" s="1"/>
  <c r="CY92" i="40"/>
  <c r="CZ92" i="40" s="1"/>
  <c r="CY108" i="40"/>
  <c r="CZ108" i="40" s="1"/>
  <c r="CY124" i="40"/>
  <c r="CZ124" i="40" s="1"/>
  <c r="CY140" i="40"/>
  <c r="CZ140" i="40" s="1"/>
  <c r="CY5" i="40"/>
  <c r="CZ5" i="40" s="1"/>
  <c r="CY13" i="40"/>
  <c r="CZ13" i="40" s="1"/>
  <c r="CY21" i="40"/>
  <c r="CZ21" i="40" s="1"/>
  <c r="CY29" i="40"/>
  <c r="CZ29" i="40" s="1"/>
  <c r="CY37" i="40"/>
  <c r="CZ37" i="40" s="1"/>
  <c r="CY45" i="40"/>
  <c r="CZ45" i="40" s="1"/>
  <c r="CY53" i="40"/>
  <c r="CZ53" i="40" s="1"/>
  <c r="CY61" i="40"/>
  <c r="CZ61" i="40" s="1"/>
  <c r="CY69" i="40"/>
  <c r="CZ69" i="40" s="1"/>
  <c r="CY77" i="40"/>
  <c r="CZ77" i="40" s="1"/>
  <c r="CY85" i="40"/>
  <c r="CZ85" i="40" s="1"/>
  <c r="CY93" i="40"/>
  <c r="CZ93" i="40" s="1"/>
  <c r="CY101" i="40"/>
  <c r="CZ101" i="40" s="1"/>
  <c r="CY109" i="40"/>
  <c r="CZ109" i="40" s="1"/>
  <c r="CY117" i="40"/>
  <c r="CZ117" i="40" s="1"/>
  <c r="CY125" i="40"/>
  <c r="CZ125" i="40" s="1"/>
  <c r="CY133" i="40"/>
  <c r="CZ133" i="40" s="1"/>
  <c r="CY141" i="40"/>
  <c r="CZ141" i="40" s="1"/>
  <c r="CY149" i="40"/>
  <c r="CZ149" i="40" s="1"/>
  <c r="CY6" i="40"/>
  <c r="CZ6" i="40" s="1"/>
  <c r="CY14" i="40"/>
  <c r="CZ14" i="40" s="1"/>
  <c r="CY22" i="40"/>
  <c r="CZ22" i="40" s="1"/>
  <c r="CY30" i="40"/>
  <c r="CZ30" i="40" s="1"/>
  <c r="CY38" i="40"/>
  <c r="CZ38" i="40" s="1"/>
  <c r="CY46" i="40"/>
  <c r="CZ46" i="40" s="1"/>
  <c r="CY54" i="40"/>
  <c r="CZ54" i="40" s="1"/>
  <c r="CY62" i="40"/>
  <c r="CZ62" i="40" s="1"/>
  <c r="CY70" i="40"/>
  <c r="CZ70" i="40" s="1"/>
  <c r="CY78" i="40"/>
  <c r="CZ78" i="40" s="1"/>
  <c r="CY86" i="40"/>
  <c r="CZ86" i="40" s="1"/>
  <c r="CY94" i="40"/>
  <c r="CZ94" i="40" s="1"/>
  <c r="CY102" i="40"/>
  <c r="CZ102" i="40" s="1"/>
  <c r="CY110" i="40"/>
  <c r="CZ110" i="40" s="1"/>
  <c r="CY118" i="40"/>
  <c r="CZ118" i="40" s="1"/>
  <c r="CY126" i="40"/>
  <c r="CZ126" i="40" s="1"/>
  <c r="CY134" i="40"/>
  <c r="CZ134" i="40" s="1"/>
  <c r="CY142" i="40"/>
  <c r="CZ142" i="40" s="1"/>
  <c r="CY150" i="40"/>
  <c r="CZ150" i="40" s="1"/>
  <c r="CY155" i="40"/>
  <c r="CZ155" i="40" s="1"/>
  <c r="CY163" i="40"/>
  <c r="CZ163" i="40" s="1"/>
  <c r="CY171" i="40"/>
  <c r="CZ171" i="40" s="1"/>
  <c r="CY179" i="40"/>
  <c r="CZ179" i="40" s="1"/>
  <c r="CY187" i="40"/>
  <c r="CZ187" i="40" s="1"/>
  <c r="CY156" i="40"/>
  <c r="CZ156" i="40" s="1"/>
  <c r="CY164" i="40"/>
  <c r="CZ164" i="40" s="1"/>
  <c r="CY172" i="40"/>
  <c r="CZ172" i="40" s="1"/>
  <c r="CY180" i="40"/>
  <c r="CZ180" i="40" s="1"/>
  <c r="CY188" i="40"/>
  <c r="CZ188" i="40" s="1"/>
  <c r="CY161" i="40"/>
  <c r="CZ161" i="40" s="1"/>
  <c r="CY7" i="40"/>
  <c r="CZ7" i="40" s="1"/>
  <c r="CY23" i="40"/>
  <c r="CZ23" i="40" s="1"/>
  <c r="CY39" i="40"/>
  <c r="CZ39" i="40" s="1"/>
  <c r="CY55" i="40"/>
  <c r="CZ55" i="40" s="1"/>
  <c r="CY71" i="40"/>
  <c r="CZ71" i="40" s="1"/>
  <c r="CY87" i="40"/>
  <c r="CZ87" i="40" s="1"/>
  <c r="CY103" i="40"/>
  <c r="CZ103" i="40" s="1"/>
  <c r="CY119" i="40"/>
  <c r="CZ119" i="40" s="1"/>
  <c r="CY135" i="40"/>
  <c r="CZ135" i="40" s="1"/>
  <c r="CY151" i="40"/>
  <c r="CZ151" i="40" s="1"/>
  <c r="CY16" i="40"/>
  <c r="CZ16" i="40" s="1"/>
  <c r="CY32" i="40"/>
  <c r="CZ32" i="40" s="1"/>
  <c r="CY48" i="40"/>
  <c r="CZ48" i="40" s="1"/>
  <c r="CY64" i="40"/>
  <c r="CZ64" i="40" s="1"/>
  <c r="CY80" i="40"/>
  <c r="CZ80" i="40" s="1"/>
  <c r="CY96" i="40"/>
  <c r="CZ96" i="40" s="1"/>
  <c r="CY112" i="40"/>
  <c r="CZ112" i="40" s="1"/>
  <c r="CY128" i="40"/>
  <c r="CZ128" i="40" s="1"/>
  <c r="CY144" i="40"/>
  <c r="CZ144" i="40" s="1"/>
  <c r="CY11" i="40"/>
  <c r="CZ11" i="40" s="1"/>
  <c r="CY27" i="40"/>
  <c r="CZ27" i="40" s="1"/>
  <c r="CY43" i="40"/>
  <c r="CZ43" i="40" s="1"/>
  <c r="CY59" i="40"/>
  <c r="CZ59" i="40" s="1"/>
  <c r="CY75" i="40"/>
  <c r="CZ75" i="40" s="1"/>
  <c r="CY91" i="40"/>
  <c r="CZ91" i="40" s="1"/>
  <c r="CY107" i="40"/>
  <c r="CZ107" i="40" s="1"/>
  <c r="CY123" i="40"/>
  <c r="CZ123" i="40" s="1"/>
  <c r="CY139" i="40"/>
  <c r="CZ139" i="40" s="1"/>
  <c r="CY4" i="40"/>
  <c r="CZ4" i="40" s="1"/>
  <c r="CY20" i="40"/>
  <c r="CZ20" i="40" s="1"/>
  <c r="CY36" i="40"/>
  <c r="CZ36" i="40" s="1"/>
  <c r="CY52" i="40"/>
  <c r="CZ52" i="40" s="1"/>
  <c r="CY68" i="40"/>
  <c r="CZ68" i="40" s="1"/>
  <c r="CY84" i="40"/>
  <c r="CZ84" i="40" s="1"/>
  <c r="CY100" i="40"/>
  <c r="CZ100" i="40" s="1"/>
  <c r="CY116" i="40"/>
  <c r="CZ116" i="40" s="1"/>
  <c r="CY132" i="40"/>
  <c r="CZ132" i="40" s="1"/>
  <c r="CY148" i="40"/>
  <c r="CZ148" i="40" s="1"/>
  <c r="CY9" i="40"/>
  <c r="CZ9" i="40" s="1"/>
  <c r="CY17" i="40"/>
  <c r="CZ17" i="40" s="1"/>
  <c r="CY25" i="40"/>
  <c r="CZ25" i="40" s="1"/>
  <c r="CY33" i="40"/>
  <c r="CZ33" i="40" s="1"/>
  <c r="CY41" i="40"/>
  <c r="CZ41" i="40" s="1"/>
  <c r="CY49" i="40"/>
  <c r="CZ49" i="40" s="1"/>
  <c r="CY57" i="40"/>
  <c r="CZ57" i="40" s="1"/>
  <c r="CY65" i="40"/>
  <c r="CZ65" i="40" s="1"/>
  <c r="CY73" i="40"/>
  <c r="CZ73" i="40" s="1"/>
  <c r="CY81" i="40"/>
  <c r="CZ81" i="40" s="1"/>
  <c r="CY89" i="40"/>
  <c r="CZ89" i="40" s="1"/>
  <c r="CY97" i="40"/>
  <c r="CZ97" i="40" s="1"/>
  <c r="CY105" i="40"/>
  <c r="CZ105" i="40" s="1"/>
  <c r="CY113" i="40"/>
  <c r="CZ113" i="40" s="1"/>
  <c r="CY121" i="40"/>
  <c r="CZ121" i="40" s="1"/>
  <c r="CY129" i="40"/>
  <c r="CZ129" i="40" s="1"/>
  <c r="CY137" i="40"/>
  <c r="CZ137" i="40" s="1"/>
  <c r="CY145" i="40"/>
  <c r="CZ145" i="40" s="1"/>
  <c r="CY153" i="40"/>
  <c r="CZ153" i="40" s="1"/>
  <c r="CY10" i="40"/>
  <c r="CZ10" i="40" s="1"/>
  <c r="CY18" i="40"/>
  <c r="CZ18" i="40" s="1"/>
  <c r="CY26" i="40"/>
  <c r="CZ26" i="40" s="1"/>
  <c r="CY34" i="40"/>
  <c r="CZ34" i="40" s="1"/>
  <c r="CY42" i="40"/>
  <c r="CZ42" i="40" s="1"/>
  <c r="CY50" i="40"/>
  <c r="CZ50" i="40" s="1"/>
  <c r="CY58" i="40"/>
  <c r="CZ58" i="40" s="1"/>
  <c r="CY66" i="40"/>
  <c r="CZ66" i="40" s="1"/>
  <c r="CY74" i="40"/>
  <c r="CZ74" i="40" s="1"/>
  <c r="CY82" i="40"/>
  <c r="CZ82" i="40" s="1"/>
  <c r="CY90" i="40"/>
  <c r="CZ90" i="40" s="1"/>
  <c r="CY98" i="40"/>
  <c r="CZ98" i="40" s="1"/>
  <c r="CY106" i="40"/>
  <c r="CZ106" i="40" s="1"/>
  <c r="CY114" i="40"/>
  <c r="CZ114" i="40" s="1"/>
  <c r="CY122" i="40"/>
  <c r="CZ122" i="40" s="1"/>
  <c r="CY130" i="40"/>
  <c r="CZ130" i="40" s="1"/>
  <c r="CY138" i="40"/>
  <c r="CZ138" i="40" s="1"/>
  <c r="CY146" i="40"/>
  <c r="CZ146" i="40" s="1"/>
  <c r="CY154" i="40"/>
  <c r="CZ154" i="40" s="1"/>
  <c r="CY159" i="40"/>
  <c r="CZ159" i="40" s="1"/>
  <c r="CY167" i="40"/>
  <c r="CZ167" i="40" s="1"/>
  <c r="CY175" i="40"/>
  <c r="CZ175" i="40" s="1"/>
  <c r="CY183" i="40"/>
  <c r="CZ183" i="40" s="1"/>
  <c r="CY3" i="40"/>
  <c r="CZ3" i="40" s="1"/>
  <c r="CY160" i="40"/>
  <c r="CZ160" i="40" s="1"/>
  <c r="CY168" i="40"/>
  <c r="CZ168" i="40" s="1"/>
  <c r="CY176" i="40"/>
  <c r="CZ176" i="40" s="1"/>
  <c r="CY184" i="40"/>
  <c r="CZ184" i="40" s="1"/>
  <c r="CY157" i="40"/>
  <c r="CZ157" i="40" s="1"/>
  <c r="CY47" i="40"/>
  <c r="CZ47" i="40" s="1"/>
  <c r="CY111" i="40"/>
  <c r="CZ111" i="40" s="1"/>
  <c r="CY24" i="40"/>
  <c r="CZ24" i="40" s="1"/>
  <c r="CY88" i="40"/>
  <c r="CZ88" i="40" s="1"/>
  <c r="CY152" i="40"/>
  <c r="CZ152" i="40" s="1"/>
  <c r="CY165" i="40"/>
  <c r="CZ165" i="40" s="1"/>
  <c r="CY173" i="40"/>
  <c r="CZ173" i="40" s="1"/>
  <c r="CY181" i="40"/>
  <c r="CZ181" i="40" s="1"/>
  <c r="CY189" i="40"/>
  <c r="CZ189" i="40" s="1"/>
  <c r="CY162" i="40"/>
  <c r="CZ162" i="40" s="1"/>
  <c r="CY170" i="40"/>
  <c r="CZ170" i="40" s="1"/>
  <c r="CY178" i="40"/>
  <c r="CZ178" i="40" s="1"/>
  <c r="CY186" i="40"/>
  <c r="CZ186" i="40" s="1"/>
  <c r="CY79" i="40"/>
  <c r="CZ79" i="40" s="1"/>
  <c r="CY56" i="40"/>
  <c r="CZ56" i="40" s="1"/>
  <c r="CY120" i="40"/>
  <c r="CZ120" i="40" s="1"/>
  <c r="CY185" i="40"/>
  <c r="CZ185" i="40" s="1"/>
  <c r="CY166" i="40"/>
  <c r="CZ166" i="40" s="1"/>
  <c r="CY190" i="40"/>
  <c r="CZ190" i="40" s="1"/>
  <c r="CY63" i="40"/>
  <c r="CZ63" i="40" s="1"/>
  <c r="CY127" i="40"/>
  <c r="CZ127" i="40" s="1"/>
  <c r="CY40" i="40"/>
  <c r="CZ40" i="40" s="1"/>
  <c r="CY104" i="40"/>
  <c r="CZ104" i="40" s="1"/>
  <c r="CY2" i="40"/>
  <c r="CZ2" i="40" s="1"/>
  <c r="CY169" i="40"/>
  <c r="CZ169" i="40" s="1"/>
  <c r="CY158" i="40"/>
  <c r="CZ158" i="40" s="1"/>
  <c r="CY182" i="40"/>
  <c r="CZ182" i="40" s="1"/>
  <c r="CY31" i="40"/>
  <c r="CZ31" i="40" s="1"/>
  <c r="CY8" i="40"/>
  <c r="CZ8" i="40" s="1"/>
  <c r="CY136" i="40"/>
  <c r="CZ136" i="40" s="1"/>
  <c r="CY15" i="40"/>
  <c r="CZ15" i="40" s="1"/>
  <c r="CY143" i="40"/>
  <c r="CZ143" i="40" s="1"/>
  <c r="CY177" i="40"/>
  <c r="CZ177" i="40" s="1"/>
  <c r="CY174" i="40"/>
  <c r="CZ174" i="40" s="1"/>
  <c r="CY95" i="40"/>
  <c r="CZ95" i="40" s="1"/>
  <c r="CY72" i="40"/>
  <c r="CZ72" i="40" s="1"/>
  <c r="CX3" i="40"/>
  <c r="CX132" i="40"/>
  <c r="DA3" i="40" s="1"/>
  <c r="DC3" i="40" s="1"/>
  <c r="DC4" i="40" l="1"/>
  <c r="DB3" i="40"/>
  <c r="DA4" i="40" l="1"/>
  <c r="DB4" i="40"/>
  <c r="DB2" i="40" l="1"/>
  <c r="DY7" i="40" l="1"/>
  <c r="DY23" i="40"/>
  <c r="DY39" i="40"/>
  <c r="DY55" i="40"/>
  <c r="DY9" i="40"/>
  <c r="DY37" i="40"/>
  <c r="DY10" i="40"/>
  <c r="DY42" i="40"/>
  <c r="DY8" i="40"/>
  <c r="DY24" i="40"/>
  <c r="DY40" i="40"/>
  <c r="DY56" i="40"/>
  <c r="DY5" i="40"/>
  <c r="DY41" i="40"/>
  <c r="DY65" i="40"/>
  <c r="DY30" i="40"/>
  <c r="DY58" i="40"/>
  <c r="DY11" i="40"/>
  <c r="DY27" i="40"/>
  <c r="DY43" i="40"/>
  <c r="DY59" i="40"/>
  <c r="DY17" i="40"/>
  <c r="DY53" i="40"/>
  <c r="DY18" i="40"/>
  <c r="DY50" i="40"/>
  <c r="DY12" i="40"/>
  <c r="DY28" i="40"/>
  <c r="DY44" i="40"/>
  <c r="DY60" i="40"/>
  <c r="DY13" i="40"/>
  <c r="DY45" i="40"/>
  <c r="DY6" i="40"/>
  <c r="DY34" i="40"/>
  <c r="DY19" i="40"/>
  <c r="DY35" i="40"/>
  <c r="DY51" i="40"/>
  <c r="DY67" i="40"/>
  <c r="DY29" i="40"/>
  <c r="DY2" i="40"/>
  <c r="DY38" i="40"/>
  <c r="DY4" i="40"/>
  <c r="DY20" i="40"/>
  <c r="DY36" i="40"/>
  <c r="DY52" i="40"/>
  <c r="DY68" i="40"/>
  <c r="DY33" i="40"/>
  <c r="DY57" i="40"/>
  <c r="DY22" i="40"/>
  <c r="DY54" i="40"/>
  <c r="DY15" i="40"/>
  <c r="DY31" i="40"/>
  <c r="DY47" i="40"/>
  <c r="DY63" i="40"/>
  <c r="DY21" i="40"/>
  <c r="DY61" i="40"/>
  <c r="DY26" i="40"/>
  <c r="DY62" i="40"/>
  <c r="DY16" i="40"/>
  <c r="DY32" i="40"/>
  <c r="DY48" i="40"/>
  <c r="DY64" i="40"/>
  <c r="DY25" i="40"/>
  <c r="DY49" i="40"/>
  <c r="DY14" i="40"/>
  <c r="DY46" i="40"/>
  <c r="DZ8" i="40"/>
  <c r="EA8" i="40" s="1"/>
  <c r="DZ16" i="40"/>
  <c r="EA16" i="40" s="1"/>
  <c r="DZ24" i="40"/>
  <c r="EA24" i="40" s="1"/>
  <c r="DZ32" i="40"/>
  <c r="EA32" i="40" s="1"/>
  <c r="DZ40" i="40"/>
  <c r="EA40" i="40" s="1"/>
  <c r="DZ48" i="40"/>
  <c r="EA48" i="40" s="1"/>
  <c r="DZ56" i="40"/>
  <c r="EA56" i="40" s="1"/>
  <c r="DZ64" i="40"/>
  <c r="EA64" i="40" s="1"/>
  <c r="DZ14" i="40"/>
  <c r="EA14" i="40" s="1"/>
  <c r="DZ34" i="40"/>
  <c r="EA34" i="40" s="1"/>
  <c r="DZ58" i="40"/>
  <c r="EA58" i="40" s="1"/>
  <c r="DZ3" i="40"/>
  <c r="EA3" i="40" s="1"/>
  <c r="DZ31" i="40"/>
  <c r="EA31" i="40" s="1"/>
  <c r="DZ47" i="40"/>
  <c r="EA47" i="40" s="1"/>
  <c r="DZ59" i="40"/>
  <c r="EA59" i="40" s="1"/>
  <c r="DZ9" i="40"/>
  <c r="EA9" i="40" s="1"/>
  <c r="DZ17" i="40"/>
  <c r="EA17" i="40" s="1"/>
  <c r="DZ25" i="40"/>
  <c r="EA25" i="40" s="1"/>
  <c r="DZ33" i="40"/>
  <c r="EA33" i="40" s="1"/>
  <c r="DZ41" i="40"/>
  <c r="EA41" i="40" s="1"/>
  <c r="DZ49" i="40"/>
  <c r="EA49" i="40" s="1"/>
  <c r="DZ57" i="40"/>
  <c r="EA57" i="40" s="1"/>
  <c r="DZ65" i="40"/>
  <c r="EA65" i="40" s="1"/>
  <c r="DZ10" i="40"/>
  <c r="EA10" i="40" s="1"/>
  <c r="DZ26" i="40"/>
  <c r="EA26" i="40" s="1"/>
  <c r="DZ38" i="40"/>
  <c r="EA38" i="40" s="1"/>
  <c r="DZ50" i="40"/>
  <c r="EA50" i="40" s="1"/>
  <c r="DZ66" i="40"/>
  <c r="EA66" i="40" s="1"/>
  <c r="DZ11" i="40"/>
  <c r="EA11" i="40" s="1"/>
  <c r="DZ19" i="40"/>
  <c r="EA19" i="40" s="1"/>
  <c r="DZ35" i="40"/>
  <c r="EA35" i="40" s="1"/>
  <c r="DZ55" i="40"/>
  <c r="EA55" i="40" s="1"/>
  <c r="DZ67" i="40"/>
  <c r="EA67" i="40" s="1"/>
  <c r="DZ4" i="40"/>
  <c r="EA4" i="40" s="1"/>
  <c r="DZ12" i="40"/>
  <c r="EA12" i="40" s="1"/>
  <c r="DZ20" i="40"/>
  <c r="EA20" i="40" s="1"/>
  <c r="DZ28" i="40"/>
  <c r="EA28" i="40" s="1"/>
  <c r="DZ36" i="40"/>
  <c r="EA36" i="40" s="1"/>
  <c r="DZ44" i="40"/>
  <c r="EA44" i="40" s="1"/>
  <c r="DZ52" i="40"/>
  <c r="EA52" i="40" s="1"/>
  <c r="DZ60" i="40"/>
  <c r="EA60" i="40" s="1"/>
  <c r="DZ68" i="40"/>
  <c r="EA68" i="40" s="1"/>
  <c r="DZ22" i="40"/>
  <c r="EA22" i="40" s="1"/>
  <c r="DZ42" i="40"/>
  <c r="EA42" i="40" s="1"/>
  <c r="DZ62" i="40"/>
  <c r="EA62" i="40" s="1"/>
  <c r="DZ23" i="40"/>
  <c r="EA23" i="40" s="1"/>
  <c r="DZ39" i="40"/>
  <c r="EA39" i="40" s="1"/>
  <c r="DZ51" i="40"/>
  <c r="EA51" i="40" s="1"/>
  <c r="DZ13" i="40"/>
  <c r="EA13" i="40" s="1"/>
  <c r="DZ29" i="40"/>
  <c r="EA29" i="40" s="1"/>
  <c r="DZ45" i="40"/>
  <c r="EA45" i="40" s="1"/>
  <c r="DZ61" i="40"/>
  <c r="EA61" i="40" s="1"/>
  <c r="DZ18" i="40"/>
  <c r="EA18" i="40" s="1"/>
  <c r="DZ46" i="40"/>
  <c r="EA46" i="40" s="1"/>
  <c r="DZ7" i="40"/>
  <c r="EA7" i="40" s="1"/>
  <c r="DZ27" i="40"/>
  <c r="EA27" i="40" s="1"/>
  <c r="DZ63" i="40"/>
  <c r="EA63" i="40" s="1"/>
  <c r="DY66" i="40"/>
  <c r="EB3" i="40"/>
  <c r="DZ5" i="40"/>
  <c r="EA5" i="40" s="1"/>
  <c r="DZ21" i="40"/>
  <c r="EA21" i="40" s="1"/>
  <c r="DZ37" i="40"/>
  <c r="EA37" i="40"/>
  <c r="DZ53" i="40"/>
  <c r="EA53" i="40" s="1"/>
  <c r="DZ6" i="40"/>
  <c r="EA6" i="40" s="1"/>
  <c r="DZ30" i="40"/>
  <c r="EA30" i="40" s="1"/>
  <c r="DZ54" i="40"/>
  <c r="EA54" i="40" s="1"/>
  <c r="DZ15" i="40"/>
  <c r="EA15" i="40" s="1"/>
  <c r="DZ43" i="40"/>
  <c r="EA43" i="40" s="1"/>
  <c r="DY3" i="40"/>
  <c r="DZ2" i="40"/>
  <c r="EA2" i="40" s="1"/>
  <c r="ED3" i="40" l="1"/>
  <c r="ED4" i="40" l="1"/>
  <c r="EC3" i="40"/>
  <c r="EB4" i="40" l="1"/>
  <c r="EC4" i="40"/>
  <c r="EC2" i="40" l="1"/>
</calcChain>
</file>

<file path=xl/sharedStrings.xml><?xml version="1.0" encoding="utf-8"?>
<sst xmlns="http://schemas.openxmlformats.org/spreadsheetml/2006/main" count="390" uniqueCount="9">
  <si>
    <t>t</t>
  </si>
  <si>
    <t>v</t>
  </si>
  <si>
    <t>t*</t>
  </si>
  <si>
    <t>tgel</t>
  </si>
  <si>
    <t>Viscosity at tGel</t>
  </si>
  <si>
    <t>tGel</t>
  </si>
  <si>
    <t>A</t>
  </si>
  <si>
    <t>B</t>
  </si>
  <si>
    <t>v_mod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</si>
</sst>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6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</cellStyleXfs>
  <cellXfs count="2">
    <xf numFmtId="0" fontId="0" fillId="0" borderId="0" xfId="0"/>
    <xf numFmtId="0" fontId="11" fillId="0" borderId="0" xfId="0" applyFont="1" applyAlignment="1">
      <alignment horizontal="left"/>
    </xf>
  </cellXfs>
  <cellStyles count="15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4" builtinId="8" hidden="1"/>
    <cellStyle name="Hyperlink" xfId="1556" builtinId="8" hidden="1"/>
    <cellStyle name="Hyperlink" xfId="1558" builtinId="8" hidden="1"/>
    <cellStyle name="Normal" xfId="0" builtinId="0"/>
    <cellStyle name="Normal 2" xfId="109" xr:uid="{00000000-0005-0000-0000-000013060000}"/>
    <cellStyle name="Normal 3" xfId="110" xr:uid="{00000000-0005-0000-0000-000014060000}"/>
    <cellStyle name="Normal 4" xfId="1551" xr:uid="{00000000-0005-0000-0000-000015060000}"/>
    <cellStyle name="Normal 5" xfId="1552" xr:uid="{00000000-0005-0000-0000-000016060000}"/>
    <cellStyle name="Normal 6" xfId="1553" xr:uid="{00000000-0005-0000-0000-000017060000}"/>
    <cellStyle name="Normal 7" xfId="1560" xr:uid="{00000000-0005-0000-0000-00001806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Viscosity!$IU$2:$IU$138</c:f>
              <c:numCache>
                <c:formatCode>General</c:formatCode>
                <c:ptCount val="137"/>
                <c:pt idx="0">
                  <c:v>0</c:v>
                </c:pt>
                <c:pt idx="1">
                  <c:v>1.1448048272459542E-2</c:v>
                </c:pt>
                <c:pt idx="2">
                  <c:v>2.2896096544919083E-2</c:v>
                </c:pt>
                <c:pt idx="3">
                  <c:v>3.4344144817378623E-2</c:v>
                </c:pt>
                <c:pt idx="4">
                  <c:v>4.5792193089838167E-2</c:v>
                </c:pt>
                <c:pt idx="5">
                  <c:v>5.7240241362297703E-2</c:v>
                </c:pt>
                <c:pt idx="6">
                  <c:v>6.8688289634757246E-2</c:v>
                </c:pt>
                <c:pt idx="7">
                  <c:v>8.013633790721679E-2</c:v>
                </c:pt>
                <c:pt idx="8">
                  <c:v>9.1584386179676333E-2</c:v>
                </c:pt>
                <c:pt idx="9">
                  <c:v>0.10303243445213588</c:v>
                </c:pt>
                <c:pt idx="10">
                  <c:v>0.11448048272459541</c:v>
                </c:pt>
                <c:pt idx="11">
                  <c:v>0.12592853099705495</c:v>
                </c:pt>
                <c:pt idx="12">
                  <c:v>0.13737657926951449</c:v>
                </c:pt>
                <c:pt idx="13">
                  <c:v>0.14882462754197404</c:v>
                </c:pt>
                <c:pt idx="14">
                  <c:v>0.16027267581443358</c:v>
                </c:pt>
                <c:pt idx="15">
                  <c:v>0.17172072408689312</c:v>
                </c:pt>
                <c:pt idx="16">
                  <c:v>0.18316877235935267</c:v>
                </c:pt>
                <c:pt idx="17">
                  <c:v>0.19461682063181221</c:v>
                </c:pt>
                <c:pt idx="18">
                  <c:v>0.20606486890427175</c:v>
                </c:pt>
                <c:pt idx="19">
                  <c:v>0.2175129171767313</c:v>
                </c:pt>
                <c:pt idx="20">
                  <c:v>0.22896096544919081</c:v>
                </c:pt>
                <c:pt idx="21">
                  <c:v>0.24040901372165036</c:v>
                </c:pt>
                <c:pt idx="22">
                  <c:v>0.2518570619941099</c:v>
                </c:pt>
                <c:pt idx="23">
                  <c:v>0.26330511026656944</c:v>
                </c:pt>
                <c:pt idx="24">
                  <c:v>0.27475315853902899</c:v>
                </c:pt>
                <c:pt idx="25">
                  <c:v>0.28620120681148853</c:v>
                </c:pt>
                <c:pt idx="26">
                  <c:v>0.29764925508394807</c:v>
                </c:pt>
                <c:pt idx="27">
                  <c:v>0.30909730335640762</c:v>
                </c:pt>
                <c:pt idx="28">
                  <c:v>0.32054535162886716</c:v>
                </c:pt>
                <c:pt idx="29">
                  <c:v>0.3319933999013267</c:v>
                </c:pt>
                <c:pt idx="30">
                  <c:v>0.34344144817378625</c:v>
                </c:pt>
                <c:pt idx="31">
                  <c:v>0.35488949644624579</c:v>
                </c:pt>
                <c:pt idx="32">
                  <c:v>0.36633754471870533</c:v>
                </c:pt>
                <c:pt idx="33">
                  <c:v>0.37778559299116488</c:v>
                </c:pt>
                <c:pt idx="34">
                  <c:v>0.38923364126362442</c:v>
                </c:pt>
                <c:pt idx="35">
                  <c:v>0.40068168953608396</c:v>
                </c:pt>
                <c:pt idx="36">
                  <c:v>0.41212973780854351</c:v>
                </c:pt>
                <c:pt idx="37">
                  <c:v>0.42357778608100305</c:v>
                </c:pt>
                <c:pt idx="38">
                  <c:v>0.43502583435346259</c:v>
                </c:pt>
                <c:pt idx="39">
                  <c:v>0.44647388262592214</c:v>
                </c:pt>
                <c:pt idx="40">
                  <c:v>0.45792193089838162</c:v>
                </c:pt>
                <c:pt idx="41">
                  <c:v>0.46936997917084117</c:v>
                </c:pt>
                <c:pt idx="42">
                  <c:v>0.48081802744330071</c:v>
                </c:pt>
                <c:pt idx="43">
                  <c:v>0.49226607571576025</c:v>
                </c:pt>
                <c:pt idx="44">
                  <c:v>0.5037141239882198</c:v>
                </c:pt>
                <c:pt idx="45">
                  <c:v>0.5151621722606794</c:v>
                </c:pt>
                <c:pt idx="46">
                  <c:v>0.52661022053313888</c:v>
                </c:pt>
                <c:pt idx="47">
                  <c:v>0.53805826880559848</c:v>
                </c:pt>
                <c:pt idx="48">
                  <c:v>0.54950631707805797</c:v>
                </c:pt>
                <c:pt idx="49">
                  <c:v>0.56095436535051757</c:v>
                </c:pt>
                <c:pt idx="50">
                  <c:v>0.57240241362297706</c:v>
                </c:pt>
                <c:pt idx="51">
                  <c:v>0.58385046189543666</c:v>
                </c:pt>
                <c:pt idx="52">
                  <c:v>0.59529851016789614</c:v>
                </c:pt>
                <c:pt idx="53">
                  <c:v>0.60674655844035563</c:v>
                </c:pt>
                <c:pt idx="54">
                  <c:v>0.61819460671281523</c:v>
                </c:pt>
                <c:pt idx="55">
                  <c:v>0.62964265498527472</c:v>
                </c:pt>
                <c:pt idx="56">
                  <c:v>0.64109070325773432</c:v>
                </c:pt>
                <c:pt idx="57">
                  <c:v>0.65253875153019381</c:v>
                </c:pt>
                <c:pt idx="58">
                  <c:v>0.6639867998026534</c:v>
                </c:pt>
                <c:pt idx="59">
                  <c:v>0.67543484807511289</c:v>
                </c:pt>
                <c:pt idx="60">
                  <c:v>0.68688289634757249</c:v>
                </c:pt>
                <c:pt idx="61">
                  <c:v>0.69833094462003198</c:v>
                </c:pt>
                <c:pt idx="62">
                  <c:v>0.70977899289249158</c:v>
                </c:pt>
                <c:pt idx="63">
                  <c:v>0.72122704116495107</c:v>
                </c:pt>
                <c:pt idx="64">
                  <c:v>0.73267508943741066</c:v>
                </c:pt>
                <c:pt idx="65">
                  <c:v>0.74412313770987015</c:v>
                </c:pt>
                <c:pt idx="66">
                  <c:v>0.75557118598232975</c:v>
                </c:pt>
                <c:pt idx="67">
                  <c:v>0.76701923425478924</c:v>
                </c:pt>
                <c:pt idx="68">
                  <c:v>0.77846728252724884</c:v>
                </c:pt>
                <c:pt idx="69">
                  <c:v>0.78991533079970833</c:v>
                </c:pt>
                <c:pt idx="70">
                  <c:v>0.80136337907216793</c:v>
                </c:pt>
                <c:pt idx="71">
                  <c:v>0.81281142734462741</c:v>
                </c:pt>
                <c:pt idx="72">
                  <c:v>0.82425947561708701</c:v>
                </c:pt>
                <c:pt idx="73">
                  <c:v>0.8357075238895465</c:v>
                </c:pt>
                <c:pt idx="74">
                  <c:v>0.8471555721620061</c:v>
                </c:pt>
                <c:pt idx="75">
                  <c:v>0.85860362043446559</c:v>
                </c:pt>
                <c:pt idx="76">
                  <c:v>0.87005166870692519</c:v>
                </c:pt>
                <c:pt idx="77">
                  <c:v>0.88149971697938467</c:v>
                </c:pt>
                <c:pt idx="78">
                  <c:v>0.89294776525184427</c:v>
                </c:pt>
                <c:pt idx="79">
                  <c:v>0.90439581352430376</c:v>
                </c:pt>
                <c:pt idx="80">
                  <c:v>0.91584386179676325</c:v>
                </c:pt>
                <c:pt idx="81">
                  <c:v>0.92729191006922285</c:v>
                </c:pt>
                <c:pt idx="82">
                  <c:v>0.93873995834168233</c:v>
                </c:pt>
                <c:pt idx="83">
                  <c:v>0.95018800661414193</c:v>
                </c:pt>
                <c:pt idx="84">
                  <c:v>0.96163605488660142</c:v>
                </c:pt>
                <c:pt idx="85">
                  <c:v>0.97308410315906102</c:v>
                </c:pt>
                <c:pt idx="86">
                  <c:v>0.98453215143152051</c:v>
                </c:pt>
                <c:pt idx="87">
                  <c:v>0.99598019970398011</c:v>
                </c:pt>
                <c:pt idx="88">
                  <c:v>1.0074282479764396</c:v>
                </c:pt>
                <c:pt idx="89">
                  <c:v>1.0188762962488991</c:v>
                </c:pt>
                <c:pt idx="90">
                  <c:v>1.0303243445213588</c:v>
                </c:pt>
                <c:pt idx="91">
                  <c:v>1.0417723927938183</c:v>
                </c:pt>
                <c:pt idx="92">
                  <c:v>1.0532204410662778</c:v>
                </c:pt>
                <c:pt idx="93">
                  <c:v>1.0646684893387373</c:v>
                </c:pt>
                <c:pt idx="94">
                  <c:v>1.076116537611197</c:v>
                </c:pt>
                <c:pt idx="95">
                  <c:v>1.0875645858836565</c:v>
                </c:pt>
                <c:pt idx="96">
                  <c:v>1.0990126341561159</c:v>
                </c:pt>
                <c:pt idx="97">
                  <c:v>1.1104606824285754</c:v>
                </c:pt>
                <c:pt idx="98">
                  <c:v>1.1219087307010351</c:v>
                </c:pt>
                <c:pt idx="99">
                  <c:v>1.1333567789734946</c:v>
                </c:pt>
                <c:pt idx="100">
                  <c:v>1.1448048272459541</c:v>
                </c:pt>
                <c:pt idx="101">
                  <c:v>1.1562528755184136</c:v>
                </c:pt>
                <c:pt idx="102">
                  <c:v>1.1677009237908733</c:v>
                </c:pt>
                <c:pt idx="103">
                  <c:v>1.1791489720633328</c:v>
                </c:pt>
                <c:pt idx="104">
                  <c:v>1.1905970203357923</c:v>
                </c:pt>
                <c:pt idx="105">
                  <c:v>1.2020450686082518</c:v>
                </c:pt>
                <c:pt idx="106">
                  <c:v>1.2134931168807113</c:v>
                </c:pt>
                <c:pt idx="107">
                  <c:v>1.224941165153171</c:v>
                </c:pt>
                <c:pt idx="108">
                  <c:v>1.2363892134256305</c:v>
                </c:pt>
                <c:pt idx="109">
                  <c:v>1.24783726169809</c:v>
                </c:pt>
                <c:pt idx="110">
                  <c:v>1.2592853099705494</c:v>
                </c:pt>
                <c:pt idx="111">
                  <c:v>1.2707333582430091</c:v>
                </c:pt>
                <c:pt idx="112">
                  <c:v>1.2821814065154686</c:v>
                </c:pt>
                <c:pt idx="113">
                  <c:v>1.2936294547879281</c:v>
                </c:pt>
                <c:pt idx="114">
                  <c:v>1.3050775030603876</c:v>
                </c:pt>
                <c:pt idx="115">
                  <c:v>1.3165255513328473</c:v>
                </c:pt>
                <c:pt idx="116">
                  <c:v>1.3279735996053068</c:v>
                </c:pt>
                <c:pt idx="117">
                  <c:v>1.3394216478777663</c:v>
                </c:pt>
                <c:pt idx="118">
                  <c:v>1.3508696961502258</c:v>
                </c:pt>
                <c:pt idx="119">
                  <c:v>1.3623177444226855</c:v>
                </c:pt>
                <c:pt idx="120">
                  <c:v>1.373765792695145</c:v>
                </c:pt>
                <c:pt idx="121">
                  <c:v>1.3852138409676045</c:v>
                </c:pt>
                <c:pt idx="122">
                  <c:v>1.396661889240064</c:v>
                </c:pt>
                <c:pt idx="123">
                  <c:v>1.4081099375125237</c:v>
                </c:pt>
                <c:pt idx="124">
                  <c:v>1.4195579857849832</c:v>
                </c:pt>
                <c:pt idx="125">
                  <c:v>1.4310060340574426</c:v>
                </c:pt>
                <c:pt idx="126">
                  <c:v>1.4424540823299021</c:v>
                </c:pt>
                <c:pt idx="127">
                  <c:v>1.4539021306023618</c:v>
                </c:pt>
                <c:pt idx="128">
                  <c:v>1.4653501788748213</c:v>
                </c:pt>
                <c:pt idx="129">
                  <c:v>1.4767982271472808</c:v>
                </c:pt>
                <c:pt idx="130">
                  <c:v>1.4882462754197403</c:v>
                </c:pt>
                <c:pt idx="131">
                  <c:v>1.4996943236922</c:v>
                </c:pt>
                <c:pt idx="132">
                  <c:v>1.5111423719646595</c:v>
                </c:pt>
                <c:pt idx="133">
                  <c:v>1.522590420237119</c:v>
                </c:pt>
                <c:pt idx="134">
                  <c:v>1.5340384685095785</c:v>
                </c:pt>
                <c:pt idx="135">
                  <c:v>1.545486516782038</c:v>
                </c:pt>
                <c:pt idx="136">
                  <c:v>1.5569345650544977</c:v>
                </c:pt>
              </c:numCache>
            </c:numRef>
          </c:xVal>
          <c:yVal>
            <c:numRef>
              <c:f>Viscosity!$IV$2:$IV$138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89.076417773459042</c:v>
                </c:pt>
                <c:pt idx="89">
                  <c:v>226.35658583498625</c:v>
                </c:pt>
                <c:pt idx="90">
                  <c:v>363.63675389651343</c:v>
                </c:pt>
                <c:pt idx="91">
                  <c:v>500.91692195804063</c:v>
                </c:pt>
                <c:pt idx="92">
                  <c:v>638.1970900195679</c:v>
                </c:pt>
                <c:pt idx="93">
                  <c:v>775.4772580810951</c:v>
                </c:pt>
                <c:pt idx="94">
                  <c:v>912.75742614262231</c:v>
                </c:pt>
                <c:pt idx="95">
                  <c:v>1050.0375942041494</c:v>
                </c:pt>
                <c:pt idx="96">
                  <c:v>1187.3177622656767</c:v>
                </c:pt>
                <c:pt idx="97">
                  <c:v>1324.5979303272038</c:v>
                </c:pt>
                <c:pt idx="98">
                  <c:v>1461.8780983887311</c:v>
                </c:pt>
                <c:pt idx="99">
                  <c:v>1599.1582664502582</c:v>
                </c:pt>
                <c:pt idx="100">
                  <c:v>1736.4384345117855</c:v>
                </c:pt>
                <c:pt idx="101">
                  <c:v>1873.7186025733126</c:v>
                </c:pt>
                <c:pt idx="102">
                  <c:v>2010.99877063484</c:v>
                </c:pt>
                <c:pt idx="103">
                  <c:v>2148.2789386963673</c:v>
                </c:pt>
                <c:pt idx="104">
                  <c:v>2285.5591067578944</c:v>
                </c:pt>
                <c:pt idx="105">
                  <c:v>2422.8392748194215</c:v>
                </c:pt>
                <c:pt idx="106">
                  <c:v>2560.1194428809486</c:v>
                </c:pt>
                <c:pt idx="107">
                  <c:v>2697.3996109424761</c:v>
                </c:pt>
                <c:pt idx="108">
                  <c:v>2834.6797790040032</c:v>
                </c:pt>
                <c:pt idx="109">
                  <c:v>2971.9599470655303</c:v>
                </c:pt>
                <c:pt idx="110">
                  <c:v>3109.2401151270574</c:v>
                </c:pt>
                <c:pt idx="111">
                  <c:v>3246.5202831885849</c:v>
                </c:pt>
                <c:pt idx="112">
                  <c:v>3383.800451250112</c:v>
                </c:pt>
                <c:pt idx="113">
                  <c:v>3521.0806193116391</c:v>
                </c:pt>
                <c:pt idx="114">
                  <c:v>3658.3607873731662</c:v>
                </c:pt>
                <c:pt idx="115">
                  <c:v>3795.6409554346938</c:v>
                </c:pt>
                <c:pt idx="116">
                  <c:v>3932.9211234962208</c:v>
                </c:pt>
                <c:pt idx="117">
                  <c:v>4070.2012915577479</c:v>
                </c:pt>
                <c:pt idx="118">
                  <c:v>4207.4814596192755</c:v>
                </c:pt>
                <c:pt idx="119">
                  <c:v>4344.7616276808021</c:v>
                </c:pt>
                <c:pt idx="120">
                  <c:v>4482.0417957423297</c:v>
                </c:pt>
                <c:pt idx="121">
                  <c:v>4619.3219638038572</c:v>
                </c:pt>
                <c:pt idx="122">
                  <c:v>4756.6021318653839</c:v>
                </c:pt>
                <c:pt idx="123">
                  <c:v>4893.8822999269114</c:v>
                </c:pt>
                <c:pt idx="124">
                  <c:v>5031.162467988438</c:v>
                </c:pt>
                <c:pt idx="125">
                  <c:v>5168.4426360499656</c:v>
                </c:pt>
                <c:pt idx="126">
                  <c:v>5305.7228041114931</c:v>
                </c:pt>
                <c:pt idx="127">
                  <c:v>5443.0029721730198</c:v>
                </c:pt>
                <c:pt idx="128">
                  <c:v>5580.2831402345473</c:v>
                </c:pt>
                <c:pt idx="129">
                  <c:v>5717.5633082960749</c:v>
                </c:pt>
                <c:pt idx="130">
                  <c:v>5854.8434763576015</c:v>
                </c:pt>
                <c:pt idx="131">
                  <c:v>5992.1236444191291</c:v>
                </c:pt>
                <c:pt idx="132">
                  <c:v>6129.4038124806557</c:v>
                </c:pt>
                <c:pt idx="133">
                  <c:v>6266.6839805421832</c:v>
                </c:pt>
                <c:pt idx="134">
                  <c:v>6403.9641486037108</c:v>
                </c:pt>
                <c:pt idx="135">
                  <c:v>6541.2443166652374</c:v>
                </c:pt>
                <c:pt idx="136">
                  <c:v>6678.524484726765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B-4661-A36E-BCAA5E79C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397151"/>
        <c:axId val="371394655"/>
      </c:scatterChart>
      <c:valAx>
        <c:axId val="371397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94655"/>
        <c:crosses val="autoZero"/>
        <c:crossBetween val="midCat"/>
      </c:valAx>
      <c:valAx>
        <c:axId val="371394655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397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Viscosity!$C$2:$C$84</c:f>
              <c:numCache>
                <c:formatCode>General</c:formatCode>
                <c:ptCount val="83"/>
                <c:pt idx="0">
                  <c:v>0</c:v>
                </c:pt>
                <c:pt idx="1">
                  <c:v>1.7606164469290225E-2</c:v>
                </c:pt>
                <c:pt idx="2">
                  <c:v>3.5212328938580451E-2</c:v>
                </c:pt>
                <c:pt idx="3">
                  <c:v>5.2818493407870683E-2</c:v>
                </c:pt>
                <c:pt idx="4">
                  <c:v>7.0424657877160901E-2</c:v>
                </c:pt>
                <c:pt idx="5">
                  <c:v>8.803082234645114E-2</c:v>
                </c:pt>
                <c:pt idx="6">
                  <c:v>0.10563698681574137</c:v>
                </c:pt>
                <c:pt idx="7">
                  <c:v>0.12324315128503159</c:v>
                </c:pt>
                <c:pt idx="8">
                  <c:v>0.1408493157543218</c:v>
                </c:pt>
                <c:pt idx="9">
                  <c:v>0.15845548022361203</c:v>
                </c:pt>
                <c:pt idx="10">
                  <c:v>0.17606164469290228</c:v>
                </c:pt>
                <c:pt idx="11">
                  <c:v>0.19366780916219251</c:v>
                </c:pt>
                <c:pt idx="12">
                  <c:v>0.21127397363148273</c:v>
                </c:pt>
                <c:pt idx="13">
                  <c:v>0.22888013810077296</c:v>
                </c:pt>
                <c:pt idx="14">
                  <c:v>0.24648630257006318</c:v>
                </c:pt>
                <c:pt idx="15">
                  <c:v>0.26409246703935341</c:v>
                </c:pt>
                <c:pt idx="16">
                  <c:v>0.2816986315086436</c:v>
                </c:pt>
                <c:pt idx="17">
                  <c:v>0.29930479597793386</c:v>
                </c:pt>
                <c:pt idx="18">
                  <c:v>0.31691096044722405</c:v>
                </c:pt>
                <c:pt idx="19">
                  <c:v>0.33451712491651431</c:v>
                </c:pt>
                <c:pt idx="20">
                  <c:v>0.35212328938580456</c:v>
                </c:pt>
                <c:pt idx="21">
                  <c:v>0.36972945385509476</c:v>
                </c:pt>
                <c:pt idx="22">
                  <c:v>0.38733561832438501</c:v>
                </c:pt>
                <c:pt idx="23">
                  <c:v>0.40494178279367521</c:v>
                </c:pt>
                <c:pt idx="24">
                  <c:v>0.42254794726296546</c:v>
                </c:pt>
                <c:pt idx="25">
                  <c:v>0.44015411173225566</c:v>
                </c:pt>
                <c:pt idx="26">
                  <c:v>0.45776027620154591</c:v>
                </c:pt>
                <c:pt idx="27">
                  <c:v>0.47536644067083611</c:v>
                </c:pt>
                <c:pt idx="28">
                  <c:v>0.49297260514012636</c:v>
                </c:pt>
                <c:pt idx="29">
                  <c:v>0.51057876960941662</c:v>
                </c:pt>
                <c:pt idx="30">
                  <c:v>0.52818493407870681</c:v>
                </c:pt>
                <c:pt idx="31">
                  <c:v>0.54579109854799701</c:v>
                </c:pt>
                <c:pt idx="32">
                  <c:v>0.56339726301728721</c:v>
                </c:pt>
                <c:pt idx="33">
                  <c:v>0.58100342748657752</c:v>
                </c:pt>
                <c:pt idx="34">
                  <c:v>0.59860959195586771</c:v>
                </c:pt>
                <c:pt idx="35">
                  <c:v>0.61621575642515791</c:v>
                </c:pt>
                <c:pt idx="36">
                  <c:v>0.63382192089444811</c:v>
                </c:pt>
                <c:pt idx="37">
                  <c:v>0.65142808536373842</c:v>
                </c:pt>
                <c:pt idx="38">
                  <c:v>0.66903424983302862</c:v>
                </c:pt>
                <c:pt idx="39">
                  <c:v>0.68664041430231881</c:v>
                </c:pt>
                <c:pt idx="40">
                  <c:v>0.70424657877160912</c:v>
                </c:pt>
                <c:pt idx="41">
                  <c:v>0.72185274324089932</c:v>
                </c:pt>
                <c:pt idx="42">
                  <c:v>0.73945890771018952</c:v>
                </c:pt>
                <c:pt idx="43">
                  <c:v>0.75706507217947971</c:v>
                </c:pt>
                <c:pt idx="44">
                  <c:v>0.77467123664877002</c:v>
                </c:pt>
                <c:pt idx="45">
                  <c:v>0.79227740111806022</c:v>
                </c:pt>
                <c:pt idx="46">
                  <c:v>0.80988356558735042</c:v>
                </c:pt>
                <c:pt idx="47">
                  <c:v>0.82748973005664062</c:v>
                </c:pt>
                <c:pt idx="48">
                  <c:v>0.84509589452593092</c:v>
                </c:pt>
                <c:pt idx="49">
                  <c:v>0.86270205899522112</c:v>
                </c:pt>
                <c:pt idx="50">
                  <c:v>0.88030822346451132</c:v>
                </c:pt>
                <c:pt idx="51">
                  <c:v>0.89791438793380152</c:v>
                </c:pt>
                <c:pt idx="52">
                  <c:v>0.91552055240309183</c:v>
                </c:pt>
                <c:pt idx="53">
                  <c:v>0.93312671687238202</c:v>
                </c:pt>
                <c:pt idx="54">
                  <c:v>0.95073288134167222</c:v>
                </c:pt>
                <c:pt idx="55">
                  <c:v>0.96833904581096253</c:v>
                </c:pt>
                <c:pt idx="56">
                  <c:v>0.98594521028025273</c:v>
                </c:pt>
                <c:pt idx="57">
                  <c:v>1.003551374749543</c:v>
                </c:pt>
                <c:pt idx="58">
                  <c:v>1.0211575392188332</c:v>
                </c:pt>
                <c:pt idx="59">
                  <c:v>1.0387637036881234</c:v>
                </c:pt>
                <c:pt idx="60">
                  <c:v>1.0563698681574136</c:v>
                </c:pt>
                <c:pt idx="61">
                  <c:v>1.0739760326267038</c:v>
                </c:pt>
                <c:pt idx="62">
                  <c:v>1.091582197095994</c:v>
                </c:pt>
                <c:pt idx="63">
                  <c:v>1.1091883615652842</c:v>
                </c:pt>
                <c:pt idx="64">
                  <c:v>1.1267945260345744</c:v>
                </c:pt>
                <c:pt idx="65">
                  <c:v>1.1444006905038648</c:v>
                </c:pt>
                <c:pt idx="66">
                  <c:v>1.162006854973155</c:v>
                </c:pt>
                <c:pt idx="67">
                  <c:v>1.1796130194424452</c:v>
                </c:pt>
                <c:pt idx="68">
                  <c:v>1.1972191839117354</c:v>
                </c:pt>
                <c:pt idx="69">
                  <c:v>1.2148253483810256</c:v>
                </c:pt>
                <c:pt idx="70">
                  <c:v>1.2324315128503158</c:v>
                </c:pt>
                <c:pt idx="71">
                  <c:v>1.250037677319606</c:v>
                </c:pt>
                <c:pt idx="72">
                  <c:v>1.2676438417888962</c:v>
                </c:pt>
                <c:pt idx="73">
                  <c:v>1.2852500062581866</c:v>
                </c:pt>
                <c:pt idx="74">
                  <c:v>1.3028561707274768</c:v>
                </c:pt>
                <c:pt idx="75">
                  <c:v>1.320462335196767</c:v>
                </c:pt>
                <c:pt idx="76">
                  <c:v>1.3380684996660572</c:v>
                </c:pt>
                <c:pt idx="77">
                  <c:v>1.3556746641353474</c:v>
                </c:pt>
                <c:pt idx="78">
                  <c:v>1.3732808286046376</c:v>
                </c:pt>
                <c:pt idx="79">
                  <c:v>1.3908869930739278</c:v>
                </c:pt>
                <c:pt idx="80">
                  <c:v>1.4084931575432182</c:v>
                </c:pt>
                <c:pt idx="81">
                  <c:v>1.4260993220125084</c:v>
                </c:pt>
                <c:pt idx="82">
                  <c:v>1.4349024042471534</c:v>
                </c:pt>
              </c:numCache>
            </c:numRef>
          </c:xVal>
          <c:yVal>
            <c:numRef>
              <c:f>Viscosity!$B$2:$B$84</c:f>
              <c:numCache>
                <c:formatCode>General</c:formatCode>
                <c:ptCount val="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8.02</c:v>
                </c:pt>
                <c:pt idx="40">
                  <c:v>8.02</c:v>
                </c:pt>
                <c:pt idx="41">
                  <c:v>8.02</c:v>
                </c:pt>
                <c:pt idx="42">
                  <c:v>12</c:v>
                </c:pt>
                <c:pt idx="43">
                  <c:v>8.02</c:v>
                </c:pt>
                <c:pt idx="44">
                  <c:v>12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20</c:v>
                </c:pt>
                <c:pt idx="49">
                  <c:v>24</c:v>
                </c:pt>
                <c:pt idx="50">
                  <c:v>28.1</c:v>
                </c:pt>
                <c:pt idx="51">
                  <c:v>36.1</c:v>
                </c:pt>
                <c:pt idx="52">
                  <c:v>52.1</c:v>
                </c:pt>
                <c:pt idx="53">
                  <c:v>72.099999999999994</c:v>
                </c:pt>
                <c:pt idx="54">
                  <c:v>96.2</c:v>
                </c:pt>
                <c:pt idx="55">
                  <c:v>132</c:v>
                </c:pt>
                <c:pt idx="56">
                  <c:v>180</c:v>
                </c:pt>
                <c:pt idx="57">
                  <c:v>249</c:v>
                </c:pt>
                <c:pt idx="58">
                  <c:v>334</c:v>
                </c:pt>
                <c:pt idx="59">
                  <c:v>454</c:v>
                </c:pt>
                <c:pt idx="60">
                  <c:v>611</c:v>
                </c:pt>
                <c:pt idx="61">
                  <c:v>798</c:v>
                </c:pt>
                <c:pt idx="62">
                  <c:v>1030</c:v>
                </c:pt>
                <c:pt idx="63">
                  <c:v>1280</c:v>
                </c:pt>
                <c:pt idx="64">
                  <c:v>1540</c:v>
                </c:pt>
                <c:pt idx="65">
                  <c:v>1750</c:v>
                </c:pt>
                <c:pt idx="66">
                  <c:v>1900</c:v>
                </c:pt>
                <c:pt idx="67">
                  <c:v>2000</c:v>
                </c:pt>
                <c:pt idx="68">
                  <c:v>2090</c:v>
                </c:pt>
                <c:pt idx="69">
                  <c:v>2200</c:v>
                </c:pt>
                <c:pt idx="70">
                  <c:v>2340</c:v>
                </c:pt>
                <c:pt idx="71">
                  <c:v>2450</c:v>
                </c:pt>
                <c:pt idx="72">
                  <c:v>2590</c:v>
                </c:pt>
                <c:pt idx="73">
                  <c:v>2740</c:v>
                </c:pt>
                <c:pt idx="74">
                  <c:v>2890</c:v>
                </c:pt>
                <c:pt idx="75">
                  <c:v>3040</c:v>
                </c:pt>
                <c:pt idx="76">
                  <c:v>3190</c:v>
                </c:pt>
                <c:pt idx="77">
                  <c:v>3340</c:v>
                </c:pt>
                <c:pt idx="78">
                  <c:v>3510</c:v>
                </c:pt>
                <c:pt idx="79">
                  <c:v>3640</c:v>
                </c:pt>
                <c:pt idx="80">
                  <c:v>3770</c:v>
                </c:pt>
                <c:pt idx="81">
                  <c:v>3910</c:v>
                </c:pt>
                <c:pt idx="82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24-4E4A-A0E5-5164D905D4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Viscosity!$L$2:$L$176</c:f>
              <c:numCache>
                <c:formatCode>General</c:formatCode>
                <c:ptCount val="175"/>
                <c:pt idx="0">
                  <c:v>0</c:v>
                </c:pt>
                <c:pt idx="1">
                  <c:v>8.2264656293684572E-3</c:v>
                </c:pt>
                <c:pt idx="2">
                  <c:v>1.6452931258736914E-2</c:v>
                </c:pt>
                <c:pt idx="3">
                  <c:v>2.4679396888105373E-2</c:v>
                </c:pt>
                <c:pt idx="4">
                  <c:v>3.2905862517473829E-2</c:v>
                </c:pt>
                <c:pt idx="5">
                  <c:v>4.1132328146842284E-2</c:v>
                </c:pt>
                <c:pt idx="6">
                  <c:v>4.9358793776210746E-2</c:v>
                </c:pt>
                <c:pt idx="7">
                  <c:v>5.7585259405579202E-2</c:v>
                </c:pt>
                <c:pt idx="8">
                  <c:v>6.5811725034947657E-2</c:v>
                </c:pt>
                <c:pt idx="9">
                  <c:v>7.403819066431612E-2</c:v>
                </c:pt>
                <c:pt idx="10">
                  <c:v>8.2264656293684568E-2</c:v>
                </c:pt>
                <c:pt idx="11">
                  <c:v>9.0491121923053031E-2</c:v>
                </c:pt>
                <c:pt idx="12">
                  <c:v>9.8717587552421493E-2</c:v>
                </c:pt>
                <c:pt idx="13">
                  <c:v>0.10694405318178994</c:v>
                </c:pt>
                <c:pt idx="14">
                  <c:v>0.1151705188111584</c:v>
                </c:pt>
                <c:pt idx="15">
                  <c:v>0.12339698444052687</c:v>
                </c:pt>
                <c:pt idx="16">
                  <c:v>0.13162345006989531</c:v>
                </c:pt>
                <c:pt idx="17">
                  <c:v>0.13984991569926378</c:v>
                </c:pt>
                <c:pt idx="18">
                  <c:v>0.14807638132863224</c:v>
                </c:pt>
                <c:pt idx="19">
                  <c:v>0.1563028469580007</c:v>
                </c:pt>
                <c:pt idx="20">
                  <c:v>0.16452931258736914</c:v>
                </c:pt>
                <c:pt idx="21">
                  <c:v>0.1727557782167376</c:v>
                </c:pt>
                <c:pt idx="22">
                  <c:v>0.18098224384610606</c:v>
                </c:pt>
                <c:pt idx="23">
                  <c:v>0.18920870947547452</c:v>
                </c:pt>
                <c:pt idx="24">
                  <c:v>0.19743517510484299</c:v>
                </c:pt>
                <c:pt idx="25">
                  <c:v>0.20566164073421145</c:v>
                </c:pt>
                <c:pt idx="26">
                  <c:v>0.21388810636357988</c:v>
                </c:pt>
                <c:pt idx="27">
                  <c:v>0.22211457199294835</c:v>
                </c:pt>
                <c:pt idx="28">
                  <c:v>0.23034103762231681</c:v>
                </c:pt>
                <c:pt idx="29">
                  <c:v>0.23856750325168527</c:v>
                </c:pt>
                <c:pt idx="30">
                  <c:v>0.24679396888105373</c:v>
                </c:pt>
                <c:pt idx="31">
                  <c:v>0.25502043451042217</c:v>
                </c:pt>
                <c:pt idx="32">
                  <c:v>0.26324690013979063</c:v>
                </c:pt>
                <c:pt idx="33">
                  <c:v>0.27147336576915909</c:v>
                </c:pt>
                <c:pt idx="34">
                  <c:v>0.27969983139852755</c:v>
                </c:pt>
                <c:pt idx="35">
                  <c:v>0.28792629702789602</c:v>
                </c:pt>
                <c:pt idx="36">
                  <c:v>0.29615276265726448</c:v>
                </c:pt>
                <c:pt idx="37">
                  <c:v>0.30437922828663294</c:v>
                </c:pt>
                <c:pt idx="38">
                  <c:v>0.3126056939160014</c:v>
                </c:pt>
                <c:pt idx="39">
                  <c:v>0.32083215954536981</c:v>
                </c:pt>
                <c:pt idx="40">
                  <c:v>0.32905862517473827</c:v>
                </c:pt>
                <c:pt idx="41">
                  <c:v>0.33728509080410674</c:v>
                </c:pt>
                <c:pt idx="42">
                  <c:v>0.3455115564334752</c:v>
                </c:pt>
                <c:pt idx="43">
                  <c:v>0.35373802206284366</c:v>
                </c:pt>
                <c:pt idx="44">
                  <c:v>0.36196448769221212</c:v>
                </c:pt>
                <c:pt idx="45">
                  <c:v>0.37019095332158058</c:v>
                </c:pt>
                <c:pt idx="46">
                  <c:v>0.37841741895094905</c:v>
                </c:pt>
                <c:pt idx="47">
                  <c:v>0.38664388458031751</c:v>
                </c:pt>
                <c:pt idx="48">
                  <c:v>0.39487035020968597</c:v>
                </c:pt>
                <c:pt idx="49">
                  <c:v>0.40309681583905443</c:v>
                </c:pt>
                <c:pt idx="50">
                  <c:v>0.4113232814684229</c:v>
                </c:pt>
                <c:pt idx="51">
                  <c:v>0.4195497470977913</c:v>
                </c:pt>
                <c:pt idx="52">
                  <c:v>0.42777621272715977</c:v>
                </c:pt>
                <c:pt idx="53">
                  <c:v>0.43600267835652823</c:v>
                </c:pt>
                <c:pt idx="54">
                  <c:v>0.44422914398589669</c:v>
                </c:pt>
                <c:pt idx="55">
                  <c:v>0.45245560961526515</c:v>
                </c:pt>
                <c:pt idx="56">
                  <c:v>0.46068207524463362</c:v>
                </c:pt>
                <c:pt idx="57">
                  <c:v>0.46890854087400208</c:v>
                </c:pt>
                <c:pt idx="58">
                  <c:v>0.47713500650337054</c:v>
                </c:pt>
                <c:pt idx="59">
                  <c:v>0.485361472132739</c:v>
                </c:pt>
                <c:pt idx="60">
                  <c:v>0.49358793776210746</c:v>
                </c:pt>
                <c:pt idx="61">
                  <c:v>0.50181440339147587</c:v>
                </c:pt>
                <c:pt idx="62">
                  <c:v>0.51004086902084433</c:v>
                </c:pt>
                <c:pt idx="63">
                  <c:v>0.5182673346502128</c:v>
                </c:pt>
                <c:pt idx="64">
                  <c:v>0.52649380027958126</c:v>
                </c:pt>
                <c:pt idx="65">
                  <c:v>0.53472026590894972</c:v>
                </c:pt>
                <c:pt idx="66">
                  <c:v>0.54294673153831818</c:v>
                </c:pt>
                <c:pt idx="67">
                  <c:v>0.55117319716768665</c:v>
                </c:pt>
                <c:pt idx="68">
                  <c:v>0.55939966279705511</c:v>
                </c:pt>
                <c:pt idx="69">
                  <c:v>0.56762612842642357</c:v>
                </c:pt>
                <c:pt idx="70">
                  <c:v>0.57585259405579203</c:v>
                </c:pt>
                <c:pt idx="71">
                  <c:v>0.5840790596851605</c:v>
                </c:pt>
                <c:pt idx="72">
                  <c:v>0.59230552531452896</c:v>
                </c:pt>
                <c:pt idx="73">
                  <c:v>0.60053199094389742</c:v>
                </c:pt>
                <c:pt idx="74">
                  <c:v>0.60875845657326588</c:v>
                </c:pt>
                <c:pt idx="75">
                  <c:v>0.61698492220263434</c:v>
                </c:pt>
                <c:pt idx="76">
                  <c:v>0.62521138783200281</c:v>
                </c:pt>
                <c:pt idx="77">
                  <c:v>0.63343785346137127</c:v>
                </c:pt>
                <c:pt idx="78">
                  <c:v>0.64166431909073962</c:v>
                </c:pt>
                <c:pt idx="79">
                  <c:v>0.64989078472010808</c:v>
                </c:pt>
                <c:pt idx="80">
                  <c:v>0.65811725034947655</c:v>
                </c:pt>
                <c:pt idx="81">
                  <c:v>0.66634371597884501</c:v>
                </c:pt>
                <c:pt idx="82">
                  <c:v>0.67457018160821347</c:v>
                </c:pt>
                <c:pt idx="83">
                  <c:v>0.68279664723758193</c:v>
                </c:pt>
                <c:pt idx="84">
                  <c:v>0.6910231128669504</c:v>
                </c:pt>
                <c:pt idx="85">
                  <c:v>0.69924957849631886</c:v>
                </c:pt>
                <c:pt idx="86">
                  <c:v>0.70747604412568732</c:v>
                </c:pt>
                <c:pt idx="87">
                  <c:v>0.71570250975505578</c:v>
                </c:pt>
                <c:pt idx="88">
                  <c:v>0.72392897538442424</c:v>
                </c:pt>
                <c:pt idx="89">
                  <c:v>0.73215544101379271</c:v>
                </c:pt>
                <c:pt idx="90">
                  <c:v>0.74038190664316117</c:v>
                </c:pt>
                <c:pt idx="91">
                  <c:v>0.74860837227252963</c:v>
                </c:pt>
                <c:pt idx="92">
                  <c:v>0.75683483790189809</c:v>
                </c:pt>
                <c:pt idx="93">
                  <c:v>0.76506130353126656</c:v>
                </c:pt>
                <c:pt idx="94">
                  <c:v>0.77328776916063502</c:v>
                </c:pt>
                <c:pt idx="95">
                  <c:v>0.78151423479000348</c:v>
                </c:pt>
                <c:pt idx="96">
                  <c:v>0.78974070041937194</c:v>
                </c:pt>
                <c:pt idx="97">
                  <c:v>0.79796716604874041</c:v>
                </c:pt>
                <c:pt idx="98">
                  <c:v>0.80619363167810887</c:v>
                </c:pt>
                <c:pt idx="99">
                  <c:v>0.81442009730747733</c:v>
                </c:pt>
                <c:pt idx="100">
                  <c:v>0.82264656293684579</c:v>
                </c:pt>
                <c:pt idx="101">
                  <c:v>0.83087302856621414</c:v>
                </c:pt>
                <c:pt idx="102">
                  <c:v>0.83909949419558261</c:v>
                </c:pt>
                <c:pt idx="103">
                  <c:v>0.84732595982495107</c:v>
                </c:pt>
                <c:pt idx="104">
                  <c:v>0.85555242545431953</c:v>
                </c:pt>
                <c:pt idx="105">
                  <c:v>0.86377889108368799</c:v>
                </c:pt>
                <c:pt idx="106">
                  <c:v>0.87200535671305646</c:v>
                </c:pt>
                <c:pt idx="107">
                  <c:v>0.88023182234242492</c:v>
                </c:pt>
                <c:pt idx="108">
                  <c:v>0.88845828797179338</c:v>
                </c:pt>
                <c:pt idx="109">
                  <c:v>0.89668475360116184</c:v>
                </c:pt>
                <c:pt idx="110">
                  <c:v>0.90491121923053031</c:v>
                </c:pt>
                <c:pt idx="111">
                  <c:v>0.91313768485989877</c:v>
                </c:pt>
                <c:pt idx="112">
                  <c:v>0.92136415048926723</c:v>
                </c:pt>
                <c:pt idx="113">
                  <c:v>0.92959061611863569</c:v>
                </c:pt>
                <c:pt idx="114">
                  <c:v>0.93781708174800416</c:v>
                </c:pt>
                <c:pt idx="115">
                  <c:v>0.94604354737737262</c:v>
                </c:pt>
                <c:pt idx="116">
                  <c:v>0.95427001300674108</c:v>
                </c:pt>
                <c:pt idx="117">
                  <c:v>0.96249647863610954</c:v>
                </c:pt>
                <c:pt idx="118">
                  <c:v>0.970722944265478</c:v>
                </c:pt>
                <c:pt idx="119">
                  <c:v>0.97894940989484647</c:v>
                </c:pt>
                <c:pt idx="120">
                  <c:v>0.98717587552421493</c:v>
                </c:pt>
                <c:pt idx="121">
                  <c:v>0.99540234115358339</c:v>
                </c:pt>
                <c:pt idx="122">
                  <c:v>1.0036288067829517</c:v>
                </c:pt>
                <c:pt idx="123">
                  <c:v>1.0118552724123202</c:v>
                </c:pt>
                <c:pt idx="124">
                  <c:v>1.0200817380416887</c:v>
                </c:pt>
                <c:pt idx="125">
                  <c:v>1.0283082036710571</c:v>
                </c:pt>
                <c:pt idx="126">
                  <c:v>1.0365346693004256</c:v>
                </c:pt>
                <c:pt idx="127">
                  <c:v>1.0447611349297941</c:v>
                </c:pt>
                <c:pt idx="128">
                  <c:v>1.0529876005591625</c:v>
                </c:pt>
                <c:pt idx="129">
                  <c:v>1.061214066188531</c:v>
                </c:pt>
                <c:pt idx="130">
                  <c:v>1.0694405318178994</c:v>
                </c:pt>
                <c:pt idx="131">
                  <c:v>1.0776669974472679</c:v>
                </c:pt>
                <c:pt idx="132">
                  <c:v>1.0858934630766364</c:v>
                </c:pt>
                <c:pt idx="133">
                  <c:v>1.0941199287060048</c:v>
                </c:pt>
                <c:pt idx="134">
                  <c:v>1.1023463943353733</c:v>
                </c:pt>
                <c:pt idx="135">
                  <c:v>1.1105728599647418</c:v>
                </c:pt>
                <c:pt idx="136">
                  <c:v>1.1187993255941102</c:v>
                </c:pt>
                <c:pt idx="137">
                  <c:v>1.1270257912234787</c:v>
                </c:pt>
                <c:pt idx="138">
                  <c:v>1.1352522568528471</c:v>
                </c:pt>
                <c:pt idx="139">
                  <c:v>1.1434787224822156</c:v>
                </c:pt>
                <c:pt idx="140">
                  <c:v>1.1517051881115841</c:v>
                </c:pt>
                <c:pt idx="141">
                  <c:v>1.1599316537409525</c:v>
                </c:pt>
                <c:pt idx="142">
                  <c:v>1.168158119370321</c:v>
                </c:pt>
                <c:pt idx="143">
                  <c:v>1.1763845849996895</c:v>
                </c:pt>
                <c:pt idx="144">
                  <c:v>1.1846110506290579</c:v>
                </c:pt>
                <c:pt idx="145">
                  <c:v>1.1928375162584264</c:v>
                </c:pt>
                <c:pt idx="146">
                  <c:v>1.2010639818877948</c:v>
                </c:pt>
                <c:pt idx="147">
                  <c:v>1.2092904475171633</c:v>
                </c:pt>
                <c:pt idx="148">
                  <c:v>1.2175169131465318</c:v>
                </c:pt>
                <c:pt idx="149">
                  <c:v>1.2257433787759002</c:v>
                </c:pt>
                <c:pt idx="150">
                  <c:v>1.2339698444052687</c:v>
                </c:pt>
                <c:pt idx="151">
                  <c:v>1.2421963100346372</c:v>
                </c:pt>
                <c:pt idx="152">
                  <c:v>1.2504227756640056</c:v>
                </c:pt>
                <c:pt idx="153">
                  <c:v>1.2586492412933741</c:v>
                </c:pt>
                <c:pt idx="154">
                  <c:v>1.2668757069227425</c:v>
                </c:pt>
                <c:pt idx="155">
                  <c:v>1.275102172552111</c:v>
                </c:pt>
                <c:pt idx="156">
                  <c:v>1.2833286381814792</c:v>
                </c:pt>
                <c:pt idx="157">
                  <c:v>1.2915551038108477</c:v>
                </c:pt>
                <c:pt idx="158">
                  <c:v>1.2997815694402162</c:v>
                </c:pt>
                <c:pt idx="159">
                  <c:v>1.3080080350695846</c:v>
                </c:pt>
                <c:pt idx="160">
                  <c:v>1.3162345006989531</c:v>
                </c:pt>
                <c:pt idx="161">
                  <c:v>1.3244609663283216</c:v>
                </c:pt>
                <c:pt idx="162">
                  <c:v>1.33268743195769</c:v>
                </c:pt>
                <c:pt idx="163">
                  <c:v>1.3409138975870585</c:v>
                </c:pt>
                <c:pt idx="164">
                  <c:v>1.3491403632164269</c:v>
                </c:pt>
                <c:pt idx="165">
                  <c:v>1.3573668288457954</c:v>
                </c:pt>
                <c:pt idx="166">
                  <c:v>1.3655932944751639</c:v>
                </c:pt>
                <c:pt idx="167">
                  <c:v>1.3738197601045323</c:v>
                </c:pt>
                <c:pt idx="168">
                  <c:v>1.3820462257339008</c:v>
                </c:pt>
                <c:pt idx="169">
                  <c:v>1.3902726913632693</c:v>
                </c:pt>
                <c:pt idx="170">
                  <c:v>1.3984991569926377</c:v>
                </c:pt>
                <c:pt idx="171">
                  <c:v>1.4067256226220062</c:v>
                </c:pt>
                <c:pt idx="172">
                  <c:v>1.4149520882513746</c:v>
                </c:pt>
                <c:pt idx="173">
                  <c:v>1.4231785538807431</c:v>
                </c:pt>
                <c:pt idx="174">
                  <c:v>1.4254819642569663</c:v>
                </c:pt>
              </c:numCache>
            </c:numRef>
          </c:xVal>
          <c:yVal>
            <c:numRef>
              <c:f>Viscosity!$K$2:$K$176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24</c:v>
                </c:pt>
                <c:pt idx="106">
                  <c:v>28.1</c:v>
                </c:pt>
                <c:pt idx="107">
                  <c:v>31.9</c:v>
                </c:pt>
                <c:pt idx="108">
                  <c:v>31.9</c:v>
                </c:pt>
                <c:pt idx="109">
                  <c:v>36.1</c:v>
                </c:pt>
                <c:pt idx="110">
                  <c:v>40.1</c:v>
                </c:pt>
                <c:pt idx="111">
                  <c:v>56.1</c:v>
                </c:pt>
                <c:pt idx="112">
                  <c:v>60.1</c:v>
                </c:pt>
                <c:pt idx="113">
                  <c:v>64.099999999999994</c:v>
                </c:pt>
                <c:pt idx="114">
                  <c:v>72.099999999999994</c:v>
                </c:pt>
                <c:pt idx="115">
                  <c:v>84.2</c:v>
                </c:pt>
                <c:pt idx="116">
                  <c:v>100</c:v>
                </c:pt>
                <c:pt idx="117">
                  <c:v>116</c:v>
                </c:pt>
                <c:pt idx="118">
                  <c:v>136</c:v>
                </c:pt>
                <c:pt idx="119">
                  <c:v>160</c:v>
                </c:pt>
                <c:pt idx="120">
                  <c:v>189</c:v>
                </c:pt>
                <c:pt idx="121">
                  <c:v>220</c:v>
                </c:pt>
                <c:pt idx="122">
                  <c:v>261</c:v>
                </c:pt>
                <c:pt idx="123">
                  <c:v>304</c:v>
                </c:pt>
                <c:pt idx="124">
                  <c:v>357</c:v>
                </c:pt>
                <c:pt idx="125">
                  <c:v>414</c:v>
                </c:pt>
                <c:pt idx="126">
                  <c:v>474</c:v>
                </c:pt>
                <c:pt idx="127">
                  <c:v>544</c:v>
                </c:pt>
                <c:pt idx="128">
                  <c:v>625</c:v>
                </c:pt>
                <c:pt idx="129">
                  <c:v>711</c:v>
                </c:pt>
                <c:pt idx="130">
                  <c:v>802</c:v>
                </c:pt>
                <c:pt idx="131">
                  <c:v>898</c:v>
                </c:pt>
                <c:pt idx="132">
                  <c:v>999</c:v>
                </c:pt>
                <c:pt idx="133">
                  <c:v>1090</c:v>
                </c:pt>
                <c:pt idx="134">
                  <c:v>1190</c:v>
                </c:pt>
                <c:pt idx="135">
                  <c:v>1280</c:v>
                </c:pt>
                <c:pt idx="136">
                  <c:v>1360</c:v>
                </c:pt>
                <c:pt idx="137">
                  <c:v>1420</c:v>
                </c:pt>
                <c:pt idx="138">
                  <c:v>1480</c:v>
                </c:pt>
                <c:pt idx="139">
                  <c:v>1540</c:v>
                </c:pt>
                <c:pt idx="140">
                  <c:v>1600</c:v>
                </c:pt>
                <c:pt idx="141">
                  <c:v>1660</c:v>
                </c:pt>
                <c:pt idx="142">
                  <c:v>1720</c:v>
                </c:pt>
                <c:pt idx="143">
                  <c:v>1790</c:v>
                </c:pt>
                <c:pt idx="144">
                  <c:v>1870</c:v>
                </c:pt>
                <c:pt idx="145">
                  <c:v>1940</c:v>
                </c:pt>
                <c:pt idx="146">
                  <c:v>2000</c:v>
                </c:pt>
                <c:pt idx="147">
                  <c:v>2070</c:v>
                </c:pt>
                <c:pt idx="148">
                  <c:v>2150</c:v>
                </c:pt>
                <c:pt idx="149">
                  <c:v>2220</c:v>
                </c:pt>
                <c:pt idx="150">
                  <c:v>2290</c:v>
                </c:pt>
                <c:pt idx="151">
                  <c:v>2370</c:v>
                </c:pt>
                <c:pt idx="152">
                  <c:v>2440</c:v>
                </c:pt>
                <c:pt idx="153">
                  <c:v>2520</c:v>
                </c:pt>
                <c:pt idx="154">
                  <c:v>2610</c:v>
                </c:pt>
                <c:pt idx="155">
                  <c:v>2670</c:v>
                </c:pt>
                <c:pt idx="156">
                  <c:v>2760</c:v>
                </c:pt>
                <c:pt idx="157">
                  <c:v>2820</c:v>
                </c:pt>
                <c:pt idx="158">
                  <c:v>2890</c:v>
                </c:pt>
                <c:pt idx="159">
                  <c:v>2970</c:v>
                </c:pt>
                <c:pt idx="160">
                  <c:v>3060</c:v>
                </c:pt>
                <c:pt idx="161">
                  <c:v>3120</c:v>
                </c:pt>
                <c:pt idx="162">
                  <c:v>3190</c:v>
                </c:pt>
                <c:pt idx="163">
                  <c:v>3290</c:v>
                </c:pt>
                <c:pt idx="164">
                  <c:v>3340</c:v>
                </c:pt>
                <c:pt idx="165">
                  <c:v>3410</c:v>
                </c:pt>
                <c:pt idx="166">
                  <c:v>3470</c:v>
                </c:pt>
                <c:pt idx="167">
                  <c:v>3540</c:v>
                </c:pt>
                <c:pt idx="168">
                  <c:v>3640</c:v>
                </c:pt>
                <c:pt idx="169">
                  <c:v>3710</c:v>
                </c:pt>
                <c:pt idx="170">
                  <c:v>3740</c:v>
                </c:pt>
                <c:pt idx="171">
                  <c:v>3810</c:v>
                </c:pt>
                <c:pt idx="172">
                  <c:v>3910</c:v>
                </c:pt>
                <c:pt idx="173">
                  <c:v>3970</c:v>
                </c:pt>
                <c:pt idx="174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24-4E4A-A0E5-5164D905D49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Viscosity!$U$2:$U$62</c:f>
              <c:numCache>
                <c:formatCode>General</c:formatCode>
                <c:ptCount val="61"/>
                <c:pt idx="0">
                  <c:v>0</c:v>
                </c:pt>
                <c:pt idx="1">
                  <c:v>2.3502096707433588E-2</c:v>
                </c:pt>
                <c:pt idx="2">
                  <c:v>4.7004193414867175E-2</c:v>
                </c:pt>
                <c:pt idx="3">
                  <c:v>7.0506290122300766E-2</c:v>
                </c:pt>
                <c:pt idx="4">
                  <c:v>9.400838682973435E-2</c:v>
                </c:pt>
                <c:pt idx="5">
                  <c:v>0.11751048353716793</c:v>
                </c:pt>
                <c:pt idx="6">
                  <c:v>0.14101258024460153</c:v>
                </c:pt>
                <c:pt idx="7">
                  <c:v>0.16451467695203512</c:v>
                </c:pt>
                <c:pt idx="8">
                  <c:v>0.1880167736594687</c:v>
                </c:pt>
                <c:pt idx="9">
                  <c:v>0.21151887036690228</c:v>
                </c:pt>
                <c:pt idx="10">
                  <c:v>0.23502096707433587</c:v>
                </c:pt>
                <c:pt idx="11">
                  <c:v>0.25852306378176948</c:v>
                </c:pt>
                <c:pt idx="12">
                  <c:v>0.28202516048920306</c:v>
                </c:pt>
                <c:pt idx="13">
                  <c:v>0.30552725719663665</c:v>
                </c:pt>
                <c:pt idx="14">
                  <c:v>0.32902935390407023</c:v>
                </c:pt>
                <c:pt idx="15">
                  <c:v>0.35253145061150382</c:v>
                </c:pt>
                <c:pt idx="16">
                  <c:v>0.3760335473189374</c:v>
                </c:pt>
                <c:pt idx="17">
                  <c:v>0.39953564402637098</c:v>
                </c:pt>
                <c:pt idx="18">
                  <c:v>0.42303774073380457</c:v>
                </c:pt>
                <c:pt idx="19">
                  <c:v>0.44653983744123815</c:v>
                </c:pt>
                <c:pt idx="20">
                  <c:v>0.47004193414867174</c:v>
                </c:pt>
                <c:pt idx="21">
                  <c:v>0.49354403085610532</c:v>
                </c:pt>
                <c:pt idx="22">
                  <c:v>0.51704612756353896</c:v>
                </c:pt>
                <c:pt idx="23">
                  <c:v>0.54054822427097249</c:v>
                </c:pt>
                <c:pt idx="24">
                  <c:v>0.56405032097840613</c:v>
                </c:pt>
                <c:pt idx="25">
                  <c:v>0.58755241768583966</c:v>
                </c:pt>
                <c:pt idx="26">
                  <c:v>0.6110545143932733</c:v>
                </c:pt>
                <c:pt idx="27">
                  <c:v>0.63455661110070682</c:v>
                </c:pt>
                <c:pt idx="28">
                  <c:v>0.65805870780814046</c:v>
                </c:pt>
                <c:pt idx="29">
                  <c:v>0.68156080451557399</c:v>
                </c:pt>
                <c:pt idx="30">
                  <c:v>0.70506290122300763</c:v>
                </c:pt>
                <c:pt idx="31">
                  <c:v>0.72856499793044116</c:v>
                </c:pt>
                <c:pt idx="32">
                  <c:v>0.7520670946378748</c:v>
                </c:pt>
                <c:pt idx="33">
                  <c:v>0.77556919134530833</c:v>
                </c:pt>
                <c:pt idx="34">
                  <c:v>0.79907128805274197</c:v>
                </c:pt>
                <c:pt idx="35">
                  <c:v>0.8225733847601755</c:v>
                </c:pt>
                <c:pt idx="36">
                  <c:v>0.84607548146760914</c:v>
                </c:pt>
                <c:pt idx="37">
                  <c:v>0.86957757817504266</c:v>
                </c:pt>
                <c:pt idx="38">
                  <c:v>0.8930796748824763</c:v>
                </c:pt>
                <c:pt idx="39">
                  <c:v>0.91658177158990994</c:v>
                </c:pt>
                <c:pt idx="40">
                  <c:v>0.94008386829734347</c:v>
                </c:pt>
                <c:pt idx="41">
                  <c:v>0.96358596500477711</c:v>
                </c:pt>
                <c:pt idx="42">
                  <c:v>0.98708806171221064</c:v>
                </c:pt>
                <c:pt idx="43">
                  <c:v>1.0105901584196442</c:v>
                </c:pt>
                <c:pt idx="44">
                  <c:v>1.0340922551270779</c:v>
                </c:pt>
                <c:pt idx="45">
                  <c:v>1.0575943518345114</c:v>
                </c:pt>
                <c:pt idx="46">
                  <c:v>1.081096448541945</c:v>
                </c:pt>
                <c:pt idx="47">
                  <c:v>1.1045985452493785</c:v>
                </c:pt>
                <c:pt idx="48">
                  <c:v>1.1281006419568123</c:v>
                </c:pt>
                <c:pt idx="49">
                  <c:v>1.1516027386642458</c:v>
                </c:pt>
                <c:pt idx="50">
                  <c:v>1.1751048353716793</c:v>
                </c:pt>
                <c:pt idx="51">
                  <c:v>1.1986069320791128</c:v>
                </c:pt>
                <c:pt idx="52">
                  <c:v>1.2221090287865466</c:v>
                </c:pt>
                <c:pt idx="53">
                  <c:v>1.2456111254939801</c:v>
                </c:pt>
                <c:pt idx="54">
                  <c:v>1.2691132222014136</c:v>
                </c:pt>
                <c:pt idx="55">
                  <c:v>1.2926153189088472</c:v>
                </c:pt>
                <c:pt idx="56">
                  <c:v>1.3161174156162809</c:v>
                </c:pt>
                <c:pt idx="57">
                  <c:v>1.3396195123237145</c:v>
                </c:pt>
                <c:pt idx="58">
                  <c:v>1.363121609031148</c:v>
                </c:pt>
                <c:pt idx="59">
                  <c:v>1.3866237057385817</c:v>
                </c:pt>
                <c:pt idx="60">
                  <c:v>1.3936743347508116</c:v>
                </c:pt>
              </c:numCache>
            </c:numRef>
          </c:xVal>
          <c:yVal>
            <c:numRef>
              <c:f>Viscosity!$T$2:$T$62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24</c:v>
                </c:pt>
                <c:pt idx="42">
                  <c:v>91.8</c:v>
                </c:pt>
                <c:pt idx="43">
                  <c:v>220</c:v>
                </c:pt>
                <c:pt idx="44">
                  <c:v>397</c:v>
                </c:pt>
                <c:pt idx="45">
                  <c:v>648</c:v>
                </c:pt>
                <c:pt idx="46">
                  <c:v>915</c:v>
                </c:pt>
                <c:pt idx="47">
                  <c:v>1220</c:v>
                </c:pt>
                <c:pt idx="48">
                  <c:v>1590</c:v>
                </c:pt>
                <c:pt idx="49">
                  <c:v>1870</c:v>
                </c:pt>
                <c:pt idx="50">
                  <c:v>2150</c:v>
                </c:pt>
                <c:pt idx="51">
                  <c:v>2390</c:v>
                </c:pt>
                <c:pt idx="52">
                  <c:v>2560</c:v>
                </c:pt>
                <c:pt idx="53">
                  <c:v>2720</c:v>
                </c:pt>
                <c:pt idx="54">
                  <c:v>2920</c:v>
                </c:pt>
                <c:pt idx="55">
                  <c:v>3090</c:v>
                </c:pt>
                <c:pt idx="56">
                  <c:v>3290</c:v>
                </c:pt>
                <c:pt idx="57">
                  <c:v>3570</c:v>
                </c:pt>
                <c:pt idx="58">
                  <c:v>3710</c:v>
                </c:pt>
                <c:pt idx="59">
                  <c:v>3870</c:v>
                </c:pt>
                <c:pt idx="60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24-4E4A-A0E5-5164D905D49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Viscosity!$AD$2:$AD$145</c:f>
              <c:numCache>
                <c:formatCode>General</c:formatCode>
                <c:ptCount val="144"/>
                <c:pt idx="0">
                  <c:v>0</c:v>
                </c:pt>
                <c:pt idx="1">
                  <c:v>9.3136831803020681E-3</c:v>
                </c:pt>
                <c:pt idx="2">
                  <c:v>1.8627366360604136E-2</c:v>
                </c:pt>
                <c:pt idx="3">
                  <c:v>2.7941049540906204E-2</c:v>
                </c:pt>
                <c:pt idx="4">
                  <c:v>3.7254732721208272E-2</c:v>
                </c:pt>
                <c:pt idx="5">
                  <c:v>4.656841590151034E-2</c:v>
                </c:pt>
                <c:pt idx="6">
                  <c:v>5.5882099081812409E-2</c:v>
                </c:pt>
                <c:pt idx="7">
                  <c:v>6.5195782262114477E-2</c:v>
                </c:pt>
                <c:pt idx="8">
                  <c:v>7.4509465442416545E-2</c:v>
                </c:pt>
                <c:pt idx="9">
                  <c:v>8.3823148622718613E-2</c:v>
                </c:pt>
                <c:pt idx="10">
                  <c:v>9.3136831803020681E-2</c:v>
                </c:pt>
                <c:pt idx="11">
                  <c:v>0.10245051498332275</c:v>
                </c:pt>
                <c:pt idx="12">
                  <c:v>0.11176419816362482</c:v>
                </c:pt>
                <c:pt idx="13">
                  <c:v>0.12107788134392689</c:v>
                </c:pt>
                <c:pt idx="14">
                  <c:v>0.13039156452422895</c:v>
                </c:pt>
                <c:pt idx="15">
                  <c:v>0.13970524770453102</c:v>
                </c:pt>
                <c:pt idx="16">
                  <c:v>0.14901893088483309</c:v>
                </c:pt>
                <c:pt idx="17">
                  <c:v>0.15833261406513516</c:v>
                </c:pt>
                <c:pt idx="18">
                  <c:v>0.16764629724543723</c:v>
                </c:pt>
                <c:pt idx="19">
                  <c:v>0.17695998042573929</c:v>
                </c:pt>
                <c:pt idx="20">
                  <c:v>0.18627366360604136</c:v>
                </c:pt>
                <c:pt idx="21">
                  <c:v>0.19558734678634343</c:v>
                </c:pt>
                <c:pt idx="22">
                  <c:v>0.2049010299666455</c:v>
                </c:pt>
                <c:pt idx="23">
                  <c:v>0.21421471314694757</c:v>
                </c:pt>
                <c:pt idx="24">
                  <c:v>0.22352839632724963</c:v>
                </c:pt>
                <c:pt idx="25">
                  <c:v>0.2328420795075517</c:v>
                </c:pt>
                <c:pt idx="26">
                  <c:v>0.24215576268785377</c:v>
                </c:pt>
                <c:pt idx="27">
                  <c:v>0.25146944586815584</c:v>
                </c:pt>
                <c:pt idx="28">
                  <c:v>0.26078312904845791</c:v>
                </c:pt>
                <c:pt idx="29">
                  <c:v>0.27009681222875997</c:v>
                </c:pt>
                <c:pt idx="30">
                  <c:v>0.27941049540906204</c:v>
                </c:pt>
                <c:pt idx="31">
                  <c:v>0.28872417858936411</c:v>
                </c:pt>
                <c:pt idx="32">
                  <c:v>0.29803786176966618</c:v>
                </c:pt>
                <c:pt idx="33">
                  <c:v>0.30735154494996825</c:v>
                </c:pt>
                <c:pt idx="34">
                  <c:v>0.31666522813027032</c:v>
                </c:pt>
                <c:pt idx="35">
                  <c:v>0.32597891131057238</c:v>
                </c:pt>
                <c:pt idx="36">
                  <c:v>0.33529259449087445</c:v>
                </c:pt>
                <c:pt idx="37">
                  <c:v>0.34460627767117652</c:v>
                </c:pt>
                <c:pt idx="38">
                  <c:v>0.35391996085147859</c:v>
                </c:pt>
                <c:pt idx="39">
                  <c:v>0.36323364403178066</c:v>
                </c:pt>
                <c:pt idx="40">
                  <c:v>0.37254732721208272</c:v>
                </c:pt>
                <c:pt idx="41">
                  <c:v>0.38186101039238479</c:v>
                </c:pt>
                <c:pt idx="42">
                  <c:v>0.39117469357268686</c:v>
                </c:pt>
                <c:pt idx="43">
                  <c:v>0.40048837675298893</c:v>
                </c:pt>
                <c:pt idx="44">
                  <c:v>0.409802059933291</c:v>
                </c:pt>
                <c:pt idx="45">
                  <c:v>0.41911574311359306</c:v>
                </c:pt>
                <c:pt idx="46">
                  <c:v>0.42842942629389513</c:v>
                </c:pt>
                <c:pt idx="47">
                  <c:v>0.4377431094741972</c:v>
                </c:pt>
                <c:pt idx="48">
                  <c:v>0.44705679265449927</c:v>
                </c:pt>
                <c:pt idx="49">
                  <c:v>0.45637047583480134</c:v>
                </c:pt>
                <c:pt idx="50">
                  <c:v>0.4656841590151034</c:v>
                </c:pt>
                <c:pt idx="51">
                  <c:v>0.47499784219540547</c:v>
                </c:pt>
                <c:pt idx="52">
                  <c:v>0.48431152537570754</c:v>
                </c:pt>
                <c:pt idx="53">
                  <c:v>0.49362520855600961</c:v>
                </c:pt>
                <c:pt idx="54">
                  <c:v>0.50293889173631168</c:v>
                </c:pt>
                <c:pt idx="55">
                  <c:v>0.51225257491661369</c:v>
                </c:pt>
                <c:pt idx="56">
                  <c:v>0.52156625809691581</c:v>
                </c:pt>
                <c:pt idx="57">
                  <c:v>0.53087994127721783</c:v>
                </c:pt>
                <c:pt idx="58">
                  <c:v>0.54019362445751995</c:v>
                </c:pt>
                <c:pt idx="59">
                  <c:v>0.54950730763782196</c:v>
                </c:pt>
                <c:pt idx="60">
                  <c:v>0.55882099081812409</c:v>
                </c:pt>
                <c:pt idx="61">
                  <c:v>0.5681346739984261</c:v>
                </c:pt>
                <c:pt idx="62">
                  <c:v>0.57744835717872822</c:v>
                </c:pt>
                <c:pt idx="63">
                  <c:v>0.58676204035903023</c:v>
                </c:pt>
                <c:pt idx="64">
                  <c:v>0.59607572353933236</c:v>
                </c:pt>
                <c:pt idx="65">
                  <c:v>0.60538940671963437</c:v>
                </c:pt>
                <c:pt idx="66">
                  <c:v>0.61470308989993649</c:v>
                </c:pt>
                <c:pt idx="67">
                  <c:v>0.62401677308023851</c:v>
                </c:pt>
                <c:pt idx="68">
                  <c:v>0.63333045626054063</c:v>
                </c:pt>
                <c:pt idx="69">
                  <c:v>0.64264413944084264</c:v>
                </c:pt>
                <c:pt idx="70">
                  <c:v>0.65195782262114477</c:v>
                </c:pt>
                <c:pt idx="71">
                  <c:v>0.66127150580144678</c:v>
                </c:pt>
                <c:pt idx="72">
                  <c:v>0.6705851889817489</c:v>
                </c:pt>
                <c:pt idx="73">
                  <c:v>0.67989887216205092</c:v>
                </c:pt>
                <c:pt idx="74">
                  <c:v>0.68921255534235304</c:v>
                </c:pt>
                <c:pt idx="75">
                  <c:v>0.69852623852265505</c:v>
                </c:pt>
                <c:pt idx="76">
                  <c:v>0.70783992170295718</c:v>
                </c:pt>
                <c:pt idx="77">
                  <c:v>0.71715360488325919</c:v>
                </c:pt>
                <c:pt idx="78">
                  <c:v>0.72646728806356131</c:v>
                </c:pt>
                <c:pt idx="79">
                  <c:v>0.73578097124386332</c:v>
                </c:pt>
                <c:pt idx="80">
                  <c:v>0.74509465442416545</c:v>
                </c:pt>
                <c:pt idx="81">
                  <c:v>0.75440833760446746</c:v>
                </c:pt>
                <c:pt idx="82">
                  <c:v>0.76372202078476958</c:v>
                </c:pt>
                <c:pt idx="83">
                  <c:v>0.7730357039650716</c:v>
                </c:pt>
                <c:pt idx="84">
                  <c:v>0.78234938714537372</c:v>
                </c:pt>
                <c:pt idx="85">
                  <c:v>0.79166307032567573</c:v>
                </c:pt>
                <c:pt idx="86">
                  <c:v>0.80097675350597786</c:v>
                </c:pt>
                <c:pt idx="87">
                  <c:v>0.81029043668627987</c:v>
                </c:pt>
                <c:pt idx="88">
                  <c:v>0.81960411986658199</c:v>
                </c:pt>
                <c:pt idx="89">
                  <c:v>0.82891780304688401</c:v>
                </c:pt>
                <c:pt idx="90">
                  <c:v>0.83823148622718613</c:v>
                </c:pt>
                <c:pt idx="91">
                  <c:v>0.84754516940748814</c:v>
                </c:pt>
                <c:pt idx="92">
                  <c:v>0.85685885258779027</c:v>
                </c:pt>
                <c:pt idx="93">
                  <c:v>0.86617253576809228</c:v>
                </c:pt>
                <c:pt idx="94">
                  <c:v>0.8754862189483944</c:v>
                </c:pt>
                <c:pt idx="95">
                  <c:v>0.88479990212869641</c:v>
                </c:pt>
                <c:pt idx="96">
                  <c:v>0.89411358530899854</c:v>
                </c:pt>
                <c:pt idx="97">
                  <c:v>0.90342726848930055</c:v>
                </c:pt>
                <c:pt idx="98">
                  <c:v>0.91274095166960267</c:v>
                </c:pt>
                <c:pt idx="99">
                  <c:v>0.92205463484990469</c:v>
                </c:pt>
                <c:pt idx="100">
                  <c:v>0.93136831803020681</c:v>
                </c:pt>
                <c:pt idx="101">
                  <c:v>0.94068200121050882</c:v>
                </c:pt>
                <c:pt idx="102">
                  <c:v>0.94999568439081095</c:v>
                </c:pt>
                <c:pt idx="103">
                  <c:v>0.95930936757111296</c:v>
                </c:pt>
                <c:pt idx="104">
                  <c:v>0.96862305075141508</c:v>
                </c:pt>
                <c:pt idx="105">
                  <c:v>0.97793673393171709</c:v>
                </c:pt>
                <c:pt idx="106">
                  <c:v>0.98725041711201922</c:v>
                </c:pt>
                <c:pt idx="107">
                  <c:v>0.99656410029232123</c:v>
                </c:pt>
                <c:pt idx="108">
                  <c:v>1.0058777834726234</c:v>
                </c:pt>
                <c:pt idx="109">
                  <c:v>1.0151914666529254</c:v>
                </c:pt>
                <c:pt idx="110">
                  <c:v>1.0245051498332274</c:v>
                </c:pt>
                <c:pt idx="111">
                  <c:v>1.0338188330135296</c:v>
                </c:pt>
                <c:pt idx="112">
                  <c:v>1.0431325161938316</c:v>
                </c:pt>
                <c:pt idx="113">
                  <c:v>1.0524461993741336</c:v>
                </c:pt>
                <c:pt idx="114">
                  <c:v>1.0617598825544357</c:v>
                </c:pt>
                <c:pt idx="115">
                  <c:v>1.0710735657347379</c:v>
                </c:pt>
                <c:pt idx="116">
                  <c:v>1.0803872489150399</c:v>
                </c:pt>
                <c:pt idx="117">
                  <c:v>1.0897009320953419</c:v>
                </c:pt>
                <c:pt idx="118">
                  <c:v>1.0990146152756439</c:v>
                </c:pt>
                <c:pt idx="119">
                  <c:v>1.1083282984559462</c:v>
                </c:pt>
                <c:pt idx="120">
                  <c:v>1.1176419816362482</c:v>
                </c:pt>
                <c:pt idx="121">
                  <c:v>1.1269556648165502</c:v>
                </c:pt>
                <c:pt idx="122">
                  <c:v>1.1362693479968522</c:v>
                </c:pt>
                <c:pt idx="123">
                  <c:v>1.1455830311771544</c:v>
                </c:pt>
                <c:pt idx="124">
                  <c:v>1.1548967143574564</c:v>
                </c:pt>
                <c:pt idx="125">
                  <c:v>1.1642103975377585</c:v>
                </c:pt>
                <c:pt idx="126">
                  <c:v>1.1735240807180605</c:v>
                </c:pt>
                <c:pt idx="127">
                  <c:v>1.1828377638983627</c:v>
                </c:pt>
                <c:pt idx="128">
                  <c:v>1.1921514470786647</c:v>
                </c:pt>
                <c:pt idx="129">
                  <c:v>1.2014651302589667</c:v>
                </c:pt>
                <c:pt idx="130">
                  <c:v>1.2107788134392687</c:v>
                </c:pt>
                <c:pt idx="131">
                  <c:v>1.220092496619571</c:v>
                </c:pt>
                <c:pt idx="132">
                  <c:v>1.229406179799873</c:v>
                </c:pt>
                <c:pt idx="133">
                  <c:v>1.238719862980175</c:v>
                </c:pt>
                <c:pt idx="134">
                  <c:v>1.248033546160477</c:v>
                </c:pt>
                <c:pt idx="135">
                  <c:v>1.2573472293407792</c:v>
                </c:pt>
                <c:pt idx="136">
                  <c:v>1.2666609125210813</c:v>
                </c:pt>
                <c:pt idx="137">
                  <c:v>1.2759745957013833</c:v>
                </c:pt>
                <c:pt idx="138">
                  <c:v>1.2852882788816853</c:v>
                </c:pt>
                <c:pt idx="139">
                  <c:v>1.2946019620619875</c:v>
                </c:pt>
                <c:pt idx="140">
                  <c:v>1.3039156452422895</c:v>
                </c:pt>
                <c:pt idx="141">
                  <c:v>1.3132293284225915</c:v>
                </c:pt>
                <c:pt idx="142">
                  <c:v>1.3225430116028936</c:v>
                </c:pt>
                <c:pt idx="143">
                  <c:v>1.3318566947831958</c:v>
                </c:pt>
              </c:numCache>
            </c:numRef>
          </c:xVal>
          <c:yVal>
            <c:numRef>
              <c:f>Viscosity!$AC$2:$AC$145</c:f>
              <c:numCache>
                <c:formatCode>General</c:formatCode>
                <c:ptCount val="144"/>
                <c:pt idx="0">
                  <c:v>5.7999999999999972</c:v>
                </c:pt>
                <c:pt idx="1">
                  <c:v>18</c:v>
                </c:pt>
                <c:pt idx="2">
                  <c:v>10.200000000000003</c:v>
                </c:pt>
                <c:pt idx="3">
                  <c:v>5.7999999999999972</c:v>
                </c:pt>
                <c:pt idx="4">
                  <c:v>2.2000000000000028</c:v>
                </c:pt>
                <c:pt idx="5">
                  <c:v>2.2000000000000028</c:v>
                </c:pt>
                <c:pt idx="6">
                  <c:v>5.7999999999999972</c:v>
                </c:pt>
                <c:pt idx="7">
                  <c:v>5.7999999999999972</c:v>
                </c:pt>
                <c:pt idx="8">
                  <c:v>46</c:v>
                </c:pt>
                <c:pt idx="9">
                  <c:v>-1.7999999999999972</c:v>
                </c:pt>
                <c:pt idx="10">
                  <c:v>2.2000000000000028</c:v>
                </c:pt>
                <c:pt idx="11">
                  <c:v>-1.7999999999999972</c:v>
                </c:pt>
                <c:pt idx="12">
                  <c:v>-1.7999999999999972</c:v>
                </c:pt>
                <c:pt idx="13">
                  <c:v>-1.7999999999999972</c:v>
                </c:pt>
                <c:pt idx="14">
                  <c:v>14</c:v>
                </c:pt>
                <c:pt idx="15">
                  <c:v>-1.7999999999999972</c:v>
                </c:pt>
                <c:pt idx="16">
                  <c:v>2.2000000000000028</c:v>
                </c:pt>
                <c:pt idx="17">
                  <c:v>14</c:v>
                </c:pt>
                <c:pt idx="18">
                  <c:v>5.7999999999999972</c:v>
                </c:pt>
                <c:pt idx="19">
                  <c:v>18</c:v>
                </c:pt>
                <c:pt idx="20">
                  <c:v>2.2000000000000028</c:v>
                </c:pt>
                <c:pt idx="21">
                  <c:v>2.2000000000000028</c:v>
                </c:pt>
                <c:pt idx="22">
                  <c:v>2.2000000000000028</c:v>
                </c:pt>
                <c:pt idx="23">
                  <c:v>-1.7999999999999972</c:v>
                </c:pt>
                <c:pt idx="24">
                  <c:v>-1.7999999999999972</c:v>
                </c:pt>
                <c:pt idx="25">
                  <c:v>-1.7999999999999972</c:v>
                </c:pt>
                <c:pt idx="26">
                  <c:v>-1.7999999999999972</c:v>
                </c:pt>
                <c:pt idx="27">
                  <c:v>-1.7999999999999972</c:v>
                </c:pt>
                <c:pt idx="28">
                  <c:v>-1.7999999999999972</c:v>
                </c:pt>
                <c:pt idx="29">
                  <c:v>-5.7999999999999972</c:v>
                </c:pt>
                <c:pt idx="30">
                  <c:v>-1.7999999999999972</c:v>
                </c:pt>
                <c:pt idx="31">
                  <c:v>-1.7999999999999972</c:v>
                </c:pt>
                <c:pt idx="32">
                  <c:v>-1.7999999999999972</c:v>
                </c:pt>
                <c:pt idx="33">
                  <c:v>-1.7999999999999972</c:v>
                </c:pt>
                <c:pt idx="34">
                  <c:v>-5.7999999999999972</c:v>
                </c:pt>
                <c:pt idx="35">
                  <c:v>-1.7999999999999972</c:v>
                </c:pt>
                <c:pt idx="36">
                  <c:v>-1.7999999999999972</c:v>
                </c:pt>
                <c:pt idx="37">
                  <c:v>-1.7999999999999972</c:v>
                </c:pt>
                <c:pt idx="38">
                  <c:v>5.7999999999999972</c:v>
                </c:pt>
                <c:pt idx="39">
                  <c:v>-5.7999999999999972</c:v>
                </c:pt>
                <c:pt idx="40">
                  <c:v>-1.7999999999999972</c:v>
                </c:pt>
                <c:pt idx="41">
                  <c:v>-1.7999999999999972</c:v>
                </c:pt>
                <c:pt idx="42">
                  <c:v>10.200000000000003</c:v>
                </c:pt>
                <c:pt idx="43">
                  <c:v>2.2000000000000028</c:v>
                </c:pt>
                <c:pt idx="44">
                  <c:v>-5.7999999999999972</c:v>
                </c:pt>
                <c:pt idx="45">
                  <c:v>10.200000000000003</c:v>
                </c:pt>
                <c:pt idx="46">
                  <c:v>-1.7999999999999972</c:v>
                </c:pt>
                <c:pt idx="47">
                  <c:v>-5.7999999999999972</c:v>
                </c:pt>
                <c:pt idx="48">
                  <c:v>-1.7999999999999972</c:v>
                </c:pt>
                <c:pt idx="49">
                  <c:v>-5.7999999999999972</c:v>
                </c:pt>
                <c:pt idx="50">
                  <c:v>-1.7999999999999972</c:v>
                </c:pt>
                <c:pt idx="51">
                  <c:v>-1.7999999999999972</c:v>
                </c:pt>
                <c:pt idx="52">
                  <c:v>5.7999999999999972</c:v>
                </c:pt>
                <c:pt idx="53">
                  <c:v>-1.7999999999999972</c:v>
                </c:pt>
                <c:pt idx="54">
                  <c:v>-5.7999999999999972</c:v>
                </c:pt>
                <c:pt idx="55">
                  <c:v>-1.7999999999999972</c:v>
                </c:pt>
                <c:pt idx="56">
                  <c:v>-5.7999999999999972</c:v>
                </c:pt>
                <c:pt idx="57">
                  <c:v>-1.7999999999999972</c:v>
                </c:pt>
                <c:pt idx="58">
                  <c:v>5.7999999999999972</c:v>
                </c:pt>
                <c:pt idx="59">
                  <c:v>5.7999999999999972</c:v>
                </c:pt>
                <c:pt idx="60">
                  <c:v>5.7999999999999972</c:v>
                </c:pt>
                <c:pt idx="61">
                  <c:v>-9.7999999999999972</c:v>
                </c:pt>
                <c:pt idx="62">
                  <c:v>-9.7999999999999972</c:v>
                </c:pt>
                <c:pt idx="63">
                  <c:v>-9.7999999999999972</c:v>
                </c:pt>
                <c:pt idx="64">
                  <c:v>-9.7999999999999972</c:v>
                </c:pt>
                <c:pt idx="65">
                  <c:v>-9.7999999999999972</c:v>
                </c:pt>
                <c:pt idx="66">
                  <c:v>-9.7999999999999972</c:v>
                </c:pt>
                <c:pt idx="67">
                  <c:v>-9.7999999999999972</c:v>
                </c:pt>
                <c:pt idx="68">
                  <c:v>-13.900000000000006</c:v>
                </c:pt>
                <c:pt idx="69">
                  <c:v>2.2000000000000028</c:v>
                </c:pt>
                <c:pt idx="70">
                  <c:v>-5.7999999999999972</c:v>
                </c:pt>
                <c:pt idx="71">
                  <c:v>-1.7999999999999972</c:v>
                </c:pt>
                <c:pt idx="72">
                  <c:v>-9.7999999999999972</c:v>
                </c:pt>
                <c:pt idx="73">
                  <c:v>-1.7999999999999972</c:v>
                </c:pt>
                <c:pt idx="74">
                  <c:v>-9.7999999999999972</c:v>
                </c:pt>
                <c:pt idx="75">
                  <c:v>-9.7999999999999972</c:v>
                </c:pt>
                <c:pt idx="76">
                  <c:v>-1.7999999999999972</c:v>
                </c:pt>
                <c:pt idx="77">
                  <c:v>-5.7999999999999972</c:v>
                </c:pt>
                <c:pt idx="78">
                  <c:v>-9.7999999999999972</c:v>
                </c:pt>
                <c:pt idx="79">
                  <c:v>-5.7999999999999972</c:v>
                </c:pt>
                <c:pt idx="80">
                  <c:v>-5.7999999999999972</c:v>
                </c:pt>
                <c:pt idx="81">
                  <c:v>-9.7999999999999972</c:v>
                </c:pt>
                <c:pt idx="82">
                  <c:v>-1.7999999999999972</c:v>
                </c:pt>
                <c:pt idx="83">
                  <c:v>-17.900000000000006</c:v>
                </c:pt>
                <c:pt idx="84">
                  <c:v>-5.7999999999999972</c:v>
                </c:pt>
                <c:pt idx="85">
                  <c:v>-5.7999999999999972</c:v>
                </c:pt>
                <c:pt idx="86">
                  <c:v>-5.7999999999999972</c:v>
                </c:pt>
                <c:pt idx="87">
                  <c:v>-1.7999999999999972</c:v>
                </c:pt>
                <c:pt idx="88">
                  <c:v>91</c:v>
                </c:pt>
                <c:pt idx="89">
                  <c:v>-13.900000000000006</c:v>
                </c:pt>
                <c:pt idx="90">
                  <c:v>-1.7999999999999972</c:v>
                </c:pt>
                <c:pt idx="91">
                  <c:v>-9.7999999999999972</c:v>
                </c:pt>
                <c:pt idx="92">
                  <c:v>50</c:v>
                </c:pt>
                <c:pt idx="93">
                  <c:v>-9.7999999999999972</c:v>
                </c:pt>
                <c:pt idx="94">
                  <c:v>26</c:v>
                </c:pt>
                <c:pt idx="95">
                  <c:v>54</c:v>
                </c:pt>
                <c:pt idx="96">
                  <c:v>106</c:v>
                </c:pt>
                <c:pt idx="97">
                  <c:v>30</c:v>
                </c:pt>
                <c:pt idx="98">
                  <c:v>5.7999999999999972</c:v>
                </c:pt>
                <c:pt idx="99">
                  <c:v>14</c:v>
                </c:pt>
                <c:pt idx="100">
                  <c:v>50</c:v>
                </c:pt>
                <c:pt idx="101">
                  <c:v>34</c:v>
                </c:pt>
                <c:pt idx="102">
                  <c:v>38</c:v>
                </c:pt>
                <c:pt idx="103">
                  <c:v>78</c:v>
                </c:pt>
                <c:pt idx="104">
                  <c:v>138</c:v>
                </c:pt>
                <c:pt idx="105">
                  <c:v>170</c:v>
                </c:pt>
                <c:pt idx="106">
                  <c:v>126</c:v>
                </c:pt>
                <c:pt idx="107">
                  <c:v>183</c:v>
                </c:pt>
                <c:pt idx="108">
                  <c:v>186</c:v>
                </c:pt>
                <c:pt idx="109">
                  <c:v>271</c:v>
                </c:pt>
                <c:pt idx="110">
                  <c:v>275</c:v>
                </c:pt>
                <c:pt idx="111">
                  <c:v>345</c:v>
                </c:pt>
                <c:pt idx="112">
                  <c:v>488</c:v>
                </c:pt>
                <c:pt idx="113">
                  <c:v>559</c:v>
                </c:pt>
                <c:pt idx="114">
                  <c:v>655</c:v>
                </c:pt>
                <c:pt idx="115">
                  <c:v>769</c:v>
                </c:pt>
                <c:pt idx="116">
                  <c:v>974</c:v>
                </c:pt>
                <c:pt idx="117">
                  <c:v>1094</c:v>
                </c:pt>
                <c:pt idx="118">
                  <c:v>1234</c:v>
                </c:pt>
                <c:pt idx="119">
                  <c:v>1344</c:v>
                </c:pt>
                <c:pt idx="120">
                  <c:v>1444</c:v>
                </c:pt>
                <c:pt idx="121">
                  <c:v>1514</c:v>
                </c:pt>
                <c:pt idx="122">
                  <c:v>1634</c:v>
                </c:pt>
                <c:pt idx="123">
                  <c:v>1704</c:v>
                </c:pt>
                <c:pt idx="124">
                  <c:v>1764</c:v>
                </c:pt>
                <c:pt idx="125">
                  <c:v>1884</c:v>
                </c:pt>
                <c:pt idx="126">
                  <c:v>2034</c:v>
                </c:pt>
                <c:pt idx="127">
                  <c:v>2114</c:v>
                </c:pt>
                <c:pt idx="128">
                  <c:v>2234</c:v>
                </c:pt>
                <c:pt idx="129">
                  <c:v>2314</c:v>
                </c:pt>
                <c:pt idx="130">
                  <c:v>2384</c:v>
                </c:pt>
                <c:pt idx="131">
                  <c:v>2484</c:v>
                </c:pt>
                <c:pt idx="132">
                  <c:v>2614</c:v>
                </c:pt>
                <c:pt idx="133">
                  <c:v>2724</c:v>
                </c:pt>
                <c:pt idx="134">
                  <c:v>2874</c:v>
                </c:pt>
                <c:pt idx="135">
                  <c:v>2974</c:v>
                </c:pt>
                <c:pt idx="136">
                  <c:v>3074</c:v>
                </c:pt>
                <c:pt idx="137">
                  <c:v>3204</c:v>
                </c:pt>
                <c:pt idx="138">
                  <c:v>3324</c:v>
                </c:pt>
                <c:pt idx="139">
                  <c:v>3484</c:v>
                </c:pt>
                <c:pt idx="140">
                  <c:v>3624</c:v>
                </c:pt>
                <c:pt idx="141">
                  <c:v>3654</c:v>
                </c:pt>
                <c:pt idx="142">
                  <c:v>3784</c:v>
                </c:pt>
                <c:pt idx="143">
                  <c:v>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24-4E4A-A0E5-5164D905D49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Viscosity!$AM$2:$AM$43</c:f>
              <c:numCache>
                <c:formatCode>General</c:formatCode>
                <c:ptCount val="42"/>
                <c:pt idx="0">
                  <c:v>0</c:v>
                </c:pt>
                <c:pt idx="1">
                  <c:v>3.1732840750324072E-2</c:v>
                </c:pt>
                <c:pt idx="2">
                  <c:v>6.3465681500648144E-2</c:v>
                </c:pt>
                <c:pt idx="3">
                  <c:v>9.5198522250972223E-2</c:v>
                </c:pt>
                <c:pt idx="4">
                  <c:v>0.12693136300129629</c:v>
                </c:pt>
                <c:pt idx="5">
                  <c:v>0.15866420375162038</c:v>
                </c:pt>
                <c:pt idx="6">
                  <c:v>0.19039704450194445</c:v>
                </c:pt>
                <c:pt idx="7">
                  <c:v>0.22212988525226854</c:v>
                </c:pt>
                <c:pt idx="8">
                  <c:v>0.25386272600259258</c:v>
                </c:pt>
                <c:pt idx="9">
                  <c:v>0.2855955667529167</c:v>
                </c:pt>
                <c:pt idx="10">
                  <c:v>0.31732840750324076</c:v>
                </c:pt>
                <c:pt idx="11">
                  <c:v>0.34906124825356483</c:v>
                </c:pt>
                <c:pt idx="12">
                  <c:v>0.38079408900388889</c:v>
                </c:pt>
                <c:pt idx="13">
                  <c:v>0.41252692975421296</c:v>
                </c:pt>
                <c:pt idx="14">
                  <c:v>0.44425977050453708</c:v>
                </c:pt>
                <c:pt idx="15">
                  <c:v>0.47599261125486114</c:v>
                </c:pt>
                <c:pt idx="16">
                  <c:v>0.50772545200518515</c:v>
                </c:pt>
                <c:pt idx="17">
                  <c:v>0.53945829275550927</c:v>
                </c:pt>
                <c:pt idx="18">
                  <c:v>0.57119113350583339</c:v>
                </c:pt>
                <c:pt idx="19">
                  <c:v>0.6029239742561574</c:v>
                </c:pt>
                <c:pt idx="20">
                  <c:v>0.63465681500648152</c:v>
                </c:pt>
                <c:pt idx="21">
                  <c:v>0.66638965575680553</c:v>
                </c:pt>
                <c:pt idx="22">
                  <c:v>0.69812249650712965</c:v>
                </c:pt>
                <c:pt idx="23">
                  <c:v>0.72985533725745377</c:v>
                </c:pt>
                <c:pt idx="24">
                  <c:v>0.76158817800777778</c:v>
                </c:pt>
                <c:pt idx="25">
                  <c:v>0.7933210187581019</c:v>
                </c:pt>
                <c:pt idx="26">
                  <c:v>0.82505385950842591</c:v>
                </c:pt>
                <c:pt idx="27">
                  <c:v>0.85678670025875003</c:v>
                </c:pt>
                <c:pt idx="28">
                  <c:v>0.88851954100907415</c:v>
                </c:pt>
                <c:pt idx="29">
                  <c:v>0.92025238175939816</c:v>
                </c:pt>
                <c:pt idx="30">
                  <c:v>0.95198522250972228</c:v>
                </c:pt>
                <c:pt idx="31">
                  <c:v>0.98371806326004629</c:v>
                </c:pt>
                <c:pt idx="32">
                  <c:v>1.0154509040103703</c:v>
                </c:pt>
                <c:pt idx="33">
                  <c:v>1.0471837447606944</c:v>
                </c:pt>
                <c:pt idx="34">
                  <c:v>1.0789165855110185</c:v>
                </c:pt>
                <c:pt idx="35">
                  <c:v>1.1106494262613427</c:v>
                </c:pt>
                <c:pt idx="36">
                  <c:v>1.1423822670116668</c:v>
                </c:pt>
                <c:pt idx="37">
                  <c:v>1.1741151077619907</c:v>
                </c:pt>
                <c:pt idx="38">
                  <c:v>1.2058479485123148</c:v>
                </c:pt>
                <c:pt idx="39">
                  <c:v>1.2375807892626389</c:v>
                </c:pt>
                <c:pt idx="40">
                  <c:v>1.269313630012963</c:v>
                </c:pt>
                <c:pt idx="41">
                  <c:v>1.3010464707632872</c:v>
                </c:pt>
              </c:numCache>
            </c:numRef>
          </c:xVal>
          <c:yVal>
            <c:numRef>
              <c:f>Viscosity!$AL$2:$AL$43</c:f>
              <c:numCache>
                <c:formatCode>General</c:formatCode>
                <c:ptCount val="42"/>
                <c:pt idx="0">
                  <c:v>3.3103448275862064</c:v>
                </c:pt>
                <c:pt idx="1">
                  <c:v>7.3103448275862064</c:v>
                </c:pt>
                <c:pt idx="2">
                  <c:v>-0.68965517241379359</c:v>
                </c:pt>
                <c:pt idx="3">
                  <c:v>-0.68965517241379359</c:v>
                </c:pt>
                <c:pt idx="4">
                  <c:v>3.3103448275862064</c:v>
                </c:pt>
                <c:pt idx="5">
                  <c:v>3.3103448275862064</c:v>
                </c:pt>
                <c:pt idx="6">
                  <c:v>3.3103448275862064</c:v>
                </c:pt>
                <c:pt idx="7">
                  <c:v>3.3103448275862064</c:v>
                </c:pt>
                <c:pt idx="8">
                  <c:v>3.3103448275862064</c:v>
                </c:pt>
                <c:pt idx="9">
                  <c:v>3.3103448275862064</c:v>
                </c:pt>
                <c:pt idx="10">
                  <c:v>3.3103448275862064</c:v>
                </c:pt>
                <c:pt idx="11">
                  <c:v>3.3103448275862064</c:v>
                </c:pt>
                <c:pt idx="12">
                  <c:v>3.3103448275862064</c:v>
                </c:pt>
                <c:pt idx="13">
                  <c:v>-4.6896551724137936</c:v>
                </c:pt>
                <c:pt idx="14">
                  <c:v>-4.6896551724137936</c:v>
                </c:pt>
                <c:pt idx="15">
                  <c:v>-4.6896551724137936</c:v>
                </c:pt>
                <c:pt idx="16">
                  <c:v>-4.6896551724137936</c:v>
                </c:pt>
                <c:pt idx="17">
                  <c:v>-4.6896551724137936</c:v>
                </c:pt>
                <c:pt idx="18">
                  <c:v>-4.6896551724137936</c:v>
                </c:pt>
                <c:pt idx="19">
                  <c:v>-4.6896551724137936</c:v>
                </c:pt>
                <c:pt idx="20">
                  <c:v>-4.6896551724137936</c:v>
                </c:pt>
                <c:pt idx="21">
                  <c:v>-4.6896551724137936</c:v>
                </c:pt>
                <c:pt idx="22">
                  <c:v>-0.68965517241379359</c:v>
                </c:pt>
                <c:pt idx="23">
                  <c:v>-0.68965517241379359</c:v>
                </c:pt>
                <c:pt idx="24">
                  <c:v>-0.68965517241379359</c:v>
                </c:pt>
                <c:pt idx="25">
                  <c:v>-0.68965517241379359</c:v>
                </c:pt>
                <c:pt idx="26">
                  <c:v>-0.68965517241379359</c:v>
                </c:pt>
                <c:pt idx="27">
                  <c:v>3.3103448275862064</c:v>
                </c:pt>
                <c:pt idx="28">
                  <c:v>3.3103448275862064</c:v>
                </c:pt>
                <c:pt idx="29">
                  <c:v>7.3103448275862064</c:v>
                </c:pt>
                <c:pt idx="30">
                  <c:v>15.310344827586206</c:v>
                </c:pt>
                <c:pt idx="31">
                  <c:v>39.310344827586206</c:v>
                </c:pt>
                <c:pt idx="32">
                  <c:v>163.31034482758622</c:v>
                </c:pt>
                <c:pt idx="33">
                  <c:v>425.31034482758622</c:v>
                </c:pt>
                <c:pt idx="34">
                  <c:v>745.31034482758616</c:v>
                </c:pt>
                <c:pt idx="35">
                  <c:v>1227.3103448275863</c:v>
                </c:pt>
                <c:pt idx="36">
                  <c:v>1637.3103448275863</c:v>
                </c:pt>
                <c:pt idx="37">
                  <c:v>2007.3103448275863</c:v>
                </c:pt>
                <c:pt idx="38">
                  <c:v>2447.3103448275861</c:v>
                </c:pt>
                <c:pt idx="39">
                  <c:v>2907.3103448275861</c:v>
                </c:pt>
                <c:pt idx="40">
                  <c:v>3427.3103448275861</c:v>
                </c:pt>
                <c:pt idx="41">
                  <c:v>3897.3103448275861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24-4E4A-A0E5-5164D905D49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Viscosity!$AV$2:$AV$52</c:f>
              <c:numCache>
                <c:formatCode>General</c:formatCode>
                <c:ptCount val="51"/>
                <c:pt idx="0">
                  <c:v>0</c:v>
                </c:pt>
                <c:pt idx="1">
                  <c:v>2.4483214408257226E-2</c:v>
                </c:pt>
                <c:pt idx="2">
                  <c:v>4.8966428816514453E-2</c:v>
                </c:pt>
                <c:pt idx="3">
                  <c:v>7.3449643224771669E-2</c:v>
                </c:pt>
                <c:pt idx="4">
                  <c:v>9.7932857633028905E-2</c:v>
                </c:pt>
                <c:pt idx="5">
                  <c:v>0.12241607204128613</c:v>
                </c:pt>
                <c:pt idx="6">
                  <c:v>0.14689928644954334</c:v>
                </c:pt>
                <c:pt idx="7">
                  <c:v>0.17138250085780057</c:v>
                </c:pt>
                <c:pt idx="8">
                  <c:v>0.19586571526605781</c:v>
                </c:pt>
                <c:pt idx="9">
                  <c:v>0.22034892967431502</c:v>
                </c:pt>
                <c:pt idx="10">
                  <c:v>0.24483214408257226</c:v>
                </c:pt>
                <c:pt idx="11">
                  <c:v>0.26931535849082949</c:v>
                </c:pt>
                <c:pt idx="12">
                  <c:v>0.29379857289908667</c:v>
                </c:pt>
                <c:pt idx="13">
                  <c:v>0.31828178730734391</c:v>
                </c:pt>
                <c:pt idx="14">
                  <c:v>0.34276500171560115</c:v>
                </c:pt>
                <c:pt idx="15">
                  <c:v>0.36724821612385838</c:v>
                </c:pt>
                <c:pt idx="16">
                  <c:v>0.39173143053211562</c:v>
                </c:pt>
                <c:pt idx="17">
                  <c:v>0.4162146449403728</c:v>
                </c:pt>
                <c:pt idx="18">
                  <c:v>0.44069785934863004</c:v>
                </c:pt>
                <c:pt idx="19">
                  <c:v>0.46518107375688728</c:v>
                </c:pt>
                <c:pt idx="20">
                  <c:v>0.48966428816514451</c:v>
                </c:pt>
                <c:pt idx="21">
                  <c:v>0.51414750257340169</c:v>
                </c:pt>
                <c:pt idx="22">
                  <c:v>0.53863071698165899</c:v>
                </c:pt>
                <c:pt idx="23">
                  <c:v>0.56311393138991617</c:v>
                </c:pt>
                <c:pt idx="24">
                  <c:v>0.58759714579817335</c:v>
                </c:pt>
                <c:pt idx="25">
                  <c:v>0.61208036020643064</c:v>
                </c:pt>
                <c:pt idx="26">
                  <c:v>0.63656357461468782</c:v>
                </c:pt>
                <c:pt idx="27">
                  <c:v>0.66104678902294511</c:v>
                </c:pt>
                <c:pt idx="28">
                  <c:v>0.68553000343120229</c:v>
                </c:pt>
                <c:pt idx="29">
                  <c:v>0.71001321783945948</c:v>
                </c:pt>
                <c:pt idx="30">
                  <c:v>0.73449643224771677</c:v>
                </c:pt>
                <c:pt idx="31">
                  <c:v>0.75897964665597395</c:v>
                </c:pt>
                <c:pt idx="32">
                  <c:v>0.78346286106423124</c:v>
                </c:pt>
                <c:pt idx="33">
                  <c:v>0.80794607547248842</c:v>
                </c:pt>
                <c:pt idx="34">
                  <c:v>0.8324292898807456</c:v>
                </c:pt>
                <c:pt idx="35">
                  <c:v>0.8569125042890029</c:v>
                </c:pt>
                <c:pt idx="36">
                  <c:v>0.88139571869726008</c:v>
                </c:pt>
                <c:pt idx="37">
                  <c:v>0.90587893310551737</c:v>
                </c:pt>
                <c:pt idx="38">
                  <c:v>0.93036214751377455</c:v>
                </c:pt>
                <c:pt idx="39">
                  <c:v>0.95484536192203173</c:v>
                </c:pt>
                <c:pt idx="40">
                  <c:v>0.97932857633028902</c:v>
                </c:pt>
                <c:pt idx="41">
                  <c:v>1.0038117907385462</c:v>
                </c:pt>
                <c:pt idx="42">
                  <c:v>1.0282950051468034</c:v>
                </c:pt>
                <c:pt idx="43">
                  <c:v>1.0527782195550608</c:v>
                </c:pt>
                <c:pt idx="44">
                  <c:v>1.077261433963318</c:v>
                </c:pt>
                <c:pt idx="45">
                  <c:v>1.1017446483715752</c:v>
                </c:pt>
                <c:pt idx="46">
                  <c:v>1.1262278627798323</c:v>
                </c:pt>
                <c:pt idx="47">
                  <c:v>1.1507110771880895</c:v>
                </c:pt>
                <c:pt idx="48">
                  <c:v>1.1751942915963467</c:v>
                </c:pt>
                <c:pt idx="49">
                  <c:v>1.1996775060046041</c:v>
                </c:pt>
                <c:pt idx="50">
                  <c:v>1.2241607204128613</c:v>
                </c:pt>
              </c:numCache>
            </c:numRef>
          </c:xVal>
          <c:yVal>
            <c:numRef>
              <c:f>Viscosity!$AU$2:$AU$52</c:f>
              <c:numCache>
                <c:formatCode>General</c:formatCode>
                <c:ptCount val="51"/>
                <c:pt idx="0">
                  <c:v>-1.8100000000000023</c:v>
                </c:pt>
                <c:pt idx="1">
                  <c:v>-3.8100000000000023</c:v>
                </c:pt>
                <c:pt idx="2">
                  <c:v>-1.8100000000000023</c:v>
                </c:pt>
                <c:pt idx="3">
                  <c:v>-1.8100000000000023</c:v>
                </c:pt>
                <c:pt idx="4">
                  <c:v>0.18999999999999773</c:v>
                </c:pt>
                <c:pt idx="5">
                  <c:v>-1.8100000000000023</c:v>
                </c:pt>
                <c:pt idx="6">
                  <c:v>-1.8100000000000023</c:v>
                </c:pt>
                <c:pt idx="7">
                  <c:v>-1.8100000000000023</c:v>
                </c:pt>
                <c:pt idx="8">
                  <c:v>0.18999999999999773</c:v>
                </c:pt>
                <c:pt idx="9">
                  <c:v>-1.8100000000000023</c:v>
                </c:pt>
                <c:pt idx="10">
                  <c:v>0.18999999999999773</c:v>
                </c:pt>
                <c:pt idx="11">
                  <c:v>0.18999999999999773</c:v>
                </c:pt>
                <c:pt idx="12">
                  <c:v>0.18999999999999773</c:v>
                </c:pt>
                <c:pt idx="13">
                  <c:v>0.18999999999999773</c:v>
                </c:pt>
                <c:pt idx="14">
                  <c:v>0.18999999999999773</c:v>
                </c:pt>
                <c:pt idx="15">
                  <c:v>0.18999999999999773</c:v>
                </c:pt>
                <c:pt idx="16">
                  <c:v>0.18999999999999773</c:v>
                </c:pt>
                <c:pt idx="17">
                  <c:v>0.18999999999999773</c:v>
                </c:pt>
                <c:pt idx="18">
                  <c:v>0.18999999999999773</c:v>
                </c:pt>
                <c:pt idx="19">
                  <c:v>0.18999999999999773</c:v>
                </c:pt>
                <c:pt idx="20">
                  <c:v>2.2399999999999984</c:v>
                </c:pt>
                <c:pt idx="21">
                  <c:v>0.18999999999999773</c:v>
                </c:pt>
                <c:pt idx="22">
                  <c:v>0.18999999999999773</c:v>
                </c:pt>
                <c:pt idx="23">
                  <c:v>0.18999999999999773</c:v>
                </c:pt>
                <c:pt idx="24">
                  <c:v>2.2399999999999984</c:v>
                </c:pt>
                <c:pt idx="25">
                  <c:v>0.18999999999999773</c:v>
                </c:pt>
                <c:pt idx="26">
                  <c:v>2.2399999999999984</c:v>
                </c:pt>
                <c:pt idx="27">
                  <c:v>2.2399999999999984</c:v>
                </c:pt>
                <c:pt idx="28">
                  <c:v>2.2399999999999984</c:v>
                </c:pt>
                <c:pt idx="29">
                  <c:v>2.2399999999999984</c:v>
                </c:pt>
                <c:pt idx="30">
                  <c:v>8.2399999999999984</c:v>
                </c:pt>
                <c:pt idx="31">
                  <c:v>12.139999999999997</c:v>
                </c:pt>
                <c:pt idx="32">
                  <c:v>16.139999999999997</c:v>
                </c:pt>
                <c:pt idx="33">
                  <c:v>20.089999999999996</c:v>
                </c:pt>
                <c:pt idx="34">
                  <c:v>30.189999999999998</c:v>
                </c:pt>
                <c:pt idx="35">
                  <c:v>44.34</c:v>
                </c:pt>
                <c:pt idx="36">
                  <c:v>62.239999999999995</c:v>
                </c:pt>
                <c:pt idx="37">
                  <c:v>90.24</c:v>
                </c:pt>
                <c:pt idx="38">
                  <c:v>128.24</c:v>
                </c:pt>
                <c:pt idx="39">
                  <c:v>188.24</c:v>
                </c:pt>
                <c:pt idx="40">
                  <c:v>271.24</c:v>
                </c:pt>
                <c:pt idx="41">
                  <c:v>394.29</c:v>
                </c:pt>
                <c:pt idx="42">
                  <c:v>567.19000000000005</c:v>
                </c:pt>
                <c:pt idx="43">
                  <c:v>749.19</c:v>
                </c:pt>
                <c:pt idx="44">
                  <c:v>940.19</c:v>
                </c:pt>
                <c:pt idx="45">
                  <c:v>1149.19</c:v>
                </c:pt>
                <c:pt idx="46">
                  <c:v>1388.69</c:v>
                </c:pt>
                <c:pt idx="47">
                  <c:v>1670.19</c:v>
                </c:pt>
                <c:pt idx="48">
                  <c:v>1947.19</c:v>
                </c:pt>
                <c:pt idx="49">
                  <c:v>2298.19</c:v>
                </c:pt>
                <c:pt idx="50">
                  <c:v>2648.19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24-4E4A-A0E5-5164D905D49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Viscosity!$BE$2:$BE$118</c:f>
              <c:numCache>
                <c:formatCode>General</c:formatCode>
                <c:ptCount val="117"/>
                <c:pt idx="0">
                  <c:v>0</c:v>
                </c:pt>
                <c:pt idx="1">
                  <c:v>1.1340832826337417E-2</c:v>
                </c:pt>
                <c:pt idx="2">
                  <c:v>2.2681665652674834E-2</c:v>
                </c:pt>
                <c:pt idx="3">
                  <c:v>3.4022498479012252E-2</c:v>
                </c:pt>
                <c:pt idx="4">
                  <c:v>4.5363331305349669E-2</c:v>
                </c:pt>
                <c:pt idx="5">
                  <c:v>5.6704164131687079E-2</c:v>
                </c:pt>
                <c:pt idx="6">
                  <c:v>6.8044996958024503E-2</c:v>
                </c:pt>
                <c:pt idx="7">
                  <c:v>7.9385829784361914E-2</c:v>
                </c:pt>
                <c:pt idx="8">
                  <c:v>9.0726662610699338E-2</c:v>
                </c:pt>
                <c:pt idx="9">
                  <c:v>0.10206749543703675</c:v>
                </c:pt>
                <c:pt idx="10">
                  <c:v>0.11340832826337416</c:v>
                </c:pt>
                <c:pt idx="11">
                  <c:v>0.12474916108971158</c:v>
                </c:pt>
                <c:pt idx="12">
                  <c:v>0.13608999391604901</c:v>
                </c:pt>
                <c:pt idx="13">
                  <c:v>0.14743082674238642</c:v>
                </c:pt>
                <c:pt idx="14">
                  <c:v>0.15877165956872383</c:v>
                </c:pt>
                <c:pt idx="15">
                  <c:v>0.17011249239506124</c:v>
                </c:pt>
                <c:pt idx="16">
                  <c:v>0.18145332522139868</c:v>
                </c:pt>
                <c:pt idx="17">
                  <c:v>0.19279415804773609</c:v>
                </c:pt>
                <c:pt idx="18">
                  <c:v>0.2041349908740735</c:v>
                </c:pt>
                <c:pt idx="19">
                  <c:v>0.21547582370041091</c:v>
                </c:pt>
                <c:pt idx="20">
                  <c:v>0.22681665652674832</c:v>
                </c:pt>
                <c:pt idx="21">
                  <c:v>0.23815748935308576</c:v>
                </c:pt>
                <c:pt idx="22">
                  <c:v>0.24949832217942317</c:v>
                </c:pt>
                <c:pt idx="23">
                  <c:v>0.2608391550057606</c:v>
                </c:pt>
                <c:pt idx="24">
                  <c:v>0.27217998783209801</c:v>
                </c:pt>
                <c:pt idx="25">
                  <c:v>0.28352082065843542</c:v>
                </c:pt>
                <c:pt idx="26">
                  <c:v>0.29486165348477283</c:v>
                </c:pt>
                <c:pt idx="27">
                  <c:v>0.30620248631111024</c:v>
                </c:pt>
                <c:pt idx="28">
                  <c:v>0.31754331913744765</c:v>
                </c:pt>
                <c:pt idx="29">
                  <c:v>0.32888415196378507</c:v>
                </c:pt>
                <c:pt idx="30">
                  <c:v>0.34022498479012248</c:v>
                </c:pt>
                <c:pt idx="31">
                  <c:v>0.35156581761645989</c:v>
                </c:pt>
                <c:pt idx="32">
                  <c:v>0.36290665044279735</c:v>
                </c:pt>
                <c:pt idx="33">
                  <c:v>0.37424748326913476</c:v>
                </c:pt>
                <c:pt idx="34">
                  <c:v>0.38558831609547217</c:v>
                </c:pt>
                <c:pt idx="35">
                  <c:v>0.39692914892180958</c:v>
                </c:pt>
                <c:pt idx="36">
                  <c:v>0.40826998174814699</c:v>
                </c:pt>
                <c:pt idx="37">
                  <c:v>0.4196108145744844</c:v>
                </c:pt>
                <c:pt idx="38">
                  <c:v>0.43095164740082181</c:v>
                </c:pt>
                <c:pt idx="39">
                  <c:v>0.44229248022715922</c:v>
                </c:pt>
                <c:pt idx="40">
                  <c:v>0.45363331305349663</c:v>
                </c:pt>
                <c:pt idx="41">
                  <c:v>0.4649741458798341</c:v>
                </c:pt>
                <c:pt idx="42">
                  <c:v>0.47631497870617151</c:v>
                </c:pt>
                <c:pt idx="43">
                  <c:v>0.48765581153250892</c:v>
                </c:pt>
                <c:pt idx="44">
                  <c:v>0.49899664435884633</c:v>
                </c:pt>
                <c:pt idx="45">
                  <c:v>0.51033747718518374</c:v>
                </c:pt>
                <c:pt idx="46">
                  <c:v>0.52167831001152121</c:v>
                </c:pt>
                <c:pt idx="47">
                  <c:v>0.53301914283785856</c:v>
                </c:pt>
                <c:pt idx="48">
                  <c:v>0.54435997566419603</c:v>
                </c:pt>
                <c:pt idx="49">
                  <c:v>0.55570080849053338</c:v>
                </c:pt>
                <c:pt idx="50">
                  <c:v>0.56704164131687085</c:v>
                </c:pt>
                <c:pt idx="51">
                  <c:v>0.5783824741432082</c:v>
                </c:pt>
                <c:pt idx="52">
                  <c:v>0.58972330696954567</c:v>
                </c:pt>
                <c:pt idx="53">
                  <c:v>0.60106413979588302</c:v>
                </c:pt>
                <c:pt idx="54">
                  <c:v>0.61240497262222049</c:v>
                </c:pt>
                <c:pt idx="55">
                  <c:v>0.62374580544855796</c:v>
                </c:pt>
                <c:pt idx="56">
                  <c:v>0.63508663827489531</c:v>
                </c:pt>
                <c:pt idx="57">
                  <c:v>0.64642747110123278</c:v>
                </c:pt>
                <c:pt idx="58">
                  <c:v>0.65776830392757013</c:v>
                </c:pt>
                <c:pt idx="59">
                  <c:v>0.6691091367539076</c:v>
                </c:pt>
                <c:pt idx="60">
                  <c:v>0.68044996958024495</c:v>
                </c:pt>
                <c:pt idx="61">
                  <c:v>0.69179080240658242</c:v>
                </c:pt>
                <c:pt idx="62">
                  <c:v>0.70313163523291977</c:v>
                </c:pt>
                <c:pt idx="63">
                  <c:v>0.71447246805925724</c:v>
                </c:pt>
                <c:pt idx="64">
                  <c:v>0.7258133008855947</c:v>
                </c:pt>
                <c:pt idx="65">
                  <c:v>0.73715413371193206</c:v>
                </c:pt>
                <c:pt idx="66">
                  <c:v>0.74849496653826952</c:v>
                </c:pt>
                <c:pt idx="67">
                  <c:v>0.75983579936460688</c:v>
                </c:pt>
                <c:pt idx="68">
                  <c:v>0.77117663219094434</c:v>
                </c:pt>
                <c:pt idx="69">
                  <c:v>0.7825174650172817</c:v>
                </c:pt>
                <c:pt idx="70">
                  <c:v>0.79385829784361917</c:v>
                </c:pt>
                <c:pt idx="71">
                  <c:v>0.80519913066995652</c:v>
                </c:pt>
                <c:pt idx="72">
                  <c:v>0.81653996349629399</c:v>
                </c:pt>
                <c:pt idx="73">
                  <c:v>0.82788079632263145</c:v>
                </c:pt>
                <c:pt idx="74">
                  <c:v>0.83922162914896881</c:v>
                </c:pt>
                <c:pt idx="75">
                  <c:v>0.85056246197530627</c:v>
                </c:pt>
                <c:pt idx="76">
                  <c:v>0.86190329480164363</c:v>
                </c:pt>
                <c:pt idx="77">
                  <c:v>0.87324412762798109</c:v>
                </c:pt>
                <c:pt idx="78">
                  <c:v>0.88458496045431845</c:v>
                </c:pt>
                <c:pt idx="79">
                  <c:v>0.89592579328065591</c:v>
                </c:pt>
                <c:pt idx="80">
                  <c:v>0.90726662610699327</c:v>
                </c:pt>
                <c:pt idx="81">
                  <c:v>0.91860745893333073</c:v>
                </c:pt>
                <c:pt idx="82">
                  <c:v>0.9299482917596682</c:v>
                </c:pt>
                <c:pt idx="83">
                  <c:v>0.94128912458600555</c:v>
                </c:pt>
                <c:pt idx="84">
                  <c:v>0.95262995741234302</c:v>
                </c:pt>
                <c:pt idx="85">
                  <c:v>0.96397079023868038</c:v>
                </c:pt>
                <c:pt idx="86">
                  <c:v>0.97531162306501784</c:v>
                </c:pt>
                <c:pt idx="87">
                  <c:v>0.9866524558913552</c:v>
                </c:pt>
                <c:pt idx="88">
                  <c:v>0.99799328871769266</c:v>
                </c:pt>
                <c:pt idx="89">
                  <c:v>1.0093341215440301</c:v>
                </c:pt>
                <c:pt idx="90">
                  <c:v>1.0206749543703675</c:v>
                </c:pt>
                <c:pt idx="91">
                  <c:v>1.0320157871967048</c:v>
                </c:pt>
                <c:pt idx="92">
                  <c:v>1.0433566200230424</c:v>
                </c:pt>
                <c:pt idx="93">
                  <c:v>1.0546974528493798</c:v>
                </c:pt>
                <c:pt idx="94">
                  <c:v>1.0660382856757171</c:v>
                </c:pt>
                <c:pt idx="95">
                  <c:v>1.0773791185020545</c:v>
                </c:pt>
                <c:pt idx="96">
                  <c:v>1.0887199513283921</c:v>
                </c:pt>
                <c:pt idx="97">
                  <c:v>1.1000607841547294</c:v>
                </c:pt>
                <c:pt idx="98">
                  <c:v>1.1114016169810668</c:v>
                </c:pt>
                <c:pt idx="99">
                  <c:v>1.1227424498074043</c:v>
                </c:pt>
                <c:pt idx="100">
                  <c:v>1.1340832826337417</c:v>
                </c:pt>
                <c:pt idx="101">
                  <c:v>1.1454241154600791</c:v>
                </c:pt>
                <c:pt idx="102">
                  <c:v>1.1567649482864164</c:v>
                </c:pt>
                <c:pt idx="103">
                  <c:v>1.168105781112754</c:v>
                </c:pt>
                <c:pt idx="104">
                  <c:v>1.1794466139390913</c:v>
                </c:pt>
                <c:pt idx="105">
                  <c:v>1.1907874467654287</c:v>
                </c:pt>
                <c:pt idx="106">
                  <c:v>1.202128279591766</c:v>
                </c:pt>
                <c:pt idx="107">
                  <c:v>1.2134691124181036</c:v>
                </c:pt>
                <c:pt idx="108">
                  <c:v>1.224809945244441</c:v>
                </c:pt>
                <c:pt idx="109">
                  <c:v>1.2361507780707783</c:v>
                </c:pt>
                <c:pt idx="110">
                  <c:v>1.2474916108971159</c:v>
                </c:pt>
                <c:pt idx="111">
                  <c:v>1.2588324437234533</c:v>
                </c:pt>
                <c:pt idx="112">
                  <c:v>1.2701732765497906</c:v>
                </c:pt>
                <c:pt idx="113">
                  <c:v>1.281514109376128</c:v>
                </c:pt>
                <c:pt idx="114">
                  <c:v>1.2928549422024656</c:v>
                </c:pt>
                <c:pt idx="115">
                  <c:v>1.3041957750288029</c:v>
                </c:pt>
                <c:pt idx="116">
                  <c:v>1.3127013996485559</c:v>
                </c:pt>
              </c:numCache>
            </c:numRef>
          </c:xVal>
          <c:yVal>
            <c:numRef>
              <c:f>Viscosity!$BD$2:$BD$118</c:f>
              <c:numCache>
                <c:formatCode>General</c:formatCode>
                <c:ptCount val="117"/>
                <c:pt idx="0">
                  <c:v>-8</c:v>
                </c:pt>
                <c:pt idx="1">
                  <c:v>-4</c:v>
                </c:pt>
                <c:pt idx="2">
                  <c:v>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3.9999999999999929</c:v>
                </c:pt>
                <c:pt idx="69">
                  <c:v>3.9999999999999929</c:v>
                </c:pt>
                <c:pt idx="70">
                  <c:v>3.9999999999999929</c:v>
                </c:pt>
                <c:pt idx="71">
                  <c:v>3.9999999999999929</c:v>
                </c:pt>
                <c:pt idx="72">
                  <c:v>3.9999999999999929</c:v>
                </c:pt>
                <c:pt idx="73">
                  <c:v>3.9999999999999929</c:v>
                </c:pt>
                <c:pt idx="74">
                  <c:v>3.9999999999999929</c:v>
                </c:pt>
                <c:pt idx="75">
                  <c:v>3.9999999999999929</c:v>
                </c:pt>
                <c:pt idx="76">
                  <c:v>7.9999999999999929</c:v>
                </c:pt>
                <c:pt idx="77">
                  <c:v>11.999999999999993</c:v>
                </c:pt>
                <c:pt idx="78">
                  <c:v>11.999999999999993</c:v>
                </c:pt>
                <c:pt idx="79">
                  <c:v>20.100000000000001</c:v>
                </c:pt>
                <c:pt idx="80">
                  <c:v>31.699999999999996</c:v>
                </c:pt>
                <c:pt idx="81">
                  <c:v>36.1</c:v>
                </c:pt>
                <c:pt idx="82">
                  <c:v>47.9</c:v>
                </c:pt>
                <c:pt idx="83">
                  <c:v>51.9</c:v>
                </c:pt>
                <c:pt idx="84">
                  <c:v>59.9</c:v>
                </c:pt>
                <c:pt idx="85">
                  <c:v>67.900000000000006</c:v>
                </c:pt>
                <c:pt idx="86">
                  <c:v>79.900000000000006</c:v>
                </c:pt>
                <c:pt idx="87">
                  <c:v>91.9</c:v>
                </c:pt>
                <c:pt idx="88">
                  <c:v>119.9</c:v>
                </c:pt>
                <c:pt idx="89">
                  <c:v>159.9</c:v>
                </c:pt>
                <c:pt idx="90">
                  <c:v>200.9</c:v>
                </c:pt>
                <c:pt idx="91">
                  <c:v>240.9</c:v>
                </c:pt>
                <c:pt idx="92">
                  <c:v>293.89999999999998</c:v>
                </c:pt>
                <c:pt idx="93">
                  <c:v>350.9</c:v>
                </c:pt>
                <c:pt idx="94">
                  <c:v>463.9</c:v>
                </c:pt>
                <c:pt idx="95">
                  <c:v>684.9</c:v>
                </c:pt>
                <c:pt idx="96">
                  <c:v>914.9</c:v>
                </c:pt>
                <c:pt idx="97">
                  <c:v>1079.9000000000001</c:v>
                </c:pt>
                <c:pt idx="98">
                  <c:v>1239.9000000000001</c:v>
                </c:pt>
                <c:pt idx="99">
                  <c:v>1399.9</c:v>
                </c:pt>
                <c:pt idx="100">
                  <c:v>1579.9</c:v>
                </c:pt>
                <c:pt idx="101">
                  <c:v>1759.9</c:v>
                </c:pt>
                <c:pt idx="102">
                  <c:v>1909.9</c:v>
                </c:pt>
                <c:pt idx="103">
                  <c:v>2129.9</c:v>
                </c:pt>
                <c:pt idx="104">
                  <c:v>2239.9</c:v>
                </c:pt>
                <c:pt idx="105">
                  <c:v>2379.9</c:v>
                </c:pt>
                <c:pt idx="106">
                  <c:v>2509.9</c:v>
                </c:pt>
                <c:pt idx="107">
                  <c:v>2659.9</c:v>
                </c:pt>
                <c:pt idx="108">
                  <c:v>2799.9</c:v>
                </c:pt>
                <c:pt idx="109">
                  <c:v>2949.9</c:v>
                </c:pt>
                <c:pt idx="110">
                  <c:v>3059.9</c:v>
                </c:pt>
                <c:pt idx="111">
                  <c:v>3199.9</c:v>
                </c:pt>
                <c:pt idx="112">
                  <c:v>3279.9</c:v>
                </c:pt>
                <c:pt idx="113">
                  <c:v>3409.9</c:v>
                </c:pt>
                <c:pt idx="114">
                  <c:v>3609.9</c:v>
                </c:pt>
                <c:pt idx="115">
                  <c:v>3809.9</c:v>
                </c:pt>
                <c:pt idx="116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24-4E4A-A0E5-5164D905D49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Viscosity!$BN$2:$BN$287</c:f>
              <c:numCache>
                <c:formatCode>General</c:formatCode>
                <c:ptCount val="286"/>
                <c:pt idx="0">
                  <c:v>0</c:v>
                </c:pt>
                <c:pt idx="1">
                  <c:v>4.577359343446042E-3</c:v>
                </c:pt>
                <c:pt idx="2">
                  <c:v>9.1547186868920841E-3</c:v>
                </c:pt>
                <c:pt idx="3">
                  <c:v>1.3732078030338126E-2</c:v>
                </c:pt>
                <c:pt idx="4">
                  <c:v>1.8309437373784168E-2</c:v>
                </c:pt>
                <c:pt idx="5">
                  <c:v>2.288679671723021E-2</c:v>
                </c:pt>
                <c:pt idx="6">
                  <c:v>2.7464156060676252E-2</c:v>
                </c:pt>
                <c:pt idx="7">
                  <c:v>3.2041515404122291E-2</c:v>
                </c:pt>
                <c:pt idx="8">
                  <c:v>3.6618874747568336E-2</c:v>
                </c:pt>
                <c:pt idx="9">
                  <c:v>4.1196234091014375E-2</c:v>
                </c:pt>
                <c:pt idx="10">
                  <c:v>4.577359343446042E-2</c:v>
                </c:pt>
                <c:pt idx="11">
                  <c:v>5.0350952777906459E-2</c:v>
                </c:pt>
                <c:pt idx="12">
                  <c:v>5.4928312121352504E-2</c:v>
                </c:pt>
                <c:pt idx="13">
                  <c:v>5.9505671464798543E-2</c:v>
                </c:pt>
                <c:pt idx="14">
                  <c:v>6.4083030808244582E-2</c:v>
                </c:pt>
                <c:pt idx="15">
                  <c:v>6.8660390151690634E-2</c:v>
                </c:pt>
                <c:pt idx="16">
                  <c:v>7.3237749495136673E-2</c:v>
                </c:pt>
                <c:pt idx="17">
                  <c:v>7.7815108838582711E-2</c:v>
                </c:pt>
                <c:pt idx="18">
                  <c:v>8.239246818202875E-2</c:v>
                </c:pt>
                <c:pt idx="19">
                  <c:v>8.6969827525474802E-2</c:v>
                </c:pt>
                <c:pt idx="20">
                  <c:v>9.1547186868920841E-2</c:v>
                </c:pt>
                <c:pt idx="21">
                  <c:v>9.6124546212366879E-2</c:v>
                </c:pt>
                <c:pt idx="22">
                  <c:v>0.10070190555581292</c:v>
                </c:pt>
                <c:pt idx="23">
                  <c:v>0.10527926489925897</c:v>
                </c:pt>
                <c:pt idx="24">
                  <c:v>0.10985662424270501</c:v>
                </c:pt>
                <c:pt idx="25">
                  <c:v>0.11443398358615105</c:v>
                </c:pt>
                <c:pt idx="26">
                  <c:v>0.11901134292959709</c:v>
                </c:pt>
                <c:pt idx="27">
                  <c:v>0.12358870227304314</c:v>
                </c:pt>
                <c:pt idx="28">
                  <c:v>0.12816606161648916</c:v>
                </c:pt>
                <c:pt idx="29">
                  <c:v>0.13274342095993522</c:v>
                </c:pt>
                <c:pt idx="30">
                  <c:v>0.13732078030338127</c:v>
                </c:pt>
                <c:pt idx="31">
                  <c:v>0.14189813964682729</c:v>
                </c:pt>
                <c:pt idx="32">
                  <c:v>0.14647549899027335</c:v>
                </c:pt>
                <c:pt idx="33">
                  <c:v>0.1510528583337194</c:v>
                </c:pt>
                <c:pt idx="34">
                  <c:v>0.15563021767716542</c:v>
                </c:pt>
                <c:pt idx="35">
                  <c:v>0.16020757702061147</c:v>
                </c:pt>
                <c:pt idx="36">
                  <c:v>0.1647849363640575</c:v>
                </c:pt>
                <c:pt idx="37">
                  <c:v>0.16936229570750355</c:v>
                </c:pt>
                <c:pt idx="38">
                  <c:v>0.1739396550509496</c:v>
                </c:pt>
                <c:pt idx="39">
                  <c:v>0.17851701439439563</c:v>
                </c:pt>
                <c:pt idx="40">
                  <c:v>0.18309437373784168</c:v>
                </c:pt>
                <c:pt idx="41">
                  <c:v>0.18767173308128773</c:v>
                </c:pt>
                <c:pt idx="42">
                  <c:v>0.19224909242473376</c:v>
                </c:pt>
                <c:pt idx="43">
                  <c:v>0.19682645176817981</c:v>
                </c:pt>
                <c:pt idx="44">
                  <c:v>0.20140381111162584</c:v>
                </c:pt>
                <c:pt idx="45">
                  <c:v>0.20598117045507189</c:v>
                </c:pt>
                <c:pt idx="46">
                  <c:v>0.21055852979851794</c:v>
                </c:pt>
                <c:pt idx="47">
                  <c:v>0.21513588914196397</c:v>
                </c:pt>
                <c:pt idx="48">
                  <c:v>0.21971324848541002</c:v>
                </c:pt>
                <c:pt idx="49">
                  <c:v>0.22429060782885607</c:v>
                </c:pt>
                <c:pt idx="50">
                  <c:v>0.22886796717230209</c:v>
                </c:pt>
                <c:pt idx="51">
                  <c:v>0.23344532651574815</c:v>
                </c:pt>
                <c:pt idx="52">
                  <c:v>0.23802268585919417</c:v>
                </c:pt>
                <c:pt idx="53">
                  <c:v>0.24260004520264022</c:v>
                </c:pt>
                <c:pt idx="54">
                  <c:v>0.24717740454608628</c:v>
                </c:pt>
                <c:pt idx="55">
                  <c:v>0.25175476388953233</c:v>
                </c:pt>
                <c:pt idx="56">
                  <c:v>0.25633212323297833</c:v>
                </c:pt>
                <c:pt idx="57">
                  <c:v>0.26090948257642438</c:v>
                </c:pt>
                <c:pt idx="58">
                  <c:v>0.26548684191987043</c:v>
                </c:pt>
                <c:pt idx="59">
                  <c:v>0.27006420126331648</c:v>
                </c:pt>
                <c:pt idx="60">
                  <c:v>0.27464156060676254</c:v>
                </c:pt>
                <c:pt idx="61">
                  <c:v>0.27921891995020859</c:v>
                </c:pt>
                <c:pt idx="62">
                  <c:v>0.28379627929365459</c:v>
                </c:pt>
                <c:pt idx="63">
                  <c:v>0.28837363863710064</c:v>
                </c:pt>
                <c:pt idx="64">
                  <c:v>0.29295099798054669</c:v>
                </c:pt>
                <c:pt idx="65">
                  <c:v>0.29752835732399274</c:v>
                </c:pt>
                <c:pt idx="66">
                  <c:v>0.3021057166674388</c:v>
                </c:pt>
                <c:pt idx="67">
                  <c:v>0.30668307601088479</c:v>
                </c:pt>
                <c:pt idx="68">
                  <c:v>0.31126043535433084</c:v>
                </c:pt>
                <c:pt idx="69">
                  <c:v>0.3158377946977769</c:v>
                </c:pt>
                <c:pt idx="70">
                  <c:v>0.32041515404122295</c:v>
                </c:pt>
                <c:pt idx="71">
                  <c:v>0.324992513384669</c:v>
                </c:pt>
                <c:pt idx="72">
                  <c:v>0.329569872728115</c:v>
                </c:pt>
                <c:pt idx="73">
                  <c:v>0.33414723207156105</c:v>
                </c:pt>
                <c:pt idx="74">
                  <c:v>0.3387245914150071</c:v>
                </c:pt>
                <c:pt idx="75">
                  <c:v>0.34330195075845316</c:v>
                </c:pt>
                <c:pt idx="76">
                  <c:v>0.34787931010189921</c:v>
                </c:pt>
                <c:pt idx="77">
                  <c:v>0.35245666944534526</c:v>
                </c:pt>
                <c:pt idx="78">
                  <c:v>0.35703402878879126</c:v>
                </c:pt>
                <c:pt idx="79">
                  <c:v>0.36161138813223731</c:v>
                </c:pt>
                <c:pt idx="80">
                  <c:v>0.36618874747568336</c:v>
                </c:pt>
                <c:pt idx="81">
                  <c:v>0.37076610681912942</c:v>
                </c:pt>
                <c:pt idx="82">
                  <c:v>0.37534346616257547</c:v>
                </c:pt>
                <c:pt idx="83">
                  <c:v>0.37992082550602146</c:v>
                </c:pt>
                <c:pt idx="84">
                  <c:v>0.38449818484946752</c:v>
                </c:pt>
                <c:pt idx="85">
                  <c:v>0.38907554419291357</c:v>
                </c:pt>
                <c:pt idx="86">
                  <c:v>0.39365290353635962</c:v>
                </c:pt>
                <c:pt idx="87">
                  <c:v>0.39823026287980567</c:v>
                </c:pt>
                <c:pt idx="88">
                  <c:v>0.40280762222325167</c:v>
                </c:pt>
                <c:pt idx="89">
                  <c:v>0.40738498156669772</c:v>
                </c:pt>
                <c:pt idx="90">
                  <c:v>0.41196234091014378</c:v>
                </c:pt>
                <c:pt idx="91">
                  <c:v>0.41653970025358983</c:v>
                </c:pt>
                <c:pt idx="92">
                  <c:v>0.42111705959703588</c:v>
                </c:pt>
                <c:pt idx="93">
                  <c:v>0.42569441894048193</c:v>
                </c:pt>
                <c:pt idx="94">
                  <c:v>0.43027177828392793</c:v>
                </c:pt>
                <c:pt idx="95">
                  <c:v>0.43484913762737398</c:v>
                </c:pt>
                <c:pt idx="96">
                  <c:v>0.43942649697082004</c:v>
                </c:pt>
                <c:pt idx="97">
                  <c:v>0.44400385631426609</c:v>
                </c:pt>
                <c:pt idx="98">
                  <c:v>0.44858121565771214</c:v>
                </c:pt>
                <c:pt idx="99">
                  <c:v>0.45315857500115814</c:v>
                </c:pt>
                <c:pt idx="100">
                  <c:v>0.45773593434460419</c:v>
                </c:pt>
                <c:pt idx="101">
                  <c:v>0.46231329368805024</c:v>
                </c:pt>
                <c:pt idx="102">
                  <c:v>0.46689065303149629</c:v>
                </c:pt>
                <c:pt idx="103">
                  <c:v>0.47146801237494235</c:v>
                </c:pt>
                <c:pt idx="104">
                  <c:v>0.47604537171838834</c:v>
                </c:pt>
                <c:pt idx="105">
                  <c:v>0.4806227310618344</c:v>
                </c:pt>
                <c:pt idx="106">
                  <c:v>0.48520009040528045</c:v>
                </c:pt>
                <c:pt idx="107">
                  <c:v>0.4897774497487265</c:v>
                </c:pt>
                <c:pt idx="108">
                  <c:v>0.49435480909217255</c:v>
                </c:pt>
                <c:pt idx="109">
                  <c:v>0.49893216843561861</c:v>
                </c:pt>
                <c:pt idx="110">
                  <c:v>0.50350952777906466</c:v>
                </c:pt>
                <c:pt idx="111">
                  <c:v>0.50808688712251071</c:v>
                </c:pt>
                <c:pt idx="112">
                  <c:v>0.51266424646595665</c:v>
                </c:pt>
                <c:pt idx="113">
                  <c:v>0.5172416058094027</c:v>
                </c:pt>
                <c:pt idx="114">
                  <c:v>0.52181896515284876</c:v>
                </c:pt>
                <c:pt idx="115">
                  <c:v>0.52639632449629481</c:v>
                </c:pt>
                <c:pt idx="116">
                  <c:v>0.53097368383974086</c:v>
                </c:pt>
                <c:pt idx="117">
                  <c:v>0.53555104318318691</c:v>
                </c:pt>
                <c:pt idx="118">
                  <c:v>0.54012840252663297</c:v>
                </c:pt>
                <c:pt idx="119">
                  <c:v>0.54470576187007902</c:v>
                </c:pt>
                <c:pt idx="120">
                  <c:v>0.54928312121352507</c:v>
                </c:pt>
                <c:pt idx="121">
                  <c:v>0.55386048055697112</c:v>
                </c:pt>
                <c:pt idx="122">
                  <c:v>0.55843783990041718</c:v>
                </c:pt>
                <c:pt idx="123">
                  <c:v>0.56301519924386312</c:v>
                </c:pt>
                <c:pt idx="124">
                  <c:v>0.56759255858730917</c:v>
                </c:pt>
                <c:pt idx="125">
                  <c:v>0.57216991793075522</c:v>
                </c:pt>
                <c:pt idx="126">
                  <c:v>0.57674727727420128</c:v>
                </c:pt>
                <c:pt idx="127">
                  <c:v>0.58132463661764733</c:v>
                </c:pt>
                <c:pt idx="128">
                  <c:v>0.58590199596109338</c:v>
                </c:pt>
                <c:pt idx="129">
                  <c:v>0.59047935530453943</c:v>
                </c:pt>
                <c:pt idx="130">
                  <c:v>0.59505671464798549</c:v>
                </c:pt>
                <c:pt idx="131">
                  <c:v>0.59963407399143154</c:v>
                </c:pt>
                <c:pt idx="132">
                  <c:v>0.60421143333487759</c:v>
                </c:pt>
                <c:pt idx="133">
                  <c:v>0.60878879267832353</c:v>
                </c:pt>
                <c:pt idx="134">
                  <c:v>0.61336615202176958</c:v>
                </c:pt>
                <c:pt idx="135">
                  <c:v>0.61794351136521564</c:v>
                </c:pt>
                <c:pt idx="136">
                  <c:v>0.62252087070866169</c:v>
                </c:pt>
                <c:pt idx="137">
                  <c:v>0.62709823005210774</c:v>
                </c:pt>
                <c:pt idx="138">
                  <c:v>0.63167558939555379</c:v>
                </c:pt>
                <c:pt idx="139">
                  <c:v>0.63625294873899985</c:v>
                </c:pt>
                <c:pt idx="140">
                  <c:v>0.6408303080824459</c:v>
                </c:pt>
                <c:pt idx="141">
                  <c:v>0.64540766742589195</c:v>
                </c:pt>
                <c:pt idx="142">
                  <c:v>0.649985026769338</c:v>
                </c:pt>
                <c:pt idx="143">
                  <c:v>0.65456238611278406</c:v>
                </c:pt>
                <c:pt idx="144">
                  <c:v>0.65913974545623</c:v>
                </c:pt>
                <c:pt idx="145">
                  <c:v>0.66371710479967605</c:v>
                </c:pt>
                <c:pt idx="146">
                  <c:v>0.6682944641431221</c:v>
                </c:pt>
                <c:pt idx="147">
                  <c:v>0.67287182348656815</c:v>
                </c:pt>
                <c:pt idx="148">
                  <c:v>0.67744918283001421</c:v>
                </c:pt>
                <c:pt idx="149">
                  <c:v>0.68202654217346026</c:v>
                </c:pt>
                <c:pt idx="150">
                  <c:v>0.68660390151690631</c:v>
                </c:pt>
                <c:pt idx="151">
                  <c:v>0.69118126086035236</c:v>
                </c:pt>
                <c:pt idx="152">
                  <c:v>0.69575862020379842</c:v>
                </c:pt>
                <c:pt idx="153">
                  <c:v>0.70033597954724447</c:v>
                </c:pt>
                <c:pt idx="154">
                  <c:v>0.70491333889069052</c:v>
                </c:pt>
                <c:pt idx="155">
                  <c:v>0.70949069823413646</c:v>
                </c:pt>
                <c:pt idx="156">
                  <c:v>0.71406805757758252</c:v>
                </c:pt>
                <c:pt idx="157">
                  <c:v>0.71864541692102857</c:v>
                </c:pt>
                <c:pt idx="158">
                  <c:v>0.72322277626447462</c:v>
                </c:pt>
                <c:pt idx="159">
                  <c:v>0.72780013560792067</c:v>
                </c:pt>
                <c:pt idx="160">
                  <c:v>0.73237749495136673</c:v>
                </c:pt>
                <c:pt idx="161">
                  <c:v>0.73695485429481278</c:v>
                </c:pt>
                <c:pt idx="162">
                  <c:v>0.74153221363825883</c:v>
                </c:pt>
                <c:pt idx="163">
                  <c:v>0.74610957298170488</c:v>
                </c:pt>
                <c:pt idx="164">
                  <c:v>0.75068693232515094</c:v>
                </c:pt>
                <c:pt idx="165">
                  <c:v>0.75526429166859688</c:v>
                </c:pt>
                <c:pt idx="166">
                  <c:v>0.75984165101204293</c:v>
                </c:pt>
                <c:pt idx="167">
                  <c:v>0.76441901035548898</c:v>
                </c:pt>
                <c:pt idx="168">
                  <c:v>0.76899636969893503</c:v>
                </c:pt>
                <c:pt idx="169">
                  <c:v>0.77357372904238109</c:v>
                </c:pt>
                <c:pt idx="170">
                  <c:v>0.77815108838582714</c:v>
                </c:pt>
                <c:pt idx="171">
                  <c:v>0.78272844772927319</c:v>
                </c:pt>
                <c:pt idx="172">
                  <c:v>0.78730580707271924</c:v>
                </c:pt>
                <c:pt idx="173">
                  <c:v>0.7918831664161653</c:v>
                </c:pt>
                <c:pt idx="174">
                  <c:v>0.79646052575961135</c:v>
                </c:pt>
                <c:pt idx="175">
                  <c:v>0.8010378851030574</c:v>
                </c:pt>
                <c:pt idx="176">
                  <c:v>0.80561524444650334</c:v>
                </c:pt>
                <c:pt idx="177">
                  <c:v>0.81019260378994939</c:v>
                </c:pt>
                <c:pt idx="178">
                  <c:v>0.81476996313339545</c:v>
                </c:pt>
                <c:pt idx="179">
                  <c:v>0.8193473224768415</c:v>
                </c:pt>
                <c:pt idx="180">
                  <c:v>0.82392468182028755</c:v>
                </c:pt>
                <c:pt idx="181">
                  <c:v>0.8285020411637336</c:v>
                </c:pt>
                <c:pt idx="182">
                  <c:v>0.83307940050717966</c:v>
                </c:pt>
                <c:pt idx="183">
                  <c:v>0.83765675985062571</c:v>
                </c:pt>
                <c:pt idx="184">
                  <c:v>0.84223411919407176</c:v>
                </c:pt>
                <c:pt idx="185">
                  <c:v>0.84681147853751781</c:v>
                </c:pt>
                <c:pt idx="186">
                  <c:v>0.85138883788096387</c:v>
                </c:pt>
                <c:pt idx="187">
                  <c:v>0.85596619722440981</c:v>
                </c:pt>
                <c:pt idx="188">
                  <c:v>0.86054355656785586</c:v>
                </c:pt>
                <c:pt idx="189">
                  <c:v>0.86512091591130191</c:v>
                </c:pt>
                <c:pt idx="190">
                  <c:v>0.86969827525474797</c:v>
                </c:pt>
                <c:pt idx="191">
                  <c:v>0.87427563459819402</c:v>
                </c:pt>
                <c:pt idx="192">
                  <c:v>0.87885299394164007</c:v>
                </c:pt>
                <c:pt idx="193">
                  <c:v>0.88343035328508612</c:v>
                </c:pt>
                <c:pt idx="194">
                  <c:v>0.88800771262853218</c:v>
                </c:pt>
                <c:pt idx="195">
                  <c:v>0.89258507197197823</c:v>
                </c:pt>
                <c:pt idx="196">
                  <c:v>0.89716243131542428</c:v>
                </c:pt>
                <c:pt idx="197">
                  <c:v>0.90173979065887022</c:v>
                </c:pt>
                <c:pt idx="198">
                  <c:v>0.90631715000231627</c:v>
                </c:pt>
                <c:pt idx="199">
                  <c:v>0.91089450934576233</c:v>
                </c:pt>
                <c:pt idx="200">
                  <c:v>0.91547186868920838</c:v>
                </c:pt>
                <c:pt idx="201">
                  <c:v>0.92004922803265443</c:v>
                </c:pt>
                <c:pt idx="202">
                  <c:v>0.92462658737610048</c:v>
                </c:pt>
                <c:pt idx="203">
                  <c:v>0.92920394671954654</c:v>
                </c:pt>
                <c:pt idx="204">
                  <c:v>0.93378130606299259</c:v>
                </c:pt>
                <c:pt idx="205">
                  <c:v>0.93835866540643864</c:v>
                </c:pt>
                <c:pt idx="206">
                  <c:v>0.94293602474988469</c:v>
                </c:pt>
                <c:pt idx="207">
                  <c:v>0.94751338409333075</c:v>
                </c:pt>
                <c:pt idx="208">
                  <c:v>0.95209074343677669</c:v>
                </c:pt>
                <c:pt idx="209">
                  <c:v>0.95666810278022274</c:v>
                </c:pt>
                <c:pt idx="210">
                  <c:v>0.96124546212366879</c:v>
                </c:pt>
                <c:pt idx="211">
                  <c:v>0.96582282146711484</c:v>
                </c:pt>
                <c:pt idx="212">
                  <c:v>0.9704001808105609</c:v>
                </c:pt>
                <c:pt idx="213">
                  <c:v>0.97497754015400695</c:v>
                </c:pt>
                <c:pt idx="214">
                  <c:v>0.979554899497453</c:v>
                </c:pt>
                <c:pt idx="215">
                  <c:v>0.98413225884089905</c:v>
                </c:pt>
                <c:pt idx="216">
                  <c:v>0.98870961818434511</c:v>
                </c:pt>
                <c:pt idx="217">
                  <c:v>0.99328697752779116</c:v>
                </c:pt>
                <c:pt idx="218">
                  <c:v>0.99786433687123721</c:v>
                </c:pt>
                <c:pt idx="219">
                  <c:v>1.0024416962146832</c:v>
                </c:pt>
                <c:pt idx="220">
                  <c:v>1.0070190555581293</c:v>
                </c:pt>
                <c:pt idx="221">
                  <c:v>1.0115964149015753</c:v>
                </c:pt>
                <c:pt idx="222">
                  <c:v>1.0161737742450214</c:v>
                </c:pt>
                <c:pt idx="223">
                  <c:v>1.0207511335884674</c:v>
                </c:pt>
                <c:pt idx="224">
                  <c:v>1.0253284929319133</c:v>
                </c:pt>
                <c:pt idx="225">
                  <c:v>1.0299058522753595</c:v>
                </c:pt>
                <c:pt idx="226">
                  <c:v>1.0344832116188054</c:v>
                </c:pt>
                <c:pt idx="227">
                  <c:v>1.0390605709622516</c:v>
                </c:pt>
                <c:pt idx="228">
                  <c:v>1.0436379303056975</c:v>
                </c:pt>
                <c:pt idx="229">
                  <c:v>1.0482152896491437</c:v>
                </c:pt>
                <c:pt idx="230">
                  <c:v>1.0527926489925896</c:v>
                </c:pt>
                <c:pt idx="231">
                  <c:v>1.0573700083360358</c:v>
                </c:pt>
                <c:pt idx="232">
                  <c:v>1.0619473676794817</c:v>
                </c:pt>
                <c:pt idx="233">
                  <c:v>1.0665247270229279</c:v>
                </c:pt>
                <c:pt idx="234">
                  <c:v>1.0711020863663738</c:v>
                </c:pt>
                <c:pt idx="235">
                  <c:v>1.0756794457098198</c:v>
                </c:pt>
                <c:pt idx="236">
                  <c:v>1.0802568050532659</c:v>
                </c:pt>
                <c:pt idx="237">
                  <c:v>1.0848341643967119</c:v>
                </c:pt>
                <c:pt idx="238">
                  <c:v>1.089411523740158</c:v>
                </c:pt>
                <c:pt idx="239">
                  <c:v>1.093988883083604</c:v>
                </c:pt>
                <c:pt idx="240">
                  <c:v>1.0985662424270501</c:v>
                </c:pt>
                <c:pt idx="241">
                  <c:v>1.1031436017704961</c:v>
                </c:pt>
                <c:pt idx="242">
                  <c:v>1.1077209611139422</c:v>
                </c:pt>
                <c:pt idx="243">
                  <c:v>1.1122983204573882</c:v>
                </c:pt>
                <c:pt idx="244">
                  <c:v>1.1168756798008344</c:v>
                </c:pt>
                <c:pt idx="245">
                  <c:v>1.1214530391442803</c:v>
                </c:pt>
                <c:pt idx="246">
                  <c:v>1.1260303984877262</c:v>
                </c:pt>
                <c:pt idx="247">
                  <c:v>1.1306077578311724</c:v>
                </c:pt>
                <c:pt idx="248">
                  <c:v>1.1351851171746183</c:v>
                </c:pt>
                <c:pt idx="249">
                  <c:v>1.1397624765180645</c:v>
                </c:pt>
                <c:pt idx="250">
                  <c:v>1.1443398358615104</c:v>
                </c:pt>
                <c:pt idx="251">
                  <c:v>1.1489171952049566</c:v>
                </c:pt>
                <c:pt idx="252">
                  <c:v>1.1534945545484026</c:v>
                </c:pt>
                <c:pt idx="253">
                  <c:v>1.1580719138918487</c:v>
                </c:pt>
                <c:pt idx="254">
                  <c:v>1.1626492732352947</c:v>
                </c:pt>
                <c:pt idx="255">
                  <c:v>1.1672266325787408</c:v>
                </c:pt>
                <c:pt idx="256">
                  <c:v>1.1718039919221868</c:v>
                </c:pt>
                <c:pt idx="257">
                  <c:v>1.1763813512656327</c:v>
                </c:pt>
                <c:pt idx="258">
                  <c:v>1.1809587106090789</c:v>
                </c:pt>
                <c:pt idx="259">
                  <c:v>1.1855360699525248</c:v>
                </c:pt>
                <c:pt idx="260">
                  <c:v>1.190113429295971</c:v>
                </c:pt>
                <c:pt idx="261">
                  <c:v>1.1946907886394169</c:v>
                </c:pt>
                <c:pt idx="262">
                  <c:v>1.1992681479828631</c:v>
                </c:pt>
                <c:pt idx="263">
                  <c:v>1.203845507326309</c:v>
                </c:pt>
                <c:pt idx="264">
                  <c:v>1.2084228666697552</c:v>
                </c:pt>
                <c:pt idx="265">
                  <c:v>1.2130002260132011</c:v>
                </c:pt>
                <c:pt idx="266">
                  <c:v>1.2175775853566471</c:v>
                </c:pt>
                <c:pt idx="267">
                  <c:v>1.2221549447000932</c:v>
                </c:pt>
                <c:pt idx="268">
                  <c:v>1.2267323040435392</c:v>
                </c:pt>
                <c:pt idx="269">
                  <c:v>1.2313096633869853</c:v>
                </c:pt>
                <c:pt idx="270">
                  <c:v>1.2358870227304313</c:v>
                </c:pt>
                <c:pt idx="271">
                  <c:v>1.2404643820738774</c:v>
                </c:pt>
                <c:pt idx="272">
                  <c:v>1.2450417414173234</c:v>
                </c:pt>
                <c:pt idx="273">
                  <c:v>1.2496191007607695</c:v>
                </c:pt>
                <c:pt idx="274">
                  <c:v>1.2541964601042155</c:v>
                </c:pt>
                <c:pt idx="275">
                  <c:v>1.2587738194476616</c:v>
                </c:pt>
                <c:pt idx="276">
                  <c:v>1.2633511787911076</c:v>
                </c:pt>
                <c:pt idx="277">
                  <c:v>1.2679285381345535</c:v>
                </c:pt>
                <c:pt idx="278">
                  <c:v>1.2725058974779997</c:v>
                </c:pt>
                <c:pt idx="279">
                  <c:v>1.2770832568214456</c:v>
                </c:pt>
                <c:pt idx="280">
                  <c:v>1.2816606161648918</c:v>
                </c:pt>
                <c:pt idx="281">
                  <c:v>1.2862379755083377</c:v>
                </c:pt>
                <c:pt idx="282">
                  <c:v>1.2908153348517839</c:v>
                </c:pt>
                <c:pt idx="283">
                  <c:v>1.2953926941952298</c:v>
                </c:pt>
                <c:pt idx="284">
                  <c:v>1.299970053538676</c:v>
                </c:pt>
                <c:pt idx="285">
                  <c:v>1.3013432613417097</c:v>
                </c:pt>
              </c:numCache>
            </c:numRef>
          </c:xVal>
          <c:yVal>
            <c:numRef>
              <c:f>Viscosity!$BM$2:$BM$287</c:f>
              <c:numCache>
                <c:formatCode>General</c:formatCode>
                <c:ptCount val="2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12</c:v>
                </c:pt>
                <c:pt idx="112">
                  <c:v>40.1</c:v>
                </c:pt>
                <c:pt idx="113">
                  <c:v>12</c:v>
                </c:pt>
                <c:pt idx="114">
                  <c:v>12</c:v>
                </c:pt>
                <c:pt idx="115">
                  <c:v>35.999999999999993</c:v>
                </c:pt>
                <c:pt idx="116">
                  <c:v>12</c:v>
                </c:pt>
                <c:pt idx="117">
                  <c:v>12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20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8</c:v>
                </c:pt>
                <c:pt idx="138">
                  <c:v>4</c:v>
                </c:pt>
                <c:pt idx="139">
                  <c:v>4</c:v>
                </c:pt>
                <c:pt idx="140">
                  <c:v>8</c:v>
                </c:pt>
                <c:pt idx="141">
                  <c:v>8</c:v>
                </c:pt>
                <c:pt idx="142">
                  <c:v>0</c:v>
                </c:pt>
                <c:pt idx="143">
                  <c:v>-4.2000000000000028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-12.100000000000001</c:v>
                </c:pt>
                <c:pt idx="151">
                  <c:v>-12.100000000000001</c:v>
                </c:pt>
                <c:pt idx="152">
                  <c:v>-12.100000000000001</c:v>
                </c:pt>
                <c:pt idx="153">
                  <c:v>-12.100000000000001</c:v>
                </c:pt>
                <c:pt idx="154">
                  <c:v>-12.100000000000001</c:v>
                </c:pt>
                <c:pt idx="155">
                  <c:v>-8</c:v>
                </c:pt>
                <c:pt idx="156">
                  <c:v>35.999999999999993</c:v>
                </c:pt>
                <c:pt idx="157">
                  <c:v>-12.100000000000001</c:v>
                </c:pt>
                <c:pt idx="158">
                  <c:v>-8</c:v>
                </c:pt>
                <c:pt idx="159">
                  <c:v>-12.100000000000001</c:v>
                </c:pt>
                <c:pt idx="160">
                  <c:v>-8</c:v>
                </c:pt>
                <c:pt idx="161">
                  <c:v>-12.100000000000001</c:v>
                </c:pt>
                <c:pt idx="162">
                  <c:v>-12.100000000000001</c:v>
                </c:pt>
                <c:pt idx="163">
                  <c:v>-12.100000000000001</c:v>
                </c:pt>
                <c:pt idx="164">
                  <c:v>-8</c:v>
                </c:pt>
                <c:pt idx="165">
                  <c:v>-12.100000000000001</c:v>
                </c:pt>
                <c:pt idx="166">
                  <c:v>-8</c:v>
                </c:pt>
                <c:pt idx="167">
                  <c:v>-8</c:v>
                </c:pt>
                <c:pt idx="168">
                  <c:v>-12.100000000000001</c:v>
                </c:pt>
                <c:pt idx="169">
                  <c:v>-12.100000000000001</c:v>
                </c:pt>
                <c:pt idx="170">
                  <c:v>-8</c:v>
                </c:pt>
                <c:pt idx="171">
                  <c:v>-8</c:v>
                </c:pt>
                <c:pt idx="172">
                  <c:v>-12.100000000000001</c:v>
                </c:pt>
                <c:pt idx="173">
                  <c:v>-12.100000000000001</c:v>
                </c:pt>
                <c:pt idx="174">
                  <c:v>-12.100000000000001</c:v>
                </c:pt>
                <c:pt idx="175">
                  <c:v>-12.100000000000001</c:v>
                </c:pt>
                <c:pt idx="176">
                  <c:v>-12.100000000000001</c:v>
                </c:pt>
                <c:pt idx="177">
                  <c:v>-12.100000000000001</c:v>
                </c:pt>
                <c:pt idx="178">
                  <c:v>-12.100000000000001</c:v>
                </c:pt>
                <c:pt idx="179">
                  <c:v>-8</c:v>
                </c:pt>
                <c:pt idx="180">
                  <c:v>-12.100000000000001</c:v>
                </c:pt>
                <c:pt idx="181">
                  <c:v>-12.100000000000001</c:v>
                </c:pt>
                <c:pt idx="182">
                  <c:v>-12.100000000000001</c:v>
                </c:pt>
                <c:pt idx="183">
                  <c:v>4</c:v>
                </c:pt>
                <c:pt idx="184">
                  <c:v>-4.2000000000000028</c:v>
                </c:pt>
                <c:pt idx="185">
                  <c:v>-8</c:v>
                </c:pt>
                <c:pt idx="186">
                  <c:v>-4.2000000000000028</c:v>
                </c:pt>
                <c:pt idx="187">
                  <c:v>-8</c:v>
                </c:pt>
                <c:pt idx="188">
                  <c:v>-8</c:v>
                </c:pt>
                <c:pt idx="189">
                  <c:v>-8</c:v>
                </c:pt>
                <c:pt idx="190">
                  <c:v>-8</c:v>
                </c:pt>
                <c:pt idx="191">
                  <c:v>-8</c:v>
                </c:pt>
                <c:pt idx="192">
                  <c:v>-4.2000000000000028</c:v>
                </c:pt>
                <c:pt idx="193">
                  <c:v>-8</c:v>
                </c:pt>
                <c:pt idx="194">
                  <c:v>-4.2000000000000028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4</c:v>
                </c:pt>
                <c:pt idx="200">
                  <c:v>16</c:v>
                </c:pt>
                <c:pt idx="201">
                  <c:v>8</c:v>
                </c:pt>
                <c:pt idx="202">
                  <c:v>8</c:v>
                </c:pt>
                <c:pt idx="203">
                  <c:v>27.999999999999993</c:v>
                </c:pt>
                <c:pt idx="204">
                  <c:v>31.999999999999993</c:v>
                </c:pt>
                <c:pt idx="205">
                  <c:v>27.999999999999993</c:v>
                </c:pt>
                <c:pt idx="206">
                  <c:v>31.999999999999993</c:v>
                </c:pt>
                <c:pt idx="207">
                  <c:v>40.1</c:v>
                </c:pt>
                <c:pt idx="208">
                  <c:v>44.1</c:v>
                </c:pt>
                <c:pt idx="209">
                  <c:v>95.9</c:v>
                </c:pt>
                <c:pt idx="210">
                  <c:v>71.900000000000006</c:v>
                </c:pt>
                <c:pt idx="211">
                  <c:v>67.900000000000006</c:v>
                </c:pt>
                <c:pt idx="212">
                  <c:v>71.900000000000006</c:v>
                </c:pt>
                <c:pt idx="213">
                  <c:v>103.9</c:v>
                </c:pt>
                <c:pt idx="214">
                  <c:v>123.9</c:v>
                </c:pt>
                <c:pt idx="215">
                  <c:v>132.9</c:v>
                </c:pt>
                <c:pt idx="216">
                  <c:v>140.9</c:v>
                </c:pt>
                <c:pt idx="217">
                  <c:v>147.9</c:v>
                </c:pt>
                <c:pt idx="218">
                  <c:v>160.9</c:v>
                </c:pt>
                <c:pt idx="219">
                  <c:v>172.9</c:v>
                </c:pt>
                <c:pt idx="220">
                  <c:v>215.9</c:v>
                </c:pt>
                <c:pt idx="221">
                  <c:v>195.9</c:v>
                </c:pt>
                <c:pt idx="222">
                  <c:v>219.9</c:v>
                </c:pt>
                <c:pt idx="223">
                  <c:v>244.9</c:v>
                </c:pt>
                <c:pt idx="224">
                  <c:v>279.89999999999998</c:v>
                </c:pt>
                <c:pt idx="225">
                  <c:v>292.89999999999998</c:v>
                </c:pt>
                <c:pt idx="226">
                  <c:v>320.89999999999998</c:v>
                </c:pt>
                <c:pt idx="227">
                  <c:v>360.9</c:v>
                </c:pt>
                <c:pt idx="228">
                  <c:v>411.9</c:v>
                </c:pt>
                <c:pt idx="229">
                  <c:v>454.9</c:v>
                </c:pt>
                <c:pt idx="230">
                  <c:v>494.9</c:v>
                </c:pt>
                <c:pt idx="231">
                  <c:v>544.9</c:v>
                </c:pt>
                <c:pt idx="232">
                  <c:v>584.9</c:v>
                </c:pt>
                <c:pt idx="233">
                  <c:v>634.9</c:v>
                </c:pt>
                <c:pt idx="234">
                  <c:v>681.9</c:v>
                </c:pt>
                <c:pt idx="235">
                  <c:v>738.9</c:v>
                </c:pt>
                <c:pt idx="236">
                  <c:v>818.9</c:v>
                </c:pt>
                <c:pt idx="237">
                  <c:v>888.9</c:v>
                </c:pt>
                <c:pt idx="238">
                  <c:v>962.9</c:v>
                </c:pt>
                <c:pt idx="239">
                  <c:v>1013.9</c:v>
                </c:pt>
                <c:pt idx="240">
                  <c:v>1073.9000000000001</c:v>
                </c:pt>
                <c:pt idx="241">
                  <c:v>1133.9000000000001</c:v>
                </c:pt>
                <c:pt idx="242">
                  <c:v>1193.9000000000001</c:v>
                </c:pt>
                <c:pt idx="243">
                  <c:v>1233.9000000000001</c:v>
                </c:pt>
                <c:pt idx="244">
                  <c:v>1293.9000000000001</c:v>
                </c:pt>
                <c:pt idx="245">
                  <c:v>1323.9</c:v>
                </c:pt>
                <c:pt idx="246">
                  <c:v>1403.9</c:v>
                </c:pt>
                <c:pt idx="247">
                  <c:v>1503.9</c:v>
                </c:pt>
                <c:pt idx="248">
                  <c:v>1573.9</c:v>
                </c:pt>
                <c:pt idx="249">
                  <c:v>1633.9</c:v>
                </c:pt>
                <c:pt idx="250">
                  <c:v>1703.9</c:v>
                </c:pt>
                <c:pt idx="251">
                  <c:v>1753.9</c:v>
                </c:pt>
                <c:pt idx="252">
                  <c:v>1803.9</c:v>
                </c:pt>
                <c:pt idx="253">
                  <c:v>1853.9</c:v>
                </c:pt>
                <c:pt idx="254">
                  <c:v>1913.9</c:v>
                </c:pt>
                <c:pt idx="255">
                  <c:v>1953.9</c:v>
                </c:pt>
                <c:pt idx="256">
                  <c:v>2013.9</c:v>
                </c:pt>
                <c:pt idx="257">
                  <c:v>2063.9</c:v>
                </c:pt>
                <c:pt idx="258">
                  <c:v>2113.9</c:v>
                </c:pt>
                <c:pt idx="259">
                  <c:v>2183.9</c:v>
                </c:pt>
                <c:pt idx="260">
                  <c:v>2233.9</c:v>
                </c:pt>
                <c:pt idx="261">
                  <c:v>2283.9</c:v>
                </c:pt>
                <c:pt idx="262">
                  <c:v>2333.9</c:v>
                </c:pt>
                <c:pt idx="263">
                  <c:v>2413.9</c:v>
                </c:pt>
                <c:pt idx="264">
                  <c:v>2463.9</c:v>
                </c:pt>
                <c:pt idx="265">
                  <c:v>2503.9</c:v>
                </c:pt>
                <c:pt idx="266">
                  <c:v>2583.9</c:v>
                </c:pt>
                <c:pt idx="267">
                  <c:v>2633.9</c:v>
                </c:pt>
                <c:pt idx="268">
                  <c:v>2723.9</c:v>
                </c:pt>
                <c:pt idx="269">
                  <c:v>2783.9</c:v>
                </c:pt>
                <c:pt idx="270">
                  <c:v>2833.9</c:v>
                </c:pt>
                <c:pt idx="271">
                  <c:v>2883.9</c:v>
                </c:pt>
                <c:pt idx="272">
                  <c:v>2973.9</c:v>
                </c:pt>
                <c:pt idx="273">
                  <c:v>3033.9</c:v>
                </c:pt>
                <c:pt idx="274">
                  <c:v>3123.9</c:v>
                </c:pt>
                <c:pt idx="275">
                  <c:v>3183.9</c:v>
                </c:pt>
                <c:pt idx="276">
                  <c:v>3253.9</c:v>
                </c:pt>
                <c:pt idx="277">
                  <c:v>3373.9</c:v>
                </c:pt>
                <c:pt idx="278">
                  <c:v>3473.9</c:v>
                </c:pt>
                <c:pt idx="279">
                  <c:v>3533.9</c:v>
                </c:pt>
                <c:pt idx="280">
                  <c:v>3633.9</c:v>
                </c:pt>
                <c:pt idx="281">
                  <c:v>3733.9</c:v>
                </c:pt>
                <c:pt idx="282">
                  <c:v>3803.9</c:v>
                </c:pt>
                <c:pt idx="283">
                  <c:v>3873.9</c:v>
                </c:pt>
                <c:pt idx="284">
                  <c:v>3933.9</c:v>
                </c:pt>
                <c:pt idx="285">
                  <c:v>3973.9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4-4E4A-A0E5-5164D905D49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Viscosity!$BW$2:$BW$46</c:f>
              <c:numCache>
                <c:formatCode>General</c:formatCode>
                <c:ptCount val="45"/>
                <c:pt idx="0">
                  <c:v>0</c:v>
                </c:pt>
                <c:pt idx="1">
                  <c:v>2.9740897495173457E-2</c:v>
                </c:pt>
                <c:pt idx="2">
                  <c:v>5.9481794990346913E-2</c:v>
                </c:pt>
                <c:pt idx="3">
                  <c:v>8.922269248552038E-2</c:v>
                </c:pt>
                <c:pt idx="4">
                  <c:v>0.11896358998069383</c:v>
                </c:pt>
                <c:pt idx="5">
                  <c:v>0.14870448747586729</c:v>
                </c:pt>
                <c:pt idx="6">
                  <c:v>0.17844538497104076</c:v>
                </c:pt>
                <c:pt idx="7">
                  <c:v>0.20818628246621421</c:v>
                </c:pt>
                <c:pt idx="8">
                  <c:v>0.23792717996138765</c:v>
                </c:pt>
                <c:pt idx="9">
                  <c:v>0.26766807745656113</c:v>
                </c:pt>
                <c:pt idx="10">
                  <c:v>0.29740897495173457</c:v>
                </c:pt>
                <c:pt idx="11">
                  <c:v>0.32714987244690802</c:v>
                </c:pt>
                <c:pt idx="12">
                  <c:v>0.35689076994208152</c:v>
                </c:pt>
                <c:pt idx="13">
                  <c:v>0.38663166743725497</c:v>
                </c:pt>
                <c:pt idx="14">
                  <c:v>0.41637256493242841</c:v>
                </c:pt>
                <c:pt idx="15">
                  <c:v>0.44611346242760186</c:v>
                </c:pt>
                <c:pt idx="16">
                  <c:v>0.47585435992277531</c:v>
                </c:pt>
                <c:pt idx="17">
                  <c:v>0.50559525741794875</c:v>
                </c:pt>
                <c:pt idx="18">
                  <c:v>0.53533615491312225</c:v>
                </c:pt>
                <c:pt idx="19">
                  <c:v>0.56507705240829575</c:v>
                </c:pt>
                <c:pt idx="20">
                  <c:v>0.59481794990346915</c:v>
                </c:pt>
                <c:pt idx="21">
                  <c:v>0.62455884739864265</c:v>
                </c:pt>
                <c:pt idx="22">
                  <c:v>0.65429974489381604</c:v>
                </c:pt>
                <c:pt idx="23">
                  <c:v>0.68404064238898954</c:v>
                </c:pt>
                <c:pt idx="24">
                  <c:v>0.71378153988416304</c:v>
                </c:pt>
                <c:pt idx="25">
                  <c:v>0.74352243737933643</c:v>
                </c:pt>
                <c:pt idx="26">
                  <c:v>0.77326333487450993</c:v>
                </c:pt>
                <c:pt idx="27">
                  <c:v>0.80300423236968332</c:v>
                </c:pt>
                <c:pt idx="28">
                  <c:v>0.83274512986485683</c:v>
                </c:pt>
                <c:pt idx="29">
                  <c:v>0.86248602736003033</c:v>
                </c:pt>
                <c:pt idx="30">
                  <c:v>0.89222692485520372</c:v>
                </c:pt>
                <c:pt idx="31">
                  <c:v>0.92196782235037722</c:v>
                </c:pt>
                <c:pt idx="32">
                  <c:v>0.95170871984555061</c:v>
                </c:pt>
                <c:pt idx="33">
                  <c:v>0.98144961734072411</c:v>
                </c:pt>
                <c:pt idx="34">
                  <c:v>1.0111905148358975</c:v>
                </c:pt>
                <c:pt idx="35">
                  <c:v>1.0409314123310711</c:v>
                </c:pt>
                <c:pt idx="36">
                  <c:v>1.0706723098262445</c:v>
                </c:pt>
                <c:pt idx="37">
                  <c:v>1.1004132073214179</c:v>
                </c:pt>
                <c:pt idx="38">
                  <c:v>1.1301541048165915</c:v>
                </c:pt>
                <c:pt idx="39">
                  <c:v>1.1598950023117649</c:v>
                </c:pt>
                <c:pt idx="40">
                  <c:v>1.1896358998069383</c:v>
                </c:pt>
                <c:pt idx="41">
                  <c:v>1.2193767973021117</c:v>
                </c:pt>
                <c:pt idx="42">
                  <c:v>1.2491176947972853</c:v>
                </c:pt>
                <c:pt idx="43">
                  <c:v>1.2788585922924587</c:v>
                </c:pt>
                <c:pt idx="44">
                  <c:v>1.2937290410400455</c:v>
                </c:pt>
              </c:numCache>
            </c:numRef>
          </c:xVal>
          <c:yVal>
            <c:numRef>
              <c:f>Viscosity!$BV$2:$BV$46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8</c:v>
                </c:pt>
                <c:pt idx="30">
                  <c:v>12.100000000000001</c:v>
                </c:pt>
                <c:pt idx="31">
                  <c:v>15.899999999999999</c:v>
                </c:pt>
                <c:pt idx="32">
                  <c:v>32.1</c:v>
                </c:pt>
                <c:pt idx="33">
                  <c:v>56.099999999999994</c:v>
                </c:pt>
                <c:pt idx="34">
                  <c:v>176</c:v>
                </c:pt>
                <c:pt idx="35">
                  <c:v>375</c:v>
                </c:pt>
                <c:pt idx="36">
                  <c:v>612</c:v>
                </c:pt>
                <c:pt idx="37">
                  <c:v>919</c:v>
                </c:pt>
                <c:pt idx="38">
                  <c:v>1414</c:v>
                </c:pt>
                <c:pt idx="39">
                  <c:v>1774</c:v>
                </c:pt>
                <c:pt idx="40">
                  <c:v>2154</c:v>
                </c:pt>
                <c:pt idx="41">
                  <c:v>2634</c:v>
                </c:pt>
                <c:pt idx="42">
                  <c:v>3074</c:v>
                </c:pt>
                <c:pt idx="43">
                  <c:v>3654</c:v>
                </c:pt>
                <c:pt idx="44">
                  <c:v>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24-4E4A-A0E5-5164D905D492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Viscosity!$CF$2:$CF$60</c:f>
              <c:numCache>
                <c:formatCode>General</c:formatCode>
                <c:ptCount val="59"/>
                <c:pt idx="0">
                  <c:v>0</c:v>
                </c:pt>
                <c:pt idx="1">
                  <c:v>2.1249717298932654E-2</c:v>
                </c:pt>
                <c:pt idx="2">
                  <c:v>4.2499434597865308E-2</c:v>
                </c:pt>
                <c:pt idx="3">
                  <c:v>6.3749151896797973E-2</c:v>
                </c:pt>
                <c:pt idx="4">
                  <c:v>8.4998869195730617E-2</c:v>
                </c:pt>
                <c:pt idx="5">
                  <c:v>0.10624858649466327</c:v>
                </c:pt>
                <c:pt idx="6">
                  <c:v>0.12749830379359595</c:v>
                </c:pt>
                <c:pt idx="7">
                  <c:v>0.1487480210925286</c:v>
                </c:pt>
                <c:pt idx="8">
                  <c:v>0.16999773839146123</c:v>
                </c:pt>
                <c:pt idx="9">
                  <c:v>0.19124745569039389</c:v>
                </c:pt>
                <c:pt idx="10">
                  <c:v>0.21249717298932655</c:v>
                </c:pt>
                <c:pt idx="11">
                  <c:v>0.23374689028825921</c:v>
                </c:pt>
                <c:pt idx="12">
                  <c:v>0.25499660758719189</c:v>
                </c:pt>
                <c:pt idx="13">
                  <c:v>0.27624632488612455</c:v>
                </c:pt>
                <c:pt idx="14">
                  <c:v>0.29749604218505721</c:v>
                </c:pt>
                <c:pt idx="15">
                  <c:v>0.31874575948398987</c:v>
                </c:pt>
                <c:pt idx="16">
                  <c:v>0.33999547678292247</c:v>
                </c:pt>
                <c:pt idx="17">
                  <c:v>0.36124519408185513</c:v>
                </c:pt>
                <c:pt idx="18">
                  <c:v>0.38249491138078778</c:v>
                </c:pt>
                <c:pt idx="19">
                  <c:v>0.40374462867972044</c:v>
                </c:pt>
                <c:pt idx="20">
                  <c:v>0.4249943459786531</c:v>
                </c:pt>
                <c:pt idx="21">
                  <c:v>0.44624406327758576</c:v>
                </c:pt>
                <c:pt idx="22">
                  <c:v>0.46749378057651841</c:v>
                </c:pt>
                <c:pt idx="23">
                  <c:v>0.48874349787545107</c:v>
                </c:pt>
                <c:pt idx="24">
                  <c:v>0.50999321517438378</c:v>
                </c:pt>
                <c:pt idx="25">
                  <c:v>0.53124293247331644</c:v>
                </c:pt>
                <c:pt idx="26">
                  <c:v>0.5524926497722491</c:v>
                </c:pt>
                <c:pt idx="27">
                  <c:v>0.57374236707118176</c:v>
                </c:pt>
                <c:pt idx="28">
                  <c:v>0.59499208437011442</c:v>
                </c:pt>
                <c:pt idx="29">
                  <c:v>0.61624180166904707</c:v>
                </c:pt>
                <c:pt idx="30">
                  <c:v>0.63749151896797973</c:v>
                </c:pt>
                <c:pt idx="31">
                  <c:v>0.65874123626691239</c:v>
                </c:pt>
                <c:pt idx="32">
                  <c:v>0.67999095356584494</c:v>
                </c:pt>
                <c:pt idx="33">
                  <c:v>0.70124067086477759</c:v>
                </c:pt>
                <c:pt idx="34">
                  <c:v>0.72249038816371025</c:v>
                </c:pt>
                <c:pt idx="35">
                  <c:v>0.74374010546264291</c:v>
                </c:pt>
                <c:pt idx="36">
                  <c:v>0.76498982276157557</c:v>
                </c:pt>
                <c:pt idx="37">
                  <c:v>0.78623954006050822</c:v>
                </c:pt>
                <c:pt idx="38">
                  <c:v>0.80748925735944088</c:v>
                </c:pt>
                <c:pt idx="39">
                  <c:v>0.82873897465837354</c:v>
                </c:pt>
                <c:pt idx="40">
                  <c:v>0.8499886919573062</c:v>
                </c:pt>
                <c:pt idx="41">
                  <c:v>0.87123840925623885</c:v>
                </c:pt>
                <c:pt idx="42">
                  <c:v>0.89248812655517151</c:v>
                </c:pt>
                <c:pt idx="43">
                  <c:v>0.91373784385410417</c:v>
                </c:pt>
                <c:pt idx="44">
                  <c:v>0.93498756115303683</c:v>
                </c:pt>
                <c:pt idx="45">
                  <c:v>0.95623727845196949</c:v>
                </c:pt>
                <c:pt idx="46">
                  <c:v>0.97748699575090214</c:v>
                </c:pt>
                <c:pt idx="47">
                  <c:v>0.9987367130498348</c:v>
                </c:pt>
                <c:pt idx="48">
                  <c:v>1.0199864303487676</c:v>
                </c:pt>
                <c:pt idx="49">
                  <c:v>1.0412361476477001</c:v>
                </c:pt>
                <c:pt idx="50">
                  <c:v>1.0624858649466329</c:v>
                </c:pt>
                <c:pt idx="51">
                  <c:v>1.0837355822455654</c:v>
                </c:pt>
                <c:pt idx="52">
                  <c:v>1.1049852995444982</c:v>
                </c:pt>
                <c:pt idx="53">
                  <c:v>1.1262350168434307</c:v>
                </c:pt>
                <c:pt idx="54">
                  <c:v>1.1474847341423635</c:v>
                </c:pt>
                <c:pt idx="55">
                  <c:v>1.1687344514412961</c:v>
                </c:pt>
                <c:pt idx="56">
                  <c:v>1.1899841687402288</c:v>
                </c:pt>
                <c:pt idx="57">
                  <c:v>1.2112338860391614</c:v>
                </c:pt>
              </c:numCache>
            </c:numRef>
          </c:xVal>
          <c:yVal>
            <c:numRef>
              <c:f>Viscosity!$CE$2:$CE$59</c:f>
              <c:numCache>
                <c:formatCode>General</c:formatCode>
                <c:ptCount val="5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4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12</c:v>
                </c:pt>
                <c:pt idx="26">
                  <c:v>6</c:v>
                </c:pt>
                <c:pt idx="27">
                  <c:v>12</c:v>
                </c:pt>
                <c:pt idx="28">
                  <c:v>12</c:v>
                </c:pt>
                <c:pt idx="29">
                  <c:v>14.05</c:v>
                </c:pt>
                <c:pt idx="30">
                  <c:v>14.05</c:v>
                </c:pt>
                <c:pt idx="31">
                  <c:v>14.05</c:v>
                </c:pt>
                <c:pt idx="32">
                  <c:v>14.05</c:v>
                </c:pt>
                <c:pt idx="33">
                  <c:v>16.05</c:v>
                </c:pt>
                <c:pt idx="34">
                  <c:v>16.05</c:v>
                </c:pt>
                <c:pt idx="35">
                  <c:v>17.95</c:v>
                </c:pt>
                <c:pt idx="36">
                  <c:v>17.95</c:v>
                </c:pt>
                <c:pt idx="37">
                  <c:v>17.95</c:v>
                </c:pt>
                <c:pt idx="38">
                  <c:v>22.05</c:v>
                </c:pt>
                <c:pt idx="39">
                  <c:v>26.049999999999997</c:v>
                </c:pt>
                <c:pt idx="40">
                  <c:v>30.049999999999997</c:v>
                </c:pt>
                <c:pt idx="41">
                  <c:v>36.1</c:v>
                </c:pt>
                <c:pt idx="42">
                  <c:v>48.099999999999994</c:v>
                </c:pt>
                <c:pt idx="43">
                  <c:v>64.05</c:v>
                </c:pt>
                <c:pt idx="44">
                  <c:v>100.05</c:v>
                </c:pt>
                <c:pt idx="45">
                  <c:v>150.05000000000001</c:v>
                </c:pt>
                <c:pt idx="46">
                  <c:v>235.05</c:v>
                </c:pt>
                <c:pt idx="47">
                  <c:v>338.6</c:v>
                </c:pt>
                <c:pt idx="48">
                  <c:v>479.6</c:v>
                </c:pt>
                <c:pt idx="49">
                  <c:v>679</c:v>
                </c:pt>
                <c:pt idx="50">
                  <c:v>815</c:v>
                </c:pt>
                <c:pt idx="51">
                  <c:v>994</c:v>
                </c:pt>
                <c:pt idx="52">
                  <c:v>1171</c:v>
                </c:pt>
                <c:pt idx="53">
                  <c:v>1371</c:v>
                </c:pt>
                <c:pt idx="54">
                  <c:v>1636</c:v>
                </c:pt>
                <c:pt idx="55">
                  <c:v>1931.5</c:v>
                </c:pt>
                <c:pt idx="56">
                  <c:v>2265</c:v>
                </c:pt>
                <c:pt idx="57">
                  <c:v>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24-4E4A-A0E5-5164D905D492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Viscosity!$CO$2:$CO$89</c:f>
              <c:numCache>
                <c:formatCode>General</c:formatCode>
                <c:ptCount val="88"/>
                <c:pt idx="0">
                  <c:v>0</c:v>
                </c:pt>
                <c:pt idx="1">
                  <c:v>1.5020926676185233E-2</c:v>
                </c:pt>
                <c:pt idx="2">
                  <c:v>3.0041853352370466E-2</c:v>
                </c:pt>
                <c:pt idx="3">
                  <c:v>4.5062780028555696E-2</c:v>
                </c:pt>
                <c:pt idx="4">
                  <c:v>6.0083706704740933E-2</c:v>
                </c:pt>
                <c:pt idx="5">
                  <c:v>7.510463338092617E-2</c:v>
                </c:pt>
                <c:pt idx="6">
                  <c:v>9.0125560057111392E-2</c:v>
                </c:pt>
                <c:pt idx="7">
                  <c:v>0.10514648673329663</c:v>
                </c:pt>
                <c:pt idx="8">
                  <c:v>0.12016741340948187</c:v>
                </c:pt>
                <c:pt idx="9">
                  <c:v>0.1351883400856671</c:v>
                </c:pt>
                <c:pt idx="10">
                  <c:v>0.15020926676185234</c:v>
                </c:pt>
                <c:pt idx="11">
                  <c:v>0.16523019343803758</c:v>
                </c:pt>
                <c:pt idx="12">
                  <c:v>0.18025112011422278</c:v>
                </c:pt>
                <c:pt idx="13">
                  <c:v>0.19527204679040802</c:v>
                </c:pt>
                <c:pt idx="14">
                  <c:v>0.21029297346659326</c:v>
                </c:pt>
                <c:pt idx="15">
                  <c:v>0.22531390014277849</c:v>
                </c:pt>
                <c:pt idx="16">
                  <c:v>0.24033482681896373</c:v>
                </c:pt>
                <c:pt idx="17">
                  <c:v>0.25535575349514894</c:v>
                </c:pt>
                <c:pt idx="18">
                  <c:v>0.2703766801713342</c:v>
                </c:pt>
                <c:pt idx="19">
                  <c:v>0.28539760684751941</c:v>
                </c:pt>
                <c:pt idx="20">
                  <c:v>0.30041853352370468</c:v>
                </c:pt>
                <c:pt idx="21">
                  <c:v>0.31543946019988989</c:v>
                </c:pt>
                <c:pt idx="22">
                  <c:v>0.33046038687607515</c:v>
                </c:pt>
                <c:pt idx="23">
                  <c:v>0.34548131355226036</c:v>
                </c:pt>
                <c:pt idx="24">
                  <c:v>0.36050224022844557</c:v>
                </c:pt>
                <c:pt idx="25">
                  <c:v>0.37552316690463083</c:v>
                </c:pt>
                <c:pt idx="26">
                  <c:v>0.39054409358081604</c:v>
                </c:pt>
                <c:pt idx="27">
                  <c:v>0.40556502025700131</c:v>
                </c:pt>
                <c:pt idx="28">
                  <c:v>0.42058594693318652</c:v>
                </c:pt>
                <c:pt idx="29">
                  <c:v>0.43560687360937178</c:v>
                </c:pt>
                <c:pt idx="30">
                  <c:v>0.45062780028555699</c:v>
                </c:pt>
                <c:pt idx="31">
                  <c:v>0.4656487269617422</c:v>
                </c:pt>
                <c:pt idx="32">
                  <c:v>0.48066965363792746</c:v>
                </c:pt>
                <c:pt idx="33">
                  <c:v>0.49569058031411267</c:v>
                </c:pt>
                <c:pt idx="34">
                  <c:v>0.51071150699029788</c:v>
                </c:pt>
                <c:pt idx="35">
                  <c:v>0.52573243366648315</c:v>
                </c:pt>
                <c:pt idx="36">
                  <c:v>0.54075336034266841</c:v>
                </c:pt>
                <c:pt idx="37">
                  <c:v>0.55577428701885367</c:v>
                </c:pt>
                <c:pt idx="38">
                  <c:v>0.57079521369503883</c:v>
                </c:pt>
                <c:pt idx="39">
                  <c:v>0.58581614037122409</c:v>
                </c:pt>
                <c:pt idx="40">
                  <c:v>0.60083706704740936</c:v>
                </c:pt>
                <c:pt idx="41">
                  <c:v>0.61585799372359451</c:v>
                </c:pt>
                <c:pt idx="42">
                  <c:v>0.63087892039977977</c:v>
                </c:pt>
                <c:pt idx="43">
                  <c:v>0.64589984707596504</c:v>
                </c:pt>
                <c:pt idx="44">
                  <c:v>0.6609207737521503</c:v>
                </c:pt>
                <c:pt idx="45">
                  <c:v>0.67594170042833546</c:v>
                </c:pt>
                <c:pt idx="46">
                  <c:v>0.69096262710452072</c:v>
                </c:pt>
                <c:pt idx="47">
                  <c:v>0.70598355378070599</c:v>
                </c:pt>
                <c:pt idx="48">
                  <c:v>0.72100448045689114</c:v>
                </c:pt>
                <c:pt idx="49">
                  <c:v>0.7360254071330764</c:v>
                </c:pt>
                <c:pt idx="50">
                  <c:v>0.75104633380926167</c:v>
                </c:pt>
                <c:pt idx="51">
                  <c:v>0.76606726048544693</c:v>
                </c:pt>
                <c:pt idx="52">
                  <c:v>0.78108818716163209</c:v>
                </c:pt>
                <c:pt idx="53">
                  <c:v>0.79610911383781735</c:v>
                </c:pt>
                <c:pt idx="54">
                  <c:v>0.81113004051400261</c:v>
                </c:pt>
                <c:pt idx="55">
                  <c:v>0.82615096719018777</c:v>
                </c:pt>
                <c:pt idx="56">
                  <c:v>0.84117189386637303</c:v>
                </c:pt>
                <c:pt idx="57">
                  <c:v>0.8561928205425583</c:v>
                </c:pt>
                <c:pt idx="58">
                  <c:v>0.87121374721874356</c:v>
                </c:pt>
                <c:pt idx="59">
                  <c:v>0.88623467389492872</c:v>
                </c:pt>
                <c:pt idx="60">
                  <c:v>0.90125560057111398</c:v>
                </c:pt>
                <c:pt idx="61">
                  <c:v>0.91627652724729924</c:v>
                </c:pt>
                <c:pt idx="62">
                  <c:v>0.9312974539234844</c:v>
                </c:pt>
                <c:pt idx="63">
                  <c:v>0.94631838059966966</c:v>
                </c:pt>
                <c:pt idx="64">
                  <c:v>0.96133930727585493</c:v>
                </c:pt>
                <c:pt idx="65">
                  <c:v>0.97636023395204019</c:v>
                </c:pt>
                <c:pt idx="66">
                  <c:v>0.99138116062822534</c:v>
                </c:pt>
                <c:pt idx="67">
                  <c:v>1.0064020873044106</c:v>
                </c:pt>
                <c:pt idx="68">
                  <c:v>1.0214230139805958</c:v>
                </c:pt>
                <c:pt idx="69">
                  <c:v>1.0364439406567811</c:v>
                </c:pt>
                <c:pt idx="70">
                  <c:v>1.0514648673329663</c:v>
                </c:pt>
                <c:pt idx="71">
                  <c:v>1.0664857940091514</c:v>
                </c:pt>
                <c:pt idx="72">
                  <c:v>1.0815067206853368</c:v>
                </c:pt>
                <c:pt idx="73">
                  <c:v>1.096527647361522</c:v>
                </c:pt>
                <c:pt idx="74">
                  <c:v>1.1115485740377073</c:v>
                </c:pt>
                <c:pt idx="75">
                  <c:v>1.1265695007138925</c:v>
                </c:pt>
                <c:pt idx="76">
                  <c:v>1.1415904273900777</c:v>
                </c:pt>
                <c:pt idx="77">
                  <c:v>1.156611354066263</c:v>
                </c:pt>
                <c:pt idx="78">
                  <c:v>1.1716322807424482</c:v>
                </c:pt>
                <c:pt idx="79">
                  <c:v>1.1866532074186333</c:v>
                </c:pt>
                <c:pt idx="80">
                  <c:v>1.2016741340948187</c:v>
                </c:pt>
                <c:pt idx="81">
                  <c:v>1.2166950607710039</c:v>
                </c:pt>
                <c:pt idx="82">
                  <c:v>1.231715987447189</c:v>
                </c:pt>
                <c:pt idx="83">
                  <c:v>1.2467369141233744</c:v>
                </c:pt>
                <c:pt idx="84">
                  <c:v>1.2617578407995595</c:v>
                </c:pt>
                <c:pt idx="85">
                  <c:v>1.2767787674757447</c:v>
                </c:pt>
                <c:pt idx="86">
                  <c:v>1.2917996941519301</c:v>
                </c:pt>
                <c:pt idx="87">
                  <c:v>1.2985591111562134</c:v>
                </c:pt>
              </c:numCache>
            </c:numRef>
          </c:xVal>
          <c:yVal>
            <c:numRef>
              <c:f>Viscosity!$CN$2:$CN$89</c:f>
              <c:numCache>
                <c:formatCode>General</c:formatCode>
                <c:ptCount val="88"/>
                <c:pt idx="0">
                  <c:v>6.2580645161290889</c:v>
                </c:pt>
                <c:pt idx="1">
                  <c:v>6.2580645161290889</c:v>
                </c:pt>
                <c:pt idx="2">
                  <c:v>6.2580645161290889</c:v>
                </c:pt>
                <c:pt idx="3">
                  <c:v>6.2580645161290889</c:v>
                </c:pt>
                <c:pt idx="4">
                  <c:v>10.258064516129089</c:v>
                </c:pt>
                <c:pt idx="5">
                  <c:v>10.258064516129089</c:v>
                </c:pt>
                <c:pt idx="6">
                  <c:v>6.2580645161290889</c:v>
                </c:pt>
                <c:pt idx="7">
                  <c:v>10.258064516129089</c:v>
                </c:pt>
                <c:pt idx="8">
                  <c:v>10.258064516129089</c:v>
                </c:pt>
                <c:pt idx="9">
                  <c:v>-1.741935483870904</c:v>
                </c:pt>
                <c:pt idx="10">
                  <c:v>-1.741935483870904</c:v>
                </c:pt>
                <c:pt idx="11">
                  <c:v>-1.741935483870904</c:v>
                </c:pt>
                <c:pt idx="12">
                  <c:v>-1.741935483870904</c:v>
                </c:pt>
                <c:pt idx="13">
                  <c:v>-1.741935483870904</c:v>
                </c:pt>
                <c:pt idx="14">
                  <c:v>2.258064516129096</c:v>
                </c:pt>
                <c:pt idx="15">
                  <c:v>-1.741935483870904</c:v>
                </c:pt>
                <c:pt idx="16">
                  <c:v>-1.741935483870904</c:v>
                </c:pt>
                <c:pt idx="17">
                  <c:v>-1.741935483870904</c:v>
                </c:pt>
                <c:pt idx="18">
                  <c:v>-1.741935483870904</c:v>
                </c:pt>
                <c:pt idx="19">
                  <c:v>-1.741935483870904</c:v>
                </c:pt>
                <c:pt idx="20">
                  <c:v>-5.741935483870904</c:v>
                </c:pt>
                <c:pt idx="21">
                  <c:v>-5.741935483870904</c:v>
                </c:pt>
                <c:pt idx="22">
                  <c:v>-5.741935483870904</c:v>
                </c:pt>
                <c:pt idx="23">
                  <c:v>-1.741935483870904</c:v>
                </c:pt>
                <c:pt idx="24">
                  <c:v>-1.741935483870904</c:v>
                </c:pt>
                <c:pt idx="25">
                  <c:v>-1.741935483870904</c:v>
                </c:pt>
                <c:pt idx="26">
                  <c:v>-5.741935483870904</c:v>
                </c:pt>
                <c:pt idx="27">
                  <c:v>-5.741935483870904</c:v>
                </c:pt>
                <c:pt idx="28">
                  <c:v>-1.741935483870904</c:v>
                </c:pt>
                <c:pt idx="29">
                  <c:v>-1.741935483870904</c:v>
                </c:pt>
                <c:pt idx="30">
                  <c:v>-1.741935483870904</c:v>
                </c:pt>
                <c:pt idx="31">
                  <c:v>-1.741935483870904</c:v>
                </c:pt>
                <c:pt idx="32">
                  <c:v>-1.741935483870904</c:v>
                </c:pt>
                <c:pt idx="33">
                  <c:v>-1.741935483870904</c:v>
                </c:pt>
                <c:pt idx="34">
                  <c:v>-5.741935483870904</c:v>
                </c:pt>
                <c:pt idx="35">
                  <c:v>-1.741935483870904</c:v>
                </c:pt>
                <c:pt idx="36">
                  <c:v>-1.741935483870904</c:v>
                </c:pt>
                <c:pt idx="37">
                  <c:v>-1.741935483870904</c:v>
                </c:pt>
                <c:pt idx="38">
                  <c:v>-1.741935483870904</c:v>
                </c:pt>
                <c:pt idx="39">
                  <c:v>-1.741935483870904</c:v>
                </c:pt>
                <c:pt idx="40">
                  <c:v>-1.741935483870904</c:v>
                </c:pt>
                <c:pt idx="41">
                  <c:v>-1.741935483870904</c:v>
                </c:pt>
                <c:pt idx="42">
                  <c:v>-1.741935483870904</c:v>
                </c:pt>
                <c:pt idx="43">
                  <c:v>-1.741935483870904</c:v>
                </c:pt>
                <c:pt idx="44">
                  <c:v>-1.741935483870904</c:v>
                </c:pt>
                <c:pt idx="45">
                  <c:v>-1.741935483870904</c:v>
                </c:pt>
                <c:pt idx="46">
                  <c:v>-1.741935483870904</c:v>
                </c:pt>
                <c:pt idx="47">
                  <c:v>-1.741935483870904</c:v>
                </c:pt>
                <c:pt idx="48">
                  <c:v>-1.741935483870904</c:v>
                </c:pt>
                <c:pt idx="49">
                  <c:v>-1.741935483870904</c:v>
                </c:pt>
                <c:pt idx="50">
                  <c:v>-1.741935483870904</c:v>
                </c:pt>
                <c:pt idx="51">
                  <c:v>-1.741935483870904</c:v>
                </c:pt>
                <c:pt idx="52">
                  <c:v>-1.741935483870904</c:v>
                </c:pt>
                <c:pt idx="53">
                  <c:v>-1.741935483870904</c:v>
                </c:pt>
                <c:pt idx="54">
                  <c:v>2.258064516129096</c:v>
                </c:pt>
                <c:pt idx="55">
                  <c:v>2.258064516129096</c:v>
                </c:pt>
                <c:pt idx="56">
                  <c:v>2.258064516129096</c:v>
                </c:pt>
                <c:pt idx="57">
                  <c:v>2.258064516129096</c:v>
                </c:pt>
                <c:pt idx="58">
                  <c:v>2.258064516129096</c:v>
                </c:pt>
                <c:pt idx="59">
                  <c:v>2.258064516129096</c:v>
                </c:pt>
                <c:pt idx="60">
                  <c:v>6.2580645161290889</c:v>
                </c:pt>
                <c:pt idx="61">
                  <c:v>6.2580645161290889</c:v>
                </c:pt>
                <c:pt idx="62">
                  <c:v>14.258064516129089</c:v>
                </c:pt>
                <c:pt idx="63">
                  <c:v>22.358064516129097</c:v>
                </c:pt>
                <c:pt idx="64">
                  <c:v>38.358064516129097</c:v>
                </c:pt>
                <c:pt idx="65">
                  <c:v>62.158064516129095</c:v>
                </c:pt>
                <c:pt idx="66">
                  <c:v>106.15806451612909</c:v>
                </c:pt>
                <c:pt idx="67">
                  <c:v>154.15806451612909</c:v>
                </c:pt>
                <c:pt idx="68">
                  <c:v>231.15806451612909</c:v>
                </c:pt>
                <c:pt idx="69">
                  <c:v>313.15806451612912</c:v>
                </c:pt>
                <c:pt idx="70">
                  <c:v>473.15806451612912</c:v>
                </c:pt>
                <c:pt idx="71">
                  <c:v>607.15806451612912</c:v>
                </c:pt>
                <c:pt idx="72">
                  <c:v>760.15806451612912</c:v>
                </c:pt>
                <c:pt idx="73">
                  <c:v>1062.1580645161291</c:v>
                </c:pt>
                <c:pt idx="74">
                  <c:v>1202.1580645161291</c:v>
                </c:pt>
                <c:pt idx="75">
                  <c:v>1452.1580645161291</c:v>
                </c:pt>
                <c:pt idx="76">
                  <c:v>1632.1580645161291</c:v>
                </c:pt>
                <c:pt idx="77">
                  <c:v>1812.1580645161291</c:v>
                </c:pt>
                <c:pt idx="78">
                  <c:v>1942.1580645161291</c:v>
                </c:pt>
                <c:pt idx="79">
                  <c:v>2232.1580645161289</c:v>
                </c:pt>
                <c:pt idx="80">
                  <c:v>2412.1580645161289</c:v>
                </c:pt>
                <c:pt idx="81">
                  <c:v>2632.1580645161289</c:v>
                </c:pt>
                <c:pt idx="82">
                  <c:v>2802.1580645161289</c:v>
                </c:pt>
                <c:pt idx="83">
                  <c:v>3012.1580645161289</c:v>
                </c:pt>
                <c:pt idx="84">
                  <c:v>3262.1580645161289</c:v>
                </c:pt>
                <c:pt idx="85">
                  <c:v>3512.1580645161289</c:v>
                </c:pt>
                <c:pt idx="86">
                  <c:v>3712.1580645161289</c:v>
                </c:pt>
                <c:pt idx="87">
                  <c:v>3952.1580645161289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24-4E4A-A0E5-5164D905D492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Viscosity!$CX$2:$CX$190</c:f>
              <c:numCache>
                <c:formatCode>General</c:formatCode>
                <c:ptCount val="189"/>
                <c:pt idx="0">
                  <c:v>0</c:v>
                </c:pt>
                <c:pt idx="1">
                  <c:v>6.9689823302838154E-3</c:v>
                </c:pt>
                <c:pt idx="2">
                  <c:v>1.3937964660567631E-2</c:v>
                </c:pt>
                <c:pt idx="3">
                  <c:v>2.0906946990851445E-2</c:v>
                </c:pt>
                <c:pt idx="4">
                  <c:v>2.7875929321135261E-2</c:v>
                </c:pt>
                <c:pt idx="5">
                  <c:v>3.4844911651419078E-2</c:v>
                </c:pt>
                <c:pt idx="6">
                  <c:v>4.181389398170289E-2</c:v>
                </c:pt>
                <c:pt idx="7">
                  <c:v>4.8782876311986703E-2</c:v>
                </c:pt>
                <c:pt idx="8">
                  <c:v>5.5751858642270523E-2</c:v>
                </c:pt>
                <c:pt idx="9">
                  <c:v>6.2720840972554329E-2</c:v>
                </c:pt>
                <c:pt idx="10">
                  <c:v>6.9689823302838155E-2</c:v>
                </c:pt>
                <c:pt idx="11">
                  <c:v>7.6658805633121968E-2</c:v>
                </c:pt>
                <c:pt idx="12">
                  <c:v>8.3627787963405781E-2</c:v>
                </c:pt>
                <c:pt idx="13">
                  <c:v>9.0596770293689594E-2</c:v>
                </c:pt>
                <c:pt idx="14">
                  <c:v>9.7565752623973406E-2</c:v>
                </c:pt>
                <c:pt idx="15">
                  <c:v>0.10453473495425722</c:v>
                </c:pt>
                <c:pt idx="16">
                  <c:v>0.11150371728454105</c:v>
                </c:pt>
                <c:pt idx="17">
                  <c:v>0.11847269961482486</c:v>
                </c:pt>
                <c:pt idx="18">
                  <c:v>0.12544168194510866</c:v>
                </c:pt>
                <c:pt idx="19">
                  <c:v>0.1324106642753925</c:v>
                </c:pt>
                <c:pt idx="20">
                  <c:v>0.13937964660567631</c:v>
                </c:pt>
                <c:pt idx="21">
                  <c:v>0.14634862893596012</c:v>
                </c:pt>
                <c:pt idx="22">
                  <c:v>0.15331761126624394</c:v>
                </c:pt>
                <c:pt idx="23">
                  <c:v>0.16028659359652775</c:v>
                </c:pt>
                <c:pt idx="24">
                  <c:v>0.16725557592681156</c:v>
                </c:pt>
                <c:pt idx="25">
                  <c:v>0.17422455825709537</c:v>
                </c:pt>
                <c:pt idx="26">
                  <c:v>0.18119354058737919</c:v>
                </c:pt>
                <c:pt idx="27">
                  <c:v>0.188162522917663</c:v>
                </c:pt>
                <c:pt idx="28">
                  <c:v>0.19513150524794681</c:v>
                </c:pt>
                <c:pt idx="29">
                  <c:v>0.20210048757823063</c:v>
                </c:pt>
                <c:pt idx="30">
                  <c:v>0.20906946990851444</c:v>
                </c:pt>
                <c:pt idx="31">
                  <c:v>0.21603845223879828</c:v>
                </c:pt>
                <c:pt idx="32">
                  <c:v>0.22300743456908209</c:v>
                </c:pt>
                <c:pt idx="33">
                  <c:v>0.2299764168993659</c:v>
                </c:pt>
                <c:pt idx="34">
                  <c:v>0.23694539922964972</c:v>
                </c:pt>
                <c:pt idx="35">
                  <c:v>0.24391438155993353</c:v>
                </c:pt>
                <c:pt idx="36">
                  <c:v>0.25088336389021731</c:v>
                </c:pt>
                <c:pt idx="37">
                  <c:v>0.25785234622050118</c:v>
                </c:pt>
                <c:pt idx="38">
                  <c:v>0.264821328550785</c:v>
                </c:pt>
                <c:pt idx="39">
                  <c:v>0.27179031088106881</c:v>
                </c:pt>
                <c:pt idx="40">
                  <c:v>0.27875929321135262</c:v>
                </c:pt>
                <c:pt idx="41">
                  <c:v>0.28572827554163643</c:v>
                </c:pt>
                <c:pt idx="42">
                  <c:v>0.29269725787192025</c:v>
                </c:pt>
                <c:pt idx="43">
                  <c:v>0.29966624020220406</c:v>
                </c:pt>
                <c:pt idx="44">
                  <c:v>0.30663522253248787</c:v>
                </c:pt>
                <c:pt idx="45">
                  <c:v>0.31360420486277168</c:v>
                </c:pt>
                <c:pt idx="46">
                  <c:v>0.3205731871930555</c:v>
                </c:pt>
                <c:pt idx="47">
                  <c:v>0.32754216952333931</c:v>
                </c:pt>
                <c:pt idx="48">
                  <c:v>0.33451115185362312</c:v>
                </c:pt>
                <c:pt idx="49">
                  <c:v>0.34148013418390694</c:v>
                </c:pt>
                <c:pt idx="50">
                  <c:v>0.34844911651419075</c:v>
                </c:pt>
                <c:pt idx="51">
                  <c:v>0.35541809884447456</c:v>
                </c:pt>
                <c:pt idx="52">
                  <c:v>0.36238708117475837</c:v>
                </c:pt>
                <c:pt idx="53">
                  <c:v>0.36935606350504219</c:v>
                </c:pt>
                <c:pt idx="54">
                  <c:v>0.376325045835326</c:v>
                </c:pt>
                <c:pt idx="55">
                  <c:v>0.38329402816560981</c:v>
                </c:pt>
                <c:pt idx="56">
                  <c:v>0.39026301049589363</c:v>
                </c:pt>
                <c:pt idx="57">
                  <c:v>0.39723199282617744</c:v>
                </c:pt>
                <c:pt idx="58">
                  <c:v>0.40420097515646125</c:v>
                </c:pt>
                <c:pt idx="59">
                  <c:v>0.41116995748674506</c:v>
                </c:pt>
                <c:pt idx="60">
                  <c:v>0.41813893981702888</c:v>
                </c:pt>
                <c:pt idx="61">
                  <c:v>0.42510792214731274</c:v>
                </c:pt>
                <c:pt idx="62">
                  <c:v>0.43207690447759656</c:v>
                </c:pt>
                <c:pt idx="63">
                  <c:v>0.43904588680788037</c:v>
                </c:pt>
                <c:pt idx="64">
                  <c:v>0.44601486913816418</c:v>
                </c:pt>
                <c:pt idx="65">
                  <c:v>0.452983851468448</c:v>
                </c:pt>
                <c:pt idx="66">
                  <c:v>0.45995283379873181</c:v>
                </c:pt>
                <c:pt idx="67">
                  <c:v>0.46692181612901562</c:v>
                </c:pt>
                <c:pt idx="68">
                  <c:v>0.47389079845929943</c:v>
                </c:pt>
                <c:pt idx="69">
                  <c:v>0.48085978078958325</c:v>
                </c:pt>
                <c:pt idx="70">
                  <c:v>0.48782876311986706</c:v>
                </c:pt>
                <c:pt idx="71">
                  <c:v>0.49479774545015087</c:v>
                </c:pt>
                <c:pt idx="72">
                  <c:v>0.50176672778043463</c:v>
                </c:pt>
                <c:pt idx="73">
                  <c:v>0.5087357101107185</c:v>
                </c:pt>
                <c:pt idx="74">
                  <c:v>0.51570469244100237</c:v>
                </c:pt>
                <c:pt idx="75">
                  <c:v>0.52267367477128612</c:v>
                </c:pt>
                <c:pt idx="76">
                  <c:v>0.52964265710156999</c:v>
                </c:pt>
                <c:pt idx="77">
                  <c:v>0.53661163943185375</c:v>
                </c:pt>
                <c:pt idx="78">
                  <c:v>0.54358062176213762</c:v>
                </c:pt>
                <c:pt idx="79">
                  <c:v>0.55054960409242137</c:v>
                </c:pt>
                <c:pt idx="80">
                  <c:v>0.55751858642270524</c:v>
                </c:pt>
                <c:pt idx="81">
                  <c:v>0.564487568752989</c:v>
                </c:pt>
                <c:pt idx="82">
                  <c:v>0.57145655108327287</c:v>
                </c:pt>
                <c:pt idx="83">
                  <c:v>0.57842553341355663</c:v>
                </c:pt>
                <c:pt idx="84">
                  <c:v>0.58539451574384049</c:v>
                </c:pt>
                <c:pt idx="85">
                  <c:v>0.59236349807412425</c:v>
                </c:pt>
                <c:pt idx="86">
                  <c:v>0.59933248040440812</c:v>
                </c:pt>
                <c:pt idx="87">
                  <c:v>0.60630146273469188</c:v>
                </c:pt>
                <c:pt idx="88">
                  <c:v>0.61327044506497574</c:v>
                </c:pt>
                <c:pt idx="89">
                  <c:v>0.6202394273952595</c:v>
                </c:pt>
                <c:pt idx="90">
                  <c:v>0.62720840972554337</c:v>
                </c:pt>
                <c:pt idx="91">
                  <c:v>0.63417739205582713</c:v>
                </c:pt>
                <c:pt idx="92">
                  <c:v>0.641146374386111</c:v>
                </c:pt>
                <c:pt idx="93">
                  <c:v>0.64811535671639475</c:v>
                </c:pt>
                <c:pt idx="94">
                  <c:v>0.65508433904667862</c:v>
                </c:pt>
                <c:pt idx="95">
                  <c:v>0.66205332137696238</c:v>
                </c:pt>
                <c:pt idx="96">
                  <c:v>0.66902230370724625</c:v>
                </c:pt>
                <c:pt idx="97">
                  <c:v>0.67599128603753011</c:v>
                </c:pt>
                <c:pt idx="98">
                  <c:v>0.68296026836781387</c:v>
                </c:pt>
                <c:pt idx="99">
                  <c:v>0.68992925069809774</c:v>
                </c:pt>
                <c:pt idx="100">
                  <c:v>0.6968982330283815</c:v>
                </c:pt>
                <c:pt idx="101">
                  <c:v>0.70386721535866537</c:v>
                </c:pt>
                <c:pt idx="102">
                  <c:v>0.71083619768894912</c:v>
                </c:pt>
                <c:pt idx="103">
                  <c:v>0.71780518001923299</c:v>
                </c:pt>
                <c:pt idx="104">
                  <c:v>0.72477416234951675</c:v>
                </c:pt>
                <c:pt idx="105">
                  <c:v>0.73174314467980062</c:v>
                </c:pt>
                <c:pt idx="106">
                  <c:v>0.73871212701008437</c:v>
                </c:pt>
                <c:pt idx="107">
                  <c:v>0.74568110934036824</c:v>
                </c:pt>
                <c:pt idx="108">
                  <c:v>0.752650091670652</c:v>
                </c:pt>
                <c:pt idx="109">
                  <c:v>0.75961907400093587</c:v>
                </c:pt>
                <c:pt idx="110">
                  <c:v>0.76658805633121962</c:v>
                </c:pt>
                <c:pt idx="111">
                  <c:v>0.77355703866150349</c:v>
                </c:pt>
                <c:pt idx="112">
                  <c:v>0.78052602099178725</c:v>
                </c:pt>
                <c:pt idx="113">
                  <c:v>0.78749500332207112</c:v>
                </c:pt>
                <c:pt idx="114">
                  <c:v>0.79446398565235488</c:v>
                </c:pt>
                <c:pt idx="115">
                  <c:v>0.80143296798263874</c:v>
                </c:pt>
                <c:pt idx="116">
                  <c:v>0.8084019503129225</c:v>
                </c:pt>
                <c:pt idx="117">
                  <c:v>0.81537093264320637</c:v>
                </c:pt>
                <c:pt idx="118">
                  <c:v>0.82233991497349013</c:v>
                </c:pt>
                <c:pt idx="119">
                  <c:v>0.829308897303774</c:v>
                </c:pt>
                <c:pt idx="120">
                  <c:v>0.83627787963405775</c:v>
                </c:pt>
                <c:pt idx="121">
                  <c:v>0.84324686196434162</c:v>
                </c:pt>
                <c:pt idx="122">
                  <c:v>0.85021584429462549</c:v>
                </c:pt>
                <c:pt idx="123">
                  <c:v>0.85718482662490925</c:v>
                </c:pt>
                <c:pt idx="124">
                  <c:v>0.86415380895519311</c:v>
                </c:pt>
                <c:pt idx="125">
                  <c:v>0.87112279128547687</c:v>
                </c:pt>
                <c:pt idx="126">
                  <c:v>0.87809177361576074</c:v>
                </c:pt>
                <c:pt idx="127">
                  <c:v>0.8850607559460445</c:v>
                </c:pt>
                <c:pt idx="128">
                  <c:v>0.89202973827632837</c:v>
                </c:pt>
                <c:pt idx="129">
                  <c:v>0.89899872060661212</c:v>
                </c:pt>
                <c:pt idx="130">
                  <c:v>0.90596770293689599</c:v>
                </c:pt>
                <c:pt idx="131">
                  <c:v>0.91293668526717975</c:v>
                </c:pt>
                <c:pt idx="132">
                  <c:v>0.91990566759746362</c:v>
                </c:pt>
                <c:pt idx="133">
                  <c:v>0.92687464992774737</c:v>
                </c:pt>
                <c:pt idx="134">
                  <c:v>0.93384363225803124</c:v>
                </c:pt>
                <c:pt idx="135">
                  <c:v>0.940812614588315</c:v>
                </c:pt>
                <c:pt idx="136">
                  <c:v>0.94778159691859887</c:v>
                </c:pt>
                <c:pt idx="137">
                  <c:v>0.95475057924888262</c:v>
                </c:pt>
                <c:pt idx="138">
                  <c:v>0.96171956157916649</c:v>
                </c:pt>
                <c:pt idx="139">
                  <c:v>0.96868854390945025</c:v>
                </c:pt>
                <c:pt idx="140">
                  <c:v>0.97565752623973412</c:v>
                </c:pt>
                <c:pt idx="141">
                  <c:v>0.98262650857001788</c:v>
                </c:pt>
                <c:pt idx="142">
                  <c:v>0.98959549090030174</c:v>
                </c:pt>
                <c:pt idx="143">
                  <c:v>0.9965644732305855</c:v>
                </c:pt>
                <c:pt idx="144">
                  <c:v>1.0035334555608693</c:v>
                </c:pt>
                <c:pt idx="145">
                  <c:v>1.0105024378911531</c:v>
                </c:pt>
                <c:pt idx="146">
                  <c:v>1.017471420221437</c:v>
                </c:pt>
                <c:pt idx="147">
                  <c:v>1.0244404025517209</c:v>
                </c:pt>
                <c:pt idx="148">
                  <c:v>1.0314093848820047</c:v>
                </c:pt>
                <c:pt idx="149">
                  <c:v>1.0383783672122884</c:v>
                </c:pt>
                <c:pt idx="150">
                  <c:v>1.0453473495425722</c:v>
                </c:pt>
                <c:pt idx="151">
                  <c:v>1.0523163318728561</c:v>
                </c:pt>
                <c:pt idx="152">
                  <c:v>1.05928531420314</c:v>
                </c:pt>
                <c:pt idx="153">
                  <c:v>1.0662542965334236</c:v>
                </c:pt>
                <c:pt idx="154">
                  <c:v>1.0732232788637075</c:v>
                </c:pt>
                <c:pt idx="155">
                  <c:v>1.0801922611939914</c:v>
                </c:pt>
                <c:pt idx="156">
                  <c:v>1.0871612435242752</c:v>
                </c:pt>
                <c:pt idx="157">
                  <c:v>1.0941302258545589</c:v>
                </c:pt>
                <c:pt idx="158">
                  <c:v>1.1010992081848427</c:v>
                </c:pt>
                <c:pt idx="159">
                  <c:v>1.1080681905151266</c:v>
                </c:pt>
                <c:pt idx="160">
                  <c:v>1.1150371728454105</c:v>
                </c:pt>
                <c:pt idx="161">
                  <c:v>1.1220061551756941</c:v>
                </c:pt>
                <c:pt idx="162">
                  <c:v>1.128975137505978</c:v>
                </c:pt>
                <c:pt idx="163">
                  <c:v>1.1359441198362619</c:v>
                </c:pt>
                <c:pt idx="164">
                  <c:v>1.1429131021665457</c:v>
                </c:pt>
                <c:pt idx="165">
                  <c:v>1.1498820844968294</c:v>
                </c:pt>
                <c:pt idx="166">
                  <c:v>1.1568510668271133</c:v>
                </c:pt>
                <c:pt idx="167">
                  <c:v>1.1638200491573971</c:v>
                </c:pt>
                <c:pt idx="168">
                  <c:v>1.170789031487681</c:v>
                </c:pt>
                <c:pt idx="169">
                  <c:v>1.1777580138179649</c:v>
                </c:pt>
                <c:pt idx="170">
                  <c:v>1.1847269961482485</c:v>
                </c:pt>
                <c:pt idx="171">
                  <c:v>1.1916959784785324</c:v>
                </c:pt>
                <c:pt idx="172">
                  <c:v>1.1986649608088162</c:v>
                </c:pt>
                <c:pt idx="173">
                  <c:v>1.2056339431391001</c:v>
                </c:pt>
                <c:pt idx="174">
                  <c:v>1.2126029254693838</c:v>
                </c:pt>
                <c:pt idx="175">
                  <c:v>1.2195719077996676</c:v>
                </c:pt>
                <c:pt idx="176">
                  <c:v>1.2265408901299515</c:v>
                </c:pt>
                <c:pt idx="177">
                  <c:v>1.2335098724602354</c:v>
                </c:pt>
                <c:pt idx="178">
                  <c:v>1.240478854790519</c:v>
                </c:pt>
                <c:pt idx="179">
                  <c:v>1.2474478371208029</c:v>
                </c:pt>
                <c:pt idx="180">
                  <c:v>1.2544168194510867</c:v>
                </c:pt>
                <c:pt idx="181">
                  <c:v>1.2613858017813706</c:v>
                </c:pt>
                <c:pt idx="182">
                  <c:v>1.2683547841116543</c:v>
                </c:pt>
                <c:pt idx="183">
                  <c:v>1.2753237664419381</c:v>
                </c:pt>
                <c:pt idx="184">
                  <c:v>1.282292748772222</c:v>
                </c:pt>
                <c:pt idx="185">
                  <c:v>1.2892617311025059</c:v>
                </c:pt>
                <c:pt idx="186">
                  <c:v>1.2962307134327895</c:v>
                </c:pt>
                <c:pt idx="187">
                  <c:v>1.3031996957630734</c:v>
                </c:pt>
                <c:pt idx="188">
                  <c:v>1.3080779833942719</c:v>
                </c:pt>
              </c:numCache>
            </c:numRef>
          </c:xVal>
          <c:yVal>
            <c:numRef>
              <c:f>Viscosity!$CW$2:$CW$190</c:f>
              <c:numCache>
                <c:formatCode>General</c:formatCode>
                <c:ptCount val="189"/>
                <c:pt idx="0">
                  <c:v>47.684999999999818</c:v>
                </c:pt>
                <c:pt idx="1">
                  <c:v>47.684999999999818</c:v>
                </c:pt>
                <c:pt idx="2">
                  <c:v>47.684999999999818</c:v>
                </c:pt>
                <c:pt idx="3">
                  <c:v>47.684999999999818</c:v>
                </c:pt>
                <c:pt idx="4">
                  <c:v>47.684999999999818</c:v>
                </c:pt>
                <c:pt idx="5">
                  <c:v>47.684999999999818</c:v>
                </c:pt>
                <c:pt idx="6">
                  <c:v>47.684999999999818</c:v>
                </c:pt>
                <c:pt idx="7">
                  <c:v>47.684999999999818</c:v>
                </c:pt>
                <c:pt idx="8">
                  <c:v>47.684999999999818</c:v>
                </c:pt>
                <c:pt idx="9">
                  <c:v>47.684999999999818</c:v>
                </c:pt>
                <c:pt idx="10">
                  <c:v>47.684999999999818</c:v>
                </c:pt>
                <c:pt idx="11">
                  <c:v>47.684999999999818</c:v>
                </c:pt>
                <c:pt idx="12">
                  <c:v>43.684999999999818</c:v>
                </c:pt>
                <c:pt idx="13">
                  <c:v>43.684999999999818</c:v>
                </c:pt>
                <c:pt idx="14">
                  <c:v>43.684999999999818</c:v>
                </c:pt>
                <c:pt idx="15">
                  <c:v>43.684999999999818</c:v>
                </c:pt>
                <c:pt idx="16">
                  <c:v>43.684999999999818</c:v>
                </c:pt>
                <c:pt idx="17">
                  <c:v>43.684999999999818</c:v>
                </c:pt>
                <c:pt idx="18">
                  <c:v>43.684999999999818</c:v>
                </c:pt>
                <c:pt idx="19">
                  <c:v>43.684999999999818</c:v>
                </c:pt>
                <c:pt idx="20">
                  <c:v>-8.215000000000181</c:v>
                </c:pt>
                <c:pt idx="21">
                  <c:v>-8.215000000000181</c:v>
                </c:pt>
                <c:pt idx="22">
                  <c:v>-8.215000000000181</c:v>
                </c:pt>
                <c:pt idx="23">
                  <c:v>-8.215000000000181</c:v>
                </c:pt>
                <c:pt idx="24">
                  <c:v>-8.215000000000181</c:v>
                </c:pt>
                <c:pt idx="25">
                  <c:v>-8.215000000000181</c:v>
                </c:pt>
                <c:pt idx="26">
                  <c:v>-8.215000000000181</c:v>
                </c:pt>
                <c:pt idx="27">
                  <c:v>-8.215000000000181</c:v>
                </c:pt>
                <c:pt idx="28">
                  <c:v>-4.215000000000181</c:v>
                </c:pt>
                <c:pt idx="29">
                  <c:v>-4.215000000000181</c:v>
                </c:pt>
                <c:pt idx="30">
                  <c:v>-4.215000000000181</c:v>
                </c:pt>
                <c:pt idx="31">
                  <c:v>-4.215000000000181</c:v>
                </c:pt>
                <c:pt idx="32">
                  <c:v>-4.215000000000181</c:v>
                </c:pt>
                <c:pt idx="33">
                  <c:v>-4.215000000000181</c:v>
                </c:pt>
                <c:pt idx="34">
                  <c:v>-4.215000000000181</c:v>
                </c:pt>
                <c:pt idx="35">
                  <c:v>-4.215000000000181</c:v>
                </c:pt>
                <c:pt idx="36">
                  <c:v>-4.215000000000181</c:v>
                </c:pt>
                <c:pt idx="37">
                  <c:v>-4.215000000000181</c:v>
                </c:pt>
                <c:pt idx="38">
                  <c:v>-4.215000000000181</c:v>
                </c:pt>
                <c:pt idx="39">
                  <c:v>-4.215000000000181</c:v>
                </c:pt>
                <c:pt idx="40">
                  <c:v>-4.215000000000181</c:v>
                </c:pt>
                <c:pt idx="41">
                  <c:v>-4.215000000000181</c:v>
                </c:pt>
                <c:pt idx="42">
                  <c:v>-4.215000000000181</c:v>
                </c:pt>
                <c:pt idx="43">
                  <c:v>-8.215000000000181</c:v>
                </c:pt>
                <c:pt idx="44">
                  <c:v>-12.215000000000181</c:v>
                </c:pt>
                <c:pt idx="45">
                  <c:v>-12.215000000000181</c:v>
                </c:pt>
                <c:pt idx="46">
                  <c:v>-12.215000000000181</c:v>
                </c:pt>
                <c:pt idx="47">
                  <c:v>-16.215000000000181</c:v>
                </c:pt>
                <c:pt idx="48">
                  <c:v>-12.215000000000181</c:v>
                </c:pt>
                <c:pt idx="49">
                  <c:v>-12.215000000000181</c:v>
                </c:pt>
                <c:pt idx="50">
                  <c:v>-12.215000000000181</c:v>
                </c:pt>
                <c:pt idx="51">
                  <c:v>-12.215000000000181</c:v>
                </c:pt>
                <c:pt idx="52">
                  <c:v>-8.215000000000181</c:v>
                </c:pt>
                <c:pt idx="53">
                  <c:v>-8.215000000000181</c:v>
                </c:pt>
                <c:pt idx="54">
                  <c:v>-4.215000000000181</c:v>
                </c:pt>
                <c:pt idx="55">
                  <c:v>-4.215000000000181</c:v>
                </c:pt>
                <c:pt idx="56">
                  <c:v>-4.215000000000181</c:v>
                </c:pt>
                <c:pt idx="57">
                  <c:v>-4.215000000000181</c:v>
                </c:pt>
                <c:pt idx="58">
                  <c:v>-8.215000000000181</c:v>
                </c:pt>
                <c:pt idx="59">
                  <c:v>-4.215000000000181</c:v>
                </c:pt>
                <c:pt idx="60">
                  <c:v>-4.215000000000181</c:v>
                </c:pt>
                <c:pt idx="61">
                  <c:v>-12.215000000000181</c:v>
                </c:pt>
                <c:pt idx="62">
                  <c:v>-12.215000000000181</c:v>
                </c:pt>
                <c:pt idx="63">
                  <c:v>-0.21500000000018105</c:v>
                </c:pt>
                <c:pt idx="64">
                  <c:v>-4.215000000000181</c:v>
                </c:pt>
                <c:pt idx="65">
                  <c:v>-12.215000000000181</c:v>
                </c:pt>
                <c:pt idx="66">
                  <c:v>-12.215000000000181</c:v>
                </c:pt>
                <c:pt idx="67">
                  <c:v>-12.215000000000181</c:v>
                </c:pt>
                <c:pt idx="68">
                  <c:v>-8.215000000000181</c:v>
                </c:pt>
                <c:pt idx="69">
                  <c:v>-12.215000000000181</c:v>
                </c:pt>
                <c:pt idx="70">
                  <c:v>-0.21500000000018105</c:v>
                </c:pt>
                <c:pt idx="71">
                  <c:v>-12.215000000000181</c:v>
                </c:pt>
                <c:pt idx="72">
                  <c:v>-12.215000000000181</c:v>
                </c:pt>
                <c:pt idx="73">
                  <c:v>-12.215000000000181</c:v>
                </c:pt>
                <c:pt idx="74">
                  <c:v>-12.215000000000181</c:v>
                </c:pt>
                <c:pt idx="75">
                  <c:v>-12.215000000000181</c:v>
                </c:pt>
                <c:pt idx="76">
                  <c:v>-12.215000000000181</c:v>
                </c:pt>
                <c:pt idx="77">
                  <c:v>-12.215000000000181</c:v>
                </c:pt>
                <c:pt idx="78">
                  <c:v>-12.215000000000181</c:v>
                </c:pt>
                <c:pt idx="79">
                  <c:v>-0.21500000000018105</c:v>
                </c:pt>
                <c:pt idx="80">
                  <c:v>-8.215000000000181</c:v>
                </c:pt>
                <c:pt idx="81">
                  <c:v>-12.215000000000181</c:v>
                </c:pt>
                <c:pt idx="82">
                  <c:v>-12.215000000000181</c:v>
                </c:pt>
                <c:pt idx="83">
                  <c:v>-12.215000000000181</c:v>
                </c:pt>
                <c:pt idx="84">
                  <c:v>-12.215000000000181</c:v>
                </c:pt>
                <c:pt idx="85">
                  <c:v>-8.215000000000181</c:v>
                </c:pt>
                <c:pt idx="86">
                  <c:v>-8.215000000000181</c:v>
                </c:pt>
                <c:pt idx="87">
                  <c:v>-4.215000000000181</c:v>
                </c:pt>
                <c:pt idx="88">
                  <c:v>-4.215000000000181</c:v>
                </c:pt>
                <c:pt idx="89">
                  <c:v>3.7849999999998118</c:v>
                </c:pt>
                <c:pt idx="90">
                  <c:v>-4.215000000000181</c:v>
                </c:pt>
                <c:pt idx="91">
                  <c:v>3.7849999999998118</c:v>
                </c:pt>
                <c:pt idx="92">
                  <c:v>-8.215000000000181</c:v>
                </c:pt>
                <c:pt idx="93">
                  <c:v>-12.215000000000181</c:v>
                </c:pt>
                <c:pt idx="94">
                  <c:v>-12.215000000000181</c:v>
                </c:pt>
                <c:pt idx="95">
                  <c:v>-12.215000000000181</c:v>
                </c:pt>
                <c:pt idx="96">
                  <c:v>-8.215000000000181</c:v>
                </c:pt>
                <c:pt idx="97">
                  <c:v>-12.215000000000181</c:v>
                </c:pt>
                <c:pt idx="98">
                  <c:v>-12.215000000000181</c:v>
                </c:pt>
                <c:pt idx="99">
                  <c:v>-12.215000000000181</c:v>
                </c:pt>
                <c:pt idx="100">
                  <c:v>-8.215000000000181</c:v>
                </c:pt>
                <c:pt idx="101">
                  <c:v>-12.215000000000181</c:v>
                </c:pt>
                <c:pt idx="102">
                  <c:v>-12.215000000000181</c:v>
                </c:pt>
                <c:pt idx="103">
                  <c:v>-8.215000000000181</c:v>
                </c:pt>
                <c:pt idx="104">
                  <c:v>-12.215000000000181</c:v>
                </c:pt>
                <c:pt idx="105">
                  <c:v>-12.215000000000181</c:v>
                </c:pt>
                <c:pt idx="106">
                  <c:v>-12.215000000000181</c:v>
                </c:pt>
                <c:pt idx="107">
                  <c:v>-12.215000000000181</c:v>
                </c:pt>
                <c:pt idx="108">
                  <c:v>19.88499999999982</c:v>
                </c:pt>
                <c:pt idx="109">
                  <c:v>-12.215000000000181</c:v>
                </c:pt>
                <c:pt idx="110">
                  <c:v>-12.215000000000181</c:v>
                </c:pt>
                <c:pt idx="111">
                  <c:v>-12.215000000000181</c:v>
                </c:pt>
                <c:pt idx="112">
                  <c:v>-8.215000000000181</c:v>
                </c:pt>
                <c:pt idx="113">
                  <c:v>-4.215000000000181</c:v>
                </c:pt>
                <c:pt idx="114">
                  <c:v>-12.215000000000181</c:v>
                </c:pt>
                <c:pt idx="115">
                  <c:v>-12.215000000000181</c:v>
                </c:pt>
                <c:pt idx="116">
                  <c:v>-12.215000000000181</c:v>
                </c:pt>
                <c:pt idx="117">
                  <c:v>-0.21500000000018105</c:v>
                </c:pt>
                <c:pt idx="118">
                  <c:v>-8.215000000000181</c:v>
                </c:pt>
                <c:pt idx="119">
                  <c:v>-8.215000000000181</c:v>
                </c:pt>
                <c:pt idx="120">
                  <c:v>-4.215000000000181</c:v>
                </c:pt>
                <c:pt idx="121">
                  <c:v>-12.215000000000181</c:v>
                </c:pt>
                <c:pt idx="122">
                  <c:v>-8.215000000000181</c:v>
                </c:pt>
                <c:pt idx="123">
                  <c:v>-4.215000000000181</c:v>
                </c:pt>
                <c:pt idx="124">
                  <c:v>-8.215000000000181</c:v>
                </c:pt>
                <c:pt idx="125">
                  <c:v>-8.215000000000181</c:v>
                </c:pt>
                <c:pt idx="126">
                  <c:v>-8.215000000000181</c:v>
                </c:pt>
                <c:pt idx="127">
                  <c:v>-4.215000000000181</c:v>
                </c:pt>
                <c:pt idx="128">
                  <c:v>-8.215000000000181</c:v>
                </c:pt>
                <c:pt idx="129">
                  <c:v>-8.215000000000181</c:v>
                </c:pt>
                <c:pt idx="130">
                  <c:v>-8.215000000000181</c:v>
                </c:pt>
                <c:pt idx="131">
                  <c:v>7.7849999999998118</c:v>
                </c:pt>
                <c:pt idx="132">
                  <c:v>-4.215000000000181</c:v>
                </c:pt>
                <c:pt idx="133">
                  <c:v>-8.215000000000181</c:v>
                </c:pt>
                <c:pt idx="134">
                  <c:v>-8.215000000000181</c:v>
                </c:pt>
                <c:pt idx="135">
                  <c:v>-4.215000000000181</c:v>
                </c:pt>
                <c:pt idx="136">
                  <c:v>-4.215000000000181</c:v>
                </c:pt>
                <c:pt idx="137">
                  <c:v>-4.215000000000181</c:v>
                </c:pt>
                <c:pt idx="138">
                  <c:v>-0.21500000000018105</c:v>
                </c:pt>
                <c:pt idx="139">
                  <c:v>-0.21500000000018105</c:v>
                </c:pt>
                <c:pt idx="140">
                  <c:v>11.784999999999812</c:v>
                </c:pt>
                <c:pt idx="141">
                  <c:v>7.7849999999998118</c:v>
                </c:pt>
                <c:pt idx="142">
                  <c:v>15.88499999999982</c:v>
                </c:pt>
                <c:pt idx="143">
                  <c:v>43.684999999999818</c:v>
                </c:pt>
                <c:pt idx="144">
                  <c:v>51.684999999999818</c:v>
                </c:pt>
                <c:pt idx="145">
                  <c:v>63.684999999999818</c:v>
                </c:pt>
                <c:pt idx="146">
                  <c:v>111.68499999999982</c:v>
                </c:pt>
                <c:pt idx="147">
                  <c:v>191.68499999999983</c:v>
                </c:pt>
                <c:pt idx="148">
                  <c:v>191.68499999999983</c:v>
                </c:pt>
                <c:pt idx="149">
                  <c:v>243.68499999999983</c:v>
                </c:pt>
                <c:pt idx="150">
                  <c:v>283.68499999999983</c:v>
                </c:pt>
                <c:pt idx="151">
                  <c:v>343.68499999999983</c:v>
                </c:pt>
                <c:pt idx="152">
                  <c:v>520.68499999999983</c:v>
                </c:pt>
                <c:pt idx="153">
                  <c:v>477.68499999999983</c:v>
                </c:pt>
                <c:pt idx="154">
                  <c:v>520.68499999999983</c:v>
                </c:pt>
                <c:pt idx="155">
                  <c:v>584.68499999999983</c:v>
                </c:pt>
                <c:pt idx="156">
                  <c:v>657.68499999999983</c:v>
                </c:pt>
                <c:pt idx="157">
                  <c:v>714.68499999999983</c:v>
                </c:pt>
                <c:pt idx="158">
                  <c:v>854.68499999999983</c:v>
                </c:pt>
                <c:pt idx="159">
                  <c:v>1069.6849999999997</c:v>
                </c:pt>
                <c:pt idx="160">
                  <c:v>1229.6849999999997</c:v>
                </c:pt>
                <c:pt idx="161">
                  <c:v>1289.6849999999997</c:v>
                </c:pt>
                <c:pt idx="162">
                  <c:v>1369.6849999999997</c:v>
                </c:pt>
                <c:pt idx="163">
                  <c:v>1499.6849999999997</c:v>
                </c:pt>
                <c:pt idx="164">
                  <c:v>1549.6849999999997</c:v>
                </c:pt>
                <c:pt idx="165">
                  <c:v>1659.6849999999997</c:v>
                </c:pt>
                <c:pt idx="166">
                  <c:v>1839.6849999999997</c:v>
                </c:pt>
                <c:pt idx="167">
                  <c:v>1979.6849999999997</c:v>
                </c:pt>
                <c:pt idx="168">
                  <c:v>2089.6849999999999</c:v>
                </c:pt>
                <c:pt idx="169">
                  <c:v>2179.6849999999999</c:v>
                </c:pt>
                <c:pt idx="170">
                  <c:v>2309.6849999999999</c:v>
                </c:pt>
                <c:pt idx="171">
                  <c:v>2389.6849999999999</c:v>
                </c:pt>
                <c:pt idx="172">
                  <c:v>2549.6849999999999</c:v>
                </c:pt>
                <c:pt idx="173">
                  <c:v>2639.6849999999999</c:v>
                </c:pt>
                <c:pt idx="174">
                  <c:v>2759.6849999999999</c:v>
                </c:pt>
                <c:pt idx="175">
                  <c:v>2829.6849999999999</c:v>
                </c:pt>
                <c:pt idx="176">
                  <c:v>2929.6849999999999</c:v>
                </c:pt>
                <c:pt idx="177">
                  <c:v>3009.6849999999999</c:v>
                </c:pt>
                <c:pt idx="178">
                  <c:v>3099.6849999999999</c:v>
                </c:pt>
                <c:pt idx="179">
                  <c:v>3199.6849999999999</c:v>
                </c:pt>
                <c:pt idx="180">
                  <c:v>3259.6849999999999</c:v>
                </c:pt>
                <c:pt idx="181">
                  <c:v>3349.6849999999999</c:v>
                </c:pt>
                <c:pt idx="182">
                  <c:v>3479.6849999999999</c:v>
                </c:pt>
                <c:pt idx="183">
                  <c:v>3549.6849999999999</c:v>
                </c:pt>
                <c:pt idx="184">
                  <c:v>3649.6849999999999</c:v>
                </c:pt>
                <c:pt idx="185">
                  <c:v>3749.6849999999999</c:v>
                </c:pt>
                <c:pt idx="186">
                  <c:v>3809.6849999999999</c:v>
                </c:pt>
                <c:pt idx="187">
                  <c:v>3879.6849999999999</c:v>
                </c:pt>
                <c:pt idx="188">
                  <c:v>3949.6849999999999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A24-4E4A-A0E5-5164D905D492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Viscosity!$DG$2:$DG$500</c:f>
              <c:numCache>
                <c:formatCode>General</c:formatCode>
                <c:ptCount val="499"/>
                <c:pt idx="0">
                  <c:v>0</c:v>
                </c:pt>
                <c:pt idx="1">
                  <c:v>2.5924448642122965E-3</c:v>
                </c:pt>
                <c:pt idx="2">
                  <c:v>5.184889728424593E-3</c:v>
                </c:pt>
                <c:pt idx="3">
                  <c:v>7.7773345926368895E-3</c:v>
                </c:pt>
                <c:pt idx="4">
                  <c:v>1.0369779456849186E-2</c:v>
                </c:pt>
                <c:pt idx="5">
                  <c:v>1.2962224321061483E-2</c:v>
                </c:pt>
                <c:pt idx="6">
                  <c:v>1.5554669185273779E-2</c:v>
                </c:pt>
                <c:pt idx="7">
                  <c:v>1.8147114049486077E-2</c:v>
                </c:pt>
                <c:pt idx="8">
                  <c:v>2.0739558913698372E-2</c:v>
                </c:pt>
                <c:pt idx="9">
                  <c:v>2.333200377791067E-2</c:v>
                </c:pt>
                <c:pt idx="10">
                  <c:v>2.5924448642122965E-2</c:v>
                </c:pt>
                <c:pt idx="11">
                  <c:v>2.8516893506335263E-2</c:v>
                </c:pt>
                <c:pt idx="12">
                  <c:v>3.1109338370547558E-2</c:v>
                </c:pt>
                <c:pt idx="13">
                  <c:v>3.3701783234759856E-2</c:v>
                </c:pt>
                <c:pt idx="14">
                  <c:v>3.6294228098972155E-2</c:v>
                </c:pt>
                <c:pt idx="15">
                  <c:v>3.8886672963184446E-2</c:v>
                </c:pt>
                <c:pt idx="16">
                  <c:v>4.1479117827396744E-2</c:v>
                </c:pt>
                <c:pt idx="17">
                  <c:v>4.4071562691609042E-2</c:v>
                </c:pt>
                <c:pt idx="18">
                  <c:v>4.6664007555821341E-2</c:v>
                </c:pt>
                <c:pt idx="19">
                  <c:v>4.9256452420033632E-2</c:v>
                </c:pt>
                <c:pt idx="20">
                  <c:v>5.184889728424593E-2</c:v>
                </c:pt>
                <c:pt idx="21">
                  <c:v>5.4441342148458229E-2</c:v>
                </c:pt>
                <c:pt idx="22">
                  <c:v>5.7033787012670527E-2</c:v>
                </c:pt>
                <c:pt idx="23">
                  <c:v>5.9626231876882818E-2</c:v>
                </c:pt>
                <c:pt idx="24">
                  <c:v>6.2218676741095116E-2</c:v>
                </c:pt>
                <c:pt idx="25">
                  <c:v>6.4811121605307415E-2</c:v>
                </c:pt>
                <c:pt idx="26">
                  <c:v>6.7403566469519713E-2</c:v>
                </c:pt>
                <c:pt idx="27">
                  <c:v>6.9996011333732011E-2</c:v>
                </c:pt>
                <c:pt idx="28">
                  <c:v>7.2588456197944309E-2</c:v>
                </c:pt>
                <c:pt idx="29">
                  <c:v>7.5180901062156608E-2</c:v>
                </c:pt>
                <c:pt idx="30">
                  <c:v>7.7773345926368892E-2</c:v>
                </c:pt>
                <c:pt idx="31">
                  <c:v>8.036579079058119E-2</c:v>
                </c:pt>
                <c:pt idx="32">
                  <c:v>8.2958235654793488E-2</c:v>
                </c:pt>
                <c:pt idx="33">
                  <c:v>8.5550680519005787E-2</c:v>
                </c:pt>
                <c:pt idx="34">
                  <c:v>8.8143125383218085E-2</c:v>
                </c:pt>
                <c:pt idx="35">
                  <c:v>9.0735570247430383E-2</c:v>
                </c:pt>
                <c:pt idx="36">
                  <c:v>9.3328015111642681E-2</c:v>
                </c:pt>
                <c:pt idx="37">
                  <c:v>9.592045997585498E-2</c:v>
                </c:pt>
                <c:pt idx="38">
                  <c:v>9.8512904840067264E-2</c:v>
                </c:pt>
                <c:pt idx="39">
                  <c:v>0.10110534970427956</c:v>
                </c:pt>
                <c:pt idx="40">
                  <c:v>0.10369779456849186</c:v>
                </c:pt>
                <c:pt idx="41">
                  <c:v>0.10629023943270416</c:v>
                </c:pt>
                <c:pt idx="42">
                  <c:v>0.10888268429691646</c:v>
                </c:pt>
                <c:pt idx="43">
                  <c:v>0.11147512916112876</c:v>
                </c:pt>
                <c:pt idx="44">
                  <c:v>0.11406757402534105</c:v>
                </c:pt>
                <c:pt idx="45">
                  <c:v>0.11666001888955335</c:v>
                </c:pt>
                <c:pt idx="46">
                  <c:v>0.11925246375376564</c:v>
                </c:pt>
                <c:pt idx="47">
                  <c:v>0.12184490861797793</c:v>
                </c:pt>
                <c:pt idx="48">
                  <c:v>0.12443735348219023</c:v>
                </c:pt>
                <c:pt idx="49">
                  <c:v>0.12702979834640254</c:v>
                </c:pt>
                <c:pt idx="50">
                  <c:v>0.12962224321061483</c:v>
                </c:pt>
                <c:pt idx="51">
                  <c:v>0.13221468807482711</c:v>
                </c:pt>
                <c:pt idx="52">
                  <c:v>0.13480713293903943</c:v>
                </c:pt>
                <c:pt idx="53">
                  <c:v>0.13739957780325171</c:v>
                </c:pt>
                <c:pt idx="54">
                  <c:v>0.13999202266746402</c:v>
                </c:pt>
                <c:pt idx="55">
                  <c:v>0.14258446753167631</c:v>
                </c:pt>
                <c:pt idx="56">
                  <c:v>0.14517691239588862</c:v>
                </c:pt>
                <c:pt idx="57">
                  <c:v>0.1477693572601009</c:v>
                </c:pt>
                <c:pt idx="58">
                  <c:v>0.15036180212431322</c:v>
                </c:pt>
                <c:pt idx="59">
                  <c:v>0.1529542469885255</c:v>
                </c:pt>
                <c:pt idx="60">
                  <c:v>0.15554669185273778</c:v>
                </c:pt>
                <c:pt idx="61">
                  <c:v>0.1581391367169501</c:v>
                </c:pt>
                <c:pt idx="62">
                  <c:v>0.16073158158116238</c:v>
                </c:pt>
                <c:pt idx="63">
                  <c:v>0.16332402644537469</c:v>
                </c:pt>
                <c:pt idx="64">
                  <c:v>0.16591647130958698</c:v>
                </c:pt>
                <c:pt idx="65">
                  <c:v>0.16850891617379929</c:v>
                </c:pt>
                <c:pt idx="66">
                  <c:v>0.17110136103801157</c:v>
                </c:pt>
                <c:pt idx="67">
                  <c:v>0.17369380590222386</c:v>
                </c:pt>
                <c:pt idx="68">
                  <c:v>0.17628625076643617</c:v>
                </c:pt>
                <c:pt idx="69">
                  <c:v>0.17887869563064845</c:v>
                </c:pt>
                <c:pt idx="70">
                  <c:v>0.18147114049486077</c:v>
                </c:pt>
                <c:pt idx="71">
                  <c:v>0.18406358535907305</c:v>
                </c:pt>
                <c:pt idx="72">
                  <c:v>0.18665603022328536</c:v>
                </c:pt>
                <c:pt idx="73">
                  <c:v>0.18924847508749765</c:v>
                </c:pt>
                <c:pt idx="74">
                  <c:v>0.19184091995170996</c:v>
                </c:pt>
                <c:pt idx="75">
                  <c:v>0.19443336481592224</c:v>
                </c:pt>
                <c:pt idx="76">
                  <c:v>0.19702580968013453</c:v>
                </c:pt>
                <c:pt idx="77">
                  <c:v>0.19961825454434684</c:v>
                </c:pt>
                <c:pt idx="78">
                  <c:v>0.20221069940855912</c:v>
                </c:pt>
                <c:pt idx="79">
                  <c:v>0.20480314427277144</c:v>
                </c:pt>
                <c:pt idx="80">
                  <c:v>0.20739558913698372</c:v>
                </c:pt>
                <c:pt idx="81">
                  <c:v>0.20998803400119603</c:v>
                </c:pt>
                <c:pt idx="82">
                  <c:v>0.21258047886540832</c:v>
                </c:pt>
                <c:pt idx="83">
                  <c:v>0.21517292372962063</c:v>
                </c:pt>
                <c:pt idx="84">
                  <c:v>0.21776536859383291</c:v>
                </c:pt>
                <c:pt idx="85">
                  <c:v>0.2203578134580452</c:v>
                </c:pt>
                <c:pt idx="86">
                  <c:v>0.22295025832225751</c:v>
                </c:pt>
                <c:pt idx="87">
                  <c:v>0.2255427031864698</c:v>
                </c:pt>
                <c:pt idx="88">
                  <c:v>0.22813514805068211</c:v>
                </c:pt>
                <c:pt idx="89">
                  <c:v>0.23072759291489439</c:v>
                </c:pt>
                <c:pt idx="90">
                  <c:v>0.2333200377791067</c:v>
                </c:pt>
                <c:pt idx="91">
                  <c:v>0.23591248264331899</c:v>
                </c:pt>
                <c:pt idx="92">
                  <c:v>0.23850492750753127</c:v>
                </c:pt>
                <c:pt idx="93">
                  <c:v>0.24109737237174358</c:v>
                </c:pt>
                <c:pt idx="94">
                  <c:v>0.24368981723595587</c:v>
                </c:pt>
                <c:pt idx="95">
                  <c:v>0.24628226210016818</c:v>
                </c:pt>
                <c:pt idx="96">
                  <c:v>0.24887470696438047</c:v>
                </c:pt>
                <c:pt idx="97">
                  <c:v>0.25146715182859275</c:v>
                </c:pt>
                <c:pt idx="98">
                  <c:v>0.25405959669280509</c:v>
                </c:pt>
                <c:pt idx="99">
                  <c:v>0.25665204155701737</c:v>
                </c:pt>
                <c:pt idx="100">
                  <c:v>0.25924448642122966</c:v>
                </c:pt>
                <c:pt idx="101">
                  <c:v>0.26183693128544194</c:v>
                </c:pt>
                <c:pt idx="102">
                  <c:v>0.26442937614965423</c:v>
                </c:pt>
                <c:pt idx="103">
                  <c:v>0.26702182101386657</c:v>
                </c:pt>
                <c:pt idx="104">
                  <c:v>0.26961426587807885</c:v>
                </c:pt>
                <c:pt idx="105">
                  <c:v>0.27220671074229114</c:v>
                </c:pt>
                <c:pt idx="106">
                  <c:v>0.27479915560650342</c:v>
                </c:pt>
                <c:pt idx="107">
                  <c:v>0.27739160047071576</c:v>
                </c:pt>
                <c:pt idx="108">
                  <c:v>0.27998404533492804</c:v>
                </c:pt>
                <c:pt idx="109">
                  <c:v>0.28257649019914033</c:v>
                </c:pt>
                <c:pt idx="110">
                  <c:v>0.28516893506335261</c:v>
                </c:pt>
                <c:pt idx="111">
                  <c:v>0.2877613799275649</c:v>
                </c:pt>
                <c:pt idx="112">
                  <c:v>0.29035382479177724</c:v>
                </c:pt>
                <c:pt idx="113">
                  <c:v>0.29294626965598952</c:v>
                </c:pt>
                <c:pt idx="114">
                  <c:v>0.29553871452020181</c:v>
                </c:pt>
                <c:pt idx="115">
                  <c:v>0.29813115938441409</c:v>
                </c:pt>
                <c:pt idx="116">
                  <c:v>0.30072360424862643</c:v>
                </c:pt>
                <c:pt idx="117">
                  <c:v>0.30331604911283871</c:v>
                </c:pt>
                <c:pt idx="118">
                  <c:v>0.305908493977051</c:v>
                </c:pt>
                <c:pt idx="119">
                  <c:v>0.30850093884126328</c:v>
                </c:pt>
                <c:pt idx="120">
                  <c:v>0.31109338370547557</c:v>
                </c:pt>
                <c:pt idx="121">
                  <c:v>0.31368582856968791</c:v>
                </c:pt>
                <c:pt idx="122">
                  <c:v>0.31627827343390019</c:v>
                </c:pt>
                <c:pt idx="123">
                  <c:v>0.31887071829811248</c:v>
                </c:pt>
                <c:pt idx="124">
                  <c:v>0.32146316316232476</c:v>
                </c:pt>
                <c:pt idx="125">
                  <c:v>0.32405560802653705</c:v>
                </c:pt>
                <c:pt idx="126">
                  <c:v>0.32664805289074939</c:v>
                </c:pt>
                <c:pt idx="127">
                  <c:v>0.32924049775496167</c:v>
                </c:pt>
                <c:pt idx="128">
                  <c:v>0.33183294261917395</c:v>
                </c:pt>
                <c:pt idx="129">
                  <c:v>0.33442538748338624</c:v>
                </c:pt>
                <c:pt idx="130">
                  <c:v>0.33701783234759858</c:v>
                </c:pt>
                <c:pt idx="131">
                  <c:v>0.33961027721181086</c:v>
                </c:pt>
                <c:pt idx="132">
                  <c:v>0.34220272207602315</c:v>
                </c:pt>
                <c:pt idx="133">
                  <c:v>0.34479516694023543</c:v>
                </c:pt>
                <c:pt idx="134">
                  <c:v>0.34738761180444772</c:v>
                </c:pt>
                <c:pt idx="135">
                  <c:v>0.34998005666866006</c:v>
                </c:pt>
                <c:pt idx="136">
                  <c:v>0.35257250153287234</c:v>
                </c:pt>
                <c:pt idx="137">
                  <c:v>0.35516494639708462</c:v>
                </c:pt>
                <c:pt idx="138">
                  <c:v>0.35775739126129691</c:v>
                </c:pt>
                <c:pt idx="139">
                  <c:v>0.36034983612550925</c:v>
                </c:pt>
                <c:pt idx="140">
                  <c:v>0.36294228098972153</c:v>
                </c:pt>
                <c:pt idx="141">
                  <c:v>0.36553472585393382</c:v>
                </c:pt>
                <c:pt idx="142">
                  <c:v>0.3681271707181461</c:v>
                </c:pt>
                <c:pt idx="143">
                  <c:v>0.37071961558235839</c:v>
                </c:pt>
                <c:pt idx="144">
                  <c:v>0.37331206044657073</c:v>
                </c:pt>
                <c:pt idx="145">
                  <c:v>0.37590450531078301</c:v>
                </c:pt>
                <c:pt idx="146">
                  <c:v>0.37849695017499529</c:v>
                </c:pt>
                <c:pt idx="147">
                  <c:v>0.38108939503920758</c:v>
                </c:pt>
                <c:pt idx="148">
                  <c:v>0.38368183990341992</c:v>
                </c:pt>
                <c:pt idx="149">
                  <c:v>0.3862742847676322</c:v>
                </c:pt>
                <c:pt idx="150">
                  <c:v>0.38886672963184449</c:v>
                </c:pt>
                <c:pt idx="151">
                  <c:v>0.39145917449605677</c:v>
                </c:pt>
                <c:pt idx="152">
                  <c:v>0.39405161936026906</c:v>
                </c:pt>
                <c:pt idx="153">
                  <c:v>0.3966440642244814</c:v>
                </c:pt>
                <c:pt idx="154">
                  <c:v>0.39923650908869368</c:v>
                </c:pt>
                <c:pt idx="155">
                  <c:v>0.40182895395290597</c:v>
                </c:pt>
                <c:pt idx="156">
                  <c:v>0.40442139881711825</c:v>
                </c:pt>
                <c:pt idx="157">
                  <c:v>0.40701384368133059</c:v>
                </c:pt>
                <c:pt idx="158">
                  <c:v>0.40960628854554287</c:v>
                </c:pt>
                <c:pt idx="159">
                  <c:v>0.41219873340975516</c:v>
                </c:pt>
                <c:pt idx="160">
                  <c:v>0.41479117827396744</c:v>
                </c:pt>
                <c:pt idx="161">
                  <c:v>0.41738362313817973</c:v>
                </c:pt>
                <c:pt idx="162">
                  <c:v>0.41997606800239207</c:v>
                </c:pt>
                <c:pt idx="163">
                  <c:v>0.42256851286660435</c:v>
                </c:pt>
                <c:pt idx="164">
                  <c:v>0.42516095773081664</c:v>
                </c:pt>
                <c:pt idx="165">
                  <c:v>0.42775340259502892</c:v>
                </c:pt>
                <c:pt idx="166">
                  <c:v>0.43034584745924126</c:v>
                </c:pt>
                <c:pt idx="167">
                  <c:v>0.43293829232345354</c:v>
                </c:pt>
                <c:pt idx="168">
                  <c:v>0.43553073718766583</c:v>
                </c:pt>
                <c:pt idx="169">
                  <c:v>0.43812318205187811</c:v>
                </c:pt>
                <c:pt idx="170">
                  <c:v>0.4407156269160904</c:v>
                </c:pt>
                <c:pt idx="171">
                  <c:v>0.44330807178030274</c:v>
                </c:pt>
                <c:pt idx="172">
                  <c:v>0.44590051664451502</c:v>
                </c:pt>
                <c:pt idx="173">
                  <c:v>0.44849296150872731</c:v>
                </c:pt>
                <c:pt idx="174">
                  <c:v>0.45108540637293959</c:v>
                </c:pt>
                <c:pt idx="175">
                  <c:v>0.45367785123715187</c:v>
                </c:pt>
                <c:pt idx="176">
                  <c:v>0.45627029610136421</c:v>
                </c:pt>
                <c:pt idx="177">
                  <c:v>0.4588627409655765</c:v>
                </c:pt>
                <c:pt idx="178">
                  <c:v>0.46145518582978878</c:v>
                </c:pt>
                <c:pt idx="179">
                  <c:v>0.46404763069400107</c:v>
                </c:pt>
                <c:pt idx="180">
                  <c:v>0.46664007555821341</c:v>
                </c:pt>
                <c:pt idx="181">
                  <c:v>0.46923252042242569</c:v>
                </c:pt>
                <c:pt idx="182">
                  <c:v>0.47182496528663798</c:v>
                </c:pt>
                <c:pt idx="183">
                  <c:v>0.47441741015085026</c:v>
                </c:pt>
                <c:pt idx="184">
                  <c:v>0.47700985501506254</c:v>
                </c:pt>
                <c:pt idx="185">
                  <c:v>0.47960229987927488</c:v>
                </c:pt>
                <c:pt idx="186">
                  <c:v>0.48219474474348717</c:v>
                </c:pt>
                <c:pt idx="187">
                  <c:v>0.48478718960769945</c:v>
                </c:pt>
                <c:pt idx="188">
                  <c:v>0.48737963447191174</c:v>
                </c:pt>
                <c:pt idx="189">
                  <c:v>0.48997207933612408</c:v>
                </c:pt>
                <c:pt idx="190">
                  <c:v>0.49256452420033636</c:v>
                </c:pt>
                <c:pt idx="191">
                  <c:v>0.49515696906454865</c:v>
                </c:pt>
                <c:pt idx="192">
                  <c:v>0.49774941392876093</c:v>
                </c:pt>
                <c:pt idx="193">
                  <c:v>0.50034185879297322</c:v>
                </c:pt>
                <c:pt idx="194">
                  <c:v>0.5029343036571855</c:v>
                </c:pt>
                <c:pt idx="195">
                  <c:v>0.50552674852139778</c:v>
                </c:pt>
                <c:pt idx="196">
                  <c:v>0.50811919338561018</c:v>
                </c:pt>
                <c:pt idx="197">
                  <c:v>0.51071163824982246</c:v>
                </c:pt>
                <c:pt idx="198">
                  <c:v>0.51330408311403475</c:v>
                </c:pt>
                <c:pt idx="199">
                  <c:v>0.51589652797824703</c:v>
                </c:pt>
                <c:pt idx="200">
                  <c:v>0.51848897284245932</c:v>
                </c:pt>
                <c:pt idx="201">
                  <c:v>0.5210814177066716</c:v>
                </c:pt>
                <c:pt idx="202">
                  <c:v>0.52367386257088389</c:v>
                </c:pt>
                <c:pt idx="203">
                  <c:v>0.52626630743509617</c:v>
                </c:pt>
                <c:pt idx="204">
                  <c:v>0.52885875229930845</c:v>
                </c:pt>
                <c:pt idx="205">
                  <c:v>0.53145119716352085</c:v>
                </c:pt>
                <c:pt idx="206">
                  <c:v>0.53404364202773313</c:v>
                </c:pt>
                <c:pt idx="207">
                  <c:v>0.53663608689194542</c:v>
                </c:pt>
                <c:pt idx="208">
                  <c:v>0.5392285317561577</c:v>
                </c:pt>
                <c:pt idx="209">
                  <c:v>0.54182097662036999</c:v>
                </c:pt>
                <c:pt idx="210">
                  <c:v>0.54441342148458227</c:v>
                </c:pt>
                <c:pt idx="211">
                  <c:v>0.54700586634879456</c:v>
                </c:pt>
                <c:pt idx="212">
                  <c:v>0.54959831121300684</c:v>
                </c:pt>
                <c:pt idx="213">
                  <c:v>0.55219075607721912</c:v>
                </c:pt>
                <c:pt idx="214">
                  <c:v>0.55478320094143152</c:v>
                </c:pt>
                <c:pt idx="215">
                  <c:v>0.5573756458056438</c:v>
                </c:pt>
                <c:pt idx="216">
                  <c:v>0.55996809066985609</c:v>
                </c:pt>
                <c:pt idx="217">
                  <c:v>0.56256053553406837</c:v>
                </c:pt>
                <c:pt idx="218">
                  <c:v>0.56515298039828066</c:v>
                </c:pt>
                <c:pt idx="219">
                  <c:v>0.56774542526249294</c:v>
                </c:pt>
                <c:pt idx="220">
                  <c:v>0.57033787012670523</c:v>
                </c:pt>
                <c:pt idx="221">
                  <c:v>0.57293031499091751</c:v>
                </c:pt>
                <c:pt idx="222">
                  <c:v>0.5755227598551298</c:v>
                </c:pt>
                <c:pt idx="223">
                  <c:v>0.57811520471934219</c:v>
                </c:pt>
                <c:pt idx="224">
                  <c:v>0.58070764958355447</c:v>
                </c:pt>
                <c:pt idx="225">
                  <c:v>0.58330009444776676</c:v>
                </c:pt>
                <c:pt idx="226">
                  <c:v>0.58589253931197904</c:v>
                </c:pt>
                <c:pt idx="227">
                  <c:v>0.58848498417619133</c:v>
                </c:pt>
                <c:pt idx="228">
                  <c:v>0.59107742904040361</c:v>
                </c:pt>
                <c:pt idx="229">
                  <c:v>0.5936698739046159</c:v>
                </c:pt>
                <c:pt idx="230">
                  <c:v>0.59626231876882818</c:v>
                </c:pt>
                <c:pt idx="231">
                  <c:v>0.59885476363304047</c:v>
                </c:pt>
                <c:pt idx="232">
                  <c:v>0.60144720849725286</c:v>
                </c:pt>
                <c:pt idx="233">
                  <c:v>0.60403965336146515</c:v>
                </c:pt>
                <c:pt idx="234">
                  <c:v>0.60663209822567743</c:v>
                </c:pt>
                <c:pt idx="235">
                  <c:v>0.60922454308988971</c:v>
                </c:pt>
                <c:pt idx="236">
                  <c:v>0.611816987954102</c:v>
                </c:pt>
                <c:pt idx="237">
                  <c:v>0.61440943281831428</c:v>
                </c:pt>
                <c:pt idx="238">
                  <c:v>0.61700187768252657</c:v>
                </c:pt>
                <c:pt idx="239">
                  <c:v>0.61959432254673885</c:v>
                </c:pt>
                <c:pt idx="240">
                  <c:v>0.62218676741095114</c:v>
                </c:pt>
                <c:pt idx="241">
                  <c:v>0.62477921227516353</c:v>
                </c:pt>
                <c:pt idx="242">
                  <c:v>0.62737165713937582</c:v>
                </c:pt>
                <c:pt idx="243">
                  <c:v>0.6299641020035881</c:v>
                </c:pt>
                <c:pt idx="244">
                  <c:v>0.63255654686780038</c:v>
                </c:pt>
                <c:pt idx="245">
                  <c:v>0.63514899173201267</c:v>
                </c:pt>
                <c:pt idx="246">
                  <c:v>0.63774143659622495</c:v>
                </c:pt>
                <c:pt idx="247">
                  <c:v>0.64033388146043724</c:v>
                </c:pt>
                <c:pt idx="248">
                  <c:v>0.64292632632464952</c:v>
                </c:pt>
                <c:pt idx="249">
                  <c:v>0.64551877118886181</c:v>
                </c:pt>
                <c:pt idx="250">
                  <c:v>0.64811121605307409</c:v>
                </c:pt>
                <c:pt idx="251">
                  <c:v>0.65070366091728649</c:v>
                </c:pt>
                <c:pt idx="252">
                  <c:v>0.65329610578149877</c:v>
                </c:pt>
                <c:pt idx="253">
                  <c:v>0.65588855064571105</c:v>
                </c:pt>
                <c:pt idx="254">
                  <c:v>0.65848099550992334</c:v>
                </c:pt>
                <c:pt idx="255">
                  <c:v>0.66107344037413562</c:v>
                </c:pt>
                <c:pt idx="256">
                  <c:v>0.66366588523834791</c:v>
                </c:pt>
                <c:pt idx="257">
                  <c:v>0.66625833010256019</c:v>
                </c:pt>
                <c:pt idx="258">
                  <c:v>0.66885077496677248</c:v>
                </c:pt>
                <c:pt idx="259">
                  <c:v>0.67144321983098476</c:v>
                </c:pt>
                <c:pt idx="260">
                  <c:v>0.67403566469519716</c:v>
                </c:pt>
                <c:pt idx="261">
                  <c:v>0.67662810955940944</c:v>
                </c:pt>
                <c:pt idx="262">
                  <c:v>0.67922055442362173</c:v>
                </c:pt>
                <c:pt idx="263">
                  <c:v>0.68181299928783401</c:v>
                </c:pt>
                <c:pt idx="264">
                  <c:v>0.68440544415204629</c:v>
                </c:pt>
                <c:pt idx="265">
                  <c:v>0.68699788901625858</c:v>
                </c:pt>
                <c:pt idx="266">
                  <c:v>0.68959033388047086</c:v>
                </c:pt>
                <c:pt idx="267">
                  <c:v>0.69218277874468315</c:v>
                </c:pt>
                <c:pt idx="268">
                  <c:v>0.69477522360889543</c:v>
                </c:pt>
                <c:pt idx="269">
                  <c:v>0.69736766847310783</c:v>
                </c:pt>
                <c:pt idx="270">
                  <c:v>0.69996011333732011</c:v>
                </c:pt>
                <c:pt idx="271">
                  <c:v>0.7025525582015324</c:v>
                </c:pt>
                <c:pt idx="272">
                  <c:v>0.70514500306574468</c:v>
                </c:pt>
                <c:pt idx="273">
                  <c:v>0.70773744792995696</c:v>
                </c:pt>
                <c:pt idx="274">
                  <c:v>0.71032989279416925</c:v>
                </c:pt>
                <c:pt idx="275">
                  <c:v>0.71292233765838153</c:v>
                </c:pt>
                <c:pt idx="276">
                  <c:v>0.71551478252259382</c:v>
                </c:pt>
                <c:pt idx="277">
                  <c:v>0.7181072273868061</c:v>
                </c:pt>
                <c:pt idx="278">
                  <c:v>0.7206996722510185</c:v>
                </c:pt>
                <c:pt idx="279">
                  <c:v>0.72329211711523078</c:v>
                </c:pt>
                <c:pt idx="280">
                  <c:v>0.72588456197944307</c:v>
                </c:pt>
                <c:pt idx="281">
                  <c:v>0.72847700684365535</c:v>
                </c:pt>
                <c:pt idx="282">
                  <c:v>0.73106945170786763</c:v>
                </c:pt>
                <c:pt idx="283">
                  <c:v>0.73366189657207992</c:v>
                </c:pt>
                <c:pt idx="284">
                  <c:v>0.7362543414362922</c:v>
                </c:pt>
                <c:pt idx="285">
                  <c:v>0.73884678630050449</c:v>
                </c:pt>
                <c:pt idx="286">
                  <c:v>0.74143923116471677</c:v>
                </c:pt>
                <c:pt idx="287">
                  <c:v>0.74403167602892917</c:v>
                </c:pt>
                <c:pt idx="288">
                  <c:v>0.74662412089314145</c:v>
                </c:pt>
                <c:pt idx="289">
                  <c:v>0.74921656575735374</c:v>
                </c:pt>
                <c:pt idx="290">
                  <c:v>0.75180901062156602</c:v>
                </c:pt>
                <c:pt idx="291">
                  <c:v>0.75440145548577831</c:v>
                </c:pt>
                <c:pt idx="292">
                  <c:v>0.75699390034999059</c:v>
                </c:pt>
                <c:pt idx="293">
                  <c:v>0.75958634521420287</c:v>
                </c:pt>
                <c:pt idx="294">
                  <c:v>0.76217879007841516</c:v>
                </c:pt>
                <c:pt idx="295">
                  <c:v>0.76477123494262744</c:v>
                </c:pt>
                <c:pt idx="296">
                  <c:v>0.76736367980683984</c:v>
                </c:pt>
                <c:pt idx="297">
                  <c:v>0.76995612467105212</c:v>
                </c:pt>
                <c:pt idx="298">
                  <c:v>0.77254856953526441</c:v>
                </c:pt>
                <c:pt idx="299">
                  <c:v>0.77514101439947669</c:v>
                </c:pt>
                <c:pt idx="300">
                  <c:v>0.77773345926368898</c:v>
                </c:pt>
                <c:pt idx="301">
                  <c:v>0.78032590412790126</c:v>
                </c:pt>
                <c:pt idx="302">
                  <c:v>0.78291834899211354</c:v>
                </c:pt>
                <c:pt idx="303">
                  <c:v>0.78551079385632583</c:v>
                </c:pt>
                <c:pt idx="304">
                  <c:v>0.78810323872053811</c:v>
                </c:pt>
                <c:pt idx="305">
                  <c:v>0.79069568358475051</c:v>
                </c:pt>
                <c:pt idx="306">
                  <c:v>0.79328812844896279</c:v>
                </c:pt>
                <c:pt idx="307">
                  <c:v>0.79588057331317508</c:v>
                </c:pt>
                <c:pt idx="308">
                  <c:v>0.79847301817738736</c:v>
                </c:pt>
                <c:pt idx="309">
                  <c:v>0.80106546304159965</c:v>
                </c:pt>
                <c:pt idx="310">
                  <c:v>0.80365790790581193</c:v>
                </c:pt>
                <c:pt idx="311">
                  <c:v>0.80625035277002421</c:v>
                </c:pt>
                <c:pt idx="312">
                  <c:v>0.8088427976342365</c:v>
                </c:pt>
                <c:pt idx="313">
                  <c:v>0.81143524249844878</c:v>
                </c:pt>
                <c:pt idx="314">
                  <c:v>0.81402768736266118</c:v>
                </c:pt>
                <c:pt idx="315">
                  <c:v>0.81662013222687346</c:v>
                </c:pt>
                <c:pt idx="316">
                  <c:v>0.81921257709108575</c:v>
                </c:pt>
                <c:pt idx="317">
                  <c:v>0.82180502195529803</c:v>
                </c:pt>
                <c:pt idx="318">
                  <c:v>0.82439746681951032</c:v>
                </c:pt>
                <c:pt idx="319">
                  <c:v>0.8269899116837226</c:v>
                </c:pt>
                <c:pt idx="320">
                  <c:v>0.82958235654793488</c:v>
                </c:pt>
                <c:pt idx="321">
                  <c:v>0.83217480141214717</c:v>
                </c:pt>
                <c:pt idx="322">
                  <c:v>0.83476724627635945</c:v>
                </c:pt>
                <c:pt idx="323">
                  <c:v>0.83735969114057185</c:v>
                </c:pt>
                <c:pt idx="324">
                  <c:v>0.83995213600478413</c:v>
                </c:pt>
                <c:pt idx="325">
                  <c:v>0.84254458086899642</c:v>
                </c:pt>
                <c:pt idx="326">
                  <c:v>0.8451370257332087</c:v>
                </c:pt>
                <c:pt idx="327">
                  <c:v>0.84772947059742099</c:v>
                </c:pt>
                <c:pt idx="328">
                  <c:v>0.85032191546163327</c:v>
                </c:pt>
                <c:pt idx="329">
                  <c:v>0.85291436032584556</c:v>
                </c:pt>
                <c:pt idx="330">
                  <c:v>0.85550680519005784</c:v>
                </c:pt>
                <c:pt idx="331">
                  <c:v>0.85809925005427012</c:v>
                </c:pt>
                <c:pt idx="332">
                  <c:v>0.86069169491848252</c:v>
                </c:pt>
                <c:pt idx="333">
                  <c:v>0.8632841397826948</c:v>
                </c:pt>
                <c:pt idx="334">
                  <c:v>0.86587658464690709</c:v>
                </c:pt>
                <c:pt idx="335">
                  <c:v>0.86846902951111937</c:v>
                </c:pt>
                <c:pt idx="336">
                  <c:v>0.87106147437533166</c:v>
                </c:pt>
                <c:pt idx="337">
                  <c:v>0.87365391923954394</c:v>
                </c:pt>
                <c:pt idx="338">
                  <c:v>0.87624636410375623</c:v>
                </c:pt>
                <c:pt idx="339">
                  <c:v>0.87883880896796851</c:v>
                </c:pt>
                <c:pt idx="340">
                  <c:v>0.88143125383218079</c:v>
                </c:pt>
                <c:pt idx="341">
                  <c:v>0.88402369869639308</c:v>
                </c:pt>
                <c:pt idx="342">
                  <c:v>0.88661614356060547</c:v>
                </c:pt>
                <c:pt idx="343">
                  <c:v>0.88920858842481776</c:v>
                </c:pt>
                <c:pt idx="344">
                  <c:v>0.89180103328903004</c:v>
                </c:pt>
                <c:pt idx="345">
                  <c:v>0.89439347815324233</c:v>
                </c:pt>
                <c:pt idx="346">
                  <c:v>0.89698592301745461</c:v>
                </c:pt>
                <c:pt idx="347">
                  <c:v>0.8995783678816669</c:v>
                </c:pt>
                <c:pt idx="348">
                  <c:v>0.90217081274587918</c:v>
                </c:pt>
                <c:pt idx="349">
                  <c:v>0.90476325761009146</c:v>
                </c:pt>
                <c:pt idx="350">
                  <c:v>0.90735570247430375</c:v>
                </c:pt>
                <c:pt idx="351">
                  <c:v>0.90994814733851614</c:v>
                </c:pt>
                <c:pt idx="352">
                  <c:v>0.91254059220272843</c:v>
                </c:pt>
                <c:pt idx="353">
                  <c:v>0.91513303706694071</c:v>
                </c:pt>
                <c:pt idx="354">
                  <c:v>0.917725481931153</c:v>
                </c:pt>
                <c:pt idx="355">
                  <c:v>0.92031792679536528</c:v>
                </c:pt>
                <c:pt idx="356">
                  <c:v>0.92291037165957757</c:v>
                </c:pt>
                <c:pt idx="357">
                  <c:v>0.92550281652378985</c:v>
                </c:pt>
                <c:pt idx="358">
                  <c:v>0.92809526138800214</c:v>
                </c:pt>
                <c:pt idx="359">
                  <c:v>0.93068770625221442</c:v>
                </c:pt>
                <c:pt idx="360">
                  <c:v>0.93328015111642681</c:v>
                </c:pt>
                <c:pt idx="361">
                  <c:v>0.9358725959806391</c:v>
                </c:pt>
                <c:pt idx="362">
                  <c:v>0.93846504084485138</c:v>
                </c:pt>
                <c:pt idx="363">
                  <c:v>0.94105748570906367</c:v>
                </c:pt>
                <c:pt idx="364">
                  <c:v>0.94364993057327595</c:v>
                </c:pt>
                <c:pt idx="365">
                  <c:v>0.94624237543748824</c:v>
                </c:pt>
                <c:pt idx="366">
                  <c:v>0.94883482030170052</c:v>
                </c:pt>
                <c:pt idx="367">
                  <c:v>0.95142726516591281</c:v>
                </c:pt>
                <c:pt idx="368">
                  <c:v>0.95401971003012509</c:v>
                </c:pt>
                <c:pt idx="369">
                  <c:v>0.95661215489433749</c:v>
                </c:pt>
                <c:pt idx="370">
                  <c:v>0.95920459975854977</c:v>
                </c:pt>
                <c:pt idx="371">
                  <c:v>0.96179704462276205</c:v>
                </c:pt>
                <c:pt idx="372">
                  <c:v>0.96438948948697434</c:v>
                </c:pt>
                <c:pt idx="373">
                  <c:v>0.96698193435118662</c:v>
                </c:pt>
                <c:pt idx="374">
                  <c:v>0.96957437921539891</c:v>
                </c:pt>
                <c:pt idx="375">
                  <c:v>0.97216682407961119</c:v>
                </c:pt>
                <c:pt idx="376">
                  <c:v>0.97475926894382348</c:v>
                </c:pt>
                <c:pt idx="377">
                  <c:v>0.97735171380803576</c:v>
                </c:pt>
                <c:pt idx="378">
                  <c:v>0.97994415867224816</c:v>
                </c:pt>
                <c:pt idx="379">
                  <c:v>0.98253660353646044</c:v>
                </c:pt>
                <c:pt idx="380">
                  <c:v>0.98512904840067272</c:v>
                </c:pt>
                <c:pt idx="381">
                  <c:v>0.98772149326488501</c:v>
                </c:pt>
                <c:pt idx="382">
                  <c:v>0.99031393812909729</c:v>
                </c:pt>
                <c:pt idx="383">
                  <c:v>0.99290638299330958</c:v>
                </c:pt>
                <c:pt idx="384">
                  <c:v>0.99549882785752186</c:v>
                </c:pt>
                <c:pt idx="385">
                  <c:v>0.99809127272173415</c:v>
                </c:pt>
                <c:pt idx="386">
                  <c:v>1.0006837175859464</c:v>
                </c:pt>
                <c:pt idx="387">
                  <c:v>1.0032761624501587</c:v>
                </c:pt>
                <c:pt idx="388">
                  <c:v>1.005868607314371</c:v>
                </c:pt>
                <c:pt idx="389">
                  <c:v>1.0084610521785833</c:v>
                </c:pt>
                <c:pt idx="390">
                  <c:v>1.0110534970427956</c:v>
                </c:pt>
                <c:pt idx="391">
                  <c:v>1.0136459419070079</c:v>
                </c:pt>
                <c:pt idx="392">
                  <c:v>1.0162383867712204</c:v>
                </c:pt>
                <c:pt idx="393">
                  <c:v>1.0188308316354326</c:v>
                </c:pt>
                <c:pt idx="394">
                  <c:v>1.0214232764996449</c:v>
                </c:pt>
                <c:pt idx="395">
                  <c:v>1.0240157213638572</c:v>
                </c:pt>
                <c:pt idx="396">
                  <c:v>1.0266081662280695</c:v>
                </c:pt>
                <c:pt idx="397">
                  <c:v>1.0292006110922818</c:v>
                </c:pt>
                <c:pt idx="398">
                  <c:v>1.0317930559564941</c:v>
                </c:pt>
                <c:pt idx="399">
                  <c:v>1.0343855008207063</c:v>
                </c:pt>
                <c:pt idx="400">
                  <c:v>1.0369779456849186</c:v>
                </c:pt>
                <c:pt idx="401">
                  <c:v>1.0395703905491309</c:v>
                </c:pt>
                <c:pt idx="402">
                  <c:v>1.0421628354133432</c:v>
                </c:pt>
                <c:pt idx="403">
                  <c:v>1.0447552802775555</c:v>
                </c:pt>
                <c:pt idx="404">
                  <c:v>1.0473477251417678</c:v>
                </c:pt>
                <c:pt idx="405">
                  <c:v>1.0499401700059801</c:v>
                </c:pt>
                <c:pt idx="406">
                  <c:v>1.0525326148701923</c:v>
                </c:pt>
                <c:pt idx="407">
                  <c:v>1.0551250597344046</c:v>
                </c:pt>
                <c:pt idx="408">
                  <c:v>1.0577175045986169</c:v>
                </c:pt>
                <c:pt idx="409">
                  <c:v>1.0603099494628292</c:v>
                </c:pt>
                <c:pt idx="410">
                  <c:v>1.0629023943270417</c:v>
                </c:pt>
                <c:pt idx="411">
                  <c:v>1.065494839191254</c:v>
                </c:pt>
                <c:pt idx="412">
                  <c:v>1.0680872840554663</c:v>
                </c:pt>
                <c:pt idx="413">
                  <c:v>1.0706797289196786</c:v>
                </c:pt>
                <c:pt idx="414">
                  <c:v>1.0732721737838908</c:v>
                </c:pt>
                <c:pt idx="415">
                  <c:v>1.0758646186481031</c:v>
                </c:pt>
                <c:pt idx="416">
                  <c:v>1.0784570635123154</c:v>
                </c:pt>
                <c:pt idx="417">
                  <c:v>1.0810495083765277</c:v>
                </c:pt>
                <c:pt idx="418">
                  <c:v>1.08364195324074</c:v>
                </c:pt>
                <c:pt idx="419">
                  <c:v>1.0862343981049523</c:v>
                </c:pt>
                <c:pt idx="420">
                  <c:v>1.0888268429691645</c:v>
                </c:pt>
                <c:pt idx="421">
                  <c:v>1.0914192878333768</c:v>
                </c:pt>
                <c:pt idx="422">
                  <c:v>1.0940117326975891</c:v>
                </c:pt>
                <c:pt idx="423">
                  <c:v>1.0966041775618014</c:v>
                </c:pt>
                <c:pt idx="424">
                  <c:v>1.0991966224260137</c:v>
                </c:pt>
                <c:pt idx="425">
                  <c:v>1.101789067290226</c:v>
                </c:pt>
                <c:pt idx="426">
                  <c:v>1.1043815121544382</c:v>
                </c:pt>
                <c:pt idx="427">
                  <c:v>1.1069739570186505</c:v>
                </c:pt>
                <c:pt idx="428">
                  <c:v>1.109566401882863</c:v>
                </c:pt>
                <c:pt idx="429">
                  <c:v>1.1121588467470753</c:v>
                </c:pt>
                <c:pt idx="430">
                  <c:v>1.1147512916112876</c:v>
                </c:pt>
                <c:pt idx="431">
                  <c:v>1.1173437364754999</c:v>
                </c:pt>
                <c:pt idx="432">
                  <c:v>1.1199361813397122</c:v>
                </c:pt>
                <c:pt idx="433">
                  <c:v>1.1225286262039245</c:v>
                </c:pt>
                <c:pt idx="434">
                  <c:v>1.1251210710681367</c:v>
                </c:pt>
                <c:pt idx="435">
                  <c:v>1.127713515932349</c:v>
                </c:pt>
                <c:pt idx="436">
                  <c:v>1.1303059607965613</c:v>
                </c:pt>
                <c:pt idx="437">
                  <c:v>1.1328984056607736</c:v>
                </c:pt>
                <c:pt idx="438">
                  <c:v>1.1354908505249859</c:v>
                </c:pt>
                <c:pt idx="439">
                  <c:v>1.1380832953891982</c:v>
                </c:pt>
                <c:pt idx="440">
                  <c:v>1.1406757402534105</c:v>
                </c:pt>
                <c:pt idx="441">
                  <c:v>1.1432681851176227</c:v>
                </c:pt>
                <c:pt idx="442">
                  <c:v>1.145860629981835</c:v>
                </c:pt>
                <c:pt idx="443">
                  <c:v>1.1484530748460473</c:v>
                </c:pt>
                <c:pt idx="444">
                  <c:v>1.1510455197102596</c:v>
                </c:pt>
                <c:pt idx="445">
                  <c:v>1.1536379645744719</c:v>
                </c:pt>
                <c:pt idx="446">
                  <c:v>1.1562304094386844</c:v>
                </c:pt>
                <c:pt idx="447">
                  <c:v>1.1588228543028967</c:v>
                </c:pt>
                <c:pt idx="448">
                  <c:v>1.1614152991671089</c:v>
                </c:pt>
                <c:pt idx="449">
                  <c:v>1.1640077440313212</c:v>
                </c:pt>
                <c:pt idx="450">
                  <c:v>1.1666001888955335</c:v>
                </c:pt>
                <c:pt idx="451">
                  <c:v>1.1691926337597458</c:v>
                </c:pt>
                <c:pt idx="452">
                  <c:v>1.1717850786239581</c:v>
                </c:pt>
                <c:pt idx="453">
                  <c:v>1.1743775234881704</c:v>
                </c:pt>
                <c:pt idx="454">
                  <c:v>1.1769699683523827</c:v>
                </c:pt>
                <c:pt idx="455">
                  <c:v>1.1795624132165949</c:v>
                </c:pt>
                <c:pt idx="456">
                  <c:v>1.1821548580808072</c:v>
                </c:pt>
                <c:pt idx="457">
                  <c:v>1.1847473029450195</c:v>
                </c:pt>
                <c:pt idx="458">
                  <c:v>1.1873397478092318</c:v>
                </c:pt>
                <c:pt idx="459">
                  <c:v>1.1899321926734441</c:v>
                </c:pt>
                <c:pt idx="460">
                  <c:v>1.1925246375376564</c:v>
                </c:pt>
                <c:pt idx="461">
                  <c:v>1.1951170824018686</c:v>
                </c:pt>
                <c:pt idx="462">
                  <c:v>1.1977095272660809</c:v>
                </c:pt>
                <c:pt idx="463">
                  <c:v>1.2003019721302932</c:v>
                </c:pt>
                <c:pt idx="464">
                  <c:v>1.2028944169945057</c:v>
                </c:pt>
                <c:pt idx="465">
                  <c:v>1.205486861858718</c:v>
                </c:pt>
                <c:pt idx="466">
                  <c:v>1.2080793067229303</c:v>
                </c:pt>
                <c:pt idx="467">
                  <c:v>1.2106717515871426</c:v>
                </c:pt>
                <c:pt idx="468">
                  <c:v>1.2132641964513549</c:v>
                </c:pt>
                <c:pt idx="469">
                  <c:v>1.2158566413155671</c:v>
                </c:pt>
                <c:pt idx="470">
                  <c:v>1.2184490861797794</c:v>
                </c:pt>
                <c:pt idx="471">
                  <c:v>1.2210415310439917</c:v>
                </c:pt>
                <c:pt idx="472">
                  <c:v>1.223633975908204</c:v>
                </c:pt>
                <c:pt idx="473">
                  <c:v>1.2262264207724163</c:v>
                </c:pt>
                <c:pt idx="474">
                  <c:v>1.2288188656366286</c:v>
                </c:pt>
                <c:pt idx="475">
                  <c:v>1.2314113105008408</c:v>
                </c:pt>
                <c:pt idx="476">
                  <c:v>1.2340037553650531</c:v>
                </c:pt>
                <c:pt idx="477">
                  <c:v>1.2365962002292654</c:v>
                </c:pt>
                <c:pt idx="478">
                  <c:v>1.2391886450934777</c:v>
                </c:pt>
                <c:pt idx="479">
                  <c:v>1.24178108995769</c:v>
                </c:pt>
                <c:pt idx="480">
                  <c:v>1.2443735348219023</c:v>
                </c:pt>
                <c:pt idx="481">
                  <c:v>1.2469659796861146</c:v>
                </c:pt>
                <c:pt idx="482">
                  <c:v>1.2495584245503271</c:v>
                </c:pt>
                <c:pt idx="483">
                  <c:v>1.2521508694145393</c:v>
                </c:pt>
                <c:pt idx="484">
                  <c:v>1.2547433142787516</c:v>
                </c:pt>
                <c:pt idx="485">
                  <c:v>1.2573357591429639</c:v>
                </c:pt>
                <c:pt idx="486">
                  <c:v>1.2599282040071762</c:v>
                </c:pt>
                <c:pt idx="487">
                  <c:v>1.2625206488713885</c:v>
                </c:pt>
                <c:pt idx="488">
                  <c:v>1.2651130937356008</c:v>
                </c:pt>
                <c:pt idx="489">
                  <c:v>1.2677055385998131</c:v>
                </c:pt>
                <c:pt idx="490">
                  <c:v>1.2702979834640253</c:v>
                </c:pt>
                <c:pt idx="491">
                  <c:v>1.2728904283282376</c:v>
                </c:pt>
                <c:pt idx="492">
                  <c:v>1.2754828731924499</c:v>
                </c:pt>
                <c:pt idx="493">
                  <c:v>1.2780753180566622</c:v>
                </c:pt>
                <c:pt idx="494">
                  <c:v>1.2806677629208745</c:v>
                </c:pt>
                <c:pt idx="495">
                  <c:v>1.2832602077850868</c:v>
                </c:pt>
                <c:pt idx="496">
                  <c:v>1.285852652649299</c:v>
                </c:pt>
                <c:pt idx="497">
                  <c:v>1.2884450975135113</c:v>
                </c:pt>
                <c:pt idx="498">
                  <c:v>1.2889635864863538</c:v>
                </c:pt>
              </c:numCache>
            </c:numRef>
          </c:xVal>
          <c:yVal>
            <c:numRef>
              <c:f>Viscosity!$DF$2:$DF$500</c:f>
              <c:numCache>
                <c:formatCode>General</c:formatCode>
                <c:ptCount val="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8.02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8.02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8.02</c:v>
                </c:pt>
                <c:pt idx="194">
                  <c:v>0</c:v>
                </c:pt>
                <c:pt idx="195">
                  <c:v>8.02</c:v>
                </c:pt>
                <c:pt idx="196">
                  <c:v>8.02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8.02</c:v>
                </c:pt>
                <c:pt idx="201">
                  <c:v>0</c:v>
                </c:pt>
                <c:pt idx="202">
                  <c:v>8.02</c:v>
                </c:pt>
                <c:pt idx="203">
                  <c:v>0</c:v>
                </c:pt>
                <c:pt idx="204">
                  <c:v>8.02</c:v>
                </c:pt>
                <c:pt idx="205">
                  <c:v>0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0</c:v>
                </c:pt>
                <c:pt idx="255">
                  <c:v>16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16</c:v>
                </c:pt>
                <c:pt idx="261">
                  <c:v>16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16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16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16</c:v>
                </c:pt>
                <c:pt idx="291">
                  <c:v>16</c:v>
                </c:pt>
                <c:pt idx="292">
                  <c:v>12</c:v>
                </c:pt>
                <c:pt idx="293">
                  <c:v>16</c:v>
                </c:pt>
                <c:pt idx="294">
                  <c:v>16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24</c:v>
                </c:pt>
                <c:pt idx="303">
                  <c:v>24</c:v>
                </c:pt>
                <c:pt idx="304">
                  <c:v>8.02</c:v>
                </c:pt>
                <c:pt idx="305">
                  <c:v>0</c:v>
                </c:pt>
                <c:pt idx="306">
                  <c:v>8.02</c:v>
                </c:pt>
                <c:pt idx="307">
                  <c:v>8.02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16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16</c:v>
                </c:pt>
                <c:pt idx="317">
                  <c:v>16</c:v>
                </c:pt>
                <c:pt idx="318">
                  <c:v>12</c:v>
                </c:pt>
                <c:pt idx="319">
                  <c:v>16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28.1</c:v>
                </c:pt>
                <c:pt idx="329">
                  <c:v>24</c:v>
                </c:pt>
                <c:pt idx="330">
                  <c:v>28.1</c:v>
                </c:pt>
                <c:pt idx="331">
                  <c:v>28.1</c:v>
                </c:pt>
                <c:pt idx="332">
                  <c:v>28.1</c:v>
                </c:pt>
                <c:pt idx="333">
                  <c:v>28.1</c:v>
                </c:pt>
                <c:pt idx="334">
                  <c:v>28.1</c:v>
                </c:pt>
                <c:pt idx="335">
                  <c:v>40.1</c:v>
                </c:pt>
                <c:pt idx="336">
                  <c:v>40.1</c:v>
                </c:pt>
                <c:pt idx="337">
                  <c:v>40.1</c:v>
                </c:pt>
                <c:pt idx="338">
                  <c:v>36.1</c:v>
                </c:pt>
                <c:pt idx="339">
                  <c:v>40.1</c:v>
                </c:pt>
                <c:pt idx="340">
                  <c:v>40.1</c:v>
                </c:pt>
                <c:pt idx="341">
                  <c:v>40.1</c:v>
                </c:pt>
                <c:pt idx="342">
                  <c:v>40.1</c:v>
                </c:pt>
                <c:pt idx="343">
                  <c:v>40.1</c:v>
                </c:pt>
                <c:pt idx="344">
                  <c:v>36.1</c:v>
                </c:pt>
                <c:pt idx="345">
                  <c:v>40.1</c:v>
                </c:pt>
                <c:pt idx="346">
                  <c:v>40.1</c:v>
                </c:pt>
                <c:pt idx="347">
                  <c:v>40.1</c:v>
                </c:pt>
                <c:pt idx="348">
                  <c:v>60.1</c:v>
                </c:pt>
                <c:pt idx="349">
                  <c:v>60.1</c:v>
                </c:pt>
                <c:pt idx="350">
                  <c:v>64.099999999999994</c:v>
                </c:pt>
                <c:pt idx="351">
                  <c:v>64.099999999999994</c:v>
                </c:pt>
                <c:pt idx="352">
                  <c:v>64.099999999999994</c:v>
                </c:pt>
                <c:pt idx="353">
                  <c:v>52.1</c:v>
                </c:pt>
                <c:pt idx="354">
                  <c:v>56.1</c:v>
                </c:pt>
                <c:pt idx="355">
                  <c:v>52.1</c:v>
                </c:pt>
                <c:pt idx="356">
                  <c:v>52.1</c:v>
                </c:pt>
                <c:pt idx="357">
                  <c:v>52.1</c:v>
                </c:pt>
                <c:pt idx="358">
                  <c:v>40.1</c:v>
                </c:pt>
                <c:pt idx="359">
                  <c:v>40.1</c:v>
                </c:pt>
                <c:pt idx="360">
                  <c:v>44.1</c:v>
                </c:pt>
                <c:pt idx="361">
                  <c:v>44.1</c:v>
                </c:pt>
                <c:pt idx="362">
                  <c:v>44.1</c:v>
                </c:pt>
                <c:pt idx="363">
                  <c:v>36.1</c:v>
                </c:pt>
                <c:pt idx="364">
                  <c:v>56.1</c:v>
                </c:pt>
                <c:pt idx="365">
                  <c:v>60.1</c:v>
                </c:pt>
                <c:pt idx="366">
                  <c:v>56.1</c:v>
                </c:pt>
                <c:pt idx="367">
                  <c:v>64.099999999999994</c:v>
                </c:pt>
                <c:pt idx="368">
                  <c:v>64.099999999999994</c:v>
                </c:pt>
                <c:pt idx="369">
                  <c:v>64.099999999999994</c:v>
                </c:pt>
                <c:pt idx="370">
                  <c:v>64.099999999999994</c:v>
                </c:pt>
                <c:pt idx="371">
                  <c:v>72.099999999999994</c:v>
                </c:pt>
                <c:pt idx="372">
                  <c:v>68.099999999999994</c:v>
                </c:pt>
                <c:pt idx="373">
                  <c:v>76.2</c:v>
                </c:pt>
                <c:pt idx="374">
                  <c:v>80.2</c:v>
                </c:pt>
                <c:pt idx="375">
                  <c:v>84.2</c:v>
                </c:pt>
                <c:pt idx="376">
                  <c:v>91.8</c:v>
                </c:pt>
                <c:pt idx="377">
                  <c:v>104</c:v>
                </c:pt>
                <c:pt idx="378">
                  <c:v>112</c:v>
                </c:pt>
                <c:pt idx="379">
                  <c:v>112</c:v>
                </c:pt>
                <c:pt idx="380">
                  <c:v>116</c:v>
                </c:pt>
                <c:pt idx="381">
                  <c:v>120</c:v>
                </c:pt>
                <c:pt idx="382">
                  <c:v>128</c:v>
                </c:pt>
                <c:pt idx="383">
                  <c:v>132</c:v>
                </c:pt>
                <c:pt idx="384">
                  <c:v>136</c:v>
                </c:pt>
                <c:pt idx="385">
                  <c:v>140</c:v>
                </c:pt>
                <c:pt idx="386">
                  <c:v>144</c:v>
                </c:pt>
                <c:pt idx="387">
                  <c:v>152</c:v>
                </c:pt>
                <c:pt idx="388">
                  <c:v>160</c:v>
                </c:pt>
                <c:pt idx="389">
                  <c:v>169</c:v>
                </c:pt>
                <c:pt idx="390">
                  <c:v>172</c:v>
                </c:pt>
                <c:pt idx="391">
                  <c:v>184</c:v>
                </c:pt>
                <c:pt idx="392">
                  <c:v>192</c:v>
                </c:pt>
                <c:pt idx="393">
                  <c:v>200</c:v>
                </c:pt>
                <c:pt idx="394">
                  <c:v>215</c:v>
                </c:pt>
                <c:pt idx="395">
                  <c:v>229</c:v>
                </c:pt>
                <c:pt idx="396">
                  <c:v>240</c:v>
                </c:pt>
                <c:pt idx="397">
                  <c:v>249</c:v>
                </c:pt>
                <c:pt idx="398">
                  <c:v>261</c:v>
                </c:pt>
                <c:pt idx="399">
                  <c:v>272</c:v>
                </c:pt>
                <c:pt idx="400">
                  <c:v>284</c:v>
                </c:pt>
                <c:pt idx="401">
                  <c:v>296</c:v>
                </c:pt>
                <c:pt idx="402">
                  <c:v>312</c:v>
                </c:pt>
                <c:pt idx="403">
                  <c:v>326</c:v>
                </c:pt>
                <c:pt idx="404">
                  <c:v>341</c:v>
                </c:pt>
                <c:pt idx="405">
                  <c:v>347</c:v>
                </c:pt>
                <c:pt idx="406">
                  <c:v>357</c:v>
                </c:pt>
                <c:pt idx="407">
                  <c:v>374</c:v>
                </c:pt>
                <c:pt idx="408">
                  <c:v>404</c:v>
                </c:pt>
                <c:pt idx="409">
                  <c:v>428</c:v>
                </c:pt>
                <c:pt idx="410">
                  <c:v>458</c:v>
                </c:pt>
                <c:pt idx="411">
                  <c:v>481</c:v>
                </c:pt>
                <c:pt idx="412">
                  <c:v>504</c:v>
                </c:pt>
                <c:pt idx="413">
                  <c:v>528</c:v>
                </c:pt>
                <c:pt idx="414">
                  <c:v>561</c:v>
                </c:pt>
                <c:pt idx="415">
                  <c:v>591</c:v>
                </c:pt>
                <c:pt idx="416">
                  <c:v>615</c:v>
                </c:pt>
                <c:pt idx="417">
                  <c:v>638</c:v>
                </c:pt>
                <c:pt idx="418">
                  <c:v>665</c:v>
                </c:pt>
                <c:pt idx="419">
                  <c:v>701</c:v>
                </c:pt>
                <c:pt idx="420">
                  <c:v>731</c:v>
                </c:pt>
                <c:pt idx="421">
                  <c:v>768</c:v>
                </c:pt>
                <c:pt idx="422">
                  <c:v>812</c:v>
                </c:pt>
                <c:pt idx="423">
                  <c:v>868</c:v>
                </c:pt>
                <c:pt idx="424">
                  <c:v>902</c:v>
                </c:pt>
                <c:pt idx="425">
                  <c:v>929</c:v>
                </c:pt>
                <c:pt idx="426">
                  <c:v>965</c:v>
                </c:pt>
                <c:pt idx="427">
                  <c:v>999</c:v>
                </c:pt>
                <c:pt idx="428">
                  <c:v>1050</c:v>
                </c:pt>
                <c:pt idx="429">
                  <c:v>1130</c:v>
                </c:pt>
                <c:pt idx="430">
                  <c:v>1190</c:v>
                </c:pt>
                <c:pt idx="431">
                  <c:v>1240</c:v>
                </c:pt>
                <c:pt idx="432">
                  <c:v>1280</c:v>
                </c:pt>
                <c:pt idx="433">
                  <c:v>1320</c:v>
                </c:pt>
                <c:pt idx="434">
                  <c:v>1360</c:v>
                </c:pt>
                <c:pt idx="435">
                  <c:v>1390</c:v>
                </c:pt>
                <c:pt idx="436">
                  <c:v>1450</c:v>
                </c:pt>
                <c:pt idx="437">
                  <c:v>1500</c:v>
                </c:pt>
                <c:pt idx="438">
                  <c:v>1580</c:v>
                </c:pt>
                <c:pt idx="439">
                  <c:v>1610</c:v>
                </c:pt>
                <c:pt idx="440">
                  <c:v>1640</c:v>
                </c:pt>
                <c:pt idx="441">
                  <c:v>1670</c:v>
                </c:pt>
                <c:pt idx="442">
                  <c:v>1740</c:v>
                </c:pt>
                <c:pt idx="443">
                  <c:v>1790</c:v>
                </c:pt>
                <c:pt idx="444">
                  <c:v>1840</c:v>
                </c:pt>
                <c:pt idx="445">
                  <c:v>1870</c:v>
                </c:pt>
                <c:pt idx="446">
                  <c:v>1920</c:v>
                </c:pt>
                <c:pt idx="447">
                  <c:v>1950</c:v>
                </c:pt>
                <c:pt idx="448">
                  <c:v>1970</c:v>
                </c:pt>
                <c:pt idx="449">
                  <c:v>2000</c:v>
                </c:pt>
                <c:pt idx="450">
                  <c:v>2040</c:v>
                </c:pt>
                <c:pt idx="451">
                  <c:v>2050</c:v>
                </c:pt>
                <c:pt idx="452">
                  <c:v>2100</c:v>
                </c:pt>
                <c:pt idx="453">
                  <c:v>2140</c:v>
                </c:pt>
                <c:pt idx="454">
                  <c:v>2150</c:v>
                </c:pt>
                <c:pt idx="455">
                  <c:v>2170</c:v>
                </c:pt>
                <c:pt idx="456">
                  <c:v>2200</c:v>
                </c:pt>
                <c:pt idx="457">
                  <c:v>2250</c:v>
                </c:pt>
                <c:pt idx="458">
                  <c:v>2270</c:v>
                </c:pt>
                <c:pt idx="459">
                  <c:v>2300</c:v>
                </c:pt>
                <c:pt idx="460">
                  <c:v>2340</c:v>
                </c:pt>
                <c:pt idx="461">
                  <c:v>2370</c:v>
                </c:pt>
                <c:pt idx="462">
                  <c:v>2420</c:v>
                </c:pt>
                <c:pt idx="463">
                  <c:v>2470</c:v>
                </c:pt>
                <c:pt idx="464">
                  <c:v>2520</c:v>
                </c:pt>
                <c:pt idx="465">
                  <c:v>2560</c:v>
                </c:pt>
                <c:pt idx="466">
                  <c:v>2590</c:v>
                </c:pt>
                <c:pt idx="467">
                  <c:v>2620</c:v>
                </c:pt>
                <c:pt idx="468">
                  <c:v>2640</c:v>
                </c:pt>
                <c:pt idx="469">
                  <c:v>2670</c:v>
                </c:pt>
                <c:pt idx="470">
                  <c:v>2700</c:v>
                </c:pt>
                <c:pt idx="471">
                  <c:v>2770</c:v>
                </c:pt>
                <c:pt idx="472">
                  <c:v>2810</c:v>
                </c:pt>
                <c:pt idx="473">
                  <c:v>2860</c:v>
                </c:pt>
                <c:pt idx="474">
                  <c:v>2890</c:v>
                </c:pt>
                <c:pt idx="475">
                  <c:v>2920</c:v>
                </c:pt>
                <c:pt idx="476">
                  <c:v>2970</c:v>
                </c:pt>
                <c:pt idx="477">
                  <c:v>3010</c:v>
                </c:pt>
                <c:pt idx="478">
                  <c:v>3060</c:v>
                </c:pt>
                <c:pt idx="479">
                  <c:v>3090</c:v>
                </c:pt>
                <c:pt idx="480">
                  <c:v>3120</c:v>
                </c:pt>
                <c:pt idx="481">
                  <c:v>3160</c:v>
                </c:pt>
                <c:pt idx="482">
                  <c:v>3220</c:v>
                </c:pt>
                <c:pt idx="483">
                  <c:v>3260</c:v>
                </c:pt>
                <c:pt idx="484">
                  <c:v>3290</c:v>
                </c:pt>
                <c:pt idx="485">
                  <c:v>3320</c:v>
                </c:pt>
                <c:pt idx="486">
                  <c:v>3340</c:v>
                </c:pt>
                <c:pt idx="487">
                  <c:v>3410</c:v>
                </c:pt>
                <c:pt idx="488">
                  <c:v>3440</c:v>
                </c:pt>
                <c:pt idx="489">
                  <c:v>3470</c:v>
                </c:pt>
                <c:pt idx="490">
                  <c:v>3540</c:v>
                </c:pt>
                <c:pt idx="491">
                  <c:v>3610</c:v>
                </c:pt>
                <c:pt idx="492">
                  <c:v>3640</c:v>
                </c:pt>
                <c:pt idx="493">
                  <c:v>3670</c:v>
                </c:pt>
                <c:pt idx="494">
                  <c:v>3710</c:v>
                </c:pt>
                <c:pt idx="495">
                  <c:v>3770</c:v>
                </c:pt>
                <c:pt idx="496">
                  <c:v>3870</c:v>
                </c:pt>
                <c:pt idx="497">
                  <c:v>3970</c:v>
                </c:pt>
                <c:pt idx="498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A24-4E4A-A0E5-5164D905D492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Viscosity!$DP$2:$DP$57</c:f>
              <c:numCache>
                <c:formatCode>General</c:formatCode>
                <c:ptCount val="56"/>
                <c:pt idx="0">
                  <c:v>0</c:v>
                </c:pt>
                <c:pt idx="1">
                  <c:v>2.3768064175676139E-2</c:v>
                </c:pt>
                <c:pt idx="2">
                  <c:v>4.7536128351352278E-2</c:v>
                </c:pt>
                <c:pt idx="3">
                  <c:v>7.1304192527028409E-2</c:v>
                </c:pt>
                <c:pt idx="4">
                  <c:v>9.5072256702704555E-2</c:v>
                </c:pt>
                <c:pt idx="5">
                  <c:v>0.11884032087838069</c:v>
                </c:pt>
                <c:pt idx="6">
                  <c:v>0.14260838505405682</c:v>
                </c:pt>
                <c:pt idx="7">
                  <c:v>0.16637644922973296</c:v>
                </c:pt>
                <c:pt idx="8">
                  <c:v>0.19014451340540911</c:v>
                </c:pt>
                <c:pt idx="9">
                  <c:v>0.21391257758108523</c:v>
                </c:pt>
                <c:pt idx="10">
                  <c:v>0.23768064175676137</c:v>
                </c:pt>
                <c:pt idx="11">
                  <c:v>0.26144870593243752</c:v>
                </c:pt>
                <c:pt idx="12">
                  <c:v>0.28521677010811364</c:v>
                </c:pt>
                <c:pt idx="13">
                  <c:v>0.30898483428378981</c:v>
                </c:pt>
                <c:pt idx="14">
                  <c:v>0.33275289845946593</c:v>
                </c:pt>
                <c:pt idx="15">
                  <c:v>0.35652096263514205</c:v>
                </c:pt>
                <c:pt idx="16">
                  <c:v>0.38028902681081822</c:v>
                </c:pt>
                <c:pt idx="17">
                  <c:v>0.40405709098649434</c:v>
                </c:pt>
                <c:pt idx="18">
                  <c:v>0.42782515516217046</c:v>
                </c:pt>
                <c:pt idx="19">
                  <c:v>0.45159321933784663</c:v>
                </c:pt>
                <c:pt idx="20">
                  <c:v>0.47536128351352275</c:v>
                </c:pt>
                <c:pt idx="21">
                  <c:v>0.49912934768919887</c:v>
                </c:pt>
                <c:pt idx="22">
                  <c:v>0.52289741186487504</c:v>
                </c:pt>
                <c:pt idx="23">
                  <c:v>0.54666547604055116</c:v>
                </c:pt>
                <c:pt idx="24">
                  <c:v>0.57043354021622728</c:v>
                </c:pt>
                <c:pt idx="25">
                  <c:v>0.59420160439190339</c:v>
                </c:pt>
                <c:pt idx="26">
                  <c:v>0.61796966856757962</c:v>
                </c:pt>
                <c:pt idx="27">
                  <c:v>0.64173773274325574</c:v>
                </c:pt>
                <c:pt idx="28">
                  <c:v>0.66550579691893186</c:v>
                </c:pt>
                <c:pt idx="29">
                  <c:v>0.68927386109460798</c:v>
                </c:pt>
                <c:pt idx="30">
                  <c:v>0.71304192527028409</c:v>
                </c:pt>
                <c:pt idx="31">
                  <c:v>0.73680998944596021</c:v>
                </c:pt>
                <c:pt idx="32">
                  <c:v>0.76057805362163644</c:v>
                </c:pt>
                <c:pt idx="33">
                  <c:v>0.78434611779731256</c:v>
                </c:pt>
                <c:pt idx="34">
                  <c:v>0.80811418197298868</c:v>
                </c:pt>
                <c:pt idx="35">
                  <c:v>0.83188224614866479</c:v>
                </c:pt>
                <c:pt idx="36">
                  <c:v>0.85565031032434091</c:v>
                </c:pt>
                <c:pt idx="37">
                  <c:v>0.87941837450001703</c:v>
                </c:pt>
                <c:pt idx="38">
                  <c:v>0.90318643867569326</c:v>
                </c:pt>
                <c:pt idx="39">
                  <c:v>0.92695450285136938</c:v>
                </c:pt>
                <c:pt idx="40">
                  <c:v>0.9507225670270455</c:v>
                </c:pt>
                <c:pt idx="41">
                  <c:v>0.97449063120272161</c:v>
                </c:pt>
                <c:pt idx="42">
                  <c:v>0.99825869537839773</c:v>
                </c:pt>
                <c:pt idx="43">
                  <c:v>1.022026759554074</c:v>
                </c:pt>
                <c:pt idx="44">
                  <c:v>1.0457948237297501</c:v>
                </c:pt>
                <c:pt idx="45">
                  <c:v>1.0695628879054262</c:v>
                </c:pt>
                <c:pt idx="46">
                  <c:v>1.0933309520811023</c:v>
                </c:pt>
                <c:pt idx="47">
                  <c:v>1.1170990162567784</c:v>
                </c:pt>
                <c:pt idx="48">
                  <c:v>1.1408670804324546</c:v>
                </c:pt>
                <c:pt idx="49">
                  <c:v>1.1646351446081307</c:v>
                </c:pt>
                <c:pt idx="50">
                  <c:v>1.1884032087838068</c:v>
                </c:pt>
                <c:pt idx="51">
                  <c:v>1.2121712729594829</c:v>
                </c:pt>
                <c:pt idx="52">
                  <c:v>1.2359393371351592</c:v>
                </c:pt>
                <c:pt idx="53">
                  <c:v>1.2597074013108354</c:v>
                </c:pt>
                <c:pt idx="54">
                  <c:v>1.2834754654865115</c:v>
                </c:pt>
                <c:pt idx="55">
                  <c:v>1.2953594975743494</c:v>
                </c:pt>
              </c:numCache>
            </c:numRef>
          </c:xVal>
          <c:yVal>
            <c:numRef>
              <c:f>Viscosity!$DO$2:$DO$57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</c:v>
                </c:pt>
                <c:pt idx="40">
                  <c:v>40.1</c:v>
                </c:pt>
                <c:pt idx="41">
                  <c:v>76.2</c:v>
                </c:pt>
                <c:pt idx="42">
                  <c:v>140</c:v>
                </c:pt>
                <c:pt idx="43">
                  <c:v>296</c:v>
                </c:pt>
                <c:pt idx="44">
                  <c:v>458</c:v>
                </c:pt>
                <c:pt idx="45">
                  <c:v>641</c:v>
                </c:pt>
                <c:pt idx="46">
                  <c:v>902</c:v>
                </c:pt>
                <c:pt idx="47">
                  <c:v>1250</c:v>
                </c:pt>
                <c:pt idx="48">
                  <c:v>1500</c:v>
                </c:pt>
                <c:pt idx="49">
                  <c:v>1820</c:v>
                </c:pt>
                <c:pt idx="50">
                  <c:v>2090</c:v>
                </c:pt>
                <c:pt idx="51">
                  <c:v>2420</c:v>
                </c:pt>
                <c:pt idx="52">
                  <c:v>2940</c:v>
                </c:pt>
                <c:pt idx="53">
                  <c:v>3340</c:v>
                </c:pt>
                <c:pt idx="54">
                  <c:v>3710</c:v>
                </c:pt>
                <c:pt idx="55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A24-4E4A-A0E5-5164D905D492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Viscosity!$DY$2:$DY$68</c:f>
              <c:numCache>
                <c:formatCode>General</c:formatCode>
                <c:ptCount val="67"/>
                <c:pt idx="0">
                  <c:v>0</c:v>
                </c:pt>
                <c:pt idx="1">
                  <c:v>1.9857165675385632E-2</c:v>
                </c:pt>
                <c:pt idx="2">
                  <c:v>3.9714331350771265E-2</c:v>
                </c:pt>
                <c:pt idx="3">
                  <c:v>5.9571497026156897E-2</c:v>
                </c:pt>
                <c:pt idx="4">
                  <c:v>7.942866270154253E-2</c:v>
                </c:pt>
                <c:pt idx="5">
                  <c:v>9.9285828376928162E-2</c:v>
                </c:pt>
                <c:pt idx="6">
                  <c:v>0.11914299405231379</c:v>
                </c:pt>
                <c:pt idx="7">
                  <c:v>0.13900015972769944</c:v>
                </c:pt>
                <c:pt idx="8">
                  <c:v>0.15885732540308506</c:v>
                </c:pt>
                <c:pt idx="9">
                  <c:v>0.17871449107847071</c:v>
                </c:pt>
                <c:pt idx="10">
                  <c:v>0.19857165675385632</c:v>
                </c:pt>
                <c:pt idx="11">
                  <c:v>0.21842882242924197</c:v>
                </c:pt>
                <c:pt idx="12">
                  <c:v>0.23828598810462759</c:v>
                </c:pt>
                <c:pt idx="13">
                  <c:v>0.25814315378001323</c:v>
                </c:pt>
                <c:pt idx="14">
                  <c:v>0.27800031945539888</c:v>
                </c:pt>
                <c:pt idx="15">
                  <c:v>0.29785748513078447</c:v>
                </c:pt>
                <c:pt idx="16">
                  <c:v>0.31771465080617012</c:v>
                </c:pt>
                <c:pt idx="17">
                  <c:v>0.33757181648155576</c:v>
                </c:pt>
                <c:pt idx="18">
                  <c:v>0.35742898215694141</c:v>
                </c:pt>
                <c:pt idx="19">
                  <c:v>0.377286147832327</c:v>
                </c:pt>
                <c:pt idx="20">
                  <c:v>0.39714331350771265</c:v>
                </c:pt>
                <c:pt idx="21">
                  <c:v>0.41700047918309829</c:v>
                </c:pt>
                <c:pt idx="22">
                  <c:v>0.43685764485848394</c:v>
                </c:pt>
                <c:pt idx="23">
                  <c:v>0.45671481053386959</c:v>
                </c:pt>
                <c:pt idx="24">
                  <c:v>0.47657197620925518</c:v>
                </c:pt>
                <c:pt idx="25">
                  <c:v>0.49642914188464082</c:v>
                </c:pt>
                <c:pt idx="26">
                  <c:v>0.51628630756002647</c:v>
                </c:pt>
                <c:pt idx="27">
                  <c:v>0.53614347323541212</c:v>
                </c:pt>
                <c:pt idx="28">
                  <c:v>0.55600063891079776</c:v>
                </c:pt>
                <c:pt idx="29">
                  <c:v>0.57585780458618341</c:v>
                </c:pt>
                <c:pt idx="30">
                  <c:v>0.59571497026156894</c:v>
                </c:pt>
                <c:pt idx="31">
                  <c:v>0.61557213593695459</c:v>
                </c:pt>
                <c:pt idx="32">
                  <c:v>0.63542930161234024</c:v>
                </c:pt>
                <c:pt idx="33">
                  <c:v>0.65528646728772588</c:v>
                </c:pt>
                <c:pt idx="34">
                  <c:v>0.67514363296311153</c:v>
                </c:pt>
                <c:pt idx="35">
                  <c:v>0.69500079863849717</c:v>
                </c:pt>
                <c:pt idx="36">
                  <c:v>0.71485796431388282</c:v>
                </c:pt>
                <c:pt idx="37">
                  <c:v>0.73471512998926847</c:v>
                </c:pt>
                <c:pt idx="38">
                  <c:v>0.754572295664654</c:v>
                </c:pt>
                <c:pt idx="39">
                  <c:v>0.77442946134003965</c:v>
                </c:pt>
                <c:pt idx="40">
                  <c:v>0.7942866270154253</c:v>
                </c:pt>
                <c:pt idx="41">
                  <c:v>0.81414379269081094</c:v>
                </c:pt>
                <c:pt idx="42">
                  <c:v>0.83400095836619659</c:v>
                </c:pt>
                <c:pt idx="43">
                  <c:v>0.85385812404158223</c:v>
                </c:pt>
                <c:pt idx="44">
                  <c:v>0.87371528971696788</c:v>
                </c:pt>
                <c:pt idx="45">
                  <c:v>0.89357245539235353</c:v>
                </c:pt>
                <c:pt idx="46">
                  <c:v>0.91342962106773917</c:v>
                </c:pt>
                <c:pt idx="47">
                  <c:v>0.93328678674312471</c:v>
                </c:pt>
                <c:pt idx="48">
                  <c:v>0.95314395241851035</c:v>
                </c:pt>
                <c:pt idx="49">
                  <c:v>0.973001118093896</c:v>
                </c:pt>
                <c:pt idx="50">
                  <c:v>0.99285828376928165</c:v>
                </c:pt>
                <c:pt idx="51">
                  <c:v>1.0127154494446673</c:v>
                </c:pt>
                <c:pt idx="52">
                  <c:v>1.0325726151200529</c:v>
                </c:pt>
                <c:pt idx="53">
                  <c:v>1.0524297807954386</c:v>
                </c:pt>
                <c:pt idx="54">
                  <c:v>1.0722869464708242</c:v>
                </c:pt>
                <c:pt idx="55">
                  <c:v>1.0921441121462099</c:v>
                </c:pt>
                <c:pt idx="56">
                  <c:v>1.1120012778215955</c:v>
                </c:pt>
                <c:pt idx="57">
                  <c:v>1.1318584434969812</c:v>
                </c:pt>
                <c:pt idx="58">
                  <c:v>1.1517156091723668</c:v>
                </c:pt>
                <c:pt idx="59">
                  <c:v>1.1715727748477525</c:v>
                </c:pt>
                <c:pt idx="60">
                  <c:v>1.1914299405231379</c:v>
                </c:pt>
                <c:pt idx="61">
                  <c:v>1.2112871061985235</c:v>
                </c:pt>
                <c:pt idx="62">
                  <c:v>1.2311442718739092</c:v>
                </c:pt>
                <c:pt idx="63">
                  <c:v>1.2510014375492948</c:v>
                </c:pt>
                <c:pt idx="64">
                  <c:v>1.2708586032246805</c:v>
                </c:pt>
                <c:pt idx="65">
                  <c:v>1.2907157689000661</c:v>
                </c:pt>
                <c:pt idx="66">
                  <c:v>1.3050129281863438</c:v>
                </c:pt>
              </c:numCache>
            </c:numRef>
          </c:xVal>
          <c:yVal>
            <c:numRef>
              <c:f>Viscosity!$DX$2:$DX$68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8.02</c:v>
                </c:pt>
                <c:pt idx="35">
                  <c:v>8.02</c:v>
                </c:pt>
                <c:pt idx="36">
                  <c:v>8.02</c:v>
                </c:pt>
                <c:pt idx="37">
                  <c:v>8.02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16</c:v>
                </c:pt>
                <c:pt idx="44">
                  <c:v>16</c:v>
                </c:pt>
                <c:pt idx="45">
                  <c:v>20</c:v>
                </c:pt>
                <c:pt idx="46">
                  <c:v>24</c:v>
                </c:pt>
                <c:pt idx="47">
                  <c:v>36.1</c:v>
                </c:pt>
                <c:pt idx="48">
                  <c:v>56.1</c:v>
                </c:pt>
                <c:pt idx="49">
                  <c:v>91.8</c:v>
                </c:pt>
                <c:pt idx="50">
                  <c:v>156</c:v>
                </c:pt>
                <c:pt idx="51">
                  <c:v>256</c:v>
                </c:pt>
                <c:pt idx="52">
                  <c:v>397</c:v>
                </c:pt>
                <c:pt idx="53">
                  <c:v>558</c:v>
                </c:pt>
                <c:pt idx="54">
                  <c:v>792</c:v>
                </c:pt>
                <c:pt idx="55">
                  <c:v>1020</c:v>
                </c:pt>
                <c:pt idx="56">
                  <c:v>1220</c:v>
                </c:pt>
                <c:pt idx="57">
                  <c:v>1460</c:v>
                </c:pt>
                <c:pt idx="58">
                  <c:v>1660</c:v>
                </c:pt>
                <c:pt idx="59">
                  <c:v>1920</c:v>
                </c:pt>
                <c:pt idx="60">
                  <c:v>2150</c:v>
                </c:pt>
                <c:pt idx="61">
                  <c:v>2450</c:v>
                </c:pt>
                <c:pt idx="62">
                  <c:v>2720</c:v>
                </c:pt>
                <c:pt idx="63">
                  <c:v>3090</c:v>
                </c:pt>
                <c:pt idx="64">
                  <c:v>3440</c:v>
                </c:pt>
                <c:pt idx="65">
                  <c:v>3710</c:v>
                </c:pt>
                <c:pt idx="66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A24-4E4A-A0E5-5164D905D492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Viscosity!$EH$2:$EH$87</c:f>
              <c:numCache>
                <c:formatCode>General</c:formatCode>
                <c:ptCount val="86"/>
                <c:pt idx="0">
                  <c:v>0</c:v>
                </c:pt>
                <c:pt idx="1">
                  <c:v>1.5420041186037025E-2</c:v>
                </c:pt>
                <c:pt idx="2">
                  <c:v>3.084008237207405E-2</c:v>
                </c:pt>
                <c:pt idx="3">
                  <c:v>4.6260123558111071E-2</c:v>
                </c:pt>
                <c:pt idx="4">
                  <c:v>6.16801647441481E-2</c:v>
                </c:pt>
                <c:pt idx="5">
                  <c:v>7.7100205930185128E-2</c:v>
                </c:pt>
                <c:pt idx="6">
                  <c:v>9.2520247116222143E-2</c:v>
                </c:pt>
                <c:pt idx="7">
                  <c:v>0.10794028830225917</c:v>
                </c:pt>
                <c:pt idx="8">
                  <c:v>0.1233603294882962</c:v>
                </c:pt>
                <c:pt idx="9">
                  <c:v>0.13878037067433321</c:v>
                </c:pt>
                <c:pt idx="10">
                  <c:v>0.15420041186037026</c:v>
                </c:pt>
                <c:pt idx="11">
                  <c:v>0.16962045304640727</c:v>
                </c:pt>
                <c:pt idx="12">
                  <c:v>0.18504049423244429</c:v>
                </c:pt>
                <c:pt idx="13">
                  <c:v>0.20046053541848133</c:v>
                </c:pt>
                <c:pt idx="14">
                  <c:v>0.21588057660451834</c:v>
                </c:pt>
                <c:pt idx="15">
                  <c:v>0.23130061779055536</c:v>
                </c:pt>
                <c:pt idx="16">
                  <c:v>0.2467206589765924</c:v>
                </c:pt>
                <c:pt idx="17">
                  <c:v>0.26214070016262941</c:v>
                </c:pt>
                <c:pt idx="18">
                  <c:v>0.27756074134866643</c:v>
                </c:pt>
                <c:pt idx="19">
                  <c:v>0.29298078253470344</c:v>
                </c:pt>
                <c:pt idx="20">
                  <c:v>0.30840082372074051</c:v>
                </c:pt>
                <c:pt idx="21">
                  <c:v>0.32382086490677753</c:v>
                </c:pt>
                <c:pt idx="22">
                  <c:v>0.33924090609281454</c:v>
                </c:pt>
                <c:pt idx="23">
                  <c:v>0.35466094727885156</c:v>
                </c:pt>
                <c:pt idx="24">
                  <c:v>0.37008098846488857</c:v>
                </c:pt>
                <c:pt idx="25">
                  <c:v>0.38550102965092559</c:v>
                </c:pt>
                <c:pt idx="26">
                  <c:v>0.40092107083696266</c:v>
                </c:pt>
                <c:pt idx="27">
                  <c:v>0.41634111202299967</c:v>
                </c:pt>
                <c:pt idx="28">
                  <c:v>0.43176115320903669</c:v>
                </c:pt>
                <c:pt idx="29">
                  <c:v>0.4471811943950737</c:v>
                </c:pt>
                <c:pt idx="30">
                  <c:v>0.46260123558111071</c:v>
                </c:pt>
                <c:pt idx="31">
                  <c:v>0.47802127676714778</c:v>
                </c:pt>
                <c:pt idx="32">
                  <c:v>0.4934413179531848</c:v>
                </c:pt>
                <c:pt idx="33">
                  <c:v>0.50886135913922181</c:v>
                </c:pt>
                <c:pt idx="34">
                  <c:v>0.52428140032525883</c:v>
                </c:pt>
                <c:pt idx="35">
                  <c:v>0.53970144151129584</c:v>
                </c:pt>
                <c:pt idx="36">
                  <c:v>0.55512148269733286</c:v>
                </c:pt>
                <c:pt idx="37">
                  <c:v>0.57054152388336987</c:v>
                </c:pt>
                <c:pt idx="38">
                  <c:v>0.58596156506940689</c:v>
                </c:pt>
                <c:pt idx="39">
                  <c:v>0.6013816062554439</c:v>
                </c:pt>
                <c:pt idx="40">
                  <c:v>0.61680164744148103</c:v>
                </c:pt>
                <c:pt idx="41">
                  <c:v>0.63222168862751804</c:v>
                </c:pt>
                <c:pt idx="42">
                  <c:v>0.64764172981355506</c:v>
                </c:pt>
                <c:pt idx="43">
                  <c:v>0.66306177099959207</c:v>
                </c:pt>
                <c:pt idx="44">
                  <c:v>0.67848181218562909</c:v>
                </c:pt>
                <c:pt idx="45">
                  <c:v>0.6939018533716661</c:v>
                </c:pt>
                <c:pt idx="46">
                  <c:v>0.70932189455770311</c:v>
                </c:pt>
                <c:pt idx="47">
                  <c:v>0.72474193574374013</c:v>
                </c:pt>
                <c:pt idx="48">
                  <c:v>0.74016197692977714</c:v>
                </c:pt>
                <c:pt idx="49">
                  <c:v>0.75558201811581416</c:v>
                </c:pt>
                <c:pt idx="50">
                  <c:v>0.77100205930185117</c:v>
                </c:pt>
                <c:pt idx="51">
                  <c:v>0.7864221004878883</c:v>
                </c:pt>
                <c:pt idx="52">
                  <c:v>0.80184214167392531</c:v>
                </c:pt>
                <c:pt idx="53">
                  <c:v>0.81726218285996233</c:v>
                </c:pt>
                <c:pt idx="54">
                  <c:v>0.83268222404599934</c:v>
                </c:pt>
                <c:pt idx="55">
                  <c:v>0.84810226523203636</c:v>
                </c:pt>
                <c:pt idx="56">
                  <c:v>0.86352230641807337</c:v>
                </c:pt>
                <c:pt idx="57">
                  <c:v>0.87894234760411039</c:v>
                </c:pt>
                <c:pt idx="58">
                  <c:v>0.8943623887901474</c:v>
                </c:pt>
                <c:pt idx="59">
                  <c:v>0.90978242997618441</c:v>
                </c:pt>
                <c:pt idx="60">
                  <c:v>0.92520247116222143</c:v>
                </c:pt>
                <c:pt idx="61">
                  <c:v>0.94062251234825844</c:v>
                </c:pt>
                <c:pt idx="62">
                  <c:v>0.95604255353429557</c:v>
                </c:pt>
                <c:pt idx="63">
                  <c:v>0.97146259472033258</c:v>
                </c:pt>
                <c:pt idx="64">
                  <c:v>0.9868826359063696</c:v>
                </c:pt>
                <c:pt idx="65">
                  <c:v>1.0023026770924066</c:v>
                </c:pt>
                <c:pt idx="66">
                  <c:v>1.0177227182784436</c:v>
                </c:pt>
                <c:pt idx="67">
                  <c:v>1.0331427594644806</c:v>
                </c:pt>
                <c:pt idx="68">
                  <c:v>1.0485628006505177</c:v>
                </c:pt>
                <c:pt idx="69">
                  <c:v>1.0639828418365547</c:v>
                </c:pt>
                <c:pt idx="70">
                  <c:v>1.0794028830225917</c:v>
                </c:pt>
                <c:pt idx="71">
                  <c:v>1.0948229242086287</c:v>
                </c:pt>
                <c:pt idx="72">
                  <c:v>1.1102429653946657</c:v>
                </c:pt>
                <c:pt idx="73">
                  <c:v>1.1256630065807027</c:v>
                </c:pt>
                <c:pt idx="74">
                  <c:v>1.1410830477667397</c:v>
                </c:pt>
                <c:pt idx="75">
                  <c:v>1.1565030889527768</c:v>
                </c:pt>
                <c:pt idx="76">
                  <c:v>1.1719231301388138</c:v>
                </c:pt>
                <c:pt idx="77">
                  <c:v>1.1873431713248508</c:v>
                </c:pt>
                <c:pt idx="78">
                  <c:v>1.2027632125108878</c:v>
                </c:pt>
                <c:pt idx="79">
                  <c:v>1.218183253696925</c:v>
                </c:pt>
                <c:pt idx="80">
                  <c:v>1.2336032948829621</c:v>
                </c:pt>
                <c:pt idx="81">
                  <c:v>1.2490233360689991</c:v>
                </c:pt>
                <c:pt idx="82">
                  <c:v>1.2644433772550361</c:v>
                </c:pt>
                <c:pt idx="83">
                  <c:v>1.2798634184410731</c:v>
                </c:pt>
                <c:pt idx="84">
                  <c:v>1.2952834596271101</c:v>
                </c:pt>
                <c:pt idx="85">
                  <c:v>1.3068484905166378</c:v>
                </c:pt>
              </c:numCache>
            </c:numRef>
          </c:xVal>
          <c:yVal>
            <c:numRef>
              <c:f>Viscosity!$EG$2:$EG$87</c:f>
              <c:numCache>
                <c:formatCode>General</c:formatCode>
                <c:ptCount val="86"/>
                <c:pt idx="0">
                  <c:v>0</c:v>
                </c:pt>
                <c:pt idx="1">
                  <c:v>4.4000000000000057</c:v>
                </c:pt>
                <c:pt idx="2">
                  <c:v>4.4000000000000057</c:v>
                </c:pt>
                <c:pt idx="3">
                  <c:v>4.4000000000000057</c:v>
                </c:pt>
                <c:pt idx="4">
                  <c:v>4.4000000000000057</c:v>
                </c:pt>
                <c:pt idx="5">
                  <c:v>8.2000000000000028</c:v>
                </c:pt>
                <c:pt idx="6">
                  <c:v>8.2000000000000028</c:v>
                </c:pt>
                <c:pt idx="7">
                  <c:v>8.2000000000000028</c:v>
                </c:pt>
                <c:pt idx="8">
                  <c:v>8.2000000000000028</c:v>
                </c:pt>
                <c:pt idx="9">
                  <c:v>8.2000000000000028</c:v>
                </c:pt>
                <c:pt idx="10">
                  <c:v>8.2000000000000028</c:v>
                </c:pt>
                <c:pt idx="11">
                  <c:v>8.2000000000000028</c:v>
                </c:pt>
                <c:pt idx="12">
                  <c:v>8.2000000000000028</c:v>
                </c:pt>
                <c:pt idx="13">
                  <c:v>12.200000000000003</c:v>
                </c:pt>
                <c:pt idx="14">
                  <c:v>8.2000000000000028</c:v>
                </c:pt>
                <c:pt idx="15">
                  <c:v>12.200000000000003</c:v>
                </c:pt>
                <c:pt idx="16">
                  <c:v>12.200000000000003</c:v>
                </c:pt>
                <c:pt idx="17">
                  <c:v>12.200000000000003</c:v>
                </c:pt>
                <c:pt idx="18">
                  <c:v>12.200000000000003</c:v>
                </c:pt>
                <c:pt idx="19">
                  <c:v>12.200000000000003</c:v>
                </c:pt>
                <c:pt idx="20">
                  <c:v>12.200000000000003</c:v>
                </c:pt>
                <c:pt idx="21">
                  <c:v>12.200000000000003</c:v>
                </c:pt>
                <c:pt idx="22">
                  <c:v>12.200000000000003</c:v>
                </c:pt>
                <c:pt idx="23">
                  <c:v>12.200000000000003</c:v>
                </c:pt>
                <c:pt idx="24">
                  <c:v>12.200000000000003</c:v>
                </c:pt>
                <c:pt idx="25">
                  <c:v>12.200000000000003</c:v>
                </c:pt>
                <c:pt idx="26">
                  <c:v>12.200000000000003</c:v>
                </c:pt>
                <c:pt idx="27">
                  <c:v>12.200000000000003</c:v>
                </c:pt>
                <c:pt idx="28">
                  <c:v>12.200000000000003</c:v>
                </c:pt>
                <c:pt idx="29">
                  <c:v>12.200000000000003</c:v>
                </c:pt>
                <c:pt idx="30">
                  <c:v>12.200000000000003</c:v>
                </c:pt>
                <c:pt idx="31">
                  <c:v>16.200000000000003</c:v>
                </c:pt>
                <c:pt idx="32">
                  <c:v>12.200000000000003</c:v>
                </c:pt>
                <c:pt idx="33">
                  <c:v>16.200000000000003</c:v>
                </c:pt>
                <c:pt idx="34">
                  <c:v>16.200000000000003</c:v>
                </c:pt>
                <c:pt idx="35">
                  <c:v>16.200000000000003</c:v>
                </c:pt>
                <c:pt idx="36">
                  <c:v>16.200000000000003</c:v>
                </c:pt>
                <c:pt idx="37">
                  <c:v>16.200000000000003</c:v>
                </c:pt>
                <c:pt idx="38">
                  <c:v>16.200000000000003</c:v>
                </c:pt>
                <c:pt idx="39">
                  <c:v>16.200000000000003</c:v>
                </c:pt>
                <c:pt idx="40">
                  <c:v>16.200000000000003</c:v>
                </c:pt>
                <c:pt idx="41">
                  <c:v>16.200000000000003</c:v>
                </c:pt>
                <c:pt idx="42">
                  <c:v>16.200000000000003</c:v>
                </c:pt>
                <c:pt idx="43">
                  <c:v>16.200000000000003</c:v>
                </c:pt>
                <c:pt idx="44">
                  <c:v>16.200000000000003</c:v>
                </c:pt>
                <c:pt idx="45">
                  <c:v>16.200000000000003</c:v>
                </c:pt>
                <c:pt idx="46">
                  <c:v>16.200000000000003</c:v>
                </c:pt>
                <c:pt idx="47">
                  <c:v>16.200000000000003</c:v>
                </c:pt>
                <c:pt idx="48">
                  <c:v>20.200000000000003</c:v>
                </c:pt>
                <c:pt idx="49">
                  <c:v>20.200000000000003</c:v>
                </c:pt>
                <c:pt idx="50">
                  <c:v>20.200000000000003</c:v>
                </c:pt>
                <c:pt idx="51">
                  <c:v>20.200000000000003</c:v>
                </c:pt>
                <c:pt idx="52">
                  <c:v>24.200000000000003</c:v>
                </c:pt>
                <c:pt idx="53">
                  <c:v>24.200000000000003</c:v>
                </c:pt>
                <c:pt idx="54">
                  <c:v>28.200000000000003</c:v>
                </c:pt>
                <c:pt idx="55">
                  <c:v>32.200000000000003</c:v>
                </c:pt>
                <c:pt idx="56">
                  <c:v>40.200000000000003</c:v>
                </c:pt>
                <c:pt idx="57">
                  <c:v>56.2</c:v>
                </c:pt>
                <c:pt idx="58">
                  <c:v>72.2</c:v>
                </c:pt>
                <c:pt idx="59">
                  <c:v>92.2</c:v>
                </c:pt>
                <c:pt idx="60">
                  <c:v>117.2</c:v>
                </c:pt>
                <c:pt idx="61">
                  <c:v>137.19999999999999</c:v>
                </c:pt>
                <c:pt idx="62">
                  <c:v>172.2</c:v>
                </c:pt>
                <c:pt idx="63">
                  <c:v>212.2</c:v>
                </c:pt>
                <c:pt idx="64">
                  <c:v>265.2</c:v>
                </c:pt>
                <c:pt idx="65">
                  <c:v>339.2</c:v>
                </c:pt>
                <c:pt idx="66">
                  <c:v>436.2</c:v>
                </c:pt>
                <c:pt idx="67">
                  <c:v>573.20000000000005</c:v>
                </c:pt>
                <c:pt idx="68">
                  <c:v>710.2</c:v>
                </c:pt>
                <c:pt idx="69">
                  <c:v>813.2</c:v>
                </c:pt>
                <c:pt idx="70">
                  <c:v>938.2</c:v>
                </c:pt>
                <c:pt idx="71">
                  <c:v>1128.2</c:v>
                </c:pt>
                <c:pt idx="72">
                  <c:v>1298.2</c:v>
                </c:pt>
                <c:pt idx="73">
                  <c:v>1408.2</c:v>
                </c:pt>
                <c:pt idx="74">
                  <c:v>1578.2</c:v>
                </c:pt>
                <c:pt idx="75">
                  <c:v>1778.2</c:v>
                </c:pt>
                <c:pt idx="76">
                  <c:v>1978.2</c:v>
                </c:pt>
                <c:pt idx="77">
                  <c:v>2108.1999999999998</c:v>
                </c:pt>
                <c:pt idx="78">
                  <c:v>2278.1999999999998</c:v>
                </c:pt>
                <c:pt idx="79">
                  <c:v>2528.1999999999998</c:v>
                </c:pt>
                <c:pt idx="80">
                  <c:v>2768.2</c:v>
                </c:pt>
                <c:pt idx="81">
                  <c:v>2928.2</c:v>
                </c:pt>
                <c:pt idx="82">
                  <c:v>3098.2</c:v>
                </c:pt>
                <c:pt idx="83">
                  <c:v>3278.2</c:v>
                </c:pt>
                <c:pt idx="84">
                  <c:v>3578.2</c:v>
                </c:pt>
                <c:pt idx="85">
                  <c:v>3918.2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A24-4E4A-A0E5-5164D905D492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Viscosity!$EQ$2:$EQ$163</c:f>
              <c:numCache>
                <c:formatCode>General</c:formatCode>
                <c:ptCount val="162"/>
                <c:pt idx="0">
                  <c:v>0</c:v>
                </c:pt>
                <c:pt idx="1">
                  <c:v>8.0490893181368456E-3</c:v>
                </c:pt>
                <c:pt idx="2">
                  <c:v>1.6098178636273691E-2</c:v>
                </c:pt>
                <c:pt idx="3">
                  <c:v>2.4147267954410537E-2</c:v>
                </c:pt>
                <c:pt idx="4">
                  <c:v>3.2196357272547382E-2</c:v>
                </c:pt>
                <c:pt idx="5">
                  <c:v>4.0245446590684228E-2</c:v>
                </c:pt>
                <c:pt idx="6">
                  <c:v>4.8294535908821073E-2</c:v>
                </c:pt>
                <c:pt idx="7">
                  <c:v>5.6343625226957919E-2</c:v>
                </c:pt>
                <c:pt idx="8">
                  <c:v>6.4392714545094765E-2</c:v>
                </c:pt>
                <c:pt idx="9">
                  <c:v>7.244180386323161E-2</c:v>
                </c:pt>
                <c:pt idx="10">
                  <c:v>8.0490893181368456E-2</c:v>
                </c:pt>
                <c:pt idx="11">
                  <c:v>8.8539982499505301E-2</c:v>
                </c:pt>
                <c:pt idx="12">
                  <c:v>9.6589071817642147E-2</c:v>
                </c:pt>
                <c:pt idx="13">
                  <c:v>0.10463816113577899</c:v>
                </c:pt>
                <c:pt idx="14">
                  <c:v>0.11268725045391584</c:v>
                </c:pt>
                <c:pt idx="15">
                  <c:v>0.12073633977205268</c:v>
                </c:pt>
                <c:pt idx="16">
                  <c:v>0.12878542909018953</c:v>
                </c:pt>
                <c:pt idx="17">
                  <c:v>0.13683451840832636</c:v>
                </c:pt>
                <c:pt idx="18">
                  <c:v>0.14488360772646322</c:v>
                </c:pt>
                <c:pt idx="19">
                  <c:v>0.15293269704460005</c:v>
                </c:pt>
                <c:pt idx="20">
                  <c:v>0.16098178636273691</c:v>
                </c:pt>
                <c:pt idx="21">
                  <c:v>0.16903087568087374</c:v>
                </c:pt>
                <c:pt idx="22">
                  <c:v>0.1770799649990106</c:v>
                </c:pt>
                <c:pt idx="23">
                  <c:v>0.18512905431714743</c:v>
                </c:pt>
                <c:pt idx="24">
                  <c:v>0.19317814363528429</c:v>
                </c:pt>
                <c:pt idx="25">
                  <c:v>0.20122723295342113</c:v>
                </c:pt>
                <c:pt idx="26">
                  <c:v>0.20927632227155799</c:v>
                </c:pt>
                <c:pt idx="27">
                  <c:v>0.21732541158969482</c:v>
                </c:pt>
                <c:pt idx="28">
                  <c:v>0.22537450090783168</c:v>
                </c:pt>
                <c:pt idx="29">
                  <c:v>0.23342359022596851</c:v>
                </c:pt>
                <c:pt idx="30">
                  <c:v>0.24147267954410537</c:v>
                </c:pt>
                <c:pt idx="31">
                  <c:v>0.2495217688622422</c:v>
                </c:pt>
                <c:pt idx="32">
                  <c:v>0.25757085818037906</c:v>
                </c:pt>
                <c:pt idx="33">
                  <c:v>0.26561994749851592</c:v>
                </c:pt>
                <c:pt idx="34">
                  <c:v>0.27366903681665272</c:v>
                </c:pt>
                <c:pt idx="35">
                  <c:v>0.28171812613478958</c:v>
                </c:pt>
                <c:pt idx="36">
                  <c:v>0.28976721545292644</c:v>
                </c:pt>
                <c:pt idx="37">
                  <c:v>0.2978163047710633</c:v>
                </c:pt>
                <c:pt idx="38">
                  <c:v>0.3058653940892001</c:v>
                </c:pt>
                <c:pt idx="39">
                  <c:v>0.31391448340733696</c:v>
                </c:pt>
                <c:pt idx="40">
                  <c:v>0.32196357272547382</c:v>
                </c:pt>
                <c:pt idx="41">
                  <c:v>0.33001266204361063</c:v>
                </c:pt>
                <c:pt idx="42">
                  <c:v>0.33806175136174749</c:v>
                </c:pt>
                <c:pt idx="43">
                  <c:v>0.34611084067988435</c:v>
                </c:pt>
                <c:pt idx="44">
                  <c:v>0.35415992999802121</c:v>
                </c:pt>
                <c:pt idx="45">
                  <c:v>0.36220901931615801</c:v>
                </c:pt>
                <c:pt idx="46">
                  <c:v>0.37025810863429487</c:v>
                </c:pt>
                <c:pt idx="47">
                  <c:v>0.37830719795243173</c:v>
                </c:pt>
                <c:pt idx="48">
                  <c:v>0.38635628727056859</c:v>
                </c:pt>
                <c:pt idx="49">
                  <c:v>0.39440537658870539</c:v>
                </c:pt>
                <c:pt idx="50">
                  <c:v>0.40245446590684225</c:v>
                </c:pt>
                <c:pt idx="51">
                  <c:v>0.41050355522497911</c:v>
                </c:pt>
                <c:pt idx="52">
                  <c:v>0.41855264454311597</c:v>
                </c:pt>
                <c:pt idx="53">
                  <c:v>0.42660173386125277</c:v>
                </c:pt>
                <c:pt idx="54">
                  <c:v>0.43465082317938963</c:v>
                </c:pt>
                <c:pt idx="55">
                  <c:v>0.44269991249752649</c:v>
                </c:pt>
                <c:pt idx="56">
                  <c:v>0.45074900181566335</c:v>
                </c:pt>
                <c:pt idx="57">
                  <c:v>0.45879809113380016</c:v>
                </c:pt>
                <c:pt idx="58">
                  <c:v>0.46684718045193702</c:v>
                </c:pt>
                <c:pt idx="59">
                  <c:v>0.47489626977007388</c:v>
                </c:pt>
                <c:pt idx="60">
                  <c:v>0.48294535908821073</c:v>
                </c:pt>
                <c:pt idx="61">
                  <c:v>0.49099444840634754</c:v>
                </c:pt>
                <c:pt idx="62">
                  <c:v>0.4990435377244844</c:v>
                </c:pt>
                <c:pt idx="63">
                  <c:v>0.50709262704262126</c:v>
                </c:pt>
                <c:pt idx="64">
                  <c:v>0.51514171636075812</c:v>
                </c:pt>
                <c:pt idx="65">
                  <c:v>0.52319080567889498</c:v>
                </c:pt>
                <c:pt idx="66">
                  <c:v>0.53123989499703184</c:v>
                </c:pt>
                <c:pt idx="67">
                  <c:v>0.53928898431516858</c:v>
                </c:pt>
                <c:pt idx="68">
                  <c:v>0.54733807363330544</c:v>
                </c:pt>
                <c:pt idx="69">
                  <c:v>0.5553871629514423</c:v>
                </c:pt>
                <c:pt idx="70">
                  <c:v>0.56343625226957916</c:v>
                </c:pt>
                <c:pt idx="71">
                  <c:v>0.57148534158771602</c:v>
                </c:pt>
                <c:pt idx="72">
                  <c:v>0.57953443090585288</c:v>
                </c:pt>
                <c:pt idx="73">
                  <c:v>0.58758352022398974</c:v>
                </c:pt>
                <c:pt idx="74">
                  <c:v>0.5956326095421266</c:v>
                </c:pt>
                <c:pt idx="75">
                  <c:v>0.60368169886026335</c:v>
                </c:pt>
                <c:pt idx="76">
                  <c:v>0.61173078817840021</c:v>
                </c:pt>
                <c:pt idx="77">
                  <c:v>0.61977987749653707</c:v>
                </c:pt>
                <c:pt idx="78">
                  <c:v>0.62782896681467393</c:v>
                </c:pt>
                <c:pt idx="79">
                  <c:v>0.63587805613281079</c:v>
                </c:pt>
                <c:pt idx="80">
                  <c:v>0.64392714545094765</c:v>
                </c:pt>
                <c:pt idx="81">
                  <c:v>0.65197623476908451</c:v>
                </c:pt>
                <c:pt idx="82">
                  <c:v>0.66002532408722125</c:v>
                </c:pt>
                <c:pt idx="83">
                  <c:v>0.66807441340535811</c:v>
                </c:pt>
                <c:pt idx="84">
                  <c:v>0.67612350272349497</c:v>
                </c:pt>
                <c:pt idx="85">
                  <c:v>0.68417259204163183</c:v>
                </c:pt>
                <c:pt idx="86">
                  <c:v>0.69222168135976869</c:v>
                </c:pt>
                <c:pt idx="87">
                  <c:v>0.70027077067790555</c:v>
                </c:pt>
                <c:pt idx="88">
                  <c:v>0.70831985999604241</c:v>
                </c:pt>
                <c:pt idx="89">
                  <c:v>0.71636894931417927</c:v>
                </c:pt>
                <c:pt idx="90">
                  <c:v>0.72441803863231602</c:v>
                </c:pt>
                <c:pt idx="91">
                  <c:v>0.73246712795045288</c:v>
                </c:pt>
                <c:pt idx="92">
                  <c:v>0.74051621726858974</c:v>
                </c:pt>
                <c:pt idx="93">
                  <c:v>0.7485653065867266</c:v>
                </c:pt>
                <c:pt idx="94">
                  <c:v>0.75661439590486346</c:v>
                </c:pt>
                <c:pt idx="95">
                  <c:v>0.76466348522300032</c:v>
                </c:pt>
                <c:pt idx="96">
                  <c:v>0.77271257454113718</c:v>
                </c:pt>
                <c:pt idx="97">
                  <c:v>0.78076166385927404</c:v>
                </c:pt>
                <c:pt idx="98">
                  <c:v>0.78881075317741078</c:v>
                </c:pt>
                <c:pt idx="99">
                  <c:v>0.79685984249554764</c:v>
                </c:pt>
                <c:pt idx="100">
                  <c:v>0.8049089318136845</c:v>
                </c:pt>
                <c:pt idx="101">
                  <c:v>0.81295802113182136</c:v>
                </c:pt>
                <c:pt idx="102">
                  <c:v>0.82100711044995822</c:v>
                </c:pt>
                <c:pt idx="103">
                  <c:v>0.82905619976809508</c:v>
                </c:pt>
                <c:pt idx="104">
                  <c:v>0.83710528908623194</c:v>
                </c:pt>
                <c:pt idx="105">
                  <c:v>0.8451543784043688</c:v>
                </c:pt>
                <c:pt idx="106">
                  <c:v>0.85320346772250555</c:v>
                </c:pt>
                <c:pt idx="107">
                  <c:v>0.86125255704064241</c:v>
                </c:pt>
                <c:pt idx="108">
                  <c:v>0.86930164635877927</c:v>
                </c:pt>
                <c:pt idx="109">
                  <c:v>0.87735073567691613</c:v>
                </c:pt>
                <c:pt idx="110">
                  <c:v>0.88539982499505299</c:v>
                </c:pt>
                <c:pt idx="111">
                  <c:v>0.89344891431318985</c:v>
                </c:pt>
                <c:pt idx="112">
                  <c:v>0.90149800363132671</c:v>
                </c:pt>
                <c:pt idx="113">
                  <c:v>0.90954709294946356</c:v>
                </c:pt>
                <c:pt idx="114">
                  <c:v>0.91759618226760031</c:v>
                </c:pt>
                <c:pt idx="115">
                  <c:v>0.92564527158573717</c:v>
                </c:pt>
                <c:pt idx="116">
                  <c:v>0.93369436090387403</c:v>
                </c:pt>
                <c:pt idx="117">
                  <c:v>0.94174345022201089</c:v>
                </c:pt>
                <c:pt idx="118">
                  <c:v>0.94979253954014775</c:v>
                </c:pt>
                <c:pt idx="119">
                  <c:v>0.95784162885828461</c:v>
                </c:pt>
                <c:pt idx="120">
                  <c:v>0.96589071817642147</c:v>
                </c:pt>
                <c:pt idx="121">
                  <c:v>0.97393980749455822</c:v>
                </c:pt>
                <c:pt idx="122">
                  <c:v>0.98198889681269508</c:v>
                </c:pt>
                <c:pt idx="123">
                  <c:v>0.99003798613083194</c:v>
                </c:pt>
                <c:pt idx="124">
                  <c:v>0.9980870754489688</c:v>
                </c:pt>
                <c:pt idx="125">
                  <c:v>1.0061361647671057</c:v>
                </c:pt>
                <c:pt idx="126">
                  <c:v>1.0141852540852425</c:v>
                </c:pt>
                <c:pt idx="127">
                  <c:v>1.0222343434033794</c:v>
                </c:pt>
                <c:pt idx="128">
                  <c:v>1.0302834327215162</c:v>
                </c:pt>
                <c:pt idx="129">
                  <c:v>1.0383325220396531</c:v>
                </c:pt>
                <c:pt idx="130">
                  <c:v>1.04638161135779</c:v>
                </c:pt>
                <c:pt idx="131">
                  <c:v>1.0544307006759268</c:v>
                </c:pt>
                <c:pt idx="132">
                  <c:v>1.0624797899940637</c:v>
                </c:pt>
                <c:pt idx="133">
                  <c:v>1.0705288793122003</c:v>
                </c:pt>
                <c:pt idx="134">
                  <c:v>1.0785779686303372</c:v>
                </c:pt>
                <c:pt idx="135">
                  <c:v>1.086627057948474</c:v>
                </c:pt>
                <c:pt idx="136">
                  <c:v>1.0946761472666109</c:v>
                </c:pt>
                <c:pt idx="137">
                  <c:v>1.1027252365847477</c:v>
                </c:pt>
                <c:pt idx="138">
                  <c:v>1.1107743259028846</c:v>
                </c:pt>
                <c:pt idx="139">
                  <c:v>1.1188234152210215</c:v>
                </c:pt>
                <c:pt idx="140">
                  <c:v>1.1268725045391583</c:v>
                </c:pt>
                <c:pt idx="141">
                  <c:v>1.1349215938572952</c:v>
                </c:pt>
                <c:pt idx="142">
                  <c:v>1.142970683175432</c:v>
                </c:pt>
                <c:pt idx="143">
                  <c:v>1.1510197724935689</c:v>
                </c:pt>
                <c:pt idx="144">
                  <c:v>1.1590688618117058</c:v>
                </c:pt>
                <c:pt idx="145">
                  <c:v>1.1671179511298426</c:v>
                </c:pt>
                <c:pt idx="146">
                  <c:v>1.1751670404479795</c:v>
                </c:pt>
                <c:pt idx="147">
                  <c:v>1.1832161297661163</c:v>
                </c:pt>
                <c:pt idx="148">
                  <c:v>1.1912652190842532</c:v>
                </c:pt>
                <c:pt idx="149">
                  <c:v>1.1993143084023898</c:v>
                </c:pt>
                <c:pt idx="150">
                  <c:v>1.2073633977205267</c:v>
                </c:pt>
                <c:pt idx="151">
                  <c:v>1.2154124870386636</c:v>
                </c:pt>
                <c:pt idx="152">
                  <c:v>1.2234615763568004</c:v>
                </c:pt>
                <c:pt idx="153">
                  <c:v>1.2315106656749373</c:v>
                </c:pt>
                <c:pt idx="154">
                  <c:v>1.2395597549930741</c:v>
                </c:pt>
                <c:pt idx="155">
                  <c:v>1.247608844311211</c:v>
                </c:pt>
                <c:pt idx="156">
                  <c:v>1.2556579336293479</c:v>
                </c:pt>
                <c:pt idx="157">
                  <c:v>1.2637070229474847</c:v>
                </c:pt>
                <c:pt idx="158">
                  <c:v>1.2717561122656216</c:v>
                </c:pt>
                <c:pt idx="159">
                  <c:v>1.2798052015837584</c:v>
                </c:pt>
                <c:pt idx="160">
                  <c:v>1.2878542909018953</c:v>
                </c:pt>
                <c:pt idx="161">
                  <c:v>1.29107392662915</c:v>
                </c:pt>
              </c:numCache>
            </c:numRef>
          </c:xVal>
          <c:yVal>
            <c:numRef>
              <c:f>Viscosity!$EP$2:$EP$163</c:f>
              <c:numCache>
                <c:formatCode>General</c:formatCode>
                <c:ptCount val="162"/>
                <c:pt idx="0">
                  <c:v>14.459770114942536</c:v>
                </c:pt>
                <c:pt idx="1">
                  <c:v>161.35977011494253</c:v>
                </c:pt>
                <c:pt idx="2">
                  <c:v>-5.5402298850574567</c:v>
                </c:pt>
                <c:pt idx="3">
                  <c:v>42.559770114942545</c:v>
                </c:pt>
                <c:pt idx="4">
                  <c:v>42.559770114942545</c:v>
                </c:pt>
                <c:pt idx="5">
                  <c:v>50.359770114942542</c:v>
                </c:pt>
                <c:pt idx="6">
                  <c:v>-1.5402298850574567</c:v>
                </c:pt>
                <c:pt idx="7">
                  <c:v>-5.5402298850574567</c:v>
                </c:pt>
                <c:pt idx="8">
                  <c:v>-5.5402298850574567</c:v>
                </c:pt>
                <c:pt idx="9">
                  <c:v>26.559770114942545</c:v>
                </c:pt>
                <c:pt idx="10">
                  <c:v>-5.5402298850574567</c:v>
                </c:pt>
                <c:pt idx="11">
                  <c:v>-5.5402298850574567</c:v>
                </c:pt>
                <c:pt idx="12">
                  <c:v>34.559770114942545</c:v>
                </c:pt>
                <c:pt idx="13">
                  <c:v>18.459770114942536</c:v>
                </c:pt>
                <c:pt idx="14">
                  <c:v>-1.5402298850574567</c:v>
                </c:pt>
                <c:pt idx="15">
                  <c:v>2.4597701149425433</c:v>
                </c:pt>
                <c:pt idx="16">
                  <c:v>18.459770114942536</c:v>
                </c:pt>
                <c:pt idx="17">
                  <c:v>-5.5402298850574567</c:v>
                </c:pt>
                <c:pt idx="18">
                  <c:v>-37.640229885057458</c:v>
                </c:pt>
                <c:pt idx="19">
                  <c:v>-17.540229885057457</c:v>
                </c:pt>
                <c:pt idx="20">
                  <c:v>-9.5402298850574567</c:v>
                </c:pt>
                <c:pt idx="21">
                  <c:v>26.559770114942545</c:v>
                </c:pt>
                <c:pt idx="22">
                  <c:v>-5.5402298850574567</c:v>
                </c:pt>
                <c:pt idx="23">
                  <c:v>-29.640229885057458</c:v>
                </c:pt>
                <c:pt idx="24">
                  <c:v>-17.540229885057457</c:v>
                </c:pt>
                <c:pt idx="25">
                  <c:v>-13.540229885057457</c:v>
                </c:pt>
                <c:pt idx="26">
                  <c:v>-17.540229885057457</c:v>
                </c:pt>
                <c:pt idx="27">
                  <c:v>-1.5402298850574567</c:v>
                </c:pt>
                <c:pt idx="28">
                  <c:v>-9.5402298850574567</c:v>
                </c:pt>
                <c:pt idx="29">
                  <c:v>38.159770114942539</c:v>
                </c:pt>
                <c:pt idx="30">
                  <c:v>-21.74022988505746</c:v>
                </c:pt>
                <c:pt idx="31">
                  <c:v>-9.5402298850574567</c:v>
                </c:pt>
                <c:pt idx="32">
                  <c:v>10.459770114942536</c:v>
                </c:pt>
                <c:pt idx="33">
                  <c:v>14.459770114942536</c:v>
                </c:pt>
                <c:pt idx="34">
                  <c:v>-17.540229885057457</c:v>
                </c:pt>
                <c:pt idx="35">
                  <c:v>-9.5402298850574567</c:v>
                </c:pt>
                <c:pt idx="36">
                  <c:v>-13.540229885057457</c:v>
                </c:pt>
                <c:pt idx="37">
                  <c:v>38.159770114942539</c:v>
                </c:pt>
                <c:pt idx="38">
                  <c:v>46.359770114942542</c:v>
                </c:pt>
                <c:pt idx="39">
                  <c:v>2.4597701149425433</c:v>
                </c:pt>
                <c:pt idx="40">
                  <c:v>-25.540229885057457</c:v>
                </c:pt>
                <c:pt idx="41">
                  <c:v>-29.640229885057458</c:v>
                </c:pt>
                <c:pt idx="42">
                  <c:v>-25.540229885057457</c:v>
                </c:pt>
                <c:pt idx="43">
                  <c:v>-29.640229885057458</c:v>
                </c:pt>
                <c:pt idx="44">
                  <c:v>-5.5402298850574567</c:v>
                </c:pt>
                <c:pt idx="45">
                  <c:v>-5.5402298850574567</c:v>
                </c:pt>
                <c:pt idx="46">
                  <c:v>50.359770114942542</c:v>
                </c:pt>
                <c:pt idx="47">
                  <c:v>-13.540229885057457</c:v>
                </c:pt>
                <c:pt idx="48">
                  <c:v>-21.74022988505746</c:v>
                </c:pt>
                <c:pt idx="49">
                  <c:v>2.4597701149425433</c:v>
                </c:pt>
                <c:pt idx="50">
                  <c:v>18.459770114942536</c:v>
                </c:pt>
                <c:pt idx="51">
                  <c:v>-1.5402298850574567</c:v>
                </c:pt>
                <c:pt idx="52">
                  <c:v>-9.5402298850574567</c:v>
                </c:pt>
                <c:pt idx="53">
                  <c:v>-1.5402298850574567</c:v>
                </c:pt>
                <c:pt idx="54">
                  <c:v>-5.5402298850574567</c:v>
                </c:pt>
                <c:pt idx="55">
                  <c:v>42.559770114942545</c:v>
                </c:pt>
                <c:pt idx="56">
                  <c:v>-13.540229885057457</c:v>
                </c:pt>
                <c:pt idx="57">
                  <c:v>-5.5402298850574567</c:v>
                </c:pt>
                <c:pt idx="58">
                  <c:v>-5.5402298850574567</c:v>
                </c:pt>
                <c:pt idx="59">
                  <c:v>-13.540229885057457</c:v>
                </c:pt>
                <c:pt idx="60">
                  <c:v>-1.5402298850574567</c:v>
                </c:pt>
                <c:pt idx="61">
                  <c:v>-17.540229885057457</c:v>
                </c:pt>
                <c:pt idx="62">
                  <c:v>-13.540229885057457</c:v>
                </c:pt>
                <c:pt idx="63">
                  <c:v>-9.5402298850574567</c:v>
                </c:pt>
                <c:pt idx="64">
                  <c:v>2.4597701149425433</c:v>
                </c:pt>
                <c:pt idx="65">
                  <c:v>-17.540229885057457</c:v>
                </c:pt>
                <c:pt idx="66">
                  <c:v>-13.540229885057457</c:v>
                </c:pt>
                <c:pt idx="67">
                  <c:v>-13.540229885057457</c:v>
                </c:pt>
                <c:pt idx="68">
                  <c:v>-5.5402298850574567</c:v>
                </c:pt>
                <c:pt idx="69">
                  <c:v>-9.5402298850574567</c:v>
                </c:pt>
                <c:pt idx="70">
                  <c:v>-17.540229885057457</c:v>
                </c:pt>
                <c:pt idx="71">
                  <c:v>-9.5402298850574567</c:v>
                </c:pt>
                <c:pt idx="72">
                  <c:v>-17.540229885057457</c:v>
                </c:pt>
                <c:pt idx="73">
                  <c:v>-13.540229885057457</c:v>
                </c:pt>
                <c:pt idx="74">
                  <c:v>-17.540229885057457</c:v>
                </c:pt>
                <c:pt idx="75">
                  <c:v>-13.540229885057457</c:v>
                </c:pt>
                <c:pt idx="76">
                  <c:v>-13.540229885057457</c:v>
                </c:pt>
                <c:pt idx="77">
                  <c:v>-9.5402298850574567</c:v>
                </c:pt>
                <c:pt idx="78">
                  <c:v>-5.5402298850574567</c:v>
                </c:pt>
                <c:pt idx="79">
                  <c:v>-1.5402298850574567</c:v>
                </c:pt>
                <c:pt idx="80">
                  <c:v>22.559770114942545</c:v>
                </c:pt>
                <c:pt idx="81">
                  <c:v>22.559770114942545</c:v>
                </c:pt>
                <c:pt idx="82">
                  <c:v>-13.540229885057457</c:v>
                </c:pt>
                <c:pt idx="83">
                  <c:v>-13.540229885057457</c:v>
                </c:pt>
                <c:pt idx="84">
                  <c:v>-13.540229885057457</c:v>
                </c:pt>
                <c:pt idx="85">
                  <c:v>-1.5402298850574567</c:v>
                </c:pt>
                <c:pt idx="86">
                  <c:v>-5.5402298850574567</c:v>
                </c:pt>
                <c:pt idx="87">
                  <c:v>-13.540229885057457</c:v>
                </c:pt>
                <c:pt idx="88">
                  <c:v>54.359770114942542</c:v>
                </c:pt>
                <c:pt idx="89">
                  <c:v>-13.540229885057457</c:v>
                </c:pt>
                <c:pt idx="90">
                  <c:v>-13.540229885057457</c:v>
                </c:pt>
                <c:pt idx="91">
                  <c:v>-5.5402298850574567</c:v>
                </c:pt>
                <c:pt idx="92">
                  <c:v>-5.5402298850574567</c:v>
                </c:pt>
                <c:pt idx="93">
                  <c:v>-9.5402298850574567</c:v>
                </c:pt>
                <c:pt idx="94">
                  <c:v>-9.5402298850574567</c:v>
                </c:pt>
                <c:pt idx="95">
                  <c:v>6.4597701149425433</c:v>
                </c:pt>
                <c:pt idx="96">
                  <c:v>-9.5402298850574567</c:v>
                </c:pt>
                <c:pt idx="97">
                  <c:v>-1.5402298850574567</c:v>
                </c:pt>
                <c:pt idx="98">
                  <c:v>-5.5402298850574567</c:v>
                </c:pt>
                <c:pt idx="99">
                  <c:v>-5.5402298850574567</c:v>
                </c:pt>
                <c:pt idx="100">
                  <c:v>-5.5402298850574567</c:v>
                </c:pt>
                <c:pt idx="101">
                  <c:v>-5.5402298850574567</c:v>
                </c:pt>
                <c:pt idx="102">
                  <c:v>-1.5402298850574567</c:v>
                </c:pt>
                <c:pt idx="103">
                  <c:v>-1.5402298850574567</c:v>
                </c:pt>
                <c:pt idx="104">
                  <c:v>-1.5402298850574567</c:v>
                </c:pt>
                <c:pt idx="105">
                  <c:v>2.4597701149425433</c:v>
                </c:pt>
                <c:pt idx="106">
                  <c:v>2.4597701149425433</c:v>
                </c:pt>
                <c:pt idx="107">
                  <c:v>10.459770114942536</c:v>
                </c:pt>
                <c:pt idx="108">
                  <c:v>10.459770114942536</c:v>
                </c:pt>
                <c:pt idx="109">
                  <c:v>14.459770114942536</c:v>
                </c:pt>
                <c:pt idx="110">
                  <c:v>10.459770114942536</c:v>
                </c:pt>
                <c:pt idx="111">
                  <c:v>42.559770114942545</c:v>
                </c:pt>
                <c:pt idx="112">
                  <c:v>14.459770114942536</c:v>
                </c:pt>
                <c:pt idx="113">
                  <c:v>18.459770114942536</c:v>
                </c:pt>
                <c:pt idx="114">
                  <c:v>26.559770114942545</c:v>
                </c:pt>
                <c:pt idx="115">
                  <c:v>38.159770114942539</c:v>
                </c:pt>
                <c:pt idx="116">
                  <c:v>46.359770114942542</c:v>
                </c:pt>
                <c:pt idx="117">
                  <c:v>50.359770114942542</c:v>
                </c:pt>
                <c:pt idx="118">
                  <c:v>54.359770114942542</c:v>
                </c:pt>
                <c:pt idx="119">
                  <c:v>70.359770114942535</c:v>
                </c:pt>
                <c:pt idx="120">
                  <c:v>90.359770114942535</c:v>
                </c:pt>
                <c:pt idx="121">
                  <c:v>98.359770114942535</c:v>
                </c:pt>
                <c:pt idx="122">
                  <c:v>123.35977011494253</c:v>
                </c:pt>
                <c:pt idx="123">
                  <c:v>150.35977011494253</c:v>
                </c:pt>
                <c:pt idx="124">
                  <c:v>178.35977011494253</c:v>
                </c:pt>
                <c:pt idx="125">
                  <c:v>218.35977011494253</c:v>
                </c:pt>
                <c:pt idx="126">
                  <c:v>235.35977011494253</c:v>
                </c:pt>
                <c:pt idx="127">
                  <c:v>262.35977011494253</c:v>
                </c:pt>
                <c:pt idx="128">
                  <c:v>293.35977011494253</c:v>
                </c:pt>
                <c:pt idx="129">
                  <c:v>330.35977011494253</c:v>
                </c:pt>
                <c:pt idx="130">
                  <c:v>400.35977011494253</c:v>
                </c:pt>
                <c:pt idx="131">
                  <c:v>437.35977011494253</c:v>
                </c:pt>
                <c:pt idx="132">
                  <c:v>474.35977011494253</c:v>
                </c:pt>
                <c:pt idx="133">
                  <c:v>507.35977011494253</c:v>
                </c:pt>
                <c:pt idx="134">
                  <c:v>567.35977011494253</c:v>
                </c:pt>
                <c:pt idx="135">
                  <c:v>721.35977011494253</c:v>
                </c:pt>
                <c:pt idx="136">
                  <c:v>945.35977011494253</c:v>
                </c:pt>
                <c:pt idx="137">
                  <c:v>1086.3597701149426</c:v>
                </c:pt>
                <c:pt idx="138">
                  <c:v>1316.3597701149426</c:v>
                </c:pt>
                <c:pt idx="139">
                  <c:v>1306.3597701149426</c:v>
                </c:pt>
                <c:pt idx="140">
                  <c:v>1406.3597701149426</c:v>
                </c:pt>
                <c:pt idx="141">
                  <c:v>1476.3597701149426</c:v>
                </c:pt>
                <c:pt idx="142">
                  <c:v>1516.3597701149426</c:v>
                </c:pt>
                <c:pt idx="143">
                  <c:v>1576.3597701149426</c:v>
                </c:pt>
                <c:pt idx="144">
                  <c:v>1816.3597701149426</c:v>
                </c:pt>
                <c:pt idx="145">
                  <c:v>1946.3597701149426</c:v>
                </c:pt>
                <c:pt idx="146">
                  <c:v>2046.3597701149426</c:v>
                </c:pt>
                <c:pt idx="147">
                  <c:v>2186.3597701149424</c:v>
                </c:pt>
                <c:pt idx="148">
                  <c:v>2316.3597701149424</c:v>
                </c:pt>
                <c:pt idx="149">
                  <c:v>2396.3597701149424</c:v>
                </c:pt>
                <c:pt idx="150">
                  <c:v>2566.3597701149424</c:v>
                </c:pt>
                <c:pt idx="151">
                  <c:v>2706.3597701149424</c:v>
                </c:pt>
                <c:pt idx="152">
                  <c:v>2806.3597701149424</c:v>
                </c:pt>
                <c:pt idx="153">
                  <c:v>2906.3597701149424</c:v>
                </c:pt>
                <c:pt idx="154">
                  <c:v>3006.3597701149424</c:v>
                </c:pt>
                <c:pt idx="155">
                  <c:v>3066.3597701149424</c:v>
                </c:pt>
                <c:pt idx="156">
                  <c:v>3266.3597701149424</c:v>
                </c:pt>
                <c:pt idx="157">
                  <c:v>3386.3597701149424</c:v>
                </c:pt>
                <c:pt idx="158">
                  <c:v>3556.3597701149424</c:v>
                </c:pt>
                <c:pt idx="159">
                  <c:v>3686.3597701149424</c:v>
                </c:pt>
                <c:pt idx="160">
                  <c:v>3856.3597701149424</c:v>
                </c:pt>
                <c:pt idx="161">
                  <c:v>3956.3597701149424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A24-4E4A-A0E5-5164D905D492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Viscosity!$EZ$2:$EZ$401</c:f>
              <c:numCache>
                <c:formatCode>General</c:formatCode>
                <c:ptCount val="400"/>
                <c:pt idx="0">
                  <c:v>0</c:v>
                </c:pt>
                <c:pt idx="1">
                  <c:v>3.2199164179447359E-3</c:v>
                </c:pt>
                <c:pt idx="2">
                  <c:v>6.4398328358894717E-3</c:v>
                </c:pt>
                <c:pt idx="3">
                  <c:v>9.6597492538342076E-3</c:v>
                </c:pt>
                <c:pt idx="4">
                  <c:v>1.2879665671778943E-2</c:v>
                </c:pt>
                <c:pt idx="5">
                  <c:v>1.6099582089723678E-2</c:v>
                </c:pt>
                <c:pt idx="6">
                  <c:v>1.9319498507668415E-2</c:v>
                </c:pt>
                <c:pt idx="7">
                  <c:v>2.2539414925613149E-2</c:v>
                </c:pt>
                <c:pt idx="8">
                  <c:v>2.5759331343557887E-2</c:v>
                </c:pt>
                <c:pt idx="9">
                  <c:v>2.8979247761502621E-2</c:v>
                </c:pt>
                <c:pt idx="10">
                  <c:v>3.2199164179447355E-2</c:v>
                </c:pt>
                <c:pt idx="11">
                  <c:v>3.5419080597392093E-2</c:v>
                </c:pt>
                <c:pt idx="12">
                  <c:v>3.863899701533683E-2</c:v>
                </c:pt>
                <c:pt idx="13">
                  <c:v>4.1858913433281561E-2</c:v>
                </c:pt>
                <c:pt idx="14">
                  <c:v>4.5078829851226299E-2</c:v>
                </c:pt>
                <c:pt idx="15">
                  <c:v>4.8298746269171036E-2</c:v>
                </c:pt>
                <c:pt idx="16">
                  <c:v>5.1518662687115774E-2</c:v>
                </c:pt>
                <c:pt idx="17">
                  <c:v>5.4738579105060504E-2</c:v>
                </c:pt>
                <c:pt idx="18">
                  <c:v>5.7958495523005242E-2</c:v>
                </c:pt>
                <c:pt idx="19">
                  <c:v>6.117841194094998E-2</c:v>
                </c:pt>
                <c:pt idx="20">
                  <c:v>6.439832835889471E-2</c:v>
                </c:pt>
                <c:pt idx="21">
                  <c:v>6.7618244776839448E-2</c:v>
                </c:pt>
                <c:pt idx="22">
                  <c:v>7.0838161194784185E-2</c:v>
                </c:pt>
                <c:pt idx="23">
                  <c:v>7.4058077612728923E-2</c:v>
                </c:pt>
                <c:pt idx="24">
                  <c:v>7.7277994030673661E-2</c:v>
                </c:pt>
                <c:pt idx="25">
                  <c:v>8.0497910448618398E-2</c:v>
                </c:pt>
                <c:pt idx="26">
                  <c:v>8.3717826866563122E-2</c:v>
                </c:pt>
                <c:pt idx="27">
                  <c:v>8.693774328450786E-2</c:v>
                </c:pt>
                <c:pt idx="28">
                  <c:v>9.0157659702452597E-2</c:v>
                </c:pt>
                <c:pt idx="29">
                  <c:v>9.3377576120397335E-2</c:v>
                </c:pt>
                <c:pt idx="30">
                  <c:v>9.6597492538342072E-2</c:v>
                </c:pt>
                <c:pt idx="31">
                  <c:v>9.981740895628681E-2</c:v>
                </c:pt>
                <c:pt idx="32">
                  <c:v>0.10303732537423155</c:v>
                </c:pt>
                <c:pt idx="33">
                  <c:v>0.10625724179217627</c:v>
                </c:pt>
                <c:pt idx="34">
                  <c:v>0.10947715821012101</c:v>
                </c:pt>
                <c:pt idx="35">
                  <c:v>0.11269707462806575</c:v>
                </c:pt>
                <c:pt idx="36">
                  <c:v>0.11591699104601048</c:v>
                </c:pt>
                <c:pt idx="37">
                  <c:v>0.11913690746395522</c:v>
                </c:pt>
                <c:pt idx="38">
                  <c:v>0.12235682388189996</c:v>
                </c:pt>
                <c:pt idx="39">
                  <c:v>0.1255767402998447</c:v>
                </c:pt>
                <c:pt idx="40">
                  <c:v>0.12879665671778942</c:v>
                </c:pt>
                <c:pt idx="41">
                  <c:v>0.13201657313573417</c:v>
                </c:pt>
                <c:pt idx="42">
                  <c:v>0.1352364895536789</c:v>
                </c:pt>
                <c:pt idx="43">
                  <c:v>0.13845640597162365</c:v>
                </c:pt>
                <c:pt idx="44">
                  <c:v>0.14167632238956837</c:v>
                </c:pt>
                <c:pt idx="45">
                  <c:v>0.14489623880751309</c:v>
                </c:pt>
                <c:pt idx="46">
                  <c:v>0.14811615522545785</c:v>
                </c:pt>
                <c:pt idx="47">
                  <c:v>0.15133607164340257</c:v>
                </c:pt>
                <c:pt idx="48">
                  <c:v>0.15455598806134732</c:v>
                </c:pt>
                <c:pt idx="49">
                  <c:v>0.15777590447929205</c:v>
                </c:pt>
                <c:pt idx="50">
                  <c:v>0.1609958208972368</c:v>
                </c:pt>
                <c:pt idx="51">
                  <c:v>0.16421573731518152</c:v>
                </c:pt>
                <c:pt idx="52">
                  <c:v>0.16743565373312624</c:v>
                </c:pt>
                <c:pt idx="53">
                  <c:v>0.170655570151071</c:v>
                </c:pt>
                <c:pt idx="54">
                  <c:v>0.17387548656901572</c:v>
                </c:pt>
                <c:pt idx="55">
                  <c:v>0.17709540298696047</c:v>
                </c:pt>
                <c:pt idx="56">
                  <c:v>0.18031531940490519</c:v>
                </c:pt>
                <c:pt idx="57">
                  <c:v>0.18353523582284995</c:v>
                </c:pt>
                <c:pt idx="58">
                  <c:v>0.18675515224079467</c:v>
                </c:pt>
                <c:pt idx="59">
                  <c:v>0.18997506865873939</c:v>
                </c:pt>
                <c:pt idx="60">
                  <c:v>0.19319498507668414</c:v>
                </c:pt>
                <c:pt idx="61">
                  <c:v>0.19641490149462887</c:v>
                </c:pt>
                <c:pt idx="62">
                  <c:v>0.19963481791257362</c:v>
                </c:pt>
                <c:pt idx="63">
                  <c:v>0.20285473433051834</c:v>
                </c:pt>
                <c:pt idx="64">
                  <c:v>0.2060746507484631</c:v>
                </c:pt>
                <c:pt idx="65">
                  <c:v>0.20929456716640782</c:v>
                </c:pt>
                <c:pt idx="66">
                  <c:v>0.21251448358435254</c:v>
                </c:pt>
                <c:pt idx="67">
                  <c:v>0.21573440000229729</c:v>
                </c:pt>
                <c:pt idx="68">
                  <c:v>0.21895431642024202</c:v>
                </c:pt>
                <c:pt idx="69">
                  <c:v>0.22217423283818677</c:v>
                </c:pt>
                <c:pt idx="70">
                  <c:v>0.22539414925613149</c:v>
                </c:pt>
                <c:pt idx="71">
                  <c:v>0.22861406567407624</c:v>
                </c:pt>
                <c:pt idx="72">
                  <c:v>0.23183398209202097</c:v>
                </c:pt>
                <c:pt idx="73">
                  <c:v>0.23505389850996569</c:v>
                </c:pt>
                <c:pt idx="74">
                  <c:v>0.23827381492791044</c:v>
                </c:pt>
                <c:pt idx="75">
                  <c:v>0.24149373134585517</c:v>
                </c:pt>
                <c:pt idx="76">
                  <c:v>0.24471364776379992</c:v>
                </c:pt>
                <c:pt idx="77">
                  <c:v>0.24793356418174464</c:v>
                </c:pt>
                <c:pt idx="78">
                  <c:v>0.25115348059968939</c:v>
                </c:pt>
                <c:pt idx="79">
                  <c:v>0.25437339701763412</c:v>
                </c:pt>
                <c:pt idx="80">
                  <c:v>0.25759331343557884</c:v>
                </c:pt>
                <c:pt idx="81">
                  <c:v>0.26081322985352356</c:v>
                </c:pt>
                <c:pt idx="82">
                  <c:v>0.26403314627146834</c:v>
                </c:pt>
                <c:pt idx="83">
                  <c:v>0.26725306268941307</c:v>
                </c:pt>
                <c:pt idx="84">
                  <c:v>0.27047297910735779</c:v>
                </c:pt>
                <c:pt idx="85">
                  <c:v>0.27369289552530252</c:v>
                </c:pt>
                <c:pt idx="86">
                  <c:v>0.27691281194324729</c:v>
                </c:pt>
                <c:pt idx="87">
                  <c:v>0.28013272836119202</c:v>
                </c:pt>
                <c:pt idx="88">
                  <c:v>0.28335264477913674</c:v>
                </c:pt>
                <c:pt idx="89">
                  <c:v>0.28657256119708147</c:v>
                </c:pt>
                <c:pt idx="90">
                  <c:v>0.28979247761502619</c:v>
                </c:pt>
                <c:pt idx="91">
                  <c:v>0.29301239403297097</c:v>
                </c:pt>
                <c:pt idx="92">
                  <c:v>0.29623231045091569</c:v>
                </c:pt>
                <c:pt idx="93">
                  <c:v>0.29945222686886042</c:v>
                </c:pt>
                <c:pt idx="94">
                  <c:v>0.30267214328680514</c:v>
                </c:pt>
                <c:pt idx="95">
                  <c:v>0.30589205970474986</c:v>
                </c:pt>
                <c:pt idx="96">
                  <c:v>0.30911197612269464</c:v>
                </c:pt>
                <c:pt idx="97">
                  <c:v>0.31233189254063937</c:v>
                </c:pt>
                <c:pt idx="98">
                  <c:v>0.31555180895858409</c:v>
                </c:pt>
                <c:pt idx="99">
                  <c:v>0.31877172537652881</c:v>
                </c:pt>
                <c:pt idx="100">
                  <c:v>0.32199164179447359</c:v>
                </c:pt>
                <c:pt idx="101">
                  <c:v>0.32521155821241832</c:v>
                </c:pt>
                <c:pt idx="102">
                  <c:v>0.32843147463036304</c:v>
                </c:pt>
                <c:pt idx="103">
                  <c:v>0.33165139104830776</c:v>
                </c:pt>
                <c:pt idx="104">
                  <c:v>0.33487130746625249</c:v>
                </c:pt>
                <c:pt idx="105">
                  <c:v>0.33809122388419727</c:v>
                </c:pt>
                <c:pt idx="106">
                  <c:v>0.34131114030214199</c:v>
                </c:pt>
                <c:pt idx="107">
                  <c:v>0.34453105672008671</c:v>
                </c:pt>
                <c:pt idx="108">
                  <c:v>0.34775097313803144</c:v>
                </c:pt>
                <c:pt idx="109">
                  <c:v>0.35097088955597616</c:v>
                </c:pt>
                <c:pt idx="110">
                  <c:v>0.35419080597392094</c:v>
                </c:pt>
                <c:pt idx="111">
                  <c:v>0.35741072239186567</c:v>
                </c:pt>
                <c:pt idx="112">
                  <c:v>0.36063063880981039</c:v>
                </c:pt>
                <c:pt idx="113">
                  <c:v>0.36385055522775511</c:v>
                </c:pt>
                <c:pt idx="114">
                  <c:v>0.36707047164569989</c:v>
                </c:pt>
                <c:pt idx="115">
                  <c:v>0.37029038806364462</c:v>
                </c:pt>
                <c:pt idx="116">
                  <c:v>0.37351030448158934</c:v>
                </c:pt>
                <c:pt idx="117">
                  <c:v>0.37673022089953406</c:v>
                </c:pt>
                <c:pt idx="118">
                  <c:v>0.37995013731747879</c:v>
                </c:pt>
                <c:pt idx="119">
                  <c:v>0.38317005373542357</c:v>
                </c:pt>
                <c:pt idx="120">
                  <c:v>0.38638997015336829</c:v>
                </c:pt>
                <c:pt idx="121">
                  <c:v>0.38960988657131301</c:v>
                </c:pt>
                <c:pt idx="122">
                  <c:v>0.39282980298925774</c:v>
                </c:pt>
                <c:pt idx="123">
                  <c:v>0.39604971940720246</c:v>
                </c:pt>
                <c:pt idx="124">
                  <c:v>0.39926963582514724</c:v>
                </c:pt>
                <c:pt idx="125">
                  <c:v>0.40248955224309196</c:v>
                </c:pt>
                <c:pt idx="126">
                  <c:v>0.40570946866103669</c:v>
                </c:pt>
                <c:pt idx="127">
                  <c:v>0.40892938507898141</c:v>
                </c:pt>
                <c:pt idx="128">
                  <c:v>0.41214930149692619</c:v>
                </c:pt>
                <c:pt idx="129">
                  <c:v>0.41536921791487091</c:v>
                </c:pt>
                <c:pt idx="130">
                  <c:v>0.41858913433281564</c:v>
                </c:pt>
                <c:pt idx="131">
                  <c:v>0.42180905075076036</c:v>
                </c:pt>
                <c:pt idx="132">
                  <c:v>0.42502896716870509</c:v>
                </c:pt>
                <c:pt idx="133">
                  <c:v>0.42824888358664986</c:v>
                </c:pt>
                <c:pt idx="134">
                  <c:v>0.43146880000459459</c:v>
                </c:pt>
                <c:pt idx="135">
                  <c:v>0.43468871642253931</c:v>
                </c:pt>
                <c:pt idx="136">
                  <c:v>0.43790863284048404</c:v>
                </c:pt>
                <c:pt idx="137">
                  <c:v>0.44112854925842881</c:v>
                </c:pt>
                <c:pt idx="138">
                  <c:v>0.44434846567637354</c:v>
                </c:pt>
                <c:pt idx="139">
                  <c:v>0.44756838209431826</c:v>
                </c:pt>
                <c:pt idx="140">
                  <c:v>0.45078829851226299</c:v>
                </c:pt>
                <c:pt idx="141">
                  <c:v>0.45400821493020771</c:v>
                </c:pt>
                <c:pt idx="142">
                  <c:v>0.45722813134815249</c:v>
                </c:pt>
                <c:pt idx="143">
                  <c:v>0.46044804776609721</c:v>
                </c:pt>
                <c:pt idx="144">
                  <c:v>0.46366796418404194</c:v>
                </c:pt>
                <c:pt idx="145">
                  <c:v>0.46688788060198666</c:v>
                </c:pt>
                <c:pt idx="146">
                  <c:v>0.47010779701993138</c:v>
                </c:pt>
                <c:pt idx="147">
                  <c:v>0.47332771343787616</c:v>
                </c:pt>
                <c:pt idx="148">
                  <c:v>0.47654762985582089</c:v>
                </c:pt>
                <c:pt idx="149">
                  <c:v>0.47976754627376561</c:v>
                </c:pt>
                <c:pt idx="150">
                  <c:v>0.48298746269171033</c:v>
                </c:pt>
                <c:pt idx="151">
                  <c:v>0.48620737910965511</c:v>
                </c:pt>
                <c:pt idx="152">
                  <c:v>0.48942729552759984</c:v>
                </c:pt>
                <c:pt idx="153">
                  <c:v>0.49264721194554456</c:v>
                </c:pt>
                <c:pt idx="154">
                  <c:v>0.49586712836348928</c:v>
                </c:pt>
                <c:pt idx="155">
                  <c:v>0.49908704478143401</c:v>
                </c:pt>
                <c:pt idx="156">
                  <c:v>0.50230696119937879</c:v>
                </c:pt>
                <c:pt idx="157">
                  <c:v>0.50552687761732351</c:v>
                </c:pt>
                <c:pt idx="158">
                  <c:v>0.50874679403526823</c:v>
                </c:pt>
                <c:pt idx="159">
                  <c:v>0.51196671045321296</c:v>
                </c:pt>
                <c:pt idx="160">
                  <c:v>0.51518662687115768</c:v>
                </c:pt>
                <c:pt idx="161">
                  <c:v>0.51840654328910241</c:v>
                </c:pt>
                <c:pt idx="162">
                  <c:v>0.52162645970704713</c:v>
                </c:pt>
                <c:pt idx="163">
                  <c:v>0.52484637612499196</c:v>
                </c:pt>
                <c:pt idx="164">
                  <c:v>0.52806629254293669</c:v>
                </c:pt>
                <c:pt idx="165">
                  <c:v>0.53128620896088141</c:v>
                </c:pt>
                <c:pt idx="166">
                  <c:v>0.53450612537882614</c:v>
                </c:pt>
                <c:pt idx="167">
                  <c:v>0.53772604179677086</c:v>
                </c:pt>
                <c:pt idx="168">
                  <c:v>0.54094595821471558</c:v>
                </c:pt>
                <c:pt idx="169">
                  <c:v>0.54416587463266031</c:v>
                </c:pt>
                <c:pt idx="170">
                  <c:v>0.54738579105060503</c:v>
                </c:pt>
                <c:pt idx="171">
                  <c:v>0.55060570746854975</c:v>
                </c:pt>
                <c:pt idx="172">
                  <c:v>0.55382562388649459</c:v>
                </c:pt>
                <c:pt idx="173">
                  <c:v>0.55704554030443931</c:v>
                </c:pt>
                <c:pt idx="174">
                  <c:v>0.56026545672238404</c:v>
                </c:pt>
                <c:pt idx="175">
                  <c:v>0.56348537314032876</c:v>
                </c:pt>
                <c:pt idx="176">
                  <c:v>0.56670528955827348</c:v>
                </c:pt>
                <c:pt idx="177">
                  <c:v>0.56992520597621821</c:v>
                </c:pt>
                <c:pt idx="178">
                  <c:v>0.57314512239416293</c:v>
                </c:pt>
                <c:pt idx="179">
                  <c:v>0.57636503881210766</c:v>
                </c:pt>
                <c:pt idx="180">
                  <c:v>0.57958495523005238</c:v>
                </c:pt>
                <c:pt idx="181">
                  <c:v>0.5828048716479971</c:v>
                </c:pt>
                <c:pt idx="182">
                  <c:v>0.58602478806594194</c:v>
                </c:pt>
                <c:pt idx="183">
                  <c:v>0.58924470448388666</c:v>
                </c:pt>
                <c:pt idx="184">
                  <c:v>0.59246462090183138</c:v>
                </c:pt>
                <c:pt idx="185">
                  <c:v>0.59568453731977611</c:v>
                </c:pt>
                <c:pt idx="186">
                  <c:v>0.59890445373772083</c:v>
                </c:pt>
                <c:pt idx="187">
                  <c:v>0.60212437015566556</c:v>
                </c:pt>
                <c:pt idx="188">
                  <c:v>0.60534428657361028</c:v>
                </c:pt>
                <c:pt idx="189">
                  <c:v>0.608564202991555</c:v>
                </c:pt>
                <c:pt idx="190">
                  <c:v>0.61178411940949973</c:v>
                </c:pt>
                <c:pt idx="191">
                  <c:v>0.61500403582744456</c:v>
                </c:pt>
                <c:pt idx="192">
                  <c:v>0.61822395224538929</c:v>
                </c:pt>
                <c:pt idx="193">
                  <c:v>0.62144386866333401</c:v>
                </c:pt>
                <c:pt idx="194">
                  <c:v>0.62466378508127873</c:v>
                </c:pt>
                <c:pt idx="195">
                  <c:v>0.62788370149922346</c:v>
                </c:pt>
                <c:pt idx="196">
                  <c:v>0.63110361791716818</c:v>
                </c:pt>
                <c:pt idx="197">
                  <c:v>0.6343235343351129</c:v>
                </c:pt>
                <c:pt idx="198">
                  <c:v>0.63754345075305763</c:v>
                </c:pt>
                <c:pt idx="199">
                  <c:v>0.64076336717100235</c:v>
                </c:pt>
                <c:pt idx="200">
                  <c:v>0.64398328358894719</c:v>
                </c:pt>
                <c:pt idx="201">
                  <c:v>0.64720320000689191</c:v>
                </c:pt>
                <c:pt idx="202">
                  <c:v>0.65042311642483663</c:v>
                </c:pt>
                <c:pt idx="203">
                  <c:v>0.65364303284278136</c:v>
                </c:pt>
                <c:pt idx="204">
                  <c:v>0.65686294926072608</c:v>
                </c:pt>
                <c:pt idx="205">
                  <c:v>0.6600828656786708</c:v>
                </c:pt>
                <c:pt idx="206">
                  <c:v>0.66330278209661553</c:v>
                </c:pt>
                <c:pt idx="207">
                  <c:v>0.66652269851456025</c:v>
                </c:pt>
                <c:pt idx="208">
                  <c:v>0.66974261493250498</c:v>
                </c:pt>
                <c:pt idx="209">
                  <c:v>0.67296253135044981</c:v>
                </c:pt>
                <c:pt idx="210">
                  <c:v>0.67618244776839453</c:v>
                </c:pt>
                <c:pt idx="211">
                  <c:v>0.67940236418633926</c:v>
                </c:pt>
                <c:pt idx="212">
                  <c:v>0.68262228060428398</c:v>
                </c:pt>
                <c:pt idx="213">
                  <c:v>0.68584219702222871</c:v>
                </c:pt>
                <c:pt idx="214">
                  <c:v>0.68906211344017343</c:v>
                </c:pt>
                <c:pt idx="215">
                  <c:v>0.69228202985811815</c:v>
                </c:pt>
                <c:pt idx="216">
                  <c:v>0.69550194627606288</c:v>
                </c:pt>
                <c:pt idx="217">
                  <c:v>0.6987218626940076</c:v>
                </c:pt>
                <c:pt idx="218">
                  <c:v>0.70194177911195232</c:v>
                </c:pt>
                <c:pt idx="219">
                  <c:v>0.70516169552989716</c:v>
                </c:pt>
                <c:pt idx="220">
                  <c:v>0.70838161194784188</c:v>
                </c:pt>
                <c:pt idx="221">
                  <c:v>0.71160152836578661</c:v>
                </c:pt>
                <c:pt idx="222">
                  <c:v>0.71482144478373133</c:v>
                </c:pt>
                <c:pt idx="223">
                  <c:v>0.71804136120167605</c:v>
                </c:pt>
                <c:pt idx="224">
                  <c:v>0.72126127761962078</c:v>
                </c:pt>
                <c:pt idx="225">
                  <c:v>0.7244811940375655</c:v>
                </c:pt>
                <c:pt idx="226">
                  <c:v>0.72770111045551022</c:v>
                </c:pt>
                <c:pt idx="227">
                  <c:v>0.73092102687345495</c:v>
                </c:pt>
                <c:pt idx="228">
                  <c:v>0.73414094329139978</c:v>
                </c:pt>
                <c:pt idx="229">
                  <c:v>0.73736085970934451</c:v>
                </c:pt>
                <c:pt idx="230">
                  <c:v>0.74058077612728923</c:v>
                </c:pt>
                <c:pt idx="231">
                  <c:v>0.74380069254523395</c:v>
                </c:pt>
                <c:pt idx="232">
                  <c:v>0.74702060896317868</c:v>
                </c:pt>
                <c:pt idx="233">
                  <c:v>0.7502405253811234</c:v>
                </c:pt>
                <c:pt idx="234">
                  <c:v>0.75346044179906813</c:v>
                </c:pt>
                <c:pt idx="235">
                  <c:v>0.75668035821701285</c:v>
                </c:pt>
                <c:pt idx="236">
                  <c:v>0.75990027463495757</c:v>
                </c:pt>
                <c:pt idx="237">
                  <c:v>0.76312019105290241</c:v>
                </c:pt>
                <c:pt idx="238">
                  <c:v>0.76634010747084713</c:v>
                </c:pt>
                <c:pt idx="239">
                  <c:v>0.76956002388879186</c:v>
                </c:pt>
                <c:pt idx="240">
                  <c:v>0.77277994030673658</c:v>
                </c:pt>
                <c:pt idx="241">
                  <c:v>0.7759998567246813</c:v>
                </c:pt>
                <c:pt idx="242">
                  <c:v>0.77921977314262603</c:v>
                </c:pt>
                <c:pt idx="243">
                  <c:v>0.78243968956057075</c:v>
                </c:pt>
                <c:pt idx="244">
                  <c:v>0.78565960597851547</c:v>
                </c:pt>
                <c:pt idx="245">
                  <c:v>0.7888795223964602</c:v>
                </c:pt>
                <c:pt idx="246">
                  <c:v>0.79209943881440492</c:v>
                </c:pt>
                <c:pt idx="247">
                  <c:v>0.79531935523234976</c:v>
                </c:pt>
                <c:pt idx="248">
                  <c:v>0.79853927165029448</c:v>
                </c:pt>
                <c:pt idx="249">
                  <c:v>0.8017591880682392</c:v>
                </c:pt>
                <c:pt idx="250">
                  <c:v>0.80497910448618393</c:v>
                </c:pt>
                <c:pt idx="251">
                  <c:v>0.80819902090412865</c:v>
                </c:pt>
                <c:pt idx="252">
                  <c:v>0.81141893732207337</c:v>
                </c:pt>
                <c:pt idx="253">
                  <c:v>0.8146388537400181</c:v>
                </c:pt>
                <c:pt idx="254">
                  <c:v>0.81785877015796282</c:v>
                </c:pt>
                <c:pt idx="255">
                  <c:v>0.82107868657590755</c:v>
                </c:pt>
                <c:pt idx="256">
                  <c:v>0.82429860299385238</c:v>
                </c:pt>
                <c:pt idx="257">
                  <c:v>0.8275185194117971</c:v>
                </c:pt>
                <c:pt idx="258">
                  <c:v>0.83073843582974183</c:v>
                </c:pt>
                <c:pt idx="259">
                  <c:v>0.83395835224768655</c:v>
                </c:pt>
                <c:pt idx="260">
                  <c:v>0.83717826866563128</c:v>
                </c:pt>
                <c:pt idx="261">
                  <c:v>0.840398185083576</c:v>
                </c:pt>
                <c:pt idx="262">
                  <c:v>0.84361810150152072</c:v>
                </c:pt>
                <c:pt idx="263">
                  <c:v>0.84683801791946545</c:v>
                </c:pt>
                <c:pt idx="264">
                  <c:v>0.85005793433741017</c:v>
                </c:pt>
                <c:pt idx="265">
                  <c:v>0.85327785075535501</c:v>
                </c:pt>
                <c:pt idx="266">
                  <c:v>0.85649776717329973</c:v>
                </c:pt>
                <c:pt idx="267">
                  <c:v>0.85971768359124445</c:v>
                </c:pt>
                <c:pt idx="268">
                  <c:v>0.86293760000918918</c:v>
                </c:pt>
                <c:pt idx="269">
                  <c:v>0.8661575164271339</c:v>
                </c:pt>
                <c:pt idx="270">
                  <c:v>0.86937743284507862</c:v>
                </c:pt>
                <c:pt idx="271">
                  <c:v>0.87259734926302335</c:v>
                </c:pt>
                <c:pt idx="272">
                  <c:v>0.87581726568096807</c:v>
                </c:pt>
                <c:pt idx="273">
                  <c:v>0.87903718209891279</c:v>
                </c:pt>
                <c:pt idx="274">
                  <c:v>0.88225709851685763</c:v>
                </c:pt>
                <c:pt idx="275">
                  <c:v>0.88547701493480235</c:v>
                </c:pt>
                <c:pt idx="276">
                  <c:v>0.88869693135274708</c:v>
                </c:pt>
                <c:pt idx="277">
                  <c:v>0.8919168477706918</c:v>
                </c:pt>
                <c:pt idx="278">
                  <c:v>0.89513676418863652</c:v>
                </c:pt>
                <c:pt idx="279">
                  <c:v>0.89835668060658125</c:v>
                </c:pt>
                <c:pt idx="280">
                  <c:v>0.90157659702452597</c:v>
                </c:pt>
                <c:pt idx="281">
                  <c:v>0.9047965134424707</c:v>
                </c:pt>
                <c:pt idx="282">
                  <c:v>0.90801642986041542</c:v>
                </c:pt>
                <c:pt idx="283">
                  <c:v>0.91123634627836014</c:v>
                </c:pt>
                <c:pt idx="284">
                  <c:v>0.91445626269630498</c:v>
                </c:pt>
                <c:pt idx="285">
                  <c:v>0.9176761791142497</c:v>
                </c:pt>
                <c:pt idx="286">
                  <c:v>0.92089609553219443</c:v>
                </c:pt>
                <c:pt idx="287">
                  <c:v>0.92411601195013915</c:v>
                </c:pt>
                <c:pt idx="288">
                  <c:v>0.92733592836808387</c:v>
                </c:pt>
                <c:pt idx="289">
                  <c:v>0.9305558447860286</c:v>
                </c:pt>
                <c:pt idx="290">
                  <c:v>0.93377576120397332</c:v>
                </c:pt>
                <c:pt idx="291">
                  <c:v>0.93699567762191804</c:v>
                </c:pt>
                <c:pt idx="292">
                  <c:v>0.94021559403986277</c:v>
                </c:pt>
                <c:pt idx="293">
                  <c:v>0.9434355104578076</c:v>
                </c:pt>
                <c:pt idx="294">
                  <c:v>0.94665542687575233</c:v>
                </c:pt>
                <c:pt idx="295">
                  <c:v>0.94987534329369705</c:v>
                </c:pt>
                <c:pt idx="296">
                  <c:v>0.95309525971164177</c:v>
                </c:pt>
                <c:pt idx="297">
                  <c:v>0.9563151761295865</c:v>
                </c:pt>
                <c:pt idx="298">
                  <c:v>0.95953509254753122</c:v>
                </c:pt>
                <c:pt idx="299">
                  <c:v>0.96275500896547594</c:v>
                </c:pt>
                <c:pt idx="300">
                  <c:v>0.96597492538342067</c:v>
                </c:pt>
                <c:pt idx="301">
                  <c:v>0.96919484180136539</c:v>
                </c:pt>
                <c:pt idx="302">
                  <c:v>0.97241475821931023</c:v>
                </c:pt>
                <c:pt idx="303">
                  <c:v>0.97563467463725495</c:v>
                </c:pt>
                <c:pt idx="304">
                  <c:v>0.97885459105519967</c:v>
                </c:pt>
                <c:pt idx="305">
                  <c:v>0.9820745074731444</c:v>
                </c:pt>
                <c:pt idx="306">
                  <c:v>0.98529442389108912</c:v>
                </c:pt>
                <c:pt idx="307">
                  <c:v>0.98851434030903385</c:v>
                </c:pt>
                <c:pt idx="308">
                  <c:v>0.99173425672697857</c:v>
                </c:pt>
                <c:pt idx="309">
                  <c:v>0.99495417314492329</c:v>
                </c:pt>
                <c:pt idx="310">
                  <c:v>0.99817408956286802</c:v>
                </c:pt>
                <c:pt idx="311">
                  <c:v>1.0013940059808129</c:v>
                </c:pt>
                <c:pt idx="312">
                  <c:v>1.0046139223987576</c:v>
                </c:pt>
                <c:pt idx="313">
                  <c:v>1.0078338388167023</c:v>
                </c:pt>
                <c:pt idx="314">
                  <c:v>1.011053755234647</c:v>
                </c:pt>
                <c:pt idx="315">
                  <c:v>1.0142736716525917</c:v>
                </c:pt>
                <c:pt idx="316">
                  <c:v>1.0174935880705365</c:v>
                </c:pt>
                <c:pt idx="317">
                  <c:v>1.0207135044884812</c:v>
                </c:pt>
                <c:pt idx="318">
                  <c:v>1.0239334209064259</c:v>
                </c:pt>
                <c:pt idx="319">
                  <c:v>1.0271533373243706</c:v>
                </c:pt>
                <c:pt idx="320">
                  <c:v>1.0303732537423154</c:v>
                </c:pt>
                <c:pt idx="321">
                  <c:v>1.0335931701602601</c:v>
                </c:pt>
                <c:pt idx="322">
                  <c:v>1.0368130865782048</c:v>
                </c:pt>
                <c:pt idx="323">
                  <c:v>1.0400330029961495</c:v>
                </c:pt>
                <c:pt idx="324">
                  <c:v>1.0432529194140943</c:v>
                </c:pt>
                <c:pt idx="325">
                  <c:v>1.0464728358320392</c:v>
                </c:pt>
                <c:pt idx="326">
                  <c:v>1.0496927522499839</c:v>
                </c:pt>
                <c:pt idx="327">
                  <c:v>1.0529126686679287</c:v>
                </c:pt>
                <c:pt idx="328">
                  <c:v>1.0561325850858734</c:v>
                </c:pt>
                <c:pt idx="329">
                  <c:v>1.0593525015038181</c:v>
                </c:pt>
                <c:pt idx="330">
                  <c:v>1.0625724179217628</c:v>
                </c:pt>
                <c:pt idx="331">
                  <c:v>1.0657923343397075</c:v>
                </c:pt>
                <c:pt idx="332">
                  <c:v>1.0690122507576523</c:v>
                </c:pt>
                <c:pt idx="333">
                  <c:v>1.072232167175597</c:v>
                </c:pt>
                <c:pt idx="334">
                  <c:v>1.0754520835935417</c:v>
                </c:pt>
                <c:pt idx="335">
                  <c:v>1.0786720000114864</c:v>
                </c:pt>
                <c:pt idx="336">
                  <c:v>1.0818919164294312</c:v>
                </c:pt>
                <c:pt idx="337">
                  <c:v>1.0851118328473759</c:v>
                </c:pt>
                <c:pt idx="338">
                  <c:v>1.0883317492653206</c:v>
                </c:pt>
                <c:pt idx="339">
                  <c:v>1.0915516656832653</c:v>
                </c:pt>
                <c:pt idx="340">
                  <c:v>1.0947715821012101</c:v>
                </c:pt>
                <c:pt idx="341">
                  <c:v>1.0979914985191548</c:v>
                </c:pt>
                <c:pt idx="342">
                  <c:v>1.1012114149370995</c:v>
                </c:pt>
                <c:pt idx="343">
                  <c:v>1.1044313313550442</c:v>
                </c:pt>
                <c:pt idx="344">
                  <c:v>1.1076512477729892</c:v>
                </c:pt>
                <c:pt idx="345">
                  <c:v>1.1108711641909339</c:v>
                </c:pt>
                <c:pt idx="346">
                  <c:v>1.1140910806088786</c:v>
                </c:pt>
                <c:pt idx="347">
                  <c:v>1.1173109970268233</c:v>
                </c:pt>
                <c:pt idx="348">
                  <c:v>1.1205309134447681</c:v>
                </c:pt>
                <c:pt idx="349">
                  <c:v>1.1237508298627128</c:v>
                </c:pt>
                <c:pt idx="350">
                  <c:v>1.1269707462806575</c:v>
                </c:pt>
                <c:pt idx="351">
                  <c:v>1.1301906626986022</c:v>
                </c:pt>
                <c:pt idx="352">
                  <c:v>1.133410579116547</c:v>
                </c:pt>
                <c:pt idx="353">
                  <c:v>1.1366304955344917</c:v>
                </c:pt>
                <c:pt idx="354">
                  <c:v>1.1398504119524364</c:v>
                </c:pt>
                <c:pt idx="355">
                  <c:v>1.1430703283703811</c:v>
                </c:pt>
                <c:pt idx="356">
                  <c:v>1.1462902447883259</c:v>
                </c:pt>
                <c:pt idx="357">
                  <c:v>1.1495101612062706</c:v>
                </c:pt>
                <c:pt idx="358">
                  <c:v>1.1527300776242153</c:v>
                </c:pt>
                <c:pt idx="359">
                  <c:v>1.15594999404216</c:v>
                </c:pt>
                <c:pt idx="360">
                  <c:v>1.1591699104601048</c:v>
                </c:pt>
                <c:pt idx="361">
                  <c:v>1.1623898268780495</c:v>
                </c:pt>
                <c:pt idx="362">
                  <c:v>1.1656097432959942</c:v>
                </c:pt>
                <c:pt idx="363">
                  <c:v>1.1688296597139392</c:v>
                </c:pt>
                <c:pt idx="364">
                  <c:v>1.1720495761318839</c:v>
                </c:pt>
                <c:pt idx="365">
                  <c:v>1.1752694925498286</c:v>
                </c:pt>
                <c:pt idx="366">
                  <c:v>1.1784894089677733</c:v>
                </c:pt>
                <c:pt idx="367">
                  <c:v>1.181709325385718</c:v>
                </c:pt>
                <c:pt idx="368">
                  <c:v>1.1849292418036628</c:v>
                </c:pt>
                <c:pt idx="369">
                  <c:v>1.1881491582216075</c:v>
                </c:pt>
                <c:pt idx="370">
                  <c:v>1.1913690746395522</c:v>
                </c:pt>
                <c:pt idx="371">
                  <c:v>1.1945889910574969</c:v>
                </c:pt>
                <c:pt idx="372">
                  <c:v>1.1978089074754417</c:v>
                </c:pt>
                <c:pt idx="373">
                  <c:v>1.2010288238933864</c:v>
                </c:pt>
                <c:pt idx="374">
                  <c:v>1.2042487403113311</c:v>
                </c:pt>
                <c:pt idx="375">
                  <c:v>1.2074686567292758</c:v>
                </c:pt>
                <c:pt idx="376">
                  <c:v>1.2106885731472206</c:v>
                </c:pt>
                <c:pt idx="377">
                  <c:v>1.2139084895651653</c:v>
                </c:pt>
                <c:pt idx="378">
                  <c:v>1.21712840598311</c:v>
                </c:pt>
                <c:pt idx="379">
                  <c:v>1.2203483224010547</c:v>
                </c:pt>
                <c:pt idx="380">
                  <c:v>1.2235682388189995</c:v>
                </c:pt>
                <c:pt idx="381">
                  <c:v>1.2267881552369444</c:v>
                </c:pt>
                <c:pt idx="382">
                  <c:v>1.2300080716548891</c:v>
                </c:pt>
                <c:pt idx="383">
                  <c:v>1.2332279880728338</c:v>
                </c:pt>
                <c:pt idx="384">
                  <c:v>1.2364479044907786</c:v>
                </c:pt>
                <c:pt idx="385">
                  <c:v>1.2396678209087233</c:v>
                </c:pt>
                <c:pt idx="386">
                  <c:v>1.242887737326668</c:v>
                </c:pt>
                <c:pt idx="387">
                  <c:v>1.2461076537446127</c:v>
                </c:pt>
                <c:pt idx="388">
                  <c:v>1.2493275701625575</c:v>
                </c:pt>
                <c:pt idx="389">
                  <c:v>1.2525474865805022</c:v>
                </c:pt>
                <c:pt idx="390">
                  <c:v>1.2557674029984469</c:v>
                </c:pt>
                <c:pt idx="391">
                  <c:v>1.2589873194163916</c:v>
                </c:pt>
                <c:pt idx="392">
                  <c:v>1.2622072358343364</c:v>
                </c:pt>
                <c:pt idx="393">
                  <c:v>1.2654271522522811</c:v>
                </c:pt>
                <c:pt idx="394">
                  <c:v>1.2686470686702258</c:v>
                </c:pt>
                <c:pt idx="395">
                  <c:v>1.2718669850881705</c:v>
                </c:pt>
                <c:pt idx="396">
                  <c:v>1.2750869015061153</c:v>
                </c:pt>
                <c:pt idx="397">
                  <c:v>1.27830681792406</c:v>
                </c:pt>
                <c:pt idx="398">
                  <c:v>1.2815267343420047</c:v>
                </c:pt>
                <c:pt idx="399">
                  <c:v>1.2820741201330554</c:v>
                </c:pt>
              </c:numCache>
            </c:numRef>
          </c:xVal>
          <c:yVal>
            <c:numRef>
              <c:f>Viscosity!$EY$2:$EY$401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8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8</c:v>
                </c:pt>
                <c:pt idx="108">
                  <c:v>19.999999999999993</c:v>
                </c:pt>
                <c:pt idx="109">
                  <c:v>4</c:v>
                </c:pt>
                <c:pt idx="110">
                  <c:v>4</c:v>
                </c:pt>
                <c:pt idx="111">
                  <c:v>8</c:v>
                </c:pt>
                <c:pt idx="112">
                  <c:v>4</c:v>
                </c:pt>
                <c:pt idx="113">
                  <c:v>8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0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4</c:v>
                </c:pt>
                <c:pt idx="126">
                  <c:v>19.999999999999993</c:v>
                </c:pt>
                <c:pt idx="127">
                  <c:v>8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4</c:v>
                </c:pt>
                <c:pt idx="132">
                  <c:v>0</c:v>
                </c:pt>
                <c:pt idx="133">
                  <c:v>4</c:v>
                </c:pt>
                <c:pt idx="134">
                  <c:v>4</c:v>
                </c:pt>
                <c:pt idx="135">
                  <c:v>23.999999999999993</c:v>
                </c:pt>
                <c:pt idx="136">
                  <c:v>4</c:v>
                </c:pt>
                <c:pt idx="137">
                  <c:v>16</c:v>
                </c:pt>
                <c:pt idx="138">
                  <c:v>4</c:v>
                </c:pt>
                <c:pt idx="139">
                  <c:v>19.999999999999993</c:v>
                </c:pt>
                <c:pt idx="140">
                  <c:v>0</c:v>
                </c:pt>
                <c:pt idx="141">
                  <c:v>23.999999999999993</c:v>
                </c:pt>
                <c:pt idx="142">
                  <c:v>4</c:v>
                </c:pt>
                <c:pt idx="143">
                  <c:v>12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19.999999999999993</c:v>
                </c:pt>
                <c:pt idx="152">
                  <c:v>4</c:v>
                </c:pt>
                <c:pt idx="153">
                  <c:v>4</c:v>
                </c:pt>
                <c:pt idx="154">
                  <c:v>8</c:v>
                </c:pt>
                <c:pt idx="155">
                  <c:v>4</c:v>
                </c:pt>
                <c:pt idx="156">
                  <c:v>32.1</c:v>
                </c:pt>
                <c:pt idx="157">
                  <c:v>4</c:v>
                </c:pt>
                <c:pt idx="158">
                  <c:v>8</c:v>
                </c:pt>
                <c:pt idx="159">
                  <c:v>0</c:v>
                </c:pt>
                <c:pt idx="160">
                  <c:v>4</c:v>
                </c:pt>
                <c:pt idx="161">
                  <c:v>27.999999999999993</c:v>
                </c:pt>
                <c:pt idx="162">
                  <c:v>32.1</c:v>
                </c:pt>
                <c:pt idx="163">
                  <c:v>8</c:v>
                </c:pt>
                <c:pt idx="164">
                  <c:v>19.999999999999993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71.900000000000006</c:v>
                </c:pt>
                <c:pt idx="171">
                  <c:v>4</c:v>
                </c:pt>
                <c:pt idx="172">
                  <c:v>16</c:v>
                </c:pt>
                <c:pt idx="173">
                  <c:v>4</c:v>
                </c:pt>
                <c:pt idx="174">
                  <c:v>0</c:v>
                </c:pt>
                <c:pt idx="175">
                  <c:v>0</c:v>
                </c:pt>
                <c:pt idx="176">
                  <c:v>16</c:v>
                </c:pt>
                <c:pt idx="177">
                  <c:v>8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4</c:v>
                </c:pt>
                <c:pt idx="185">
                  <c:v>12</c:v>
                </c:pt>
                <c:pt idx="186">
                  <c:v>0</c:v>
                </c:pt>
                <c:pt idx="187">
                  <c:v>4</c:v>
                </c:pt>
                <c:pt idx="188">
                  <c:v>4</c:v>
                </c:pt>
                <c:pt idx="189">
                  <c:v>8</c:v>
                </c:pt>
                <c:pt idx="190">
                  <c:v>12</c:v>
                </c:pt>
                <c:pt idx="191">
                  <c:v>0</c:v>
                </c:pt>
                <c:pt idx="192">
                  <c:v>4</c:v>
                </c:pt>
                <c:pt idx="193">
                  <c:v>8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4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19.999999999999993</c:v>
                </c:pt>
                <c:pt idx="208">
                  <c:v>4</c:v>
                </c:pt>
                <c:pt idx="209">
                  <c:v>4</c:v>
                </c:pt>
                <c:pt idx="210">
                  <c:v>0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8</c:v>
                </c:pt>
                <c:pt idx="221">
                  <c:v>12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0</c:v>
                </c:pt>
                <c:pt idx="226">
                  <c:v>8</c:v>
                </c:pt>
                <c:pt idx="227">
                  <c:v>0</c:v>
                </c:pt>
                <c:pt idx="228">
                  <c:v>4</c:v>
                </c:pt>
                <c:pt idx="229">
                  <c:v>4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8</c:v>
                </c:pt>
                <c:pt idx="240">
                  <c:v>4</c:v>
                </c:pt>
                <c:pt idx="241">
                  <c:v>0</c:v>
                </c:pt>
                <c:pt idx="242">
                  <c:v>4</c:v>
                </c:pt>
                <c:pt idx="243">
                  <c:v>8</c:v>
                </c:pt>
                <c:pt idx="244">
                  <c:v>4</c:v>
                </c:pt>
                <c:pt idx="245">
                  <c:v>8</c:v>
                </c:pt>
                <c:pt idx="246">
                  <c:v>19.999999999999993</c:v>
                </c:pt>
                <c:pt idx="247">
                  <c:v>8</c:v>
                </c:pt>
                <c:pt idx="248">
                  <c:v>0</c:v>
                </c:pt>
                <c:pt idx="249">
                  <c:v>4</c:v>
                </c:pt>
                <c:pt idx="250">
                  <c:v>4</c:v>
                </c:pt>
                <c:pt idx="251">
                  <c:v>12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8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8</c:v>
                </c:pt>
                <c:pt idx="263">
                  <c:v>4</c:v>
                </c:pt>
                <c:pt idx="264">
                  <c:v>8</c:v>
                </c:pt>
                <c:pt idx="265">
                  <c:v>0</c:v>
                </c:pt>
                <c:pt idx="266">
                  <c:v>4</c:v>
                </c:pt>
                <c:pt idx="267">
                  <c:v>4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12</c:v>
                </c:pt>
                <c:pt idx="272">
                  <c:v>8</c:v>
                </c:pt>
                <c:pt idx="273">
                  <c:v>12</c:v>
                </c:pt>
                <c:pt idx="274">
                  <c:v>4</c:v>
                </c:pt>
                <c:pt idx="275">
                  <c:v>8</c:v>
                </c:pt>
                <c:pt idx="276">
                  <c:v>4</c:v>
                </c:pt>
                <c:pt idx="277">
                  <c:v>8</c:v>
                </c:pt>
                <c:pt idx="278">
                  <c:v>4</c:v>
                </c:pt>
                <c:pt idx="279">
                  <c:v>8</c:v>
                </c:pt>
                <c:pt idx="280">
                  <c:v>4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4</c:v>
                </c:pt>
                <c:pt idx="290">
                  <c:v>8</c:v>
                </c:pt>
                <c:pt idx="291">
                  <c:v>12</c:v>
                </c:pt>
                <c:pt idx="292">
                  <c:v>12</c:v>
                </c:pt>
                <c:pt idx="293">
                  <c:v>44.1</c:v>
                </c:pt>
                <c:pt idx="294">
                  <c:v>8</c:v>
                </c:pt>
                <c:pt idx="295">
                  <c:v>32.1</c:v>
                </c:pt>
                <c:pt idx="296">
                  <c:v>12</c:v>
                </c:pt>
                <c:pt idx="297">
                  <c:v>8</c:v>
                </c:pt>
                <c:pt idx="298">
                  <c:v>12</c:v>
                </c:pt>
                <c:pt idx="299">
                  <c:v>16</c:v>
                </c:pt>
                <c:pt idx="300">
                  <c:v>12</c:v>
                </c:pt>
                <c:pt idx="301">
                  <c:v>12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19.999999999999993</c:v>
                </c:pt>
                <c:pt idx="307">
                  <c:v>23.999999999999993</c:v>
                </c:pt>
                <c:pt idx="308">
                  <c:v>23.999999999999993</c:v>
                </c:pt>
                <c:pt idx="309">
                  <c:v>27.999999999999993</c:v>
                </c:pt>
                <c:pt idx="310">
                  <c:v>32.1</c:v>
                </c:pt>
                <c:pt idx="311">
                  <c:v>32.1</c:v>
                </c:pt>
                <c:pt idx="312">
                  <c:v>36.1</c:v>
                </c:pt>
                <c:pt idx="313">
                  <c:v>44.1</c:v>
                </c:pt>
                <c:pt idx="314">
                  <c:v>47.699999999999996</c:v>
                </c:pt>
                <c:pt idx="315">
                  <c:v>59.9</c:v>
                </c:pt>
                <c:pt idx="316">
                  <c:v>63.9</c:v>
                </c:pt>
                <c:pt idx="317">
                  <c:v>71.900000000000006</c:v>
                </c:pt>
                <c:pt idx="318">
                  <c:v>83.9</c:v>
                </c:pt>
                <c:pt idx="319">
                  <c:v>95.9</c:v>
                </c:pt>
                <c:pt idx="320">
                  <c:v>111.9</c:v>
                </c:pt>
                <c:pt idx="321">
                  <c:v>127.9</c:v>
                </c:pt>
                <c:pt idx="322">
                  <c:v>152.9</c:v>
                </c:pt>
                <c:pt idx="323">
                  <c:v>184.9</c:v>
                </c:pt>
                <c:pt idx="324">
                  <c:v>199.9</c:v>
                </c:pt>
                <c:pt idx="325">
                  <c:v>244.9</c:v>
                </c:pt>
                <c:pt idx="326">
                  <c:v>274.89999999999998</c:v>
                </c:pt>
                <c:pt idx="327">
                  <c:v>316.89999999999998</c:v>
                </c:pt>
                <c:pt idx="328">
                  <c:v>356.9</c:v>
                </c:pt>
                <c:pt idx="329">
                  <c:v>396.9</c:v>
                </c:pt>
                <c:pt idx="330">
                  <c:v>413.9</c:v>
                </c:pt>
                <c:pt idx="331">
                  <c:v>443.9</c:v>
                </c:pt>
                <c:pt idx="332">
                  <c:v>483.9</c:v>
                </c:pt>
                <c:pt idx="333">
                  <c:v>540.9</c:v>
                </c:pt>
                <c:pt idx="334">
                  <c:v>583.9</c:v>
                </c:pt>
                <c:pt idx="335">
                  <c:v>626.9</c:v>
                </c:pt>
                <c:pt idx="336">
                  <c:v>670.9</c:v>
                </c:pt>
                <c:pt idx="337">
                  <c:v>713.9</c:v>
                </c:pt>
                <c:pt idx="338">
                  <c:v>757.9</c:v>
                </c:pt>
                <c:pt idx="339">
                  <c:v>800.9</c:v>
                </c:pt>
                <c:pt idx="340">
                  <c:v>870.9</c:v>
                </c:pt>
                <c:pt idx="341">
                  <c:v>904.9</c:v>
                </c:pt>
                <c:pt idx="342">
                  <c:v>947.9</c:v>
                </c:pt>
                <c:pt idx="343">
                  <c:v>995.9</c:v>
                </c:pt>
                <c:pt idx="344">
                  <c:v>1115.9000000000001</c:v>
                </c:pt>
                <c:pt idx="345">
                  <c:v>1195.9000000000001</c:v>
                </c:pt>
                <c:pt idx="346">
                  <c:v>1255.9000000000001</c:v>
                </c:pt>
                <c:pt idx="347">
                  <c:v>1285.9000000000001</c:v>
                </c:pt>
                <c:pt idx="348">
                  <c:v>1325.9</c:v>
                </c:pt>
                <c:pt idx="349">
                  <c:v>1375.9</c:v>
                </c:pt>
                <c:pt idx="350">
                  <c:v>1435.9</c:v>
                </c:pt>
                <c:pt idx="351">
                  <c:v>1505.9</c:v>
                </c:pt>
                <c:pt idx="352">
                  <c:v>1545.9</c:v>
                </c:pt>
                <c:pt idx="353">
                  <c:v>1585.9</c:v>
                </c:pt>
                <c:pt idx="354">
                  <c:v>1625.9</c:v>
                </c:pt>
                <c:pt idx="355">
                  <c:v>1675.9</c:v>
                </c:pt>
                <c:pt idx="356">
                  <c:v>1725.9</c:v>
                </c:pt>
                <c:pt idx="357">
                  <c:v>1755.9</c:v>
                </c:pt>
                <c:pt idx="358">
                  <c:v>1795.9</c:v>
                </c:pt>
                <c:pt idx="359">
                  <c:v>1825.9</c:v>
                </c:pt>
                <c:pt idx="360">
                  <c:v>1895.9</c:v>
                </c:pt>
                <c:pt idx="361">
                  <c:v>1945.9</c:v>
                </c:pt>
                <c:pt idx="362">
                  <c:v>1995.9</c:v>
                </c:pt>
                <c:pt idx="363">
                  <c:v>2045.9</c:v>
                </c:pt>
                <c:pt idx="364">
                  <c:v>2105.9</c:v>
                </c:pt>
                <c:pt idx="365">
                  <c:v>2145.9</c:v>
                </c:pt>
                <c:pt idx="366">
                  <c:v>2195.9</c:v>
                </c:pt>
                <c:pt idx="367">
                  <c:v>2245.9</c:v>
                </c:pt>
                <c:pt idx="368">
                  <c:v>2305.9</c:v>
                </c:pt>
                <c:pt idx="369">
                  <c:v>2345.9</c:v>
                </c:pt>
                <c:pt idx="370">
                  <c:v>2375.9</c:v>
                </c:pt>
                <c:pt idx="371">
                  <c:v>2405.9</c:v>
                </c:pt>
                <c:pt idx="372">
                  <c:v>2455.9</c:v>
                </c:pt>
                <c:pt idx="373">
                  <c:v>2495.9</c:v>
                </c:pt>
                <c:pt idx="374">
                  <c:v>2525.9</c:v>
                </c:pt>
                <c:pt idx="375">
                  <c:v>2605.9</c:v>
                </c:pt>
                <c:pt idx="376">
                  <c:v>2655.9</c:v>
                </c:pt>
                <c:pt idx="377">
                  <c:v>2715.9</c:v>
                </c:pt>
                <c:pt idx="378">
                  <c:v>2745.9</c:v>
                </c:pt>
                <c:pt idx="379">
                  <c:v>2775.9</c:v>
                </c:pt>
                <c:pt idx="380">
                  <c:v>2815.9</c:v>
                </c:pt>
                <c:pt idx="381">
                  <c:v>2875.9</c:v>
                </c:pt>
                <c:pt idx="382">
                  <c:v>2925.9</c:v>
                </c:pt>
                <c:pt idx="383">
                  <c:v>2975.9</c:v>
                </c:pt>
                <c:pt idx="384">
                  <c:v>3045.9</c:v>
                </c:pt>
                <c:pt idx="385">
                  <c:v>3075.9</c:v>
                </c:pt>
                <c:pt idx="386">
                  <c:v>3145.9</c:v>
                </c:pt>
                <c:pt idx="387">
                  <c:v>3215.9</c:v>
                </c:pt>
                <c:pt idx="388">
                  <c:v>3275.9</c:v>
                </c:pt>
                <c:pt idx="389">
                  <c:v>3325.9</c:v>
                </c:pt>
                <c:pt idx="390">
                  <c:v>3395.9</c:v>
                </c:pt>
                <c:pt idx="391">
                  <c:v>3425.9</c:v>
                </c:pt>
                <c:pt idx="392">
                  <c:v>3525.9</c:v>
                </c:pt>
                <c:pt idx="393">
                  <c:v>3625.9</c:v>
                </c:pt>
                <c:pt idx="394">
                  <c:v>3665.9</c:v>
                </c:pt>
                <c:pt idx="395">
                  <c:v>3725.9</c:v>
                </c:pt>
                <c:pt idx="396">
                  <c:v>3795.9</c:v>
                </c:pt>
                <c:pt idx="397">
                  <c:v>3865.9</c:v>
                </c:pt>
                <c:pt idx="398">
                  <c:v>3925.9</c:v>
                </c:pt>
                <c:pt idx="399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A24-4E4A-A0E5-5164D905D492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Viscosity!$FI$2:$FI$77</c:f>
              <c:numCache>
                <c:formatCode>General</c:formatCode>
                <c:ptCount val="76"/>
                <c:pt idx="0">
                  <c:v>0</c:v>
                </c:pt>
                <c:pt idx="1">
                  <c:v>1.7422322792767547E-2</c:v>
                </c:pt>
                <c:pt idx="2">
                  <c:v>3.4844645585535093E-2</c:v>
                </c:pt>
                <c:pt idx="3">
                  <c:v>5.2266968378302643E-2</c:v>
                </c:pt>
                <c:pt idx="4">
                  <c:v>6.9689291171070186E-2</c:v>
                </c:pt>
                <c:pt idx="5">
                  <c:v>8.7111613963837736E-2</c:v>
                </c:pt>
                <c:pt idx="6">
                  <c:v>0.10453393675660529</c:v>
                </c:pt>
                <c:pt idx="7">
                  <c:v>0.12195625954937284</c:v>
                </c:pt>
                <c:pt idx="8">
                  <c:v>0.13937858234214037</c:v>
                </c:pt>
                <c:pt idx="9">
                  <c:v>0.15680090513490794</c:v>
                </c:pt>
                <c:pt idx="10">
                  <c:v>0.17422322792767547</c:v>
                </c:pt>
                <c:pt idx="11">
                  <c:v>0.19164555072044304</c:v>
                </c:pt>
                <c:pt idx="12">
                  <c:v>0.20906787351321057</c:v>
                </c:pt>
                <c:pt idx="13">
                  <c:v>0.22649019630597814</c:v>
                </c:pt>
                <c:pt idx="14">
                  <c:v>0.24391251909874567</c:v>
                </c:pt>
                <c:pt idx="15">
                  <c:v>0.26133484189151324</c:v>
                </c:pt>
                <c:pt idx="16">
                  <c:v>0.27875716468428074</c:v>
                </c:pt>
                <c:pt idx="17">
                  <c:v>0.29617948747704831</c:v>
                </c:pt>
                <c:pt idx="18">
                  <c:v>0.31360181026981587</c:v>
                </c:pt>
                <c:pt idx="19">
                  <c:v>0.33102413306258344</c:v>
                </c:pt>
                <c:pt idx="20">
                  <c:v>0.34844645585535095</c:v>
                </c:pt>
                <c:pt idx="21">
                  <c:v>0.36586877864811851</c:v>
                </c:pt>
                <c:pt idx="22">
                  <c:v>0.38329110144088607</c:v>
                </c:pt>
                <c:pt idx="23">
                  <c:v>0.40071342423365358</c:v>
                </c:pt>
                <c:pt idx="24">
                  <c:v>0.41813574702642115</c:v>
                </c:pt>
                <c:pt idx="25">
                  <c:v>0.43555806981918871</c:v>
                </c:pt>
                <c:pt idx="26">
                  <c:v>0.45298039261195627</c:v>
                </c:pt>
                <c:pt idx="27">
                  <c:v>0.47040271540472378</c:v>
                </c:pt>
                <c:pt idx="28">
                  <c:v>0.48782503819749135</c:v>
                </c:pt>
                <c:pt idx="29">
                  <c:v>0.50524736099025891</c:v>
                </c:pt>
                <c:pt idx="30">
                  <c:v>0.52266968378302647</c:v>
                </c:pt>
                <c:pt idx="31">
                  <c:v>0.54009200657579404</c:v>
                </c:pt>
                <c:pt idx="32">
                  <c:v>0.55751432936856149</c:v>
                </c:pt>
                <c:pt idx="33">
                  <c:v>0.57493665216132905</c:v>
                </c:pt>
                <c:pt idx="34">
                  <c:v>0.59235897495409662</c:v>
                </c:pt>
                <c:pt idx="35">
                  <c:v>0.60978129774686418</c:v>
                </c:pt>
                <c:pt idx="36">
                  <c:v>0.62720362053963175</c:v>
                </c:pt>
                <c:pt idx="37">
                  <c:v>0.64462594333239931</c:v>
                </c:pt>
                <c:pt idx="38">
                  <c:v>0.66204826612516687</c:v>
                </c:pt>
                <c:pt idx="39">
                  <c:v>0.67947058891793433</c:v>
                </c:pt>
                <c:pt idx="40">
                  <c:v>0.69689291171070189</c:v>
                </c:pt>
                <c:pt idx="41">
                  <c:v>0.71431523450346945</c:v>
                </c:pt>
                <c:pt idx="42">
                  <c:v>0.73173755729623702</c:v>
                </c:pt>
                <c:pt idx="43">
                  <c:v>0.74915988008900458</c:v>
                </c:pt>
                <c:pt idx="44">
                  <c:v>0.76658220288177215</c:v>
                </c:pt>
                <c:pt idx="45">
                  <c:v>0.78400452567453971</c:v>
                </c:pt>
                <c:pt idx="46">
                  <c:v>0.80142684846730716</c:v>
                </c:pt>
                <c:pt idx="47">
                  <c:v>0.81884917126007473</c:v>
                </c:pt>
                <c:pt idx="48">
                  <c:v>0.83627149405284229</c:v>
                </c:pt>
                <c:pt idx="49">
                  <c:v>0.85369381684560985</c:v>
                </c:pt>
                <c:pt idx="50">
                  <c:v>0.87111613963837742</c:v>
                </c:pt>
                <c:pt idx="51">
                  <c:v>0.88853846243114498</c:v>
                </c:pt>
                <c:pt idx="52">
                  <c:v>0.90596078522391255</c:v>
                </c:pt>
                <c:pt idx="53">
                  <c:v>0.92338310801668</c:v>
                </c:pt>
                <c:pt idx="54">
                  <c:v>0.94080543080944756</c:v>
                </c:pt>
                <c:pt idx="55">
                  <c:v>0.95822775360221513</c:v>
                </c:pt>
                <c:pt idx="56">
                  <c:v>0.97565007639498269</c:v>
                </c:pt>
                <c:pt idx="57">
                  <c:v>0.99307239918775025</c:v>
                </c:pt>
                <c:pt idx="58">
                  <c:v>1.0104947219805178</c:v>
                </c:pt>
                <c:pt idx="59">
                  <c:v>1.0279170447732853</c:v>
                </c:pt>
                <c:pt idx="60">
                  <c:v>1.0453393675660529</c:v>
                </c:pt>
                <c:pt idx="61">
                  <c:v>1.0627616903588204</c:v>
                </c:pt>
                <c:pt idx="62">
                  <c:v>1.0801840131515881</c:v>
                </c:pt>
                <c:pt idx="63">
                  <c:v>1.0976063359443555</c:v>
                </c:pt>
                <c:pt idx="64">
                  <c:v>1.115028658737123</c:v>
                </c:pt>
                <c:pt idx="65">
                  <c:v>1.1324509815298907</c:v>
                </c:pt>
                <c:pt idx="66">
                  <c:v>1.1498733043226581</c:v>
                </c:pt>
                <c:pt idx="67">
                  <c:v>1.1672956271154258</c:v>
                </c:pt>
                <c:pt idx="68">
                  <c:v>1.1847179499081932</c:v>
                </c:pt>
                <c:pt idx="69">
                  <c:v>1.2021402727009609</c:v>
                </c:pt>
                <c:pt idx="70">
                  <c:v>1.2195625954937284</c:v>
                </c:pt>
                <c:pt idx="71">
                  <c:v>1.2369849182864958</c:v>
                </c:pt>
                <c:pt idx="72">
                  <c:v>1.2544072410792635</c:v>
                </c:pt>
                <c:pt idx="73">
                  <c:v>1.2718295638720309</c:v>
                </c:pt>
                <c:pt idx="74">
                  <c:v>1.2892518866647986</c:v>
                </c:pt>
                <c:pt idx="75">
                  <c:v>1.3014475126197358</c:v>
                </c:pt>
              </c:numCache>
            </c:numRef>
          </c:xVal>
          <c:yVal>
            <c:numRef>
              <c:f>Viscosity!$FH$2:$FH$77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8.02</c:v>
                </c:pt>
                <c:pt idx="42">
                  <c:v>8.02</c:v>
                </c:pt>
                <c:pt idx="43">
                  <c:v>8.02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16</c:v>
                </c:pt>
                <c:pt idx="50">
                  <c:v>20</c:v>
                </c:pt>
                <c:pt idx="51">
                  <c:v>24</c:v>
                </c:pt>
                <c:pt idx="52">
                  <c:v>28.1</c:v>
                </c:pt>
                <c:pt idx="53">
                  <c:v>40.1</c:v>
                </c:pt>
                <c:pt idx="54">
                  <c:v>56.1</c:v>
                </c:pt>
                <c:pt idx="55">
                  <c:v>76.2</c:v>
                </c:pt>
                <c:pt idx="56">
                  <c:v>112</c:v>
                </c:pt>
                <c:pt idx="57">
                  <c:v>192</c:v>
                </c:pt>
                <c:pt idx="58">
                  <c:v>329</c:v>
                </c:pt>
                <c:pt idx="59">
                  <c:v>468</c:v>
                </c:pt>
                <c:pt idx="60">
                  <c:v>571</c:v>
                </c:pt>
                <c:pt idx="61">
                  <c:v>741</c:v>
                </c:pt>
                <c:pt idx="62">
                  <c:v>865</c:v>
                </c:pt>
                <c:pt idx="63">
                  <c:v>1050</c:v>
                </c:pt>
                <c:pt idx="64">
                  <c:v>1270</c:v>
                </c:pt>
                <c:pt idx="65">
                  <c:v>1440</c:v>
                </c:pt>
                <c:pt idx="66">
                  <c:v>1620</c:v>
                </c:pt>
                <c:pt idx="67">
                  <c:v>1850</c:v>
                </c:pt>
                <c:pt idx="68">
                  <c:v>2050</c:v>
                </c:pt>
                <c:pt idx="69">
                  <c:v>2340</c:v>
                </c:pt>
                <c:pt idx="70">
                  <c:v>2560</c:v>
                </c:pt>
                <c:pt idx="71">
                  <c:v>2870</c:v>
                </c:pt>
                <c:pt idx="72">
                  <c:v>3060</c:v>
                </c:pt>
                <c:pt idx="73">
                  <c:v>3440</c:v>
                </c:pt>
                <c:pt idx="74">
                  <c:v>3710</c:v>
                </c:pt>
                <c:pt idx="75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A24-4E4A-A0E5-5164D905D492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Viscosity!$FR$2:$FR$85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xVal>
          <c:yVal>
            <c:numRef>
              <c:f>Viscosity!$FQ$2:$FQ$85</c:f>
              <c:numCache>
                <c:formatCode>General</c:formatCode>
                <c:ptCount val="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6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12</c:v>
                </c:pt>
                <c:pt idx="44">
                  <c:v>14.05</c:v>
                </c:pt>
                <c:pt idx="45">
                  <c:v>18.05</c:v>
                </c:pt>
                <c:pt idx="46">
                  <c:v>20.05</c:v>
                </c:pt>
                <c:pt idx="47">
                  <c:v>22.05</c:v>
                </c:pt>
                <c:pt idx="48">
                  <c:v>24.05</c:v>
                </c:pt>
                <c:pt idx="49">
                  <c:v>28.05</c:v>
                </c:pt>
                <c:pt idx="50">
                  <c:v>30.05</c:v>
                </c:pt>
                <c:pt idx="51">
                  <c:v>42.1</c:v>
                </c:pt>
                <c:pt idx="52">
                  <c:v>45.9</c:v>
                </c:pt>
                <c:pt idx="53">
                  <c:v>62</c:v>
                </c:pt>
                <c:pt idx="54">
                  <c:v>68</c:v>
                </c:pt>
                <c:pt idx="55">
                  <c:v>78</c:v>
                </c:pt>
                <c:pt idx="56">
                  <c:v>92</c:v>
                </c:pt>
                <c:pt idx="57">
                  <c:v>122</c:v>
                </c:pt>
                <c:pt idx="58">
                  <c:v>142</c:v>
                </c:pt>
                <c:pt idx="59">
                  <c:v>172</c:v>
                </c:pt>
                <c:pt idx="60">
                  <c:v>214.5</c:v>
                </c:pt>
                <c:pt idx="61">
                  <c:v>258.5</c:v>
                </c:pt>
                <c:pt idx="62">
                  <c:v>302.5</c:v>
                </c:pt>
                <c:pt idx="63">
                  <c:v>349.5</c:v>
                </c:pt>
                <c:pt idx="64">
                  <c:v>399.95</c:v>
                </c:pt>
                <c:pt idx="65">
                  <c:v>454.55</c:v>
                </c:pt>
                <c:pt idx="66">
                  <c:v>512.54999999999995</c:v>
                </c:pt>
                <c:pt idx="67">
                  <c:v>580.1</c:v>
                </c:pt>
                <c:pt idx="68">
                  <c:v>656</c:v>
                </c:pt>
                <c:pt idx="69">
                  <c:v>739</c:v>
                </c:pt>
                <c:pt idx="70">
                  <c:v>829.5</c:v>
                </c:pt>
                <c:pt idx="71">
                  <c:v>924.5</c:v>
                </c:pt>
                <c:pt idx="72">
                  <c:v>1037</c:v>
                </c:pt>
                <c:pt idx="73">
                  <c:v>1155.5</c:v>
                </c:pt>
                <c:pt idx="74">
                  <c:v>1262</c:v>
                </c:pt>
                <c:pt idx="75">
                  <c:v>1390.5</c:v>
                </c:pt>
                <c:pt idx="76">
                  <c:v>1509</c:v>
                </c:pt>
                <c:pt idx="77">
                  <c:v>1625.5</c:v>
                </c:pt>
                <c:pt idx="78">
                  <c:v>1759</c:v>
                </c:pt>
                <c:pt idx="79">
                  <c:v>1895.5</c:v>
                </c:pt>
                <c:pt idx="80">
                  <c:v>2067.5</c:v>
                </c:pt>
                <c:pt idx="81">
                  <c:v>2232.5</c:v>
                </c:pt>
                <c:pt idx="82">
                  <c:v>2395</c:v>
                </c:pt>
                <c:pt idx="83">
                  <c:v>2560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A24-4E4A-A0E5-5164D905D492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Viscosity!$GA$2:$GA$112</c:f>
              <c:numCache>
                <c:formatCode>General</c:formatCode>
                <c:ptCount val="111"/>
                <c:pt idx="0">
                  <c:v>0</c:v>
                </c:pt>
                <c:pt idx="1">
                  <c:v>1.1872797258448824E-2</c:v>
                </c:pt>
                <c:pt idx="2">
                  <c:v>2.3745594516897648E-2</c:v>
                </c:pt>
                <c:pt idx="3">
                  <c:v>3.5618391775346474E-2</c:v>
                </c:pt>
                <c:pt idx="4">
                  <c:v>4.7491189033795296E-2</c:v>
                </c:pt>
                <c:pt idx="5">
                  <c:v>5.9363986292244118E-2</c:v>
                </c:pt>
                <c:pt idx="6">
                  <c:v>7.1236783550692948E-2</c:v>
                </c:pt>
                <c:pt idx="7">
                  <c:v>8.310958080914177E-2</c:v>
                </c:pt>
                <c:pt idx="8">
                  <c:v>9.4982378067590592E-2</c:v>
                </c:pt>
                <c:pt idx="9">
                  <c:v>0.10685517532603941</c:v>
                </c:pt>
                <c:pt idx="10">
                  <c:v>0.11872797258448824</c:v>
                </c:pt>
                <c:pt idx="11">
                  <c:v>0.13060076984293706</c:v>
                </c:pt>
                <c:pt idx="12">
                  <c:v>0.1424735671013859</c:v>
                </c:pt>
                <c:pt idx="13">
                  <c:v>0.1543463643598347</c:v>
                </c:pt>
                <c:pt idx="14">
                  <c:v>0.16621916161828354</c:v>
                </c:pt>
                <c:pt idx="15">
                  <c:v>0.17809195887673235</c:v>
                </c:pt>
                <c:pt idx="16">
                  <c:v>0.18996475613518118</c:v>
                </c:pt>
                <c:pt idx="17">
                  <c:v>0.20183755339362999</c:v>
                </c:pt>
                <c:pt idx="18">
                  <c:v>0.21371035065207883</c:v>
                </c:pt>
                <c:pt idx="19">
                  <c:v>0.22558314791052764</c:v>
                </c:pt>
                <c:pt idx="20">
                  <c:v>0.23745594516897647</c:v>
                </c:pt>
                <c:pt idx="21">
                  <c:v>0.24932874242742531</c:v>
                </c:pt>
                <c:pt idx="22">
                  <c:v>0.26120153968587412</c:v>
                </c:pt>
                <c:pt idx="23">
                  <c:v>0.27307433694432293</c:v>
                </c:pt>
                <c:pt idx="24">
                  <c:v>0.28494713420277179</c:v>
                </c:pt>
                <c:pt idx="25">
                  <c:v>0.2968199314612206</c:v>
                </c:pt>
                <c:pt idx="26">
                  <c:v>0.30869272871966941</c:v>
                </c:pt>
                <c:pt idx="27">
                  <c:v>0.32056552597811822</c:v>
                </c:pt>
                <c:pt idx="28">
                  <c:v>0.33243832323656708</c:v>
                </c:pt>
                <c:pt idx="29">
                  <c:v>0.34431112049501589</c:v>
                </c:pt>
                <c:pt idx="30">
                  <c:v>0.3561839177534647</c:v>
                </c:pt>
                <c:pt idx="31">
                  <c:v>0.36805671501191356</c:v>
                </c:pt>
                <c:pt idx="32">
                  <c:v>0.37992951227036237</c:v>
                </c:pt>
                <c:pt idx="33">
                  <c:v>0.39180230952881118</c:v>
                </c:pt>
                <c:pt idx="34">
                  <c:v>0.40367510678725999</c:v>
                </c:pt>
                <c:pt idx="35">
                  <c:v>0.41554790404570885</c:v>
                </c:pt>
                <c:pt idx="36">
                  <c:v>0.42742070130415766</c:v>
                </c:pt>
                <c:pt idx="37">
                  <c:v>0.43929349856260647</c:v>
                </c:pt>
                <c:pt idx="38">
                  <c:v>0.45116629582105527</c:v>
                </c:pt>
                <c:pt idx="39">
                  <c:v>0.46303909307950414</c:v>
                </c:pt>
                <c:pt idx="40">
                  <c:v>0.47491189033795295</c:v>
                </c:pt>
                <c:pt idx="41">
                  <c:v>0.48678468759640176</c:v>
                </c:pt>
                <c:pt idx="42">
                  <c:v>0.49865748485485062</c:v>
                </c:pt>
                <c:pt idx="43">
                  <c:v>0.51053028211329943</c:v>
                </c:pt>
                <c:pt idx="44">
                  <c:v>0.52240307937174824</c:v>
                </c:pt>
                <c:pt idx="45">
                  <c:v>0.53427587663019704</c:v>
                </c:pt>
                <c:pt idx="46">
                  <c:v>0.54614867388864585</c:v>
                </c:pt>
                <c:pt idx="47">
                  <c:v>0.55802147114709466</c:v>
                </c:pt>
                <c:pt idx="48">
                  <c:v>0.56989426840554358</c:v>
                </c:pt>
                <c:pt idx="49">
                  <c:v>0.58176706566399239</c:v>
                </c:pt>
                <c:pt idx="50">
                  <c:v>0.5936398629224412</c:v>
                </c:pt>
                <c:pt idx="51">
                  <c:v>0.60551266018089001</c:v>
                </c:pt>
                <c:pt idx="52">
                  <c:v>0.61738545743933881</c:v>
                </c:pt>
                <c:pt idx="53">
                  <c:v>0.62925825469778762</c:v>
                </c:pt>
                <c:pt idx="54">
                  <c:v>0.64113105195623643</c:v>
                </c:pt>
                <c:pt idx="55">
                  <c:v>0.65300384921468535</c:v>
                </c:pt>
                <c:pt idx="56">
                  <c:v>0.66487664647313416</c:v>
                </c:pt>
                <c:pt idx="57">
                  <c:v>0.67674944373158297</c:v>
                </c:pt>
                <c:pt idx="58">
                  <c:v>0.68862224099003178</c:v>
                </c:pt>
                <c:pt idx="59">
                  <c:v>0.70049503824848058</c:v>
                </c:pt>
                <c:pt idx="60">
                  <c:v>0.71236783550692939</c:v>
                </c:pt>
                <c:pt idx="61">
                  <c:v>0.7242406327653782</c:v>
                </c:pt>
                <c:pt idx="62">
                  <c:v>0.73611343002382712</c:v>
                </c:pt>
                <c:pt idx="63">
                  <c:v>0.74798622728227593</c:v>
                </c:pt>
                <c:pt idx="64">
                  <c:v>0.75985902454072474</c:v>
                </c:pt>
                <c:pt idx="65">
                  <c:v>0.77173182179917355</c:v>
                </c:pt>
                <c:pt idx="66">
                  <c:v>0.78360461905762235</c:v>
                </c:pt>
                <c:pt idx="67">
                  <c:v>0.79547741631607116</c:v>
                </c:pt>
                <c:pt idx="68">
                  <c:v>0.80735021357451997</c:v>
                </c:pt>
                <c:pt idx="69">
                  <c:v>0.81922301083296889</c:v>
                </c:pt>
                <c:pt idx="70">
                  <c:v>0.8310958080914177</c:v>
                </c:pt>
                <c:pt idx="71">
                  <c:v>0.84296860534986651</c:v>
                </c:pt>
                <c:pt idx="72">
                  <c:v>0.85484140260831531</c:v>
                </c:pt>
                <c:pt idx="73">
                  <c:v>0.86671419986676412</c:v>
                </c:pt>
                <c:pt idx="74">
                  <c:v>0.87858699712521293</c:v>
                </c:pt>
                <c:pt idx="75">
                  <c:v>0.89045979438366174</c:v>
                </c:pt>
                <c:pt idx="76">
                  <c:v>0.90233259164211055</c:v>
                </c:pt>
                <c:pt idx="77">
                  <c:v>0.91420538890055947</c:v>
                </c:pt>
                <c:pt idx="78">
                  <c:v>0.92607818615900828</c:v>
                </c:pt>
                <c:pt idx="79">
                  <c:v>0.93795098341745708</c:v>
                </c:pt>
                <c:pt idx="80">
                  <c:v>0.94982378067590589</c:v>
                </c:pt>
                <c:pt idx="81">
                  <c:v>0.9616965779343547</c:v>
                </c:pt>
                <c:pt idx="82">
                  <c:v>0.97356937519280351</c:v>
                </c:pt>
                <c:pt idx="83">
                  <c:v>0.98544217245125232</c:v>
                </c:pt>
                <c:pt idx="84">
                  <c:v>0.99731496970970124</c:v>
                </c:pt>
                <c:pt idx="85">
                  <c:v>1.0091877669681499</c:v>
                </c:pt>
                <c:pt idx="86">
                  <c:v>1.0210605642265989</c:v>
                </c:pt>
                <c:pt idx="87">
                  <c:v>1.0329333614850478</c:v>
                </c:pt>
                <c:pt idx="88">
                  <c:v>1.0448061587434965</c:v>
                </c:pt>
                <c:pt idx="89">
                  <c:v>1.0566789560019454</c:v>
                </c:pt>
                <c:pt idx="90">
                  <c:v>1.0685517532603941</c:v>
                </c:pt>
                <c:pt idx="91">
                  <c:v>1.080424550518843</c:v>
                </c:pt>
                <c:pt idx="92">
                  <c:v>1.0922973477772917</c:v>
                </c:pt>
                <c:pt idx="93">
                  <c:v>1.1041701450357406</c:v>
                </c:pt>
                <c:pt idx="94">
                  <c:v>1.1160429422941893</c:v>
                </c:pt>
                <c:pt idx="95">
                  <c:v>1.1279157395526382</c:v>
                </c:pt>
                <c:pt idx="96">
                  <c:v>1.1397885368110872</c:v>
                </c:pt>
                <c:pt idx="97">
                  <c:v>1.1516613340695359</c:v>
                </c:pt>
                <c:pt idx="98">
                  <c:v>1.1635341313279848</c:v>
                </c:pt>
                <c:pt idx="99">
                  <c:v>1.1754069285864335</c:v>
                </c:pt>
                <c:pt idx="100">
                  <c:v>1.1872797258448824</c:v>
                </c:pt>
                <c:pt idx="101">
                  <c:v>1.1991525231033311</c:v>
                </c:pt>
                <c:pt idx="102">
                  <c:v>1.21102532036178</c:v>
                </c:pt>
                <c:pt idx="103">
                  <c:v>1.2228981176202289</c:v>
                </c:pt>
                <c:pt idx="104">
                  <c:v>1.2347709148786776</c:v>
                </c:pt>
                <c:pt idx="105">
                  <c:v>1.2466437121371265</c:v>
                </c:pt>
                <c:pt idx="106">
                  <c:v>1.2585165093955752</c:v>
                </c:pt>
                <c:pt idx="107">
                  <c:v>1.2703893066540242</c:v>
                </c:pt>
                <c:pt idx="108">
                  <c:v>1.2822621039124729</c:v>
                </c:pt>
                <c:pt idx="109">
                  <c:v>1.2941349011709218</c:v>
                </c:pt>
                <c:pt idx="110">
                  <c:v>1.2976967403484565</c:v>
                </c:pt>
              </c:numCache>
            </c:numRef>
          </c:xVal>
          <c:yVal>
            <c:numRef>
              <c:f>Viscosity!$FZ$2:$FZ$112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0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15.899999999999999</c:v>
                </c:pt>
                <c:pt idx="75">
                  <c:v>12.100000000000001</c:v>
                </c:pt>
                <c:pt idx="76">
                  <c:v>12.100000000000001</c:v>
                </c:pt>
                <c:pt idx="77">
                  <c:v>15.899999999999999</c:v>
                </c:pt>
                <c:pt idx="78">
                  <c:v>20.100000000000001</c:v>
                </c:pt>
                <c:pt idx="79">
                  <c:v>28.1</c:v>
                </c:pt>
                <c:pt idx="80">
                  <c:v>40.1</c:v>
                </c:pt>
                <c:pt idx="81">
                  <c:v>52.099999999999994</c:v>
                </c:pt>
                <c:pt idx="82">
                  <c:v>72.2</c:v>
                </c:pt>
                <c:pt idx="83">
                  <c:v>120</c:v>
                </c:pt>
                <c:pt idx="84">
                  <c:v>164</c:v>
                </c:pt>
                <c:pt idx="85">
                  <c:v>228</c:v>
                </c:pt>
                <c:pt idx="86">
                  <c:v>300</c:v>
                </c:pt>
                <c:pt idx="87">
                  <c:v>375</c:v>
                </c:pt>
                <c:pt idx="88">
                  <c:v>458</c:v>
                </c:pt>
                <c:pt idx="89">
                  <c:v>605</c:v>
                </c:pt>
                <c:pt idx="90">
                  <c:v>709</c:v>
                </c:pt>
                <c:pt idx="91">
                  <c:v>826</c:v>
                </c:pt>
                <c:pt idx="92">
                  <c:v>953</c:v>
                </c:pt>
                <c:pt idx="93">
                  <c:v>1104</c:v>
                </c:pt>
                <c:pt idx="94">
                  <c:v>1244</c:v>
                </c:pt>
                <c:pt idx="95">
                  <c:v>1374</c:v>
                </c:pt>
                <c:pt idx="96">
                  <c:v>1504</c:v>
                </c:pt>
                <c:pt idx="97">
                  <c:v>1644</c:v>
                </c:pt>
                <c:pt idx="98">
                  <c:v>1784</c:v>
                </c:pt>
                <c:pt idx="99">
                  <c:v>1924</c:v>
                </c:pt>
                <c:pt idx="100">
                  <c:v>2084</c:v>
                </c:pt>
                <c:pt idx="101">
                  <c:v>2284</c:v>
                </c:pt>
                <c:pt idx="102">
                  <c:v>2454</c:v>
                </c:pt>
                <c:pt idx="103">
                  <c:v>2654</c:v>
                </c:pt>
                <c:pt idx="104">
                  <c:v>2874</c:v>
                </c:pt>
                <c:pt idx="105">
                  <c:v>3044</c:v>
                </c:pt>
                <c:pt idx="106">
                  <c:v>3274</c:v>
                </c:pt>
                <c:pt idx="107">
                  <c:v>3454</c:v>
                </c:pt>
                <c:pt idx="108">
                  <c:v>3724</c:v>
                </c:pt>
                <c:pt idx="109">
                  <c:v>3954</c:v>
                </c:pt>
                <c:pt idx="110">
                  <c:v>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A24-4E4A-A0E5-5164D905D492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Viscosity!$GJ$2:$GJ$103</c:f>
              <c:numCache>
                <c:formatCode>General</c:formatCode>
                <c:ptCount val="102"/>
                <c:pt idx="0">
                  <c:v>0</c:v>
                </c:pt>
                <c:pt idx="1">
                  <c:v>1.3106681872406736E-2</c:v>
                </c:pt>
                <c:pt idx="2">
                  <c:v>2.6213363744813471E-2</c:v>
                </c:pt>
                <c:pt idx="3">
                  <c:v>3.932004561722021E-2</c:v>
                </c:pt>
                <c:pt idx="4">
                  <c:v>5.2426727489626943E-2</c:v>
                </c:pt>
                <c:pt idx="5">
                  <c:v>6.5533409362033682E-2</c:v>
                </c:pt>
                <c:pt idx="6">
                  <c:v>7.8640091234440421E-2</c:v>
                </c:pt>
                <c:pt idx="7">
                  <c:v>9.1746773106847146E-2</c:v>
                </c:pt>
                <c:pt idx="8">
                  <c:v>0.10485345497925389</c:v>
                </c:pt>
                <c:pt idx="9">
                  <c:v>0.11796013685166062</c:v>
                </c:pt>
                <c:pt idx="10">
                  <c:v>0.13106681872406736</c:v>
                </c:pt>
                <c:pt idx="11">
                  <c:v>0.1441735005964741</c:v>
                </c:pt>
                <c:pt idx="12">
                  <c:v>0.15728018246888084</c:v>
                </c:pt>
                <c:pt idx="13">
                  <c:v>0.17038686434128755</c:v>
                </c:pt>
                <c:pt idx="14">
                  <c:v>0.18349354621369429</c:v>
                </c:pt>
                <c:pt idx="15">
                  <c:v>0.19660022808610103</c:v>
                </c:pt>
                <c:pt idx="16">
                  <c:v>0.20970690995850777</c:v>
                </c:pt>
                <c:pt idx="17">
                  <c:v>0.22281359183091451</c:v>
                </c:pt>
                <c:pt idx="18">
                  <c:v>0.23592027370332125</c:v>
                </c:pt>
                <c:pt idx="19">
                  <c:v>0.24902695557572799</c:v>
                </c:pt>
                <c:pt idx="20">
                  <c:v>0.26213363744813473</c:v>
                </c:pt>
                <c:pt idx="21">
                  <c:v>0.27524031932054144</c:v>
                </c:pt>
                <c:pt idx="22">
                  <c:v>0.2883470011929482</c:v>
                </c:pt>
                <c:pt idx="23">
                  <c:v>0.30145368306535492</c:v>
                </c:pt>
                <c:pt idx="24">
                  <c:v>0.31456036493776168</c:v>
                </c:pt>
                <c:pt idx="25">
                  <c:v>0.32766704681016839</c:v>
                </c:pt>
                <c:pt idx="26">
                  <c:v>0.34077372868257511</c:v>
                </c:pt>
                <c:pt idx="27">
                  <c:v>0.35388041055498187</c:v>
                </c:pt>
                <c:pt idx="28">
                  <c:v>0.36698709242738858</c:v>
                </c:pt>
                <c:pt idx="29">
                  <c:v>0.38009377429979535</c:v>
                </c:pt>
                <c:pt idx="30">
                  <c:v>0.39320045617220206</c:v>
                </c:pt>
                <c:pt idx="31">
                  <c:v>0.40630713804460883</c:v>
                </c:pt>
                <c:pt idx="32">
                  <c:v>0.41941381991701554</c:v>
                </c:pt>
                <c:pt idx="33">
                  <c:v>0.43252050178942231</c:v>
                </c:pt>
                <c:pt idx="34">
                  <c:v>0.44562718366182902</c:v>
                </c:pt>
                <c:pt idx="35">
                  <c:v>0.45873386553423573</c:v>
                </c:pt>
                <c:pt idx="36">
                  <c:v>0.4718405474066425</c:v>
                </c:pt>
                <c:pt idx="37">
                  <c:v>0.48494722927904921</c:v>
                </c:pt>
                <c:pt idx="38">
                  <c:v>0.49805391115145597</c:v>
                </c:pt>
                <c:pt idx="39">
                  <c:v>0.51116059302386274</c:v>
                </c:pt>
                <c:pt idx="40">
                  <c:v>0.52426727489626945</c:v>
                </c:pt>
                <c:pt idx="41">
                  <c:v>0.53737395676867616</c:v>
                </c:pt>
                <c:pt idx="42">
                  <c:v>0.55048063864108288</c:v>
                </c:pt>
                <c:pt idx="43">
                  <c:v>0.56358732051348959</c:v>
                </c:pt>
                <c:pt idx="44">
                  <c:v>0.57669400238589641</c:v>
                </c:pt>
                <c:pt idx="45">
                  <c:v>0.58980068425830312</c:v>
                </c:pt>
                <c:pt idx="46">
                  <c:v>0.60290736613070983</c:v>
                </c:pt>
                <c:pt idx="47">
                  <c:v>0.61601404800311654</c:v>
                </c:pt>
                <c:pt idx="48">
                  <c:v>0.62912072987552337</c:v>
                </c:pt>
                <c:pt idx="49">
                  <c:v>0.64222741174793008</c:v>
                </c:pt>
                <c:pt idx="50">
                  <c:v>0.65533409362033679</c:v>
                </c:pt>
                <c:pt idx="51">
                  <c:v>0.6684407754927435</c:v>
                </c:pt>
                <c:pt idx="52">
                  <c:v>0.68154745736515021</c:v>
                </c:pt>
                <c:pt idx="53">
                  <c:v>0.69465413923755703</c:v>
                </c:pt>
                <c:pt idx="54">
                  <c:v>0.70776082110996374</c:v>
                </c:pt>
                <c:pt idx="55">
                  <c:v>0.72086750298237046</c:v>
                </c:pt>
                <c:pt idx="56">
                  <c:v>0.73397418485477717</c:v>
                </c:pt>
                <c:pt idx="57">
                  <c:v>0.74708086672718399</c:v>
                </c:pt>
                <c:pt idx="58">
                  <c:v>0.7601875485995907</c:v>
                </c:pt>
                <c:pt idx="59">
                  <c:v>0.77329423047199741</c:v>
                </c:pt>
                <c:pt idx="60">
                  <c:v>0.78640091234440412</c:v>
                </c:pt>
                <c:pt idx="61">
                  <c:v>0.79950759421681084</c:v>
                </c:pt>
                <c:pt idx="62">
                  <c:v>0.81261427608921766</c:v>
                </c:pt>
                <c:pt idx="63">
                  <c:v>0.82572095796162437</c:v>
                </c:pt>
                <c:pt idx="64">
                  <c:v>0.83882763983403108</c:v>
                </c:pt>
                <c:pt idx="65">
                  <c:v>0.85193432170643779</c:v>
                </c:pt>
                <c:pt idx="66">
                  <c:v>0.86504100357884461</c:v>
                </c:pt>
                <c:pt idx="67">
                  <c:v>0.87814768545125133</c:v>
                </c:pt>
                <c:pt idx="68">
                  <c:v>0.89125436732365804</c:v>
                </c:pt>
                <c:pt idx="69">
                  <c:v>0.90436104919606475</c:v>
                </c:pt>
                <c:pt idx="70">
                  <c:v>0.91746773106847146</c:v>
                </c:pt>
                <c:pt idx="71">
                  <c:v>0.93057441294087828</c:v>
                </c:pt>
                <c:pt idx="72">
                  <c:v>0.94368109481328499</c:v>
                </c:pt>
                <c:pt idx="73">
                  <c:v>0.9567877766856917</c:v>
                </c:pt>
                <c:pt idx="74">
                  <c:v>0.96989445855809842</c:v>
                </c:pt>
                <c:pt idx="75">
                  <c:v>0.98300114043050524</c:v>
                </c:pt>
                <c:pt idx="76">
                  <c:v>0.99610782230291195</c:v>
                </c:pt>
                <c:pt idx="77">
                  <c:v>1.0092145041753187</c:v>
                </c:pt>
                <c:pt idx="78">
                  <c:v>1.0223211860477255</c:v>
                </c:pt>
                <c:pt idx="79">
                  <c:v>1.0354278679201321</c:v>
                </c:pt>
                <c:pt idx="80">
                  <c:v>1.0485345497925389</c:v>
                </c:pt>
                <c:pt idx="81">
                  <c:v>1.0616412316649455</c:v>
                </c:pt>
                <c:pt idx="82">
                  <c:v>1.0747479135373523</c:v>
                </c:pt>
                <c:pt idx="83">
                  <c:v>1.0878545954097592</c:v>
                </c:pt>
                <c:pt idx="84">
                  <c:v>1.1009612772821658</c:v>
                </c:pt>
                <c:pt idx="85">
                  <c:v>1.1140679591545726</c:v>
                </c:pt>
                <c:pt idx="86">
                  <c:v>1.1271746410269792</c:v>
                </c:pt>
                <c:pt idx="87">
                  <c:v>1.140281322899386</c:v>
                </c:pt>
                <c:pt idx="88">
                  <c:v>1.1533880047717928</c:v>
                </c:pt>
                <c:pt idx="89">
                  <c:v>1.1664946866441994</c:v>
                </c:pt>
                <c:pt idx="90">
                  <c:v>1.1796013685166062</c:v>
                </c:pt>
                <c:pt idx="91">
                  <c:v>1.1927080503890131</c:v>
                </c:pt>
                <c:pt idx="92">
                  <c:v>1.2058147322614197</c:v>
                </c:pt>
                <c:pt idx="93">
                  <c:v>1.2189214141338265</c:v>
                </c:pt>
                <c:pt idx="94">
                  <c:v>1.2320280960062331</c:v>
                </c:pt>
                <c:pt idx="95">
                  <c:v>1.2451347778786399</c:v>
                </c:pt>
                <c:pt idx="96">
                  <c:v>1.2582414597510467</c:v>
                </c:pt>
                <c:pt idx="97">
                  <c:v>1.2713481416234533</c:v>
                </c:pt>
                <c:pt idx="98">
                  <c:v>1.2844548234958602</c:v>
                </c:pt>
                <c:pt idx="99">
                  <c:v>1.2975615053682668</c:v>
                </c:pt>
                <c:pt idx="100">
                  <c:v>1.3106681872406736</c:v>
                </c:pt>
                <c:pt idx="101">
                  <c:v>1.3172215281768769</c:v>
                </c:pt>
              </c:numCache>
            </c:numRef>
          </c:xVal>
          <c:yVal>
            <c:numRef>
              <c:f>Viscosity!$GI$2:$GI$103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12</c:v>
                </c:pt>
                <c:pt idx="61">
                  <c:v>16</c:v>
                </c:pt>
                <c:pt idx="62">
                  <c:v>20</c:v>
                </c:pt>
                <c:pt idx="63">
                  <c:v>24</c:v>
                </c:pt>
                <c:pt idx="64">
                  <c:v>31.9</c:v>
                </c:pt>
                <c:pt idx="65">
                  <c:v>44.1</c:v>
                </c:pt>
                <c:pt idx="66">
                  <c:v>60.1</c:v>
                </c:pt>
                <c:pt idx="67">
                  <c:v>80.2</c:v>
                </c:pt>
                <c:pt idx="68">
                  <c:v>112</c:v>
                </c:pt>
                <c:pt idx="69">
                  <c:v>148</c:v>
                </c:pt>
                <c:pt idx="70">
                  <c:v>189</c:v>
                </c:pt>
                <c:pt idx="71">
                  <c:v>229</c:v>
                </c:pt>
                <c:pt idx="72">
                  <c:v>304</c:v>
                </c:pt>
                <c:pt idx="73">
                  <c:v>371</c:v>
                </c:pt>
                <c:pt idx="74">
                  <c:v>424</c:v>
                </c:pt>
                <c:pt idx="75">
                  <c:v>491</c:v>
                </c:pt>
                <c:pt idx="76">
                  <c:v>548</c:v>
                </c:pt>
                <c:pt idx="77">
                  <c:v>601</c:v>
                </c:pt>
                <c:pt idx="78">
                  <c:v>658</c:v>
                </c:pt>
                <c:pt idx="79">
                  <c:v>731</c:v>
                </c:pt>
                <c:pt idx="80">
                  <c:v>845</c:v>
                </c:pt>
                <c:pt idx="81">
                  <c:v>955</c:v>
                </c:pt>
                <c:pt idx="82">
                  <c:v>1080</c:v>
                </c:pt>
                <c:pt idx="83">
                  <c:v>1180</c:v>
                </c:pt>
                <c:pt idx="84">
                  <c:v>1270</c:v>
                </c:pt>
                <c:pt idx="85">
                  <c:v>1370</c:v>
                </c:pt>
                <c:pt idx="86">
                  <c:v>1490</c:v>
                </c:pt>
                <c:pt idx="87">
                  <c:v>1630</c:v>
                </c:pt>
                <c:pt idx="88">
                  <c:v>1820</c:v>
                </c:pt>
                <c:pt idx="89">
                  <c:v>1920</c:v>
                </c:pt>
                <c:pt idx="90">
                  <c:v>2040</c:v>
                </c:pt>
                <c:pt idx="91">
                  <c:v>2200</c:v>
                </c:pt>
                <c:pt idx="92">
                  <c:v>2350</c:v>
                </c:pt>
                <c:pt idx="93">
                  <c:v>2500</c:v>
                </c:pt>
                <c:pt idx="94">
                  <c:v>2620</c:v>
                </c:pt>
                <c:pt idx="95">
                  <c:v>2670</c:v>
                </c:pt>
                <c:pt idx="96">
                  <c:v>2870</c:v>
                </c:pt>
                <c:pt idx="97">
                  <c:v>3060</c:v>
                </c:pt>
                <c:pt idx="98">
                  <c:v>3260</c:v>
                </c:pt>
                <c:pt idx="99">
                  <c:v>3410</c:v>
                </c:pt>
                <c:pt idx="100">
                  <c:v>3610</c:v>
                </c:pt>
                <c:pt idx="101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A24-4E4A-A0E5-5164D905D492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Viscosity!$GS$2:$GS$181</c:f>
              <c:numCache>
                <c:formatCode>General</c:formatCode>
                <c:ptCount val="180"/>
                <c:pt idx="0">
                  <c:v>0</c:v>
                </c:pt>
                <c:pt idx="1">
                  <c:v>7.3676860501372928E-3</c:v>
                </c:pt>
                <c:pt idx="2">
                  <c:v>1.4735372100274586E-2</c:v>
                </c:pt>
                <c:pt idx="3">
                  <c:v>2.2103058150411879E-2</c:v>
                </c:pt>
                <c:pt idx="4">
                  <c:v>2.9470744200549171E-2</c:v>
                </c:pt>
                <c:pt idx="5">
                  <c:v>3.6838430250686463E-2</c:v>
                </c:pt>
                <c:pt idx="6">
                  <c:v>4.4206116300823758E-2</c:v>
                </c:pt>
                <c:pt idx="7">
                  <c:v>5.1573802350961054E-2</c:v>
                </c:pt>
                <c:pt idx="8">
                  <c:v>5.8941488401098342E-2</c:v>
                </c:pt>
                <c:pt idx="9">
                  <c:v>6.6309174451235631E-2</c:v>
                </c:pt>
                <c:pt idx="10">
                  <c:v>7.3676860501372926E-2</c:v>
                </c:pt>
                <c:pt idx="11">
                  <c:v>8.1044546551510221E-2</c:v>
                </c:pt>
                <c:pt idx="12">
                  <c:v>8.8412232601647517E-2</c:v>
                </c:pt>
                <c:pt idx="13">
                  <c:v>9.5779918651784812E-2</c:v>
                </c:pt>
                <c:pt idx="14">
                  <c:v>0.10314760470192211</c:v>
                </c:pt>
                <c:pt idx="15">
                  <c:v>0.11051529075205939</c:v>
                </c:pt>
                <c:pt idx="16">
                  <c:v>0.11788297680219668</c:v>
                </c:pt>
                <c:pt idx="17">
                  <c:v>0.12525066285233399</c:v>
                </c:pt>
                <c:pt idx="18">
                  <c:v>0.13261834890247126</c:v>
                </c:pt>
                <c:pt idx="19">
                  <c:v>0.13998603495260856</c:v>
                </c:pt>
                <c:pt idx="20">
                  <c:v>0.14735372100274585</c:v>
                </c:pt>
                <c:pt idx="21">
                  <c:v>0.15472140705288315</c:v>
                </c:pt>
                <c:pt idx="22">
                  <c:v>0.16208909310302044</c:v>
                </c:pt>
                <c:pt idx="23">
                  <c:v>0.16945677915315774</c:v>
                </c:pt>
                <c:pt idx="24">
                  <c:v>0.17682446520329503</c:v>
                </c:pt>
                <c:pt idx="25">
                  <c:v>0.18419215125343233</c:v>
                </c:pt>
                <c:pt idx="26">
                  <c:v>0.19155983730356962</c:v>
                </c:pt>
                <c:pt idx="27">
                  <c:v>0.19892752335370692</c:v>
                </c:pt>
                <c:pt idx="28">
                  <c:v>0.20629520940384422</c:v>
                </c:pt>
                <c:pt idx="29">
                  <c:v>0.21366289545398148</c:v>
                </c:pt>
                <c:pt idx="30">
                  <c:v>0.22103058150411878</c:v>
                </c:pt>
                <c:pt idx="31">
                  <c:v>0.22839826755425607</c:v>
                </c:pt>
                <c:pt idx="32">
                  <c:v>0.23576595360439337</c:v>
                </c:pt>
                <c:pt idx="33">
                  <c:v>0.24313363965453066</c:v>
                </c:pt>
                <c:pt idx="34">
                  <c:v>0.25050132570466799</c:v>
                </c:pt>
                <c:pt idx="35">
                  <c:v>0.25786901175480526</c:v>
                </c:pt>
                <c:pt idx="36">
                  <c:v>0.26523669780494252</c:v>
                </c:pt>
                <c:pt idx="37">
                  <c:v>0.27260438385507985</c:v>
                </c:pt>
                <c:pt idx="38">
                  <c:v>0.27997206990521711</c:v>
                </c:pt>
                <c:pt idx="39">
                  <c:v>0.28733975595535444</c:v>
                </c:pt>
                <c:pt idx="40">
                  <c:v>0.2947074420054917</c:v>
                </c:pt>
                <c:pt idx="41">
                  <c:v>0.30207512805562903</c:v>
                </c:pt>
                <c:pt idx="42">
                  <c:v>0.3094428141057663</c:v>
                </c:pt>
                <c:pt idx="43">
                  <c:v>0.31681050015590362</c:v>
                </c:pt>
                <c:pt idx="44">
                  <c:v>0.32417818620604089</c:v>
                </c:pt>
                <c:pt idx="45">
                  <c:v>0.33154587225617821</c:v>
                </c:pt>
                <c:pt idx="46">
                  <c:v>0.33891355830631548</c:v>
                </c:pt>
                <c:pt idx="47">
                  <c:v>0.34628124435645274</c:v>
                </c:pt>
                <c:pt idx="48">
                  <c:v>0.35364893040659007</c:v>
                </c:pt>
                <c:pt idx="49">
                  <c:v>0.36101661645672734</c:v>
                </c:pt>
                <c:pt idx="50">
                  <c:v>0.36838430250686466</c:v>
                </c:pt>
                <c:pt idx="51">
                  <c:v>0.37575198855700193</c:v>
                </c:pt>
                <c:pt idx="52">
                  <c:v>0.38311967460713925</c:v>
                </c:pt>
                <c:pt idx="53">
                  <c:v>0.39048736065727652</c:v>
                </c:pt>
                <c:pt idx="54">
                  <c:v>0.39785504670741384</c:v>
                </c:pt>
                <c:pt idx="55">
                  <c:v>0.40522273275755111</c:v>
                </c:pt>
                <c:pt idx="56">
                  <c:v>0.41259041880768843</c:v>
                </c:pt>
                <c:pt idx="57">
                  <c:v>0.4199581048578257</c:v>
                </c:pt>
                <c:pt idx="58">
                  <c:v>0.42732579090796297</c:v>
                </c:pt>
                <c:pt idx="59">
                  <c:v>0.43469347695810029</c:v>
                </c:pt>
                <c:pt idx="60">
                  <c:v>0.44206116300823756</c:v>
                </c:pt>
                <c:pt idx="61">
                  <c:v>0.44942884905837488</c:v>
                </c:pt>
                <c:pt idx="62">
                  <c:v>0.45679653510851215</c:v>
                </c:pt>
                <c:pt idx="63">
                  <c:v>0.46416422115864947</c:v>
                </c:pt>
                <c:pt idx="64">
                  <c:v>0.47153190720878674</c:v>
                </c:pt>
                <c:pt idx="65">
                  <c:v>0.47889959325892406</c:v>
                </c:pt>
                <c:pt idx="66">
                  <c:v>0.48626727930906133</c:v>
                </c:pt>
                <c:pt idx="67">
                  <c:v>0.49363496535919865</c:v>
                </c:pt>
                <c:pt idx="68">
                  <c:v>0.50100265140933598</c:v>
                </c:pt>
                <c:pt idx="69">
                  <c:v>0.50837033745947324</c:v>
                </c:pt>
                <c:pt idx="70">
                  <c:v>0.51573802350961051</c:v>
                </c:pt>
                <c:pt idx="71">
                  <c:v>0.52310570955974778</c:v>
                </c:pt>
                <c:pt idx="72">
                  <c:v>0.53047339560988505</c:v>
                </c:pt>
                <c:pt idx="73">
                  <c:v>0.53784108166002242</c:v>
                </c:pt>
                <c:pt idx="74">
                  <c:v>0.54520876771015969</c:v>
                </c:pt>
                <c:pt idx="75">
                  <c:v>0.55257645376029696</c:v>
                </c:pt>
                <c:pt idx="76">
                  <c:v>0.55994413981043423</c:v>
                </c:pt>
                <c:pt idx="77">
                  <c:v>0.56731182586057161</c:v>
                </c:pt>
                <c:pt idx="78">
                  <c:v>0.57467951191070887</c:v>
                </c:pt>
                <c:pt idx="79">
                  <c:v>0.58204719796084614</c:v>
                </c:pt>
                <c:pt idx="80">
                  <c:v>0.58941488401098341</c:v>
                </c:pt>
                <c:pt idx="81">
                  <c:v>0.59678257006112068</c:v>
                </c:pt>
                <c:pt idx="82">
                  <c:v>0.60415025611125805</c:v>
                </c:pt>
                <c:pt idx="83">
                  <c:v>0.61151794216139532</c:v>
                </c:pt>
                <c:pt idx="84">
                  <c:v>0.61888562821153259</c:v>
                </c:pt>
                <c:pt idx="85">
                  <c:v>0.62625331426166986</c:v>
                </c:pt>
                <c:pt idx="86">
                  <c:v>0.63362100031180724</c:v>
                </c:pt>
                <c:pt idx="87">
                  <c:v>0.6409886863619445</c:v>
                </c:pt>
                <c:pt idx="88">
                  <c:v>0.64835637241208177</c:v>
                </c:pt>
                <c:pt idx="89">
                  <c:v>0.65572405846221904</c:v>
                </c:pt>
                <c:pt idx="90">
                  <c:v>0.66309174451235642</c:v>
                </c:pt>
                <c:pt idx="91">
                  <c:v>0.67045943056249369</c:v>
                </c:pt>
                <c:pt idx="92">
                  <c:v>0.67782711661263095</c:v>
                </c:pt>
                <c:pt idx="93">
                  <c:v>0.68519480266276822</c:v>
                </c:pt>
                <c:pt idx="94">
                  <c:v>0.69256248871290549</c:v>
                </c:pt>
                <c:pt idx="95">
                  <c:v>0.69993017476304287</c:v>
                </c:pt>
                <c:pt idx="96">
                  <c:v>0.70729786081318013</c:v>
                </c:pt>
                <c:pt idx="97">
                  <c:v>0.7146655468633174</c:v>
                </c:pt>
                <c:pt idx="98">
                  <c:v>0.72203323291345467</c:v>
                </c:pt>
                <c:pt idx="99">
                  <c:v>0.72940091896359205</c:v>
                </c:pt>
                <c:pt idx="100">
                  <c:v>0.73676860501372932</c:v>
                </c:pt>
                <c:pt idx="101">
                  <c:v>0.74413629106386658</c:v>
                </c:pt>
                <c:pt idx="102">
                  <c:v>0.75150397711400385</c:v>
                </c:pt>
                <c:pt idx="103">
                  <c:v>0.75887166316414112</c:v>
                </c:pt>
                <c:pt idx="104">
                  <c:v>0.7662393492142785</c:v>
                </c:pt>
                <c:pt idx="105">
                  <c:v>0.77360703526441577</c:v>
                </c:pt>
                <c:pt idx="106">
                  <c:v>0.78097472131455303</c:v>
                </c:pt>
                <c:pt idx="107">
                  <c:v>0.7883424073646903</c:v>
                </c:pt>
                <c:pt idx="108">
                  <c:v>0.79571009341482768</c:v>
                </c:pt>
                <c:pt idx="109">
                  <c:v>0.80307777946496495</c:v>
                </c:pt>
                <c:pt idx="110">
                  <c:v>0.81044546551510221</c:v>
                </c:pt>
                <c:pt idx="111">
                  <c:v>0.81781315156523948</c:v>
                </c:pt>
                <c:pt idx="112">
                  <c:v>0.82518083761537686</c:v>
                </c:pt>
                <c:pt idx="113">
                  <c:v>0.83254852366551413</c:v>
                </c:pt>
                <c:pt idx="114">
                  <c:v>0.8399162097156514</c:v>
                </c:pt>
                <c:pt idx="115">
                  <c:v>0.84728389576578866</c:v>
                </c:pt>
                <c:pt idx="116">
                  <c:v>0.85465158181592593</c:v>
                </c:pt>
                <c:pt idx="117">
                  <c:v>0.86201926786606331</c:v>
                </c:pt>
                <c:pt idx="118">
                  <c:v>0.86938695391620058</c:v>
                </c:pt>
                <c:pt idx="119">
                  <c:v>0.87675463996633785</c:v>
                </c:pt>
                <c:pt idx="120">
                  <c:v>0.88412232601647511</c:v>
                </c:pt>
                <c:pt idx="121">
                  <c:v>0.89149001206661249</c:v>
                </c:pt>
                <c:pt idx="122">
                  <c:v>0.89885769811674976</c:v>
                </c:pt>
                <c:pt idx="123">
                  <c:v>0.90622538416688703</c:v>
                </c:pt>
                <c:pt idx="124">
                  <c:v>0.91359307021702429</c:v>
                </c:pt>
                <c:pt idx="125">
                  <c:v>0.92096075626716167</c:v>
                </c:pt>
                <c:pt idx="126">
                  <c:v>0.92832844231729894</c:v>
                </c:pt>
                <c:pt idx="127">
                  <c:v>0.93569612836743621</c:v>
                </c:pt>
                <c:pt idx="128">
                  <c:v>0.94306381441757348</c:v>
                </c:pt>
                <c:pt idx="129">
                  <c:v>0.95043150046771074</c:v>
                </c:pt>
                <c:pt idx="130">
                  <c:v>0.95779918651784812</c:v>
                </c:pt>
                <c:pt idx="131">
                  <c:v>0.96516687256798539</c:v>
                </c:pt>
                <c:pt idx="132">
                  <c:v>0.97253455861812266</c:v>
                </c:pt>
                <c:pt idx="133">
                  <c:v>0.97990224466825993</c:v>
                </c:pt>
                <c:pt idx="134">
                  <c:v>0.9872699307183973</c:v>
                </c:pt>
                <c:pt idx="135">
                  <c:v>0.99463761676853457</c:v>
                </c:pt>
                <c:pt idx="136">
                  <c:v>1.002005302818672</c:v>
                </c:pt>
                <c:pt idx="137">
                  <c:v>1.0093729888688092</c:v>
                </c:pt>
                <c:pt idx="138">
                  <c:v>1.0167406749189465</c:v>
                </c:pt>
                <c:pt idx="139">
                  <c:v>1.0241083609690838</c:v>
                </c:pt>
                <c:pt idx="140">
                  <c:v>1.031476047019221</c:v>
                </c:pt>
                <c:pt idx="141">
                  <c:v>1.0388437330693583</c:v>
                </c:pt>
                <c:pt idx="142">
                  <c:v>1.0462114191194956</c:v>
                </c:pt>
                <c:pt idx="143">
                  <c:v>1.0535791051696328</c:v>
                </c:pt>
                <c:pt idx="144">
                  <c:v>1.0609467912197701</c:v>
                </c:pt>
                <c:pt idx="145">
                  <c:v>1.0683144772699076</c:v>
                </c:pt>
                <c:pt idx="146">
                  <c:v>1.0756821633200448</c:v>
                </c:pt>
                <c:pt idx="147">
                  <c:v>1.0830498493701821</c:v>
                </c:pt>
                <c:pt idx="148">
                  <c:v>1.0904175354203194</c:v>
                </c:pt>
                <c:pt idx="149">
                  <c:v>1.0977852214704567</c:v>
                </c:pt>
                <c:pt idx="150">
                  <c:v>1.1051529075205939</c:v>
                </c:pt>
                <c:pt idx="151">
                  <c:v>1.1125205935707312</c:v>
                </c:pt>
                <c:pt idx="152">
                  <c:v>1.1198882796208685</c:v>
                </c:pt>
                <c:pt idx="153">
                  <c:v>1.1272559656710057</c:v>
                </c:pt>
                <c:pt idx="154">
                  <c:v>1.1346236517211432</c:v>
                </c:pt>
                <c:pt idx="155">
                  <c:v>1.1419913377712805</c:v>
                </c:pt>
                <c:pt idx="156">
                  <c:v>1.1493590238214177</c:v>
                </c:pt>
                <c:pt idx="157">
                  <c:v>1.156726709871555</c:v>
                </c:pt>
                <c:pt idx="158">
                  <c:v>1.1640943959216923</c:v>
                </c:pt>
                <c:pt idx="159">
                  <c:v>1.1714620819718295</c:v>
                </c:pt>
                <c:pt idx="160">
                  <c:v>1.1788297680219668</c:v>
                </c:pt>
                <c:pt idx="161">
                  <c:v>1.1861974540721041</c:v>
                </c:pt>
                <c:pt idx="162">
                  <c:v>1.1935651401222414</c:v>
                </c:pt>
                <c:pt idx="163">
                  <c:v>1.2009328261723788</c:v>
                </c:pt>
                <c:pt idx="164">
                  <c:v>1.2083005122225161</c:v>
                </c:pt>
                <c:pt idx="165">
                  <c:v>1.2156681982726534</c:v>
                </c:pt>
                <c:pt idx="166">
                  <c:v>1.2230358843227906</c:v>
                </c:pt>
                <c:pt idx="167">
                  <c:v>1.2304035703729279</c:v>
                </c:pt>
                <c:pt idx="168">
                  <c:v>1.2377712564230652</c:v>
                </c:pt>
                <c:pt idx="169">
                  <c:v>1.2451389424732024</c:v>
                </c:pt>
                <c:pt idx="170">
                  <c:v>1.2525066285233397</c:v>
                </c:pt>
                <c:pt idx="171">
                  <c:v>1.2598743145734772</c:v>
                </c:pt>
                <c:pt idx="172">
                  <c:v>1.2672420006236145</c:v>
                </c:pt>
                <c:pt idx="173">
                  <c:v>1.2746096866737517</c:v>
                </c:pt>
                <c:pt idx="174">
                  <c:v>1.281977372723889</c:v>
                </c:pt>
                <c:pt idx="175">
                  <c:v>1.2893450587740263</c:v>
                </c:pt>
                <c:pt idx="176">
                  <c:v>1.2967127448241635</c:v>
                </c:pt>
                <c:pt idx="177">
                  <c:v>1.3040804308743008</c:v>
                </c:pt>
                <c:pt idx="178">
                  <c:v>1.3114481169244381</c:v>
                </c:pt>
                <c:pt idx="179">
                  <c:v>1.3188158029745753</c:v>
                </c:pt>
              </c:numCache>
            </c:numRef>
          </c:xVal>
          <c:yVal>
            <c:numRef>
              <c:f>Viscosity!$GR$2:$GR$181</c:f>
              <c:numCache>
                <c:formatCode>General</c:formatCode>
                <c:ptCount val="180"/>
                <c:pt idx="0">
                  <c:v>0</c:v>
                </c:pt>
                <c:pt idx="1">
                  <c:v>-2.0224719101123583</c:v>
                </c:pt>
                <c:pt idx="2">
                  <c:v>-2.0224719101123583</c:v>
                </c:pt>
                <c:pt idx="3">
                  <c:v>1.9775280898876417</c:v>
                </c:pt>
                <c:pt idx="4">
                  <c:v>-2.0224719101123583</c:v>
                </c:pt>
                <c:pt idx="5">
                  <c:v>-2.0224719101123583</c:v>
                </c:pt>
                <c:pt idx="6">
                  <c:v>-2.0224719101123583</c:v>
                </c:pt>
                <c:pt idx="7">
                  <c:v>-2.0224719101123583</c:v>
                </c:pt>
                <c:pt idx="8">
                  <c:v>-2.0224719101123583</c:v>
                </c:pt>
                <c:pt idx="9">
                  <c:v>-2.0224719101123583</c:v>
                </c:pt>
                <c:pt idx="10">
                  <c:v>-2.0224719101123583</c:v>
                </c:pt>
                <c:pt idx="11">
                  <c:v>-2.0224719101123583</c:v>
                </c:pt>
                <c:pt idx="12">
                  <c:v>-2.0224719101123583</c:v>
                </c:pt>
                <c:pt idx="13">
                  <c:v>-2.0224719101123583</c:v>
                </c:pt>
                <c:pt idx="14">
                  <c:v>-2.0224719101123583</c:v>
                </c:pt>
                <c:pt idx="15">
                  <c:v>-2.0224719101123583</c:v>
                </c:pt>
                <c:pt idx="16">
                  <c:v>1.9775280898876417</c:v>
                </c:pt>
                <c:pt idx="17">
                  <c:v>-2.0224719101123583</c:v>
                </c:pt>
                <c:pt idx="18">
                  <c:v>1.9775280898876417</c:v>
                </c:pt>
                <c:pt idx="19">
                  <c:v>-2.0224719101123583</c:v>
                </c:pt>
                <c:pt idx="20">
                  <c:v>1.9775280898876417</c:v>
                </c:pt>
                <c:pt idx="21">
                  <c:v>1.9775280898876417</c:v>
                </c:pt>
                <c:pt idx="22">
                  <c:v>-2.0224719101123583</c:v>
                </c:pt>
                <c:pt idx="23">
                  <c:v>1.9775280898876417</c:v>
                </c:pt>
                <c:pt idx="24">
                  <c:v>1.9775280898876417</c:v>
                </c:pt>
                <c:pt idx="25">
                  <c:v>1.9775280898876417</c:v>
                </c:pt>
                <c:pt idx="26">
                  <c:v>-2.0224719101123583</c:v>
                </c:pt>
                <c:pt idx="27">
                  <c:v>1.9775280898876417</c:v>
                </c:pt>
                <c:pt idx="28">
                  <c:v>-2.0224719101123583</c:v>
                </c:pt>
                <c:pt idx="29">
                  <c:v>1.9775280898876417</c:v>
                </c:pt>
                <c:pt idx="30">
                  <c:v>1.9775280898876417</c:v>
                </c:pt>
                <c:pt idx="31">
                  <c:v>-2.0224719101123583</c:v>
                </c:pt>
                <c:pt idx="32">
                  <c:v>1.9775280898876417</c:v>
                </c:pt>
                <c:pt idx="33">
                  <c:v>-2.0224719101123583</c:v>
                </c:pt>
                <c:pt idx="34">
                  <c:v>1.9775280898876417</c:v>
                </c:pt>
                <c:pt idx="35">
                  <c:v>-2.0224719101123583</c:v>
                </c:pt>
                <c:pt idx="36">
                  <c:v>1.9775280898876417</c:v>
                </c:pt>
                <c:pt idx="37">
                  <c:v>-2.0224719101123583</c:v>
                </c:pt>
                <c:pt idx="38">
                  <c:v>1.9775280898876417</c:v>
                </c:pt>
                <c:pt idx="39">
                  <c:v>-2.0224719101123583</c:v>
                </c:pt>
                <c:pt idx="40">
                  <c:v>-2.0224719101123583</c:v>
                </c:pt>
                <c:pt idx="41">
                  <c:v>5.9775280898876417</c:v>
                </c:pt>
                <c:pt idx="42">
                  <c:v>5.9775280898876417</c:v>
                </c:pt>
                <c:pt idx="43">
                  <c:v>5.9775280898876417</c:v>
                </c:pt>
                <c:pt idx="44">
                  <c:v>5.9775280898876417</c:v>
                </c:pt>
                <c:pt idx="45">
                  <c:v>5.9775280898876417</c:v>
                </c:pt>
                <c:pt idx="46">
                  <c:v>5.9775280898876417</c:v>
                </c:pt>
                <c:pt idx="47">
                  <c:v>5.9775280898876417</c:v>
                </c:pt>
                <c:pt idx="48">
                  <c:v>5.9775280898876417</c:v>
                </c:pt>
                <c:pt idx="49">
                  <c:v>9.9775280898876417</c:v>
                </c:pt>
                <c:pt idx="50">
                  <c:v>5.9775280898876417</c:v>
                </c:pt>
                <c:pt idx="51">
                  <c:v>1.9775280898876417</c:v>
                </c:pt>
                <c:pt idx="52">
                  <c:v>1.9775280898876417</c:v>
                </c:pt>
                <c:pt idx="53">
                  <c:v>1.9775280898876417</c:v>
                </c:pt>
                <c:pt idx="54">
                  <c:v>1.9775280898876417</c:v>
                </c:pt>
                <c:pt idx="55">
                  <c:v>1.9775280898876417</c:v>
                </c:pt>
                <c:pt idx="56">
                  <c:v>5.9775280898876417</c:v>
                </c:pt>
                <c:pt idx="57">
                  <c:v>5.9775280898876417</c:v>
                </c:pt>
                <c:pt idx="58">
                  <c:v>1.9775280898876417</c:v>
                </c:pt>
                <c:pt idx="59">
                  <c:v>5.9775280898876417</c:v>
                </c:pt>
                <c:pt idx="60">
                  <c:v>5.9775280898876417</c:v>
                </c:pt>
                <c:pt idx="61">
                  <c:v>5.9775280898876417</c:v>
                </c:pt>
                <c:pt idx="62">
                  <c:v>5.9775280898876417</c:v>
                </c:pt>
                <c:pt idx="63">
                  <c:v>-6.0224719101123583</c:v>
                </c:pt>
                <c:pt idx="64">
                  <c:v>-6.0224719101123583</c:v>
                </c:pt>
                <c:pt idx="65">
                  <c:v>-2.0224719101123583</c:v>
                </c:pt>
                <c:pt idx="66">
                  <c:v>-2.0224719101123583</c:v>
                </c:pt>
                <c:pt idx="67">
                  <c:v>-6.0224719101123583</c:v>
                </c:pt>
                <c:pt idx="68">
                  <c:v>-2.0224719101123583</c:v>
                </c:pt>
                <c:pt idx="69">
                  <c:v>-2.0224719101123583</c:v>
                </c:pt>
                <c:pt idx="70">
                  <c:v>-2.0224719101123583</c:v>
                </c:pt>
                <c:pt idx="71">
                  <c:v>-2.0224719101123583</c:v>
                </c:pt>
                <c:pt idx="72">
                  <c:v>-2.0224719101123583</c:v>
                </c:pt>
                <c:pt idx="73">
                  <c:v>-10.022471910112358</c:v>
                </c:pt>
                <c:pt idx="74">
                  <c:v>-10.022471910112358</c:v>
                </c:pt>
                <c:pt idx="75">
                  <c:v>-10.022471910112358</c:v>
                </c:pt>
                <c:pt idx="76">
                  <c:v>-10.022471910112358</c:v>
                </c:pt>
                <c:pt idx="77">
                  <c:v>-6.0224719101123583</c:v>
                </c:pt>
                <c:pt idx="78">
                  <c:v>-6.0224719101123583</c:v>
                </c:pt>
                <c:pt idx="79">
                  <c:v>-2.0224719101123583</c:v>
                </c:pt>
                <c:pt idx="80">
                  <c:v>-2.0224719101123583</c:v>
                </c:pt>
                <c:pt idx="81">
                  <c:v>-2.0224719101123583</c:v>
                </c:pt>
                <c:pt idx="82">
                  <c:v>-2.0224719101123583</c:v>
                </c:pt>
                <c:pt idx="83">
                  <c:v>1.9775280898876417</c:v>
                </c:pt>
                <c:pt idx="84">
                  <c:v>1.9775280898876417</c:v>
                </c:pt>
                <c:pt idx="85">
                  <c:v>1.9775280898876417</c:v>
                </c:pt>
                <c:pt idx="86">
                  <c:v>1.9775280898876417</c:v>
                </c:pt>
                <c:pt idx="87">
                  <c:v>1.9775280898876417</c:v>
                </c:pt>
                <c:pt idx="88">
                  <c:v>-2.0224719101123583</c:v>
                </c:pt>
                <c:pt idx="89">
                  <c:v>1.9775280898876417</c:v>
                </c:pt>
                <c:pt idx="90">
                  <c:v>1.9775280898876417</c:v>
                </c:pt>
                <c:pt idx="91">
                  <c:v>1.9775280898876417</c:v>
                </c:pt>
                <c:pt idx="92">
                  <c:v>1.9775280898876417</c:v>
                </c:pt>
                <c:pt idx="93">
                  <c:v>1.9775280898876417</c:v>
                </c:pt>
                <c:pt idx="94">
                  <c:v>9.9775280898876417</c:v>
                </c:pt>
                <c:pt idx="95">
                  <c:v>9.9775280898876417</c:v>
                </c:pt>
                <c:pt idx="96">
                  <c:v>13.977528089887642</c:v>
                </c:pt>
                <c:pt idx="97">
                  <c:v>9.9775280898876417</c:v>
                </c:pt>
                <c:pt idx="98">
                  <c:v>13.977528089887642</c:v>
                </c:pt>
                <c:pt idx="99">
                  <c:v>13.977528089887642</c:v>
                </c:pt>
                <c:pt idx="100">
                  <c:v>13.977528089887642</c:v>
                </c:pt>
                <c:pt idx="101">
                  <c:v>13.977528089887642</c:v>
                </c:pt>
                <c:pt idx="102">
                  <c:v>13.977528089887642</c:v>
                </c:pt>
                <c:pt idx="103">
                  <c:v>17.977528089887642</c:v>
                </c:pt>
                <c:pt idx="104">
                  <c:v>17.977528089887642</c:v>
                </c:pt>
                <c:pt idx="105">
                  <c:v>17.977528089887642</c:v>
                </c:pt>
                <c:pt idx="106">
                  <c:v>21.977528089887642</c:v>
                </c:pt>
                <c:pt idx="107">
                  <c:v>21.977528089887642</c:v>
                </c:pt>
                <c:pt idx="108">
                  <c:v>21.977528089887642</c:v>
                </c:pt>
                <c:pt idx="109">
                  <c:v>25.977528089887642</c:v>
                </c:pt>
                <c:pt idx="110">
                  <c:v>25.977528089887642</c:v>
                </c:pt>
                <c:pt idx="111">
                  <c:v>30.977528089887642</c:v>
                </c:pt>
                <c:pt idx="112">
                  <c:v>33.977528089887642</c:v>
                </c:pt>
                <c:pt idx="113">
                  <c:v>38.977528089887642</c:v>
                </c:pt>
                <c:pt idx="114">
                  <c:v>45.977528089887642</c:v>
                </c:pt>
                <c:pt idx="115">
                  <c:v>58.977528089887642</c:v>
                </c:pt>
                <c:pt idx="116">
                  <c:v>70.977528089887642</c:v>
                </c:pt>
                <c:pt idx="117">
                  <c:v>85.977528089887642</c:v>
                </c:pt>
                <c:pt idx="118">
                  <c:v>96.977528089887642</c:v>
                </c:pt>
                <c:pt idx="119">
                  <c:v>113.97752808988764</c:v>
                </c:pt>
                <c:pt idx="120">
                  <c:v>133.97752808988764</c:v>
                </c:pt>
                <c:pt idx="121">
                  <c:v>150.97752808988764</c:v>
                </c:pt>
                <c:pt idx="122">
                  <c:v>170.97752808988764</c:v>
                </c:pt>
                <c:pt idx="123">
                  <c:v>193.97752808988764</c:v>
                </c:pt>
                <c:pt idx="124">
                  <c:v>215.97752808988764</c:v>
                </c:pt>
                <c:pt idx="125">
                  <c:v>232.97752808988764</c:v>
                </c:pt>
                <c:pt idx="126">
                  <c:v>248.97752808988764</c:v>
                </c:pt>
                <c:pt idx="127">
                  <c:v>272.97752808988764</c:v>
                </c:pt>
                <c:pt idx="128">
                  <c:v>292.97752808988764</c:v>
                </c:pt>
                <c:pt idx="129">
                  <c:v>315.97752808988764</c:v>
                </c:pt>
                <c:pt idx="130">
                  <c:v>335.97752808988764</c:v>
                </c:pt>
                <c:pt idx="131">
                  <c:v>362.97752808988764</c:v>
                </c:pt>
                <c:pt idx="132">
                  <c:v>382.97752808988764</c:v>
                </c:pt>
                <c:pt idx="133">
                  <c:v>402.97752808988764</c:v>
                </c:pt>
                <c:pt idx="134">
                  <c:v>429.97752808988764</c:v>
                </c:pt>
                <c:pt idx="135">
                  <c:v>452.97752808988764</c:v>
                </c:pt>
                <c:pt idx="136">
                  <c:v>492.97752808988764</c:v>
                </c:pt>
                <c:pt idx="137">
                  <c:v>532.97752808988764</c:v>
                </c:pt>
                <c:pt idx="138">
                  <c:v>562.97752808988764</c:v>
                </c:pt>
                <c:pt idx="139">
                  <c:v>599.97752808988764</c:v>
                </c:pt>
                <c:pt idx="140">
                  <c:v>636.97752808988764</c:v>
                </c:pt>
                <c:pt idx="141">
                  <c:v>679.97752808988764</c:v>
                </c:pt>
                <c:pt idx="142">
                  <c:v>709.97752808988764</c:v>
                </c:pt>
                <c:pt idx="143">
                  <c:v>766.97752808988764</c:v>
                </c:pt>
                <c:pt idx="144">
                  <c:v>833.97752808988764</c:v>
                </c:pt>
                <c:pt idx="145">
                  <c:v>881.97752808988764</c:v>
                </c:pt>
                <c:pt idx="146">
                  <c:v>941.97752808988764</c:v>
                </c:pt>
                <c:pt idx="147">
                  <c:v>1031.9775280898875</c:v>
                </c:pt>
                <c:pt idx="148">
                  <c:v>1141.9775280898875</c:v>
                </c:pt>
                <c:pt idx="149">
                  <c:v>1211.9775280898875</c:v>
                </c:pt>
                <c:pt idx="150">
                  <c:v>1291.9775280898875</c:v>
                </c:pt>
                <c:pt idx="151">
                  <c:v>1361.9775280898875</c:v>
                </c:pt>
                <c:pt idx="152">
                  <c:v>1431.9775280898875</c:v>
                </c:pt>
                <c:pt idx="153">
                  <c:v>1521.9775280898875</c:v>
                </c:pt>
                <c:pt idx="154">
                  <c:v>1581.9775280898875</c:v>
                </c:pt>
                <c:pt idx="155">
                  <c:v>1681.9775280898875</c:v>
                </c:pt>
                <c:pt idx="156">
                  <c:v>1781.9775280898875</c:v>
                </c:pt>
                <c:pt idx="157">
                  <c:v>1881.9775280898875</c:v>
                </c:pt>
                <c:pt idx="158">
                  <c:v>1951.9775280898875</c:v>
                </c:pt>
                <c:pt idx="159">
                  <c:v>2031.9775280898875</c:v>
                </c:pt>
                <c:pt idx="160">
                  <c:v>2101.9775280898875</c:v>
                </c:pt>
                <c:pt idx="161">
                  <c:v>2181.9775280898875</c:v>
                </c:pt>
                <c:pt idx="162">
                  <c:v>2251.9775280898875</c:v>
                </c:pt>
                <c:pt idx="163">
                  <c:v>2301.9775280898875</c:v>
                </c:pt>
                <c:pt idx="164">
                  <c:v>2351.9775280898875</c:v>
                </c:pt>
                <c:pt idx="165">
                  <c:v>2421.9775280898875</c:v>
                </c:pt>
                <c:pt idx="166">
                  <c:v>2471.9775280898875</c:v>
                </c:pt>
                <c:pt idx="167">
                  <c:v>2561.9775280898875</c:v>
                </c:pt>
                <c:pt idx="168">
                  <c:v>2671.9775280898875</c:v>
                </c:pt>
                <c:pt idx="169">
                  <c:v>2751.9775280898875</c:v>
                </c:pt>
                <c:pt idx="170">
                  <c:v>2871.9775280898875</c:v>
                </c:pt>
                <c:pt idx="171">
                  <c:v>2951.9775280898875</c:v>
                </c:pt>
                <c:pt idx="172">
                  <c:v>3121.9775280898875</c:v>
                </c:pt>
                <c:pt idx="173">
                  <c:v>3201.9775280898875</c:v>
                </c:pt>
                <c:pt idx="174">
                  <c:v>3301.9775280898875</c:v>
                </c:pt>
                <c:pt idx="175">
                  <c:v>3371.9775280898875</c:v>
                </c:pt>
                <c:pt idx="176">
                  <c:v>3471.9775280898875</c:v>
                </c:pt>
                <c:pt idx="177">
                  <c:v>3571.9775280898875</c:v>
                </c:pt>
                <c:pt idx="178">
                  <c:v>3731.9775280898875</c:v>
                </c:pt>
                <c:pt idx="179">
                  <c:v>3871.9775280898875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A24-4E4A-A0E5-5164D905D492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Viscosity!$HB$2:$HB$197</c:f>
              <c:numCache>
                <c:formatCode>General</c:formatCode>
                <c:ptCount val="196"/>
                <c:pt idx="0">
                  <c:v>0</c:v>
                </c:pt>
                <c:pt idx="1">
                  <c:v>6.41025641025641E-3</c:v>
                </c:pt>
                <c:pt idx="2">
                  <c:v>1.282051282051282E-2</c:v>
                </c:pt>
                <c:pt idx="3">
                  <c:v>1.9230769230769232E-2</c:v>
                </c:pt>
                <c:pt idx="4">
                  <c:v>2.564102564102564E-2</c:v>
                </c:pt>
                <c:pt idx="5">
                  <c:v>3.2051282051282048E-2</c:v>
                </c:pt>
                <c:pt idx="6">
                  <c:v>3.8461538461538464E-2</c:v>
                </c:pt>
                <c:pt idx="7">
                  <c:v>4.4871794871794872E-2</c:v>
                </c:pt>
                <c:pt idx="8">
                  <c:v>5.128205128205128E-2</c:v>
                </c:pt>
                <c:pt idx="9">
                  <c:v>5.7692307692307696E-2</c:v>
                </c:pt>
                <c:pt idx="10">
                  <c:v>6.4102564102564097E-2</c:v>
                </c:pt>
                <c:pt idx="11">
                  <c:v>7.0512820512820512E-2</c:v>
                </c:pt>
                <c:pt idx="12">
                  <c:v>7.6923076923076927E-2</c:v>
                </c:pt>
                <c:pt idx="13">
                  <c:v>8.3333333333333329E-2</c:v>
                </c:pt>
                <c:pt idx="14">
                  <c:v>8.9743589743589744E-2</c:v>
                </c:pt>
                <c:pt idx="15">
                  <c:v>9.6153846153846159E-2</c:v>
                </c:pt>
                <c:pt idx="16">
                  <c:v>0.10256410256410256</c:v>
                </c:pt>
                <c:pt idx="17">
                  <c:v>0.10897435897435898</c:v>
                </c:pt>
                <c:pt idx="18">
                  <c:v>0.11538461538461539</c:v>
                </c:pt>
                <c:pt idx="19">
                  <c:v>0.12179487179487179</c:v>
                </c:pt>
                <c:pt idx="20">
                  <c:v>0.12820512820512819</c:v>
                </c:pt>
                <c:pt idx="21">
                  <c:v>0.13461538461538461</c:v>
                </c:pt>
                <c:pt idx="22">
                  <c:v>0.14102564102564102</c:v>
                </c:pt>
                <c:pt idx="23">
                  <c:v>0.14743589743589744</c:v>
                </c:pt>
                <c:pt idx="24">
                  <c:v>0.15384615384615385</c:v>
                </c:pt>
                <c:pt idx="25">
                  <c:v>0.16025641025641027</c:v>
                </c:pt>
                <c:pt idx="26">
                  <c:v>0.16666666666666666</c:v>
                </c:pt>
                <c:pt idx="27">
                  <c:v>0.17307692307692307</c:v>
                </c:pt>
                <c:pt idx="28">
                  <c:v>0.17948717948717949</c:v>
                </c:pt>
                <c:pt idx="29">
                  <c:v>0.1858974358974359</c:v>
                </c:pt>
                <c:pt idx="30">
                  <c:v>0.19230769230769232</c:v>
                </c:pt>
                <c:pt idx="31">
                  <c:v>0.19871794871794871</c:v>
                </c:pt>
                <c:pt idx="32">
                  <c:v>0.20512820512820512</c:v>
                </c:pt>
                <c:pt idx="33">
                  <c:v>0.21153846153846154</c:v>
                </c:pt>
                <c:pt idx="34">
                  <c:v>0.21794871794871795</c:v>
                </c:pt>
                <c:pt idx="35">
                  <c:v>0.22435897435897437</c:v>
                </c:pt>
                <c:pt idx="36">
                  <c:v>0.23076923076923078</c:v>
                </c:pt>
                <c:pt idx="37">
                  <c:v>0.23717948717948717</c:v>
                </c:pt>
                <c:pt idx="38">
                  <c:v>0.24358974358974358</c:v>
                </c:pt>
                <c:pt idx="39">
                  <c:v>0.25</c:v>
                </c:pt>
                <c:pt idx="40">
                  <c:v>0.25641025641025639</c:v>
                </c:pt>
                <c:pt idx="41">
                  <c:v>0.26282051282051283</c:v>
                </c:pt>
                <c:pt idx="42">
                  <c:v>0.26923076923076922</c:v>
                </c:pt>
                <c:pt idx="43">
                  <c:v>0.27564102564102566</c:v>
                </c:pt>
                <c:pt idx="44">
                  <c:v>0.28205128205128205</c:v>
                </c:pt>
                <c:pt idx="45">
                  <c:v>0.28846153846153844</c:v>
                </c:pt>
                <c:pt idx="46">
                  <c:v>0.29487179487179488</c:v>
                </c:pt>
                <c:pt idx="47">
                  <c:v>0.30128205128205127</c:v>
                </c:pt>
                <c:pt idx="48">
                  <c:v>0.30769230769230771</c:v>
                </c:pt>
                <c:pt idx="49">
                  <c:v>0.3141025641025641</c:v>
                </c:pt>
                <c:pt idx="50">
                  <c:v>0.32051282051282054</c:v>
                </c:pt>
                <c:pt idx="51">
                  <c:v>0.32692307692307693</c:v>
                </c:pt>
                <c:pt idx="52">
                  <c:v>0.33333333333333331</c:v>
                </c:pt>
                <c:pt idx="53">
                  <c:v>0.33974358974358976</c:v>
                </c:pt>
                <c:pt idx="54">
                  <c:v>0.34615384615384615</c:v>
                </c:pt>
                <c:pt idx="55">
                  <c:v>0.35256410256410259</c:v>
                </c:pt>
                <c:pt idx="56">
                  <c:v>0.35897435897435898</c:v>
                </c:pt>
                <c:pt idx="57">
                  <c:v>0.36538461538461536</c:v>
                </c:pt>
                <c:pt idx="58">
                  <c:v>0.37179487179487181</c:v>
                </c:pt>
                <c:pt idx="59">
                  <c:v>0.37820512820512819</c:v>
                </c:pt>
                <c:pt idx="60">
                  <c:v>0.38461538461538464</c:v>
                </c:pt>
                <c:pt idx="61">
                  <c:v>0.39102564102564102</c:v>
                </c:pt>
                <c:pt idx="62">
                  <c:v>0.39743589743589741</c:v>
                </c:pt>
                <c:pt idx="63">
                  <c:v>0.40384615384615385</c:v>
                </c:pt>
                <c:pt idx="64">
                  <c:v>0.41025641025641024</c:v>
                </c:pt>
                <c:pt idx="65">
                  <c:v>0.41666666666666669</c:v>
                </c:pt>
                <c:pt idx="66">
                  <c:v>0.42307692307692307</c:v>
                </c:pt>
                <c:pt idx="67">
                  <c:v>0.42948717948717946</c:v>
                </c:pt>
                <c:pt idx="68">
                  <c:v>0.4358974358974359</c:v>
                </c:pt>
                <c:pt idx="69">
                  <c:v>0.44230769230769229</c:v>
                </c:pt>
                <c:pt idx="70">
                  <c:v>0.44871794871794873</c:v>
                </c:pt>
                <c:pt idx="71">
                  <c:v>0.45512820512820512</c:v>
                </c:pt>
                <c:pt idx="72">
                  <c:v>0.46153846153846156</c:v>
                </c:pt>
                <c:pt idx="73">
                  <c:v>0.46794871794871795</c:v>
                </c:pt>
                <c:pt idx="74">
                  <c:v>0.47435897435897434</c:v>
                </c:pt>
                <c:pt idx="75">
                  <c:v>0.48076923076923078</c:v>
                </c:pt>
                <c:pt idx="76">
                  <c:v>0.48717948717948717</c:v>
                </c:pt>
                <c:pt idx="77">
                  <c:v>0.49358974358974361</c:v>
                </c:pt>
                <c:pt idx="78">
                  <c:v>0.5</c:v>
                </c:pt>
                <c:pt idx="79">
                  <c:v>0.50641025641025639</c:v>
                </c:pt>
                <c:pt idx="80">
                  <c:v>0.51282051282051277</c:v>
                </c:pt>
                <c:pt idx="81">
                  <c:v>0.51923076923076927</c:v>
                </c:pt>
                <c:pt idx="82">
                  <c:v>0.52564102564102566</c:v>
                </c:pt>
                <c:pt idx="83">
                  <c:v>0.53205128205128205</c:v>
                </c:pt>
                <c:pt idx="84">
                  <c:v>0.53846153846153844</c:v>
                </c:pt>
                <c:pt idx="85">
                  <c:v>0.54487179487179482</c:v>
                </c:pt>
                <c:pt idx="86">
                  <c:v>0.55128205128205132</c:v>
                </c:pt>
                <c:pt idx="87">
                  <c:v>0.55769230769230771</c:v>
                </c:pt>
                <c:pt idx="88">
                  <c:v>0.5641025641025641</c:v>
                </c:pt>
                <c:pt idx="89">
                  <c:v>0.57051282051282048</c:v>
                </c:pt>
                <c:pt idx="90">
                  <c:v>0.57692307692307687</c:v>
                </c:pt>
                <c:pt idx="91">
                  <c:v>0.58333333333333337</c:v>
                </c:pt>
                <c:pt idx="92">
                  <c:v>0.58974358974358976</c:v>
                </c:pt>
                <c:pt idx="93">
                  <c:v>0.59615384615384615</c:v>
                </c:pt>
                <c:pt idx="94">
                  <c:v>0.60256410256410253</c:v>
                </c:pt>
                <c:pt idx="95">
                  <c:v>0.60897435897435892</c:v>
                </c:pt>
                <c:pt idx="96">
                  <c:v>0.61538461538461542</c:v>
                </c:pt>
                <c:pt idx="97">
                  <c:v>0.62179487179487181</c:v>
                </c:pt>
                <c:pt idx="98">
                  <c:v>0.62820512820512819</c:v>
                </c:pt>
                <c:pt idx="99">
                  <c:v>0.63461538461538458</c:v>
                </c:pt>
                <c:pt idx="100">
                  <c:v>0.64102564102564108</c:v>
                </c:pt>
                <c:pt idx="101">
                  <c:v>0.64743589743589747</c:v>
                </c:pt>
                <c:pt idx="102">
                  <c:v>0.65384615384615385</c:v>
                </c:pt>
                <c:pt idx="103">
                  <c:v>0.66025641025641024</c:v>
                </c:pt>
                <c:pt idx="104">
                  <c:v>0.66666666666666663</c:v>
                </c:pt>
                <c:pt idx="105">
                  <c:v>0.67307692307692313</c:v>
                </c:pt>
                <c:pt idx="106">
                  <c:v>0.67948717948717952</c:v>
                </c:pt>
                <c:pt idx="107">
                  <c:v>0.6858974358974359</c:v>
                </c:pt>
                <c:pt idx="108">
                  <c:v>0.69230769230769229</c:v>
                </c:pt>
                <c:pt idx="109">
                  <c:v>0.69871794871794868</c:v>
                </c:pt>
                <c:pt idx="110">
                  <c:v>0.70512820512820518</c:v>
                </c:pt>
                <c:pt idx="111">
                  <c:v>0.71153846153846156</c:v>
                </c:pt>
                <c:pt idx="112">
                  <c:v>0.71794871794871795</c:v>
                </c:pt>
                <c:pt idx="113">
                  <c:v>0.72435897435897434</c:v>
                </c:pt>
                <c:pt idx="114">
                  <c:v>0.73076923076923073</c:v>
                </c:pt>
                <c:pt idx="115">
                  <c:v>0.73717948717948723</c:v>
                </c:pt>
                <c:pt idx="116">
                  <c:v>0.74358974358974361</c:v>
                </c:pt>
                <c:pt idx="117">
                  <c:v>0.75</c:v>
                </c:pt>
                <c:pt idx="118">
                  <c:v>0.75641025641025639</c:v>
                </c:pt>
                <c:pt idx="119">
                  <c:v>0.76282051282051277</c:v>
                </c:pt>
                <c:pt idx="120">
                  <c:v>0.76923076923076927</c:v>
                </c:pt>
                <c:pt idx="121">
                  <c:v>0.77564102564102566</c:v>
                </c:pt>
                <c:pt idx="122">
                  <c:v>0.78205128205128205</c:v>
                </c:pt>
                <c:pt idx="123">
                  <c:v>0.78846153846153844</c:v>
                </c:pt>
                <c:pt idx="124">
                  <c:v>0.79487179487179482</c:v>
                </c:pt>
                <c:pt idx="125">
                  <c:v>0.80128205128205132</c:v>
                </c:pt>
                <c:pt idx="126">
                  <c:v>0.80769230769230771</c:v>
                </c:pt>
                <c:pt idx="127">
                  <c:v>0.8141025641025641</c:v>
                </c:pt>
                <c:pt idx="128">
                  <c:v>0.82051282051282048</c:v>
                </c:pt>
                <c:pt idx="129">
                  <c:v>0.82692307692307687</c:v>
                </c:pt>
                <c:pt idx="130">
                  <c:v>0.83333333333333337</c:v>
                </c:pt>
                <c:pt idx="131">
                  <c:v>0.83974358974358976</c:v>
                </c:pt>
                <c:pt idx="132">
                  <c:v>0.84615384615384615</c:v>
                </c:pt>
                <c:pt idx="133">
                  <c:v>0.85256410256410253</c:v>
                </c:pt>
                <c:pt idx="134">
                  <c:v>0.85897435897435892</c:v>
                </c:pt>
                <c:pt idx="135">
                  <c:v>0.86538461538461542</c:v>
                </c:pt>
                <c:pt idx="136">
                  <c:v>0.87179487179487181</c:v>
                </c:pt>
                <c:pt idx="137">
                  <c:v>0.87820512820512819</c:v>
                </c:pt>
                <c:pt idx="138">
                  <c:v>0.88461538461538458</c:v>
                </c:pt>
                <c:pt idx="139">
                  <c:v>0.89102564102564108</c:v>
                </c:pt>
                <c:pt idx="140">
                  <c:v>0.89743589743589747</c:v>
                </c:pt>
                <c:pt idx="141">
                  <c:v>0.90384615384615385</c:v>
                </c:pt>
                <c:pt idx="142">
                  <c:v>0.91025641025641024</c:v>
                </c:pt>
                <c:pt idx="143">
                  <c:v>0.91666666666666663</c:v>
                </c:pt>
                <c:pt idx="144">
                  <c:v>0.92307692307692313</c:v>
                </c:pt>
                <c:pt idx="145">
                  <c:v>0.92948717948717952</c:v>
                </c:pt>
                <c:pt idx="146">
                  <c:v>0.9358974358974359</c:v>
                </c:pt>
                <c:pt idx="147">
                  <c:v>0.94230769230769229</c:v>
                </c:pt>
                <c:pt idx="148">
                  <c:v>0.94871794871794868</c:v>
                </c:pt>
                <c:pt idx="149">
                  <c:v>0.95512820512820518</c:v>
                </c:pt>
                <c:pt idx="150">
                  <c:v>0.96153846153846156</c:v>
                </c:pt>
                <c:pt idx="151">
                  <c:v>0.96794871794871795</c:v>
                </c:pt>
                <c:pt idx="152">
                  <c:v>0.97435897435897434</c:v>
                </c:pt>
                <c:pt idx="153">
                  <c:v>0.98076923076923073</c:v>
                </c:pt>
                <c:pt idx="154">
                  <c:v>0.98717948717948723</c:v>
                </c:pt>
                <c:pt idx="155">
                  <c:v>0.99358974358974361</c:v>
                </c:pt>
                <c:pt idx="156">
                  <c:v>1</c:v>
                </c:pt>
                <c:pt idx="157">
                  <c:v>1.0064102564102564</c:v>
                </c:pt>
                <c:pt idx="158">
                  <c:v>1.0128205128205128</c:v>
                </c:pt>
                <c:pt idx="159">
                  <c:v>1.0192307692307692</c:v>
                </c:pt>
                <c:pt idx="160">
                  <c:v>1.0256410256410255</c:v>
                </c:pt>
                <c:pt idx="161">
                  <c:v>1.0320512820512822</c:v>
                </c:pt>
                <c:pt idx="162">
                  <c:v>1.0384615384615385</c:v>
                </c:pt>
                <c:pt idx="163">
                  <c:v>1.0448717948717949</c:v>
                </c:pt>
                <c:pt idx="164">
                  <c:v>1.0512820512820513</c:v>
                </c:pt>
                <c:pt idx="165">
                  <c:v>1.0576923076923077</c:v>
                </c:pt>
                <c:pt idx="166">
                  <c:v>1.0641025641025641</c:v>
                </c:pt>
                <c:pt idx="167">
                  <c:v>1.0705128205128205</c:v>
                </c:pt>
                <c:pt idx="168">
                  <c:v>1.0769230769230769</c:v>
                </c:pt>
                <c:pt idx="169">
                  <c:v>1.0833333333333333</c:v>
                </c:pt>
                <c:pt idx="170">
                  <c:v>1.0897435897435896</c:v>
                </c:pt>
                <c:pt idx="171">
                  <c:v>1.0961538461538463</c:v>
                </c:pt>
                <c:pt idx="172">
                  <c:v>1.1025641025641026</c:v>
                </c:pt>
                <c:pt idx="173">
                  <c:v>1.108974358974359</c:v>
                </c:pt>
                <c:pt idx="174">
                  <c:v>1.1153846153846154</c:v>
                </c:pt>
                <c:pt idx="175">
                  <c:v>1.1217948717948718</c:v>
                </c:pt>
                <c:pt idx="176">
                  <c:v>1.1282051282051282</c:v>
                </c:pt>
                <c:pt idx="177">
                  <c:v>1.1346153846153846</c:v>
                </c:pt>
                <c:pt idx="178">
                  <c:v>1.141025641025641</c:v>
                </c:pt>
                <c:pt idx="179">
                  <c:v>1.1474358974358974</c:v>
                </c:pt>
                <c:pt idx="180">
                  <c:v>1.1538461538461537</c:v>
                </c:pt>
                <c:pt idx="181">
                  <c:v>1.1602564102564104</c:v>
                </c:pt>
                <c:pt idx="182">
                  <c:v>1.1666666666666667</c:v>
                </c:pt>
                <c:pt idx="183">
                  <c:v>1.1730769230769231</c:v>
                </c:pt>
                <c:pt idx="184">
                  <c:v>1.1794871794871795</c:v>
                </c:pt>
                <c:pt idx="185">
                  <c:v>1.1858974358974359</c:v>
                </c:pt>
                <c:pt idx="186">
                  <c:v>1.1923076923076923</c:v>
                </c:pt>
                <c:pt idx="187">
                  <c:v>1.1987179487179487</c:v>
                </c:pt>
                <c:pt idx="188">
                  <c:v>1.2051282051282051</c:v>
                </c:pt>
                <c:pt idx="189">
                  <c:v>1.2115384615384615</c:v>
                </c:pt>
                <c:pt idx="190">
                  <c:v>1.2179487179487178</c:v>
                </c:pt>
                <c:pt idx="191">
                  <c:v>1.2243589743589745</c:v>
                </c:pt>
                <c:pt idx="192">
                  <c:v>1.2307692307692308</c:v>
                </c:pt>
                <c:pt idx="193">
                  <c:v>1.2371794871794872</c:v>
                </c:pt>
                <c:pt idx="194">
                  <c:v>1.2435897435897436</c:v>
                </c:pt>
                <c:pt idx="195">
                  <c:v>1.25</c:v>
                </c:pt>
              </c:numCache>
            </c:numRef>
          </c:xVal>
          <c:yVal>
            <c:numRef>
              <c:f>Viscosity!$HA$2:$HA$197</c:f>
              <c:numCache>
                <c:formatCode>General</c:formatCode>
                <c:ptCount val="196"/>
                <c:pt idx="0">
                  <c:v>0</c:v>
                </c:pt>
                <c:pt idx="1">
                  <c:v>-8.3562499999999886</c:v>
                </c:pt>
                <c:pt idx="2">
                  <c:v>-40.856249999999989</c:v>
                </c:pt>
                <c:pt idx="3">
                  <c:v>11.59375</c:v>
                </c:pt>
                <c:pt idx="4">
                  <c:v>7.59375</c:v>
                </c:pt>
                <c:pt idx="5">
                  <c:v>7.59375</c:v>
                </c:pt>
                <c:pt idx="6">
                  <c:v>9.59375</c:v>
                </c:pt>
                <c:pt idx="7">
                  <c:v>7.09375</c:v>
                </c:pt>
                <c:pt idx="8">
                  <c:v>7.09375</c:v>
                </c:pt>
                <c:pt idx="9">
                  <c:v>11.09375</c:v>
                </c:pt>
                <c:pt idx="10">
                  <c:v>9.59375</c:v>
                </c:pt>
                <c:pt idx="11">
                  <c:v>7.09375</c:v>
                </c:pt>
                <c:pt idx="12">
                  <c:v>11.09375</c:v>
                </c:pt>
                <c:pt idx="13">
                  <c:v>-4.40625</c:v>
                </c:pt>
                <c:pt idx="14">
                  <c:v>-4.40625</c:v>
                </c:pt>
                <c:pt idx="15">
                  <c:v>-4.40625</c:v>
                </c:pt>
                <c:pt idx="16">
                  <c:v>-4.40625</c:v>
                </c:pt>
                <c:pt idx="17">
                  <c:v>-10.306250000000006</c:v>
                </c:pt>
                <c:pt idx="18">
                  <c:v>-12.506249999999994</c:v>
                </c:pt>
                <c:pt idx="19">
                  <c:v>-14.306250000000006</c:v>
                </c:pt>
                <c:pt idx="20">
                  <c:v>-15.006249999999994</c:v>
                </c:pt>
                <c:pt idx="21">
                  <c:v>-15.006249999999994</c:v>
                </c:pt>
                <c:pt idx="22">
                  <c:v>-12.506249999999994</c:v>
                </c:pt>
                <c:pt idx="23">
                  <c:v>-12.506249999999994</c:v>
                </c:pt>
                <c:pt idx="24">
                  <c:v>-12.506249999999994</c:v>
                </c:pt>
                <c:pt idx="25">
                  <c:v>-6.90625</c:v>
                </c:pt>
                <c:pt idx="26">
                  <c:v>-8.90625</c:v>
                </c:pt>
                <c:pt idx="27">
                  <c:v>-8.90625</c:v>
                </c:pt>
                <c:pt idx="28">
                  <c:v>-6.40625</c:v>
                </c:pt>
                <c:pt idx="29">
                  <c:v>-8.90625</c:v>
                </c:pt>
                <c:pt idx="30">
                  <c:v>-6.40625</c:v>
                </c:pt>
                <c:pt idx="31">
                  <c:v>-4.40625</c:v>
                </c:pt>
                <c:pt idx="32">
                  <c:v>-6.40625</c:v>
                </c:pt>
                <c:pt idx="33">
                  <c:v>-8.90625</c:v>
                </c:pt>
                <c:pt idx="34">
                  <c:v>-4.90625</c:v>
                </c:pt>
                <c:pt idx="35">
                  <c:v>-6.90625</c:v>
                </c:pt>
                <c:pt idx="36">
                  <c:v>-2.40625</c:v>
                </c:pt>
                <c:pt idx="37">
                  <c:v>-8.90625</c:v>
                </c:pt>
                <c:pt idx="38">
                  <c:v>-8.90625</c:v>
                </c:pt>
                <c:pt idx="39">
                  <c:v>-6.40625</c:v>
                </c:pt>
                <c:pt idx="40">
                  <c:v>-8.90625</c:v>
                </c:pt>
                <c:pt idx="41">
                  <c:v>-6.40625</c:v>
                </c:pt>
                <c:pt idx="42">
                  <c:v>3.59375</c:v>
                </c:pt>
                <c:pt idx="43">
                  <c:v>-8.90625</c:v>
                </c:pt>
                <c:pt idx="44">
                  <c:v>-8.90625</c:v>
                </c:pt>
                <c:pt idx="45">
                  <c:v>-4.40625</c:v>
                </c:pt>
                <c:pt idx="46">
                  <c:v>-4.40625</c:v>
                </c:pt>
                <c:pt idx="47">
                  <c:v>-6.40625</c:v>
                </c:pt>
                <c:pt idx="48">
                  <c:v>-4.90625</c:v>
                </c:pt>
                <c:pt idx="49">
                  <c:v>-0.90625</c:v>
                </c:pt>
                <c:pt idx="50">
                  <c:v>-2.40625</c:v>
                </c:pt>
                <c:pt idx="51">
                  <c:v>-10.90625</c:v>
                </c:pt>
                <c:pt idx="52">
                  <c:v>9.59375</c:v>
                </c:pt>
                <c:pt idx="53">
                  <c:v>-6.40625</c:v>
                </c:pt>
                <c:pt idx="54">
                  <c:v>-4.40625</c:v>
                </c:pt>
                <c:pt idx="55">
                  <c:v>2.09375</c:v>
                </c:pt>
                <c:pt idx="56">
                  <c:v>-2.40625</c:v>
                </c:pt>
                <c:pt idx="57">
                  <c:v>-6.40625</c:v>
                </c:pt>
                <c:pt idx="58">
                  <c:v>-6.40625</c:v>
                </c:pt>
                <c:pt idx="59">
                  <c:v>-8.90625</c:v>
                </c:pt>
                <c:pt idx="60">
                  <c:v>5.09375</c:v>
                </c:pt>
                <c:pt idx="61">
                  <c:v>3.59375</c:v>
                </c:pt>
                <c:pt idx="62">
                  <c:v>-0.40625</c:v>
                </c:pt>
                <c:pt idx="63">
                  <c:v>-0.40625</c:v>
                </c:pt>
                <c:pt idx="64">
                  <c:v>-0.40625</c:v>
                </c:pt>
                <c:pt idx="65">
                  <c:v>4.59375</c:v>
                </c:pt>
                <c:pt idx="66">
                  <c:v>22.09375</c:v>
                </c:pt>
                <c:pt idx="67">
                  <c:v>4.59375</c:v>
                </c:pt>
                <c:pt idx="68">
                  <c:v>-0.40625</c:v>
                </c:pt>
                <c:pt idx="69">
                  <c:v>8.09375</c:v>
                </c:pt>
                <c:pt idx="70">
                  <c:v>1.09375</c:v>
                </c:pt>
                <c:pt idx="71">
                  <c:v>21.59375</c:v>
                </c:pt>
                <c:pt idx="72">
                  <c:v>-2.90625</c:v>
                </c:pt>
                <c:pt idx="73">
                  <c:v>3.09375</c:v>
                </c:pt>
                <c:pt idx="74">
                  <c:v>-2.40625</c:v>
                </c:pt>
                <c:pt idx="75">
                  <c:v>35.59375</c:v>
                </c:pt>
                <c:pt idx="76">
                  <c:v>25.59375</c:v>
                </c:pt>
                <c:pt idx="77">
                  <c:v>27.09375</c:v>
                </c:pt>
                <c:pt idx="78">
                  <c:v>4.59375</c:v>
                </c:pt>
                <c:pt idx="79">
                  <c:v>1.09375</c:v>
                </c:pt>
                <c:pt idx="80">
                  <c:v>-0.40625</c:v>
                </c:pt>
                <c:pt idx="81">
                  <c:v>3.09375</c:v>
                </c:pt>
                <c:pt idx="82">
                  <c:v>-0.40625</c:v>
                </c:pt>
                <c:pt idx="83">
                  <c:v>-0.40625</c:v>
                </c:pt>
                <c:pt idx="84">
                  <c:v>25.59375</c:v>
                </c:pt>
                <c:pt idx="85">
                  <c:v>7.59375</c:v>
                </c:pt>
                <c:pt idx="86">
                  <c:v>25.59375</c:v>
                </c:pt>
                <c:pt idx="87">
                  <c:v>1.09375</c:v>
                </c:pt>
                <c:pt idx="88">
                  <c:v>3.09375</c:v>
                </c:pt>
                <c:pt idx="89">
                  <c:v>1.09375</c:v>
                </c:pt>
                <c:pt idx="90">
                  <c:v>-0.40625</c:v>
                </c:pt>
                <c:pt idx="91">
                  <c:v>-0.40625</c:v>
                </c:pt>
                <c:pt idx="92">
                  <c:v>-0.40625</c:v>
                </c:pt>
                <c:pt idx="93">
                  <c:v>-2.40625</c:v>
                </c:pt>
                <c:pt idx="94">
                  <c:v>-4.40625</c:v>
                </c:pt>
                <c:pt idx="95">
                  <c:v>-6.90625</c:v>
                </c:pt>
                <c:pt idx="96">
                  <c:v>-2.40625</c:v>
                </c:pt>
                <c:pt idx="97">
                  <c:v>-2.40625</c:v>
                </c:pt>
                <c:pt idx="98">
                  <c:v>-0.90625</c:v>
                </c:pt>
                <c:pt idx="99">
                  <c:v>30.09375</c:v>
                </c:pt>
                <c:pt idx="100">
                  <c:v>-0.90625</c:v>
                </c:pt>
                <c:pt idx="101">
                  <c:v>1.09375</c:v>
                </c:pt>
                <c:pt idx="102">
                  <c:v>16.59375</c:v>
                </c:pt>
                <c:pt idx="103">
                  <c:v>32.09375</c:v>
                </c:pt>
                <c:pt idx="104">
                  <c:v>4.09375</c:v>
                </c:pt>
                <c:pt idx="105">
                  <c:v>2.59375</c:v>
                </c:pt>
                <c:pt idx="106">
                  <c:v>7.09375</c:v>
                </c:pt>
                <c:pt idx="107">
                  <c:v>23.09375</c:v>
                </c:pt>
                <c:pt idx="108">
                  <c:v>13.09375</c:v>
                </c:pt>
                <c:pt idx="109">
                  <c:v>-13.306250000000006</c:v>
                </c:pt>
                <c:pt idx="110">
                  <c:v>4.59375</c:v>
                </c:pt>
                <c:pt idx="111">
                  <c:v>3.09375</c:v>
                </c:pt>
                <c:pt idx="112">
                  <c:v>11.09375</c:v>
                </c:pt>
                <c:pt idx="113">
                  <c:v>3.09375</c:v>
                </c:pt>
                <c:pt idx="114">
                  <c:v>3.09375</c:v>
                </c:pt>
                <c:pt idx="115">
                  <c:v>5.09375</c:v>
                </c:pt>
                <c:pt idx="116">
                  <c:v>13.09375</c:v>
                </c:pt>
                <c:pt idx="117">
                  <c:v>13.59375</c:v>
                </c:pt>
                <c:pt idx="118">
                  <c:v>9.59375</c:v>
                </c:pt>
                <c:pt idx="119">
                  <c:v>3.09375</c:v>
                </c:pt>
                <c:pt idx="120">
                  <c:v>8.09375</c:v>
                </c:pt>
                <c:pt idx="121">
                  <c:v>9.59375</c:v>
                </c:pt>
                <c:pt idx="122">
                  <c:v>18.59375</c:v>
                </c:pt>
                <c:pt idx="123">
                  <c:v>30.59375</c:v>
                </c:pt>
                <c:pt idx="124">
                  <c:v>4.59375</c:v>
                </c:pt>
                <c:pt idx="125">
                  <c:v>11.59375</c:v>
                </c:pt>
                <c:pt idx="126">
                  <c:v>11.59375</c:v>
                </c:pt>
                <c:pt idx="127">
                  <c:v>21.09375</c:v>
                </c:pt>
                <c:pt idx="128">
                  <c:v>37.59375</c:v>
                </c:pt>
                <c:pt idx="129">
                  <c:v>17.59375</c:v>
                </c:pt>
                <c:pt idx="130">
                  <c:v>27.59375</c:v>
                </c:pt>
                <c:pt idx="131">
                  <c:v>45.59375</c:v>
                </c:pt>
                <c:pt idx="132">
                  <c:v>39.09375</c:v>
                </c:pt>
                <c:pt idx="133">
                  <c:v>49.09375</c:v>
                </c:pt>
                <c:pt idx="134">
                  <c:v>59.09375</c:v>
                </c:pt>
                <c:pt idx="135">
                  <c:v>82.59375</c:v>
                </c:pt>
                <c:pt idx="136">
                  <c:v>83.09375</c:v>
                </c:pt>
                <c:pt idx="137">
                  <c:v>84.59375</c:v>
                </c:pt>
                <c:pt idx="138">
                  <c:v>132.09375</c:v>
                </c:pt>
                <c:pt idx="139">
                  <c:v>111.09375</c:v>
                </c:pt>
                <c:pt idx="140">
                  <c:v>148.09375</c:v>
                </c:pt>
                <c:pt idx="141">
                  <c:v>121.59375</c:v>
                </c:pt>
                <c:pt idx="142">
                  <c:v>128.09375</c:v>
                </c:pt>
                <c:pt idx="143">
                  <c:v>146.59375</c:v>
                </c:pt>
                <c:pt idx="144">
                  <c:v>153.59375</c:v>
                </c:pt>
                <c:pt idx="145">
                  <c:v>162.09375</c:v>
                </c:pt>
                <c:pt idx="146">
                  <c:v>177.09375</c:v>
                </c:pt>
                <c:pt idx="147">
                  <c:v>199.59375</c:v>
                </c:pt>
                <c:pt idx="148">
                  <c:v>212.59375</c:v>
                </c:pt>
                <c:pt idx="149">
                  <c:v>243.59375</c:v>
                </c:pt>
                <c:pt idx="150">
                  <c:v>249.09375</c:v>
                </c:pt>
                <c:pt idx="151">
                  <c:v>273.09375</c:v>
                </c:pt>
                <c:pt idx="152">
                  <c:v>298.09375</c:v>
                </c:pt>
                <c:pt idx="153">
                  <c:v>319.59375</c:v>
                </c:pt>
                <c:pt idx="154">
                  <c:v>340.59375</c:v>
                </c:pt>
                <c:pt idx="155">
                  <c:v>364.09375</c:v>
                </c:pt>
                <c:pt idx="156">
                  <c:v>396.09375</c:v>
                </c:pt>
                <c:pt idx="157">
                  <c:v>432.59375</c:v>
                </c:pt>
                <c:pt idx="158">
                  <c:v>470.09375</c:v>
                </c:pt>
                <c:pt idx="159">
                  <c:v>527.59375</c:v>
                </c:pt>
                <c:pt idx="160">
                  <c:v>607.59375</c:v>
                </c:pt>
                <c:pt idx="161">
                  <c:v>664.09375</c:v>
                </c:pt>
                <c:pt idx="162">
                  <c:v>689.09375</c:v>
                </c:pt>
                <c:pt idx="163">
                  <c:v>732.59375</c:v>
                </c:pt>
                <c:pt idx="164">
                  <c:v>787.59375</c:v>
                </c:pt>
                <c:pt idx="165">
                  <c:v>836.09375</c:v>
                </c:pt>
                <c:pt idx="166">
                  <c:v>907.59375</c:v>
                </c:pt>
                <c:pt idx="167">
                  <c:v>982.59375</c:v>
                </c:pt>
                <c:pt idx="168">
                  <c:v>1018.09375</c:v>
                </c:pt>
                <c:pt idx="169">
                  <c:v>1046.09375</c:v>
                </c:pt>
                <c:pt idx="170">
                  <c:v>1093.09375</c:v>
                </c:pt>
                <c:pt idx="171">
                  <c:v>1134.59375</c:v>
                </c:pt>
                <c:pt idx="172">
                  <c:v>1184.59375</c:v>
                </c:pt>
                <c:pt idx="173">
                  <c:v>1242.09375</c:v>
                </c:pt>
                <c:pt idx="174">
                  <c:v>1337.09375</c:v>
                </c:pt>
                <c:pt idx="175">
                  <c:v>1427.09375</c:v>
                </c:pt>
                <c:pt idx="176">
                  <c:v>1572.09375</c:v>
                </c:pt>
                <c:pt idx="177">
                  <c:v>1642.09375</c:v>
                </c:pt>
                <c:pt idx="178">
                  <c:v>1672.09375</c:v>
                </c:pt>
                <c:pt idx="179">
                  <c:v>1742.09375</c:v>
                </c:pt>
                <c:pt idx="180">
                  <c:v>1802.09375</c:v>
                </c:pt>
                <c:pt idx="181">
                  <c:v>1882.09375</c:v>
                </c:pt>
                <c:pt idx="182">
                  <c:v>1957.09375</c:v>
                </c:pt>
                <c:pt idx="183">
                  <c:v>2032.09375</c:v>
                </c:pt>
                <c:pt idx="184">
                  <c:v>2107.09375</c:v>
                </c:pt>
                <c:pt idx="185">
                  <c:v>2177.09375</c:v>
                </c:pt>
                <c:pt idx="186">
                  <c:v>2262.09375</c:v>
                </c:pt>
                <c:pt idx="187">
                  <c:v>2352.09375</c:v>
                </c:pt>
                <c:pt idx="188">
                  <c:v>2462.09375</c:v>
                </c:pt>
                <c:pt idx="189">
                  <c:v>2527.09375</c:v>
                </c:pt>
                <c:pt idx="190">
                  <c:v>2597.09375</c:v>
                </c:pt>
                <c:pt idx="191">
                  <c:v>2702.09375</c:v>
                </c:pt>
                <c:pt idx="192">
                  <c:v>2802.09375</c:v>
                </c:pt>
                <c:pt idx="193">
                  <c:v>2882.09375</c:v>
                </c:pt>
                <c:pt idx="194">
                  <c:v>2982.09375</c:v>
                </c:pt>
                <c:pt idx="195">
                  <c:v>3117.09375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A24-4E4A-A0E5-5164D905D492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Viscosity!$HK$2:$HK$373</c:f>
              <c:numCache>
                <c:formatCode>General</c:formatCode>
                <c:ptCount val="372"/>
                <c:pt idx="0">
                  <c:v>0</c:v>
                </c:pt>
                <c:pt idx="1">
                  <c:v>3.5714285714285713E-3</c:v>
                </c:pt>
                <c:pt idx="2">
                  <c:v>7.1428571428571426E-3</c:v>
                </c:pt>
                <c:pt idx="3">
                  <c:v>1.0714285714285714E-2</c:v>
                </c:pt>
                <c:pt idx="4">
                  <c:v>1.4285714285714285E-2</c:v>
                </c:pt>
                <c:pt idx="5">
                  <c:v>1.7857142857142856E-2</c:v>
                </c:pt>
                <c:pt idx="6">
                  <c:v>2.1428571428571429E-2</c:v>
                </c:pt>
                <c:pt idx="7">
                  <c:v>2.5000000000000001E-2</c:v>
                </c:pt>
                <c:pt idx="8">
                  <c:v>2.8571428571428571E-2</c:v>
                </c:pt>
                <c:pt idx="9">
                  <c:v>3.214285714285714E-2</c:v>
                </c:pt>
                <c:pt idx="10">
                  <c:v>3.5714285714285712E-2</c:v>
                </c:pt>
                <c:pt idx="11">
                  <c:v>3.9285714285714285E-2</c:v>
                </c:pt>
                <c:pt idx="12">
                  <c:v>4.2857142857142858E-2</c:v>
                </c:pt>
                <c:pt idx="13">
                  <c:v>4.642857142857143E-2</c:v>
                </c:pt>
                <c:pt idx="14">
                  <c:v>0.05</c:v>
                </c:pt>
                <c:pt idx="15">
                  <c:v>5.3571428571428568E-2</c:v>
                </c:pt>
                <c:pt idx="16">
                  <c:v>5.7142857142857141E-2</c:v>
                </c:pt>
                <c:pt idx="17">
                  <c:v>6.0714285714285714E-2</c:v>
                </c:pt>
                <c:pt idx="18">
                  <c:v>6.4285714285714279E-2</c:v>
                </c:pt>
                <c:pt idx="19">
                  <c:v>6.7857142857142852E-2</c:v>
                </c:pt>
                <c:pt idx="20">
                  <c:v>7.1428571428571425E-2</c:v>
                </c:pt>
                <c:pt idx="21">
                  <c:v>7.4999999999999997E-2</c:v>
                </c:pt>
                <c:pt idx="22">
                  <c:v>7.857142857142857E-2</c:v>
                </c:pt>
                <c:pt idx="23">
                  <c:v>8.2142857142857142E-2</c:v>
                </c:pt>
                <c:pt idx="24">
                  <c:v>8.5714285714285715E-2</c:v>
                </c:pt>
                <c:pt idx="25">
                  <c:v>8.9285714285714288E-2</c:v>
                </c:pt>
                <c:pt idx="26">
                  <c:v>9.285714285714286E-2</c:v>
                </c:pt>
                <c:pt idx="27">
                  <c:v>9.6428571428571433E-2</c:v>
                </c:pt>
                <c:pt idx="28">
                  <c:v>0.1</c:v>
                </c:pt>
                <c:pt idx="29">
                  <c:v>0.10357142857142858</c:v>
                </c:pt>
                <c:pt idx="30">
                  <c:v>0.10714285714285714</c:v>
                </c:pt>
                <c:pt idx="31">
                  <c:v>0.11071428571428571</c:v>
                </c:pt>
                <c:pt idx="32">
                  <c:v>0.11428571428571428</c:v>
                </c:pt>
                <c:pt idx="33">
                  <c:v>0.11785714285714285</c:v>
                </c:pt>
                <c:pt idx="34">
                  <c:v>0.12142857142857143</c:v>
                </c:pt>
                <c:pt idx="35">
                  <c:v>0.125</c:v>
                </c:pt>
                <c:pt idx="36">
                  <c:v>0.12857142857142856</c:v>
                </c:pt>
                <c:pt idx="37">
                  <c:v>0.13214285714285715</c:v>
                </c:pt>
                <c:pt idx="38">
                  <c:v>0.1357142857142857</c:v>
                </c:pt>
                <c:pt idx="39">
                  <c:v>0.13928571428571429</c:v>
                </c:pt>
                <c:pt idx="40">
                  <c:v>0.14285714285714285</c:v>
                </c:pt>
                <c:pt idx="41">
                  <c:v>0.14642857142857144</c:v>
                </c:pt>
                <c:pt idx="42">
                  <c:v>0.15</c:v>
                </c:pt>
                <c:pt idx="43">
                  <c:v>0.15357142857142858</c:v>
                </c:pt>
                <c:pt idx="44">
                  <c:v>0.15714285714285714</c:v>
                </c:pt>
                <c:pt idx="45">
                  <c:v>0.16071428571428573</c:v>
                </c:pt>
                <c:pt idx="46">
                  <c:v>0.16428571428571428</c:v>
                </c:pt>
                <c:pt idx="47">
                  <c:v>0.16785714285714284</c:v>
                </c:pt>
                <c:pt idx="48">
                  <c:v>0.17142857142857143</c:v>
                </c:pt>
                <c:pt idx="49">
                  <c:v>0.17499999999999999</c:v>
                </c:pt>
                <c:pt idx="50">
                  <c:v>0.17857142857142858</c:v>
                </c:pt>
                <c:pt idx="51">
                  <c:v>0.18214285714285713</c:v>
                </c:pt>
                <c:pt idx="52">
                  <c:v>0.18571428571428572</c:v>
                </c:pt>
                <c:pt idx="53">
                  <c:v>0.18928571428571428</c:v>
                </c:pt>
                <c:pt idx="54">
                  <c:v>0.19285714285714287</c:v>
                </c:pt>
                <c:pt idx="55">
                  <c:v>0.19642857142857142</c:v>
                </c:pt>
                <c:pt idx="56">
                  <c:v>0.2</c:v>
                </c:pt>
                <c:pt idx="57">
                  <c:v>0.20357142857142857</c:v>
                </c:pt>
                <c:pt idx="58">
                  <c:v>0.20714285714285716</c:v>
                </c:pt>
                <c:pt idx="59">
                  <c:v>0.21071428571428572</c:v>
                </c:pt>
                <c:pt idx="60">
                  <c:v>0.21428571428571427</c:v>
                </c:pt>
                <c:pt idx="61">
                  <c:v>0.21785714285714286</c:v>
                </c:pt>
                <c:pt idx="62">
                  <c:v>0.22142857142857142</c:v>
                </c:pt>
                <c:pt idx="63">
                  <c:v>0.22500000000000001</c:v>
                </c:pt>
                <c:pt idx="64">
                  <c:v>0.22857142857142856</c:v>
                </c:pt>
                <c:pt idx="65">
                  <c:v>0.23214285714285715</c:v>
                </c:pt>
                <c:pt idx="66">
                  <c:v>0.23571428571428571</c:v>
                </c:pt>
                <c:pt idx="67">
                  <c:v>0.2392857142857143</c:v>
                </c:pt>
                <c:pt idx="68">
                  <c:v>0.24285714285714285</c:v>
                </c:pt>
                <c:pt idx="69">
                  <c:v>0.24642857142857144</c:v>
                </c:pt>
                <c:pt idx="70">
                  <c:v>0.25</c:v>
                </c:pt>
                <c:pt idx="71">
                  <c:v>0.25357142857142856</c:v>
                </c:pt>
                <c:pt idx="72">
                  <c:v>0.25714285714285712</c:v>
                </c:pt>
                <c:pt idx="73">
                  <c:v>0.26071428571428573</c:v>
                </c:pt>
                <c:pt idx="74">
                  <c:v>0.26428571428571429</c:v>
                </c:pt>
                <c:pt idx="75">
                  <c:v>0.26785714285714285</c:v>
                </c:pt>
                <c:pt idx="76">
                  <c:v>0.27142857142857141</c:v>
                </c:pt>
                <c:pt idx="77">
                  <c:v>0.27500000000000002</c:v>
                </c:pt>
                <c:pt idx="78">
                  <c:v>0.27857142857142858</c:v>
                </c:pt>
                <c:pt idx="79">
                  <c:v>0.28214285714285714</c:v>
                </c:pt>
                <c:pt idx="80">
                  <c:v>0.2857142857142857</c:v>
                </c:pt>
                <c:pt idx="81">
                  <c:v>0.28928571428571431</c:v>
                </c:pt>
                <c:pt idx="82">
                  <c:v>0.29285714285714287</c:v>
                </c:pt>
                <c:pt idx="83">
                  <c:v>0.29642857142857143</c:v>
                </c:pt>
                <c:pt idx="84">
                  <c:v>0.3</c:v>
                </c:pt>
                <c:pt idx="85">
                  <c:v>0.30357142857142855</c:v>
                </c:pt>
                <c:pt idx="86">
                  <c:v>0.30714285714285716</c:v>
                </c:pt>
                <c:pt idx="87">
                  <c:v>0.31071428571428572</c:v>
                </c:pt>
                <c:pt idx="88">
                  <c:v>0.31428571428571428</c:v>
                </c:pt>
                <c:pt idx="89">
                  <c:v>0.31785714285714284</c:v>
                </c:pt>
                <c:pt idx="90">
                  <c:v>0.32142857142857145</c:v>
                </c:pt>
                <c:pt idx="91">
                  <c:v>0.32500000000000001</c:v>
                </c:pt>
                <c:pt idx="92">
                  <c:v>0.32857142857142857</c:v>
                </c:pt>
                <c:pt idx="93">
                  <c:v>0.33214285714285713</c:v>
                </c:pt>
                <c:pt idx="94">
                  <c:v>0.33571428571428569</c:v>
                </c:pt>
                <c:pt idx="95">
                  <c:v>0.3392857142857143</c:v>
                </c:pt>
                <c:pt idx="96">
                  <c:v>0.34285714285714286</c:v>
                </c:pt>
                <c:pt idx="97">
                  <c:v>0.34642857142857142</c:v>
                </c:pt>
                <c:pt idx="98">
                  <c:v>0.35</c:v>
                </c:pt>
                <c:pt idx="99">
                  <c:v>0.35357142857142859</c:v>
                </c:pt>
                <c:pt idx="100">
                  <c:v>0.35714285714285715</c:v>
                </c:pt>
                <c:pt idx="101">
                  <c:v>0.36071428571428571</c:v>
                </c:pt>
                <c:pt idx="102">
                  <c:v>0.36428571428571427</c:v>
                </c:pt>
                <c:pt idx="103">
                  <c:v>0.36785714285714288</c:v>
                </c:pt>
                <c:pt idx="104">
                  <c:v>0.37142857142857144</c:v>
                </c:pt>
                <c:pt idx="105">
                  <c:v>0.375</c:v>
                </c:pt>
                <c:pt idx="106">
                  <c:v>0.37857142857142856</c:v>
                </c:pt>
                <c:pt idx="107">
                  <c:v>0.38214285714285712</c:v>
                </c:pt>
                <c:pt idx="108">
                  <c:v>0.38571428571428573</c:v>
                </c:pt>
                <c:pt idx="109">
                  <c:v>0.38928571428571429</c:v>
                </c:pt>
                <c:pt idx="110">
                  <c:v>0.39285714285714285</c:v>
                </c:pt>
                <c:pt idx="111">
                  <c:v>0.39642857142857141</c:v>
                </c:pt>
                <c:pt idx="112">
                  <c:v>0.4</c:v>
                </c:pt>
                <c:pt idx="113">
                  <c:v>0.40357142857142858</c:v>
                </c:pt>
                <c:pt idx="114">
                  <c:v>0.40714285714285714</c:v>
                </c:pt>
                <c:pt idx="115">
                  <c:v>0.4107142857142857</c:v>
                </c:pt>
                <c:pt idx="116">
                  <c:v>0.41428571428571431</c:v>
                </c:pt>
                <c:pt idx="117">
                  <c:v>0.41785714285714287</c:v>
                </c:pt>
                <c:pt idx="118">
                  <c:v>0.42142857142857143</c:v>
                </c:pt>
                <c:pt idx="119">
                  <c:v>0.42499999999999999</c:v>
                </c:pt>
                <c:pt idx="120">
                  <c:v>0.42857142857142855</c:v>
                </c:pt>
                <c:pt idx="121">
                  <c:v>0.43214285714285716</c:v>
                </c:pt>
                <c:pt idx="122">
                  <c:v>0.43571428571428572</c:v>
                </c:pt>
                <c:pt idx="123">
                  <c:v>0.43928571428571428</c:v>
                </c:pt>
                <c:pt idx="124">
                  <c:v>0.44285714285714284</c:v>
                </c:pt>
                <c:pt idx="125">
                  <c:v>0.44642857142857145</c:v>
                </c:pt>
                <c:pt idx="126">
                  <c:v>0.45</c:v>
                </c:pt>
                <c:pt idx="127">
                  <c:v>0.45357142857142857</c:v>
                </c:pt>
                <c:pt idx="128">
                  <c:v>0.45714285714285713</c:v>
                </c:pt>
                <c:pt idx="129">
                  <c:v>0.46071428571428569</c:v>
                </c:pt>
                <c:pt idx="130">
                  <c:v>0.4642857142857143</c:v>
                </c:pt>
                <c:pt idx="131">
                  <c:v>0.46785714285714286</c:v>
                </c:pt>
                <c:pt idx="132">
                  <c:v>0.47142857142857142</c:v>
                </c:pt>
                <c:pt idx="133">
                  <c:v>0.47499999999999998</c:v>
                </c:pt>
                <c:pt idx="134">
                  <c:v>0.47857142857142859</c:v>
                </c:pt>
                <c:pt idx="135">
                  <c:v>0.48214285714285715</c:v>
                </c:pt>
                <c:pt idx="136">
                  <c:v>0.48571428571428571</c:v>
                </c:pt>
                <c:pt idx="137">
                  <c:v>0.48928571428571427</c:v>
                </c:pt>
                <c:pt idx="138">
                  <c:v>0.49285714285714288</c:v>
                </c:pt>
                <c:pt idx="139">
                  <c:v>0.49642857142857144</c:v>
                </c:pt>
                <c:pt idx="140">
                  <c:v>0.5</c:v>
                </c:pt>
                <c:pt idx="141">
                  <c:v>0.50357142857142856</c:v>
                </c:pt>
                <c:pt idx="142">
                  <c:v>0.50714285714285712</c:v>
                </c:pt>
                <c:pt idx="143">
                  <c:v>0.51071428571428568</c:v>
                </c:pt>
                <c:pt idx="144">
                  <c:v>0.51428571428571423</c:v>
                </c:pt>
                <c:pt idx="145">
                  <c:v>0.5178571428571429</c:v>
                </c:pt>
                <c:pt idx="146">
                  <c:v>0.52142857142857146</c:v>
                </c:pt>
                <c:pt idx="147">
                  <c:v>0.52500000000000002</c:v>
                </c:pt>
                <c:pt idx="148">
                  <c:v>0.52857142857142858</c:v>
                </c:pt>
                <c:pt idx="149">
                  <c:v>0.53214285714285714</c:v>
                </c:pt>
                <c:pt idx="150">
                  <c:v>0.5357142857142857</c:v>
                </c:pt>
                <c:pt idx="151">
                  <c:v>0.53928571428571426</c:v>
                </c:pt>
                <c:pt idx="152">
                  <c:v>0.54285714285714282</c:v>
                </c:pt>
                <c:pt idx="153">
                  <c:v>0.54642857142857137</c:v>
                </c:pt>
                <c:pt idx="154">
                  <c:v>0.55000000000000004</c:v>
                </c:pt>
                <c:pt idx="155">
                  <c:v>0.5535714285714286</c:v>
                </c:pt>
                <c:pt idx="156">
                  <c:v>0.55714285714285716</c:v>
                </c:pt>
                <c:pt idx="157">
                  <c:v>0.56071428571428572</c:v>
                </c:pt>
                <c:pt idx="158">
                  <c:v>0.56428571428571428</c:v>
                </c:pt>
                <c:pt idx="159">
                  <c:v>0.56785714285714284</c:v>
                </c:pt>
                <c:pt idx="160">
                  <c:v>0.5714285714285714</c:v>
                </c:pt>
                <c:pt idx="161">
                  <c:v>0.57499999999999996</c:v>
                </c:pt>
                <c:pt idx="162">
                  <c:v>0.57857142857142863</c:v>
                </c:pt>
                <c:pt idx="163">
                  <c:v>0.58214285714285718</c:v>
                </c:pt>
                <c:pt idx="164">
                  <c:v>0.58571428571428574</c:v>
                </c:pt>
                <c:pt idx="165">
                  <c:v>0.5892857142857143</c:v>
                </c:pt>
                <c:pt idx="166">
                  <c:v>0.59285714285714286</c:v>
                </c:pt>
                <c:pt idx="167">
                  <c:v>0.59642857142857142</c:v>
                </c:pt>
                <c:pt idx="168">
                  <c:v>0.6</c:v>
                </c:pt>
                <c:pt idx="169">
                  <c:v>0.60357142857142854</c:v>
                </c:pt>
                <c:pt idx="170">
                  <c:v>0.6071428571428571</c:v>
                </c:pt>
                <c:pt idx="171">
                  <c:v>0.61071428571428577</c:v>
                </c:pt>
                <c:pt idx="172">
                  <c:v>0.61428571428571432</c:v>
                </c:pt>
                <c:pt idx="173">
                  <c:v>0.61785714285714288</c:v>
                </c:pt>
                <c:pt idx="174">
                  <c:v>0.62142857142857144</c:v>
                </c:pt>
                <c:pt idx="175">
                  <c:v>0.625</c:v>
                </c:pt>
                <c:pt idx="176">
                  <c:v>0.62857142857142856</c:v>
                </c:pt>
                <c:pt idx="177">
                  <c:v>0.63214285714285712</c:v>
                </c:pt>
                <c:pt idx="178">
                  <c:v>0.63571428571428568</c:v>
                </c:pt>
                <c:pt idx="179">
                  <c:v>0.63928571428571423</c:v>
                </c:pt>
                <c:pt idx="180">
                  <c:v>0.6428571428571429</c:v>
                </c:pt>
                <c:pt idx="181">
                  <c:v>0.64642857142857146</c:v>
                </c:pt>
                <c:pt idx="182">
                  <c:v>0.65</c:v>
                </c:pt>
                <c:pt idx="183">
                  <c:v>0.65357142857142858</c:v>
                </c:pt>
                <c:pt idx="184">
                  <c:v>0.65714285714285714</c:v>
                </c:pt>
                <c:pt idx="185">
                  <c:v>0.6607142857142857</c:v>
                </c:pt>
                <c:pt idx="186">
                  <c:v>0.66428571428571426</c:v>
                </c:pt>
                <c:pt idx="187">
                  <c:v>0.66785714285714282</c:v>
                </c:pt>
                <c:pt idx="188">
                  <c:v>0.67142857142857137</c:v>
                </c:pt>
                <c:pt idx="189">
                  <c:v>0.67500000000000004</c:v>
                </c:pt>
                <c:pt idx="190">
                  <c:v>0.6785714285714286</c:v>
                </c:pt>
                <c:pt idx="191">
                  <c:v>0.68214285714285716</c:v>
                </c:pt>
                <c:pt idx="192">
                  <c:v>0.68571428571428572</c:v>
                </c:pt>
                <c:pt idx="193">
                  <c:v>0.68928571428571428</c:v>
                </c:pt>
                <c:pt idx="194">
                  <c:v>0.69285714285714284</c:v>
                </c:pt>
                <c:pt idx="195">
                  <c:v>0.6964285714285714</c:v>
                </c:pt>
                <c:pt idx="196">
                  <c:v>0.7</c:v>
                </c:pt>
                <c:pt idx="197">
                  <c:v>0.70357142857142863</c:v>
                </c:pt>
                <c:pt idx="198">
                  <c:v>0.70714285714285718</c:v>
                </c:pt>
                <c:pt idx="199">
                  <c:v>0.71071428571428574</c:v>
                </c:pt>
                <c:pt idx="200">
                  <c:v>0.7142857142857143</c:v>
                </c:pt>
                <c:pt idx="201">
                  <c:v>0.71785714285714286</c:v>
                </c:pt>
                <c:pt idx="202">
                  <c:v>0.72142857142857142</c:v>
                </c:pt>
                <c:pt idx="203">
                  <c:v>0.72499999999999998</c:v>
                </c:pt>
                <c:pt idx="204">
                  <c:v>0.72857142857142854</c:v>
                </c:pt>
                <c:pt idx="205">
                  <c:v>0.7321428571428571</c:v>
                </c:pt>
                <c:pt idx="206">
                  <c:v>0.73571428571428577</c:v>
                </c:pt>
                <c:pt idx="207">
                  <c:v>0.73928571428571432</c:v>
                </c:pt>
                <c:pt idx="208">
                  <c:v>0.74285714285714288</c:v>
                </c:pt>
                <c:pt idx="209">
                  <c:v>0.74642857142857144</c:v>
                </c:pt>
                <c:pt idx="210">
                  <c:v>0.75</c:v>
                </c:pt>
                <c:pt idx="211">
                  <c:v>0.75357142857142856</c:v>
                </c:pt>
                <c:pt idx="212">
                  <c:v>0.75714285714285712</c:v>
                </c:pt>
                <c:pt idx="213">
                  <c:v>0.76071428571428568</c:v>
                </c:pt>
                <c:pt idx="214">
                  <c:v>0.76428571428571423</c:v>
                </c:pt>
                <c:pt idx="215">
                  <c:v>0.7678571428571429</c:v>
                </c:pt>
                <c:pt idx="216">
                  <c:v>0.77142857142857146</c:v>
                </c:pt>
                <c:pt idx="217">
                  <c:v>0.77500000000000002</c:v>
                </c:pt>
                <c:pt idx="218">
                  <c:v>0.77857142857142858</c:v>
                </c:pt>
                <c:pt idx="219">
                  <c:v>0.78214285714285714</c:v>
                </c:pt>
                <c:pt idx="220">
                  <c:v>0.7857142857142857</c:v>
                </c:pt>
                <c:pt idx="221">
                  <c:v>0.78928571428571426</c:v>
                </c:pt>
                <c:pt idx="222">
                  <c:v>0.79285714285714282</c:v>
                </c:pt>
                <c:pt idx="223">
                  <c:v>0.79642857142857137</c:v>
                </c:pt>
                <c:pt idx="224">
                  <c:v>0.8</c:v>
                </c:pt>
                <c:pt idx="225">
                  <c:v>0.8035714285714286</c:v>
                </c:pt>
                <c:pt idx="226">
                  <c:v>0.80714285714285716</c:v>
                </c:pt>
                <c:pt idx="227">
                  <c:v>0.81071428571428572</c:v>
                </c:pt>
                <c:pt idx="228">
                  <c:v>0.81428571428571428</c:v>
                </c:pt>
                <c:pt idx="229">
                  <c:v>0.81785714285714284</c:v>
                </c:pt>
                <c:pt idx="230">
                  <c:v>0.8214285714285714</c:v>
                </c:pt>
                <c:pt idx="231">
                  <c:v>0.82499999999999996</c:v>
                </c:pt>
                <c:pt idx="232">
                  <c:v>0.82857142857142863</c:v>
                </c:pt>
                <c:pt idx="233">
                  <c:v>0.83214285714285718</c:v>
                </c:pt>
                <c:pt idx="234">
                  <c:v>0.83571428571428574</c:v>
                </c:pt>
                <c:pt idx="235">
                  <c:v>0.8392857142857143</c:v>
                </c:pt>
                <c:pt idx="236">
                  <c:v>0.84285714285714286</c:v>
                </c:pt>
                <c:pt idx="237">
                  <c:v>0.84642857142857142</c:v>
                </c:pt>
                <c:pt idx="238">
                  <c:v>0.85</c:v>
                </c:pt>
                <c:pt idx="239">
                  <c:v>0.85357142857142854</c:v>
                </c:pt>
                <c:pt idx="240">
                  <c:v>0.8571428571428571</c:v>
                </c:pt>
                <c:pt idx="241">
                  <c:v>0.86071428571428577</c:v>
                </c:pt>
                <c:pt idx="242">
                  <c:v>0.86428571428571432</c:v>
                </c:pt>
                <c:pt idx="243">
                  <c:v>0.86785714285714288</c:v>
                </c:pt>
                <c:pt idx="244">
                  <c:v>0.87142857142857144</c:v>
                </c:pt>
                <c:pt idx="245">
                  <c:v>0.875</c:v>
                </c:pt>
                <c:pt idx="246">
                  <c:v>0.87857142857142856</c:v>
                </c:pt>
                <c:pt idx="247">
                  <c:v>0.88214285714285712</c:v>
                </c:pt>
                <c:pt idx="248">
                  <c:v>0.88571428571428568</c:v>
                </c:pt>
                <c:pt idx="249">
                  <c:v>0.88928571428571423</c:v>
                </c:pt>
                <c:pt idx="250">
                  <c:v>0.8928571428571429</c:v>
                </c:pt>
                <c:pt idx="251">
                  <c:v>0.89642857142857146</c:v>
                </c:pt>
                <c:pt idx="252">
                  <c:v>0.9</c:v>
                </c:pt>
                <c:pt idx="253">
                  <c:v>0.90357142857142858</c:v>
                </c:pt>
                <c:pt idx="254">
                  <c:v>0.90714285714285714</c:v>
                </c:pt>
                <c:pt idx="255">
                  <c:v>0.9107142857142857</c:v>
                </c:pt>
                <c:pt idx="256">
                  <c:v>0.91428571428571426</c:v>
                </c:pt>
                <c:pt idx="257">
                  <c:v>0.91785714285714282</c:v>
                </c:pt>
                <c:pt idx="258">
                  <c:v>0.92142857142857137</c:v>
                </c:pt>
                <c:pt idx="259">
                  <c:v>0.92500000000000004</c:v>
                </c:pt>
                <c:pt idx="260">
                  <c:v>0.9285714285714286</c:v>
                </c:pt>
                <c:pt idx="261">
                  <c:v>0.93214285714285716</c:v>
                </c:pt>
                <c:pt idx="262">
                  <c:v>0.93571428571428572</c:v>
                </c:pt>
                <c:pt idx="263">
                  <c:v>0.93928571428571428</c:v>
                </c:pt>
                <c:pt idx="264">
                  <c:v>0.94285714285714284</c:v>
                </c:pt>
                <c:pt idx="265">
                  <c:v>0.9464285714285714</c:v>
                </c:pt>
                <c:pt idx="266">
                  <c:v>0.95</c:v>
                </c:pt>
                <c:pt idx="267">
                  <c:v>0.95357142857142863</c:v>
                </c:pt>
                <c:pt idx="268">
                  <c:v>0.95714285714285718</c:v>
                </c:pt>
                <c:pt idx="269">
                  <c:v>0.96071428571428574</c:v>
                </c:pt>
                <c:pt idx="270">
                  <c:v>0.9642857142857143</c:v>
                </c:pt>
                <c:pt idx="271">
                  <c:v>0.96785714285714286</c:v>
                </c:pt>
                <c:pt idx="272">
                  <c:v>0.97142857142857142</c:v>
                </c:pt>
                <c:pt idx="273">
                  <c:v>0.97499999999999998</c:v>
                </c:pt>
                <c:pt idx="274">
                  <c:v>0.97857142857142854</c:v>
                </c:pt>
                <c:pt idx="275">
                  <c:v>0.9821428571428571</c:v>
                </c:pt>
                <c:pt idx="276">
                  <c:v>0.98571428571428577</c:v>
                </c:pt>
                <c:pt idx="277">
                  <c:v>0.98928571428571432</c:v>
                </c:pt>
                <c:pt idx="278">
                  <c:v>0.99285714285714288</c:v>
                </c:pt>
                <c:pt idx="279">
                  <c:v>0.99642857142857144</c:v>
                </c:pt>
                <c:pt idx="280">
                  <c:v>1</c:v>
                </c:pt>
                <c:pt idx="281">
                  <c:v>1.0035714285714286</c:v>
                </c:pt>
                <c:pt idx="282">
                  <c:v>1.0071428571428571</c:v>
                </c:pt>
                <c:pt idx="283">
                  <c:v>1.0107142857142857</c:v>
                </c:pt>
                <c:pt idx="284">
                  <c:v>1.0142857142857142</c:v>
                </c:pt>
                <c:pt idx="285">
                  <c:v>1.0178571428571428</c:v>
                </c:pt>
                <c:pt idx="286">
                  <c:v>1.0214285714285714</c:v>
                </c:pt>
                <c:pt idx="287">
                  <c:v>1.0249999999999999</c:v>
                </c:pt>
                <c:pt idx="288">
                  <c:v>1.0285714285714285</c:v>
                </c:pt>
                <c:pt idx="289">
                  <c:v>1.0321428571428573</c:v>
                </c:pt>
                <c:pt idx="290">
                  <c:v>1.0357142857142858</c:v>
                </c:pt>
                <c:pt idx="291">
                  <c:v>1.0392857142857144</c:v>
                </c:pt>
                <c:pt idx="292">
                  <c:v>1.0428571428571429</c:v>
                </c:pt>
                <c:pt idx="293">
                  <c:v>1.0464285714285715</c:v>
                </c:pt>
                <c:pt idx="294">
                  <c:v>1.05</c:v>
                </c:pt>
                <c:pt idx="295">
                  <c:v>1.0535714285714286</c:v>
                </c:pt>
                <c:pt idx="296">
                  <c:v>1.0571428571428572</c:v>
                </c:pt>
                <c:pt idx="297">
                  <c:v>1.0607142857142857</c:v>
                </c:pt>
                <c:pt idx="298">
                  <c:v>1.0642857142857143</c:v>
                </c:pt>
                <c:pt idx="299">
                  <c:v>1.0678571428571428</c:v>
                </c:pt>
                <c:pt idx="300">
                  <c:v>1.0714285714285714</c:v>
                </c:pt>
                <c:pt idx="301">
                  <c:v>1.075</c:v>
                </c:pt>
                <c:pt idx="302">
                  <c:v>1.0785714285714285</c:v>
                </c:pt>
                <c:pt idx="303">
                  <c:v>1.0821428571428571</c:v>
                </c:pt>
                <c:pt idx="304">
                  <c:v>1.0857142857142856</c:v>
                </c:pt>
                <c:pt idx="305">
                  <c:v>1.0892857142857142</c:v>
                </c:pt>
                <c:pt idx="306">
                  <c:v>1.0928571428571427</c:v>
                </c:pt>
                <c:pt idx="307">
                  <c:v>1.0964285714285715</c:v>
                </c:pt>
                <c:pt idx="308">
                  <c:v>1.1000000000000001</c:v>
                </c:pt>
                <c:pt idx="309">
                  <c:v>1.1035714285714286</c:v>
                </c:pt>
                <c:pt idx="310">
                  <c:v>1.1071428571428572</c:v>
                </c:pt>
                <c:pt idx="311">
                  <c:v>1.1107142857142858</c:v>
                </c:pt>
                <c:pt idx="312">
                  <c:v>1.1142857142857143</c:v>
                </c:pt>
                <c:pt idx="313">
                  <c:v>1.1178571428571429</c:v>
                </c:pt>
                <c:pt idx="314">
                  <c:v>1.1214285714285714</c:v>
                </c:pt>
                <c:pt idx="315">
                  <c:v>1.125</c:v>
                </c:pt>
                <c:pt idx="316">
                  <c:v>1.1285714285714286</c:v>
                </c:pt>
                <c:pt idx="317">
                  <c:v>1.1321428571428571</c:v>
                </c:pt>
                <c:pt idx="318">
                  <c:v>1.1357142857142857</c:v>
                </c:pt>
                <c:pt idx="319">
                  <c:v>1.1392857142857142</c:v>
                </c:pt>
                <c:pt idx="320">
                  <c:v>1.1428571428571428</c:v>
                </c:pt>
                <c:pt idx="321">
                  <c:v>1.1464285714285714</c:v>
                </c:pt>
                <c:pt idx="322">
                  <c:v>1.1499999999999999</c:v>
                </c:pt>
                <c:pt idx="323">
                  <c:v>1.1535714285714285</c:v>
                </c:pt>
                <c:pt idx="324">
                  <c:v>1.1571428571428573</c:v>
                </c:pt>
                <c:pt idx="325">
                  <c:v>1.1607142857142858</c:v>
                </c:pt>
                <c:pt idx="326">
                  <c:v>1.1642857142857144</c:v>
                </c:pt>
                <c:pt idx="327">
                  <c:v>1.1678571428571429</c:v>
                </c:pt>
                <c:pt idx="328">
                  <c:v>1.1714285714285715</c:v>
                </c:pt>
                <c:pt idx="329">
                  <c:v>1.175</c:v>
                </c:pt>
                <c:pt idx="330">
                  <c:v>1.1785714285714286</c:v>
                </c:pt>
                <c:pt idx="331">
                  <c:v>1.1821428571428572</c:v>
                </c:pt>
                <c:pt idx="332">
                  <c:v>1.1857142857142857</c:v>
                </c:pt>
                <c:pt idx="333">
                  <c:v>1.1892857142857143</c:v>
                </c:pt>
                <c:pt idx="334">
                  <c:v>1.1928571428571428</c:v>
                </c:pt>
                <c:pt idx="335">
                  <c:v>1.1964285714285714</c:v>
                </c:pt>
                <c:pt idx="336">
                  <c:v>1.2</c:v>
                </c:pt>
                <c:pt idx="337">
                  <c:v>1.2035714285714285</c:v>
                </c:pt>
                <c:pt idx="338">
                  <c:v>1.2071428571428571</c:v>
                </c:pt>
                <c:pt idx="339">
                  <c:v>1.2107142857142856</c:v>
                </c:pt>
                <c:pt idx="340">
                  <c:v>1.2142857142857142</c:v>
                </c:pt>
                <c:pt idx="341">
                  <c:v>1.2178571428571427</c:v>
                </c:pt>
                <c:pt idx="342">
                  <c:v>1.2214285714285715</c:v>
                </c:pt>
                <c:pt idx="343">
                  <c:v>1.2250000000000001</c:v>
                </c:pt>
                <c:pt idx="344">
                  <c:v>1.2285714285714286</c:v>
                </c:pt>
                <c:pt idx="345">
                  <c:v>1.2321428571428572</c:v>
                </c:pt>
                <c:pt idx="346">
                  <c:v>1.2357142857142858</c:v>
                </c:pt>
                <c:pt idx="347">
                  <c:v>1.2392857142857143</c:v>
                </c:pt>
                <c:pt idx="348">
                  <c:v>1.2428571428571429</c:v>
                </c:pt>
                <c:pt idx="349">
                  <c:v>1.2464285714285714</c:v>
                </c:pt>
                <c:pt idx="350">
                  <c:v>1.25</c:v>
                </c:pt>
                <c:pt idx="351">
                  <c:v>1.2535714285714286</c:v>
                </c:pt>
                <c:pt idx="352">
                  <c:v>1.2571428571428571</c:v>
                </c:pt>
                <c:pt idx="353">
                  <c:v>1.2607142857142857</c:v>
                </c:pt>
                <c:pt idx="354">
                  <c:v>1.2642857142857142</c:v>
                </c:pt>
                <c:pt idx="355">
                  <c:v>1.2678571428571428</c:v>
                </c:pt>
                <c:pt idx="356">
                  <c:v>1.2714285714285714</c:v>
                </c:pt>
                <c:pt idx="357">
                  <c:v>1.2749999999999999</c:v>
                </c:pt>
                <c:pt idx="358">
                  <c:v>1.2785714285714285</c:v>
                </c:pt>
                <c:pt idx="359">
                  <c:v>1.2821428571428573</c:v>
                </c:pt>
                <c:pt idx="360">
                  <c:v>1.2857142857142858</c:v>
                </c:pt>
                <c:pt idx="361">
                  <c:v>1.2892857142857144</c:v>
                </c:pt>
                <c:pt idx="362">
                  <c:v>1.2928571428571429</c:v>
                </c:pt>
                <c:pt idx="363">
                  <c:v>1.2964285714285715</c:v>
                </c:pt>
                <c:pt idx="364">
                  <c:v>1.3</c:v>
                </c:pt>
                <c:pt idx="365">
                  <c:v>1.3035714285714286</c:v>
                </c:pt>
                <c:pt idx="366">
                  <c:v>1.3071428571428572</c:v>
                </c:pt>
                <c:pt idx="367">
                  <c:v>1.3107142857142857</c:v>
                </c:pt>
                <c:pt idx="368">
                  <c:v>1.3142857142857143</c:v>
                </c:pt>
                <c:pt idx="369">
                  <c:v>1.3178571428571428</c:v>
                </c:pt>
                <c:pt idx="370">
                  <c:v>1.3214285714285714</c:v>
                </c:pt>
                <c:pt idx="371">
                  <c:v>1.325</c:v>
                </c:pt>
              </c:numCache>
            </c:numRef>
          </c:xVal>
          <c:yVal>
            <c:numRef>
              <c:f>Viscosity!$HJ$2:$HJ$373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-12</c:v>
                </c:pt>
                <c:pt idx="3">
                  <c:v>-12</c:v>
                </c:pt>
                <c:pt idx="4">
                  <c:v>-12</c:v>
                </c:pt>
                <c:pt idx="5">
                  <c:v>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4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8</c:v>
                </c:pt>
                <c:pt idx="141">
                  <c:v>4</c:v>
                </c:pt>
                <c:pt idx="142">
                  <c:v>4</c:v>
                </c:pt>
                <c:pt idx="143">
                  <c:v>8</c:v>
                </c:pt>
                <c:pt idx="144">
                  <c:v>4</c:v>
                </c:pt>
                <c:pt idx="145">
                  <c:v>8</c:v>
                </c:pt>
                <c:pt idx="146">
                  <c:v>4</c:v>
                </c:pt>
                <c:pt idx="147">
                  <c:v>8</c:v>
                </c:pt>
                <c:pt idx="148">
                  <c:v>4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16.100000000000001</c:v>
                </c:pt>
                <c:pt idx="213">
                  <c:v>16.100000000000001</c:v>
                </c:pt>
                <c:pt idx="214">
                  <c:v>16.100000000000001</c:v>
                </c:pt>
                <c:pt idx="215">
                  <c:v>16.100000000000001</c:v>
                </c:pt>
                <c:pt idx="216">
                  <c:v>16.100000000000001</c:v>
                </c:pt>
                <c:pt idx="217">
                  <c:v>16.100000000000001</c:v>
                </c:pt>
                <c:pt idx="218">
                  <c:v>16.100000000000001</c:v>
                </c:pt>
                <c:pt idx="219">
                  <c:v>16.100000000000001</c:v>
                </c:pt>
                <c:pt idx="220">
                  <c:v>16.100000000000001</c:v>
                </c:pt>
                <c:pt idx="221">
                  <c:v>16.100000000000001</c:v>
                </c:pt>
                <c:pt idx="222">
                  <c:v>16.100000000000001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19.899999999999999</c:v>
                </c:pt>
                <c:pt idx="229">
                  <c:v>24.1</c:v>
                </c:pt>
                <c:pt idx="230">
                  <c:v>24.1</c:v>
                </c:pt>
                <c:pt idx="231">
                  <c:v>24.1</c:v>
                </c:pt>
                <c:pt idx="232">
                  <c:v>24.1</c:v>
                </c:pt>
                <c:pt idx="233">
                  <c:v>24.1</c:v>
                </c:pt>
                <c:pt idx="234">
                  <c:v>24.1</c:v>
                </c:pt>
                <c:pt idx="235">
                  <c:v>28.1</c:v>
                </c:pt>
                <c:pt idx="236">
                  <c:v>28.1</c:v>
                </c:pt>
                <c:pt idx="237">
                  <c:v>28.1</c:v>
                </c:pt>
                <c:pt idx="238">
                  <c:v>28.1</c:v>
                </c:pt>
                <c:pt idx="239">
                  <c:v>32.1</c:v>
                </c:pt>
                <c:pt idx="240">
                  <c:v>32.1</c:v>
                </c:pt>
                <c:pt idx="241">
                  <c:v>32.1</c:v>
                </c:pt>
                <c:pt idx="242">
                  <c:v>36.1</c:v>
                </c:pt>
                <c:pt idx="243">
                  <c:v>36.1</c:v>
                </c:pt>
                <c:pt idx="244">
                  <c:v>36.1</c:v>
                </c:pt>
                <c:pt idx="245">
                  <c:v>40.1</c:v>
                </c:pt>
                <c:pt idx="246">
                  <c:v>40.1</c:v>
                </c:pt>
                <c:pt idx="247">
                  <c:v>44.1</c:v>
                </c:pt>
                <c:pt idx="248">
                  <c:v>48.1</c:v>
                </c:pt>
                <c:pt idx="249">
                  <c:v>48.1</c:v>
                </c:pt>
                <c:pt idx="250">
                  <c:v>52.099999999999994</c:v>
                </c:pt>
                <c:pt idx="251">
                  <c:v>56.099999999999994</c:v>
                </c:pt>
                <c:pt idx="252">
                  <c:v>56.099999999999994</c:v>
                </c:pt>
                <c:pt idx="253">
                  <c:v>60.099999999999994</c:v>
                </c:pt>
                <c:pt idx="254">
                  <c:v>64.2</c:v>
                </c:pt>
                <c:pt idx="255">
                  <c:v>68.2</c:v>
                </c:pt>
                <c:pt idx="256">
                  <c:v>72.2</c:v>
                </c:pt>
                <c:pt idx="257">
                  <c:v>76.2</c:v>
                </c:pt>
                <c:pt idx="258">
                  <c:v>79.8</c:v>
                </c:pt>
                <c:pt idx="259">
                  <c:v>88</c:v>
                </c:pt>
                <c:pt idx="260">
                  <c:v>92</c:v>
                </c:pt>
                <c:pt idx="261">
                  <c:v>100</c:v>
                </c:pt>
                <c:pt idx="262">
                  <c:v>108</c:v>
                </c:pt>
                <c:pt idx="263">
                  <c:v>124</c:v>
                </c:pt>
                <c:pt idx="264">
                  <c:v>132</c:v>
                </c:pt>
                <c:pt idx="265">
                  <c:v>148</c:v>
                </c:pt>
                <c:pt idx="266">
                  <c:v>160</c:v>
                </c:pt>
                <c:pt idx="267">
                  <c:v>172</c:v>
                </c:pt>
                <c:pt idx="268">
                  <c:v>188</c:v>
                </c:pt>
                <c:pt idx="269">
                  <c:v>200</c:v>
                </c:pt>
                <c:pt idx="270">
                  <c:v>212</c:v>
                </c:pt>
                <c:pt idx="271">
                  <c:v>223</c:v>
                </c:pt>
                <c:pt idx="272">
                  <c:v>240</c:v>
                </c:pt>
                <c:pt idx="273">
                  <c:v>260</c:v>
                </c:pt>
                <c:pt idx="274">
                  <c:v>272</c:v>
                </c:pt>
                <c:pt idx="275">
                  <c:v>280</c:v>
                </c:pt>
                <c:pt idx="276">
                  <c:v>292</c:v>
                </c:pt>
                <c:pt idx="277">
                  <c:v>304</c:v>
                </c:pt>
                <c:pt idx="278">
                  <c:v>317</c:v>
                </c:pt>
                <c:pt idx="279">
                  <c:v>329</c:v>
                </c:pt>
                <c:pt idx="280">
                  <c:v>342</c:v>
                </c:pt>
                <c:pt idx="281">
                  <c:v>362</c:v>
                </c:pt>
                <c:pt idx="282">
                  <c:v>385</c:v>
                </c:pt>
                <c:pt idx="283">
                  <c:v>405</c:v>
                </c:pt>
                <c:pt idx="284">
                  <c:v>429</c:v>
                </c:pt>
                <c:pt idx="285">
                  <c:v>446</c:v>
                </c:pt>
                <c:pt idx="286">
                  <c:v>462</c:v>
                </c:pt>
                <c:pt idx="287">
                  <c:v>479</c:v>
                </c:pt>
                <c:pt idx="288">
                  <c:v>506</c:v>
                </c:pt>
                <c:pt idx="289">
                  <c:v>532</c:v>
                </c:pt>
                <c:pt idx="290">
                  <c:v>549</c:v>
                </c:pt>
                <c:pt idx="291">
                  <c:v>562</c:v>
                </c:pt>
                <c:pt idx="292">
                  <c:v>579</c:v>
                </c:pt>
                <c:pt idx="293">
                  <c:v>603</c:v>
                </c:pt>
                <c:pt idx="294">
                  <c:v>613</c:v>
                </c:pt>
                <c:pt idx="295">
                  <c:v>629</c:v>
                </c:pt>
                <c:pt idx="296">
                  <c:v>679</c:v>
                </c:pt>
                <c:pt idx="297">
                  <c:v>713</c:v>
                </c:pt>
                <c:pt idx="298">
                  <c:v>773</c:v>
                </c:pt>
                <c:pt idx="299">
                  <c:v>800</c:v>
                </c:pt>
                <c:pt idx="300">
                  <c:v>823</c:v>
                </c:pt>
                <c:pt idx="301">
                  <c:v>850</c:v>
                </c:pt>
                <c:pt idx="302">
                  <c:v>873</c:v>
                </c:pt>
                <c:pt idx="303">
                  <c:v>893</c:v>
                </c:pt>
                <c:pt idx="304">
                  <c:v>920</c:v>
                </c:pt>
                <c:pt idx="305">
                  <c:v>957</c:v>
                </c:pt>
                <c:pt idx="306">
                  <c:v>988</c:v>
                </c:pt>
                <c:pt idx="307">
                  <c:v>1018</c:v>
                </c:pt>
                <c:pt idx="308">
                  <c:v>1058</c:v>
                </c:pt>
                <c:pt idx="309">
                  <c:v>970</c:v>
                </c:pt>
                <c:pt idx="310">
                  <c:v>1158</c:v>
                </c:pt>
                <c:pt idx="311">
                  <c:v>1178</c:v>
                </c:pt>
                <c:pt idx="312">
                  <c:v>1208</c:v>
                </c:pt>
                <c:pt idx="313">
                  <c:v>1228</c:v>
                </c:pt>
                <c:pt idx="314">
                  <c:v>1248</c:v>
                </c:pt>
                <c:pt idx="315">
                  <c:v>1268</c:v>
                </c:pt>
                <c:pt idx="316">
                  <c:v>1288</c:v>
                </c:pt>
                <c:pt idx="317">
                  <c:v>1318</c:v>
                </c:pt>
                <c:pt idx="318">
                  <c:v>1348</c:v>
                </c:pt>
                <c:pt idx="319">
                  <c:v>1378</c:v>
                </c:pt>
                <c:pt idx="320">
                  <c:v>1408</c:v>
                </c:pt>
                <c:pt idx="321">
                  <c:v>1438</c:v>
                </c:pt>
                <c:pt idx="322">
                  <c:v>1458</c:v>
                </c:pt>
                <c:pt idx="323">
                  <c:v>1488</c:v>
                </c:pt>
                <c:pt idx="324">
                  <c:v>1538</c:v>
                </c:pt>
                <c:pt idx="325">
                  <c:v>1588</c:v>
                </c:pt>
                <c:pt idx="326">
                  <c:v>1638</c:v>
                </c:pt>
                <c:pt idx="327">
                  <c:v>1758</c:v>
                </c:pt>
                <c:pt idx="328">
                  <c:v>1808</c:v>
                </c:pt>
                <c:pt idx="329">
                  <c:v>1908</c:v>
                </c:pt>
                <c:pt idx="330">
                  <c:v>1958</c:v>
                </c:pt>
                <c:pt idx="331">
                  <c:v>2008</c:v>
                </c:pt>
                <c:pt idx="332">
                  <c:v>2088</c:v>
                </c:pt>
                <c:pt idx="333">
                  <c:v>2128</c:v>
                </c:pt>
                <c:pt idx="334">
                  <c:v>2138</c:v>
                </c:pt>
                <c:pt idx="335">
                  <c:v>2208</c:v>
                </c:pt>
                <c:pt idx="336">
                  <c:v>2258</c:v>
                </c:pt>
                <c:pt idx="337">
                  <c:v>2288</c:v>
                </c:pt>
                <c:pt idx="338">
                  <c:v>2338</c:v>
                </c:pt>
                <c:pt idx="339">
                  <c:v>2388</c:v>
                </c:pt>
                <c:pt idx="340">
                  <c:v>2558</c:v>
                </c:pt>
                <c:pt idx="341">
                  <c:v>2578</c:v>
                </c:pt>
                <c:pt idx="342">
                  <c:v>2608</c:v>
                </c:pt>
                <c:pt idx="343">
                  <c:v>2628</c:v>
                </c:pt>
                <c:pt idx="344">
                  <c:v>2638</c:v>
                </c:pt>
                <c:pt idx="345">
                  <c:v>2678</c:v>
                </c:pt>
                <c:pt idx="346">
                  <c:v>2688</c:v>
                </c:pt>
                <c:pt idx="347">
                  <c:v>2808</c:v>
                </c:pt>
                <c:pt idx="348">
                  <c:v>2858</c:v>
                </c:pt>
                <c:pt idx="349">
                  <c:v>2908</c:v>
                </c:pt>
                <c:pt idx="350">
                  <c:v>2928</c:v>
                </c:pt>
                <c:pt idx="351">
                  <c:v>2948</c:v>
                </c:pt>
                <c:pt idx="352">
                  <c:v>2958</c:v>
                </c:pt>
                <c:pt idx="353">
                  <c:v>2978</c:v>
                </c:pt>
                <c:pt idx="354">
                  <c:v>3028</c:v>
                </c:pt>
                <c:pt idx="355">
                  <c:v>3048</c:v>
                </c:pt>
                <c:pt idx="356">
                  <c:v>3108</c:v>
                </c:pt>
                <c:pt idx="357">
                  <c:v>3108</c:v>
                </c:pt>
                <c:pt idx="358">
                  <c:v>3178</c:v>
                </c:pt>
                <c:pt idx="359">
                  <c:v>3248</c:v>
                </c:pt>
                <c:pt idx="360">
                  <c:v>3498</c:v>
                </c:pt>
                <c:pt idx="361">
                  <c:v>3528</c:v>
                </c:pt>
                <c:pt idx="362">
                  <c:v>3528</c:v>
                </c:pt>
                <c:pt idx="363">
                  <c:v>3558</c:v>
                </c:pt>
                <c:pt idx="364">
                  <c:v>3658</c:v>
                </c:pt>
                <c:pt idx="365">
                  <c:v>3698</c:v>
                </c:pt>
                <c:pt idx="366">
                  <c:v>3698</c:v>
                </c:pt>
                <c:pt idx="367">
                  <c:v>3728</c:v>
                </c:pt>
                <c:pt idx="368">
                  <c:v>3798</c:v>
                </c:pt>
                <c:pt idx="369">
                  <c:v>3928</c:v>
                </c:pt>
                <c:pt idx="370">
                  <c:v>3958</c:v>
                </c:pt>
                <c:pt idx="371">
                  <c:v>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A24-4E4A-A0E5-5164D905D492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Viscosity!$HT$2:$HT$282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xVal>
          <c:yVal>
            <c:numRef>
              <c:f>Viscosity!$HS$2:$HS$282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14.05</c:v>
                </c:pt>
                <c:pt idx="8">
                  <c:v>44.1</c:v>
                </c:pt>
                <c:pt idx="9">
                  <c:v>48.1</c:v>
                </c:pt>
                <c:pt idx="10">
                  <c:v>44.1</c:v>
                </c:pt>
                <c:pt idx="11">
                  <c:v>38.1</c:v>
                </c:pt>
                <c:pt idx="12">
                  <c:v>38.1</c:v>
                </c:pt>
                <c:pt idx="13">
                  <c:v>38.1</c:v>
                </c:pt>
                <c:pt idx="14">
                  <c:v>38.1</c:v>
                </c:pt>
                <c:pt idx="15">
                  <c:v>38.1</c:v>
                </c:pt>
                <c:pt idx="16">
                  <c:v>36.049999999999997</c:v>
                </c:pt>
                <c:pt idx="17">
                  <c:v>36.049999999999997</c:v>
                </c:pt>
                <c:pt idx="18">
                  <c:v>32.049999999999997</c:v>
                </c:pt>
                <c:pt idx="19">
                  <c:v>38.1</c:v>
                </c:pt>
                <c:pt idx="20">
                  <c:v>48.1</c:v>
                </c:pt>
                <c:pt idx="21">
                  <c:v>36.049999999999997</c:v>
                </c:pt>
                <c:pt idx="22">
                  <c:v>62</c:v>
                </c:pt>
                <c:pt idx="23">
                  <c:v>40.1</c:v>
                </c:pt>
                <c:pt idx="24">
                  <c:v>38.1</c:v>
                </c:pt>
                <c:pt idx="25">
                  <c:v>36.049999999999997</c:v>
                </c:pt>
                <c:pt idx="26">
                  <c:v>50</c:v>
                </c:pt>
                <c:pt idx="27">
                  <c:v>36.049999999999997</c:v>
                </c:pt>
                <c:pt idx="28">
                  <c:v>36.049999999999997</c:v>
                </c:pt>
                <c:pt idx="29">
                  <c:v>44.1</c:v>
                </c:pt>
                <c:pt idx="30">
                  <c:v>36.049999999999997</c:v>
                </c:pt>
                <c:pt idx="31">
                  <c:v>38.1</c:v>
                </c:pt>
                <c:pt idx="32">
                  <c:v>40.1</c:v>
                </c:pt>
                <c:pt idx="33">
                  <c:v>38.1</c:v>
                </c:pt>
                <c:pt idx="34">
                  <c:v>38.1</c:v>
                </c:pt>
                <c:pt idx="35">
                  <c:v>38.1</c:v>
                </c:pt>
                <c:pt idx="36">
                  <c:v>40.1</c:v>
                </c:pt>
                <c:pt idx="37">
                  <c:v>40.1</c:v>
                </c:pt>
                <c:pt idx="38">
                  <c:v>36.049999999999997</c:v>
                </c:pt>
                <c:pt idx="39">
                  <c:v>38.1</c:v>
                </c:pt>
                <c:pt idx="40">
                  <c:v>38.1</c:v>
                </c:pt>
                <c:pt idx="41">
                  <c:v>38.1</c:v>
                </c:pt>
                <c:pt idx="42">
                  <c:v>38.1</c:v>
                </c:pt>
                <c:pt idx="43">
                  <c:v>38.1</c:v>
                </c:pt>
                <c:pt idx="44">
                  <c:v>42.1</c:v>
                </c:pt>
                <c:pt idx="45">
                  <c:v>38.1</c:v>
                </c:pt>
                <c:pt idx="46">
                  <c:v>48.1</c:v>
                </c:pt>
                <c:pt idx="47">
                  <c:v>40.1</c:v>
                </c:pt>
                <c:pt idx="48">
                  <c:v>36.049999999999997</c:v>
                </c:pt>
                <c:pt idx="49">
                  <c:v>34.049999999999997</c:v>
                </c:pt>
                <c:pt idx="50">
                  <c:v>36.049999999999997</c:v>
                </c:pt>
                <c:pt idx="51">
                  <c:v>38.1</c:v>
                </c:pt>
                <c:pt idx="52">
                  <c:v>40.1</c:v>
                </c:pt>
                <c:pt idx="53">
                  <c:v>38.1</c:v>
                </c:pt>
                <c:pt idx="54">
                  <c:v>36.049999999999997</c:v>
                </c:pt>
                <c:pt idx="55">
                  <c:v>50</c:v>
                </c:pt>
                <c:pt idx="56">
                  <c:v>42.1</c:v>
                </c:pt>
                <c:pt idx="57">
                  <c:v>50</c:v>
                </c:pt>
                <c:pt idx="58">
                  <c:v>38.1</c:v>
                </c:pt>
                <c:pt idx="59">
                  <c:v>38.1</c:v>
                </c:pt>
                <c:pt idx="60">
                  <c:v>58</c:v>
                </c:pt>
                <c:pt idx="61">
                  <c:v>50</c:v>
                </c:pt>
                <c:pt idx="62">
                  <c:v>40.1</c:v>
                </c:pt>
                <c:pt idx="63">
                  <c:v>38.1</c:v>
                </c:pt>
                <c:pt idx="64">
                  <c:v>52</c:v>
                </c:pt>
                <c:pt idx="65">
                  <c:v>82</c:v>
                </c:pt>
                <c:pt idx="66">
                  <c:v>42.1</c:v>
                </c:pt>
                <c:pt idx="67">
                  <c:v>42.1</c:v>
                </c:pt>
                <c:pt idx="68">
                  <c:v>44.1</c:v>
                </c:pt>
                <c:pt idx="69">
                  <c:v>86</c:v>
                </c:pt>
                <c:pt idx="70">
                  <c:v>44.1</c:v>
                </c:pt>
                <c:pt idx="71">
                  <c:v>54</c:v>
                </c:pt>
                <c:pt idx="72">
                  <c:v>36.049999999999997</c:v>
                </c:pt>
                <c:pt idx="73">
                  <c:v>48.1</c:v>
                </c:pt>
                <c:pt idx="74">
                  <c:v>40.1</c:v>
                </c:pt>
                <c:pt idx="75">
                  <c:v>54</c:v>
                </c:pt>
                <c:pt idx="76">
                  <c:v>42.1</c:v>
                </c:pt>
                <c:pt idx="77">
                  <c:v>42.1</c:v>
                </c:pt>
                <c:pt idx="78">
                  <c:v>48.1</c:v>
                </c:pt>
                <c:pt idx="79">
                  <c:v>45.9</c:v>
                </c:pt>
                <c:pt idx="80">
                  <c:v>52</c:v>
                </c:pt>
                <c:pt idx="81">
                  <c:v>54</c:v>
                </c:pt>
                <c:pt idx="82">
                  <c:v>50</c:v>
                </c:pt>
                <c:pt idx="83">
                  <c:v>45.9</c:v>
                </c:pt>
                <c:pt idx="84">
                  <c:v>45.9</c:v>
                </c:pt>
                <c:pt idx="85">
                  <c:v>15.95</c:v>
                </c:pt>
                <c:pt idx="86">
                  <c:v>44.1</c:v>
                </c:pt>
                <c:pt idx="87">
                  <c:v>48.1</c:v>
                </c:pt>
                <c:pt idx="88">
                  <c:v>54</c:v>
                </c:pt>
                <c:pt idx="89">
                  <c:v>80</c:v>
                </c:pt>
                <c:pt idx="90">
                  <c:v>50</c:v>
                </c:pt>
                <c:pt idx="91">
                  <c:v>44.1</c:v>
                </c:pt>
                <c:pt idx="92">
                  <c:v>45.9</c:v>
                </c:pt>
                <c:pt idx="93">
                  <c:v>40.1</c:v>
                </c:pt>
                <c:pt idx="94">
                  <c:v>44.1</c:v>
                </c:pt>
                <c:pt idx="95">
                  <c:v>44.1</c:v>
                </c:pt>
                <c:pt idx="96">
                  <c:v>48.1</c:v>
                </c:pt>
                <c:pt idx="97">
                  <c:v>48.1</c:v>
                </c:pt>
                <c:pt idx="98">
                  <c:v>45.9</c:v>
                </c:pt>
                <c:pt idx="99">
                  <c:v>52</c:v>
                </c:pt>
                <c:pt idx="100">
                  <c:v>44.1</c:v>
                </c:pt>
                <c:pt idx="101">
                  <c:v>38.1</c:v>
                </c:pt>
                <c:pt idx="102">
                  <c:v>45.9</c:v>
                </c:pt>
                <c:pt idx="103">
                  <c:v>45.9</c:v>
                </c:pt>
                <c:pt idx="104">
                  <c:v>48.1</c:v>
                </c:pt>
                <c:pt idx="105">
                  <c:v>48.1</c:v>
                </c:pt>
                <c:pt idx="106">
                  <c:v>52</c:v>
                </c:pt>
                <c:pt idx="107">
                  <c:v>50</c:v>
                </c:pt>
                <c:pt idx="108">
                  <c:v>50</c:v>
                </c:pt>
                <c:pt idx="109">
                  <c:v>48.1</c:v>
                </c:pt>
                <c:pt idx="110">
                  <c:v>48.1</c:v>
                </c:pt>
                <c:pt idx="111">
                  <c:v>50</c:v>
                </c:pt>
                <c:pt idx="112">
                  <c:v>48.1</c:v>
                </c:pt>
                <c:pt idx="113">
                  <c:v>45.9</c:v>
                </c:pt>
                <c:pt idx="114">
                  <c:v>45.9</c:v>
                </c:pt>
                <c:pt idx="115">
                  <c:v>45.9</c:v>
                </c:pt>
                <c:pt idx="116">
                  <c:v>54</c:v>
                </c:pt>
                <c:pt idx="117">
                  <c:v>48.1</c:v>
                </c:pt>
                <c:pt idx="118">
                  <c:v>45.9</c:v>
                </c:pt>
                <c:pt idx="119">
                  <c:v>48.1</c:v>
                </c:pt>
                <c:pt idx="120">
                  <c:v>48.1</c:v>
                </c:pt>
                <c:pt idx="121">
                  <c:v>48.1</c:v>
                </c:pt>
                <c:pt idx="122">
                  <c:v>50</c:v>
                </c:pt>
                <c:pt idx="123">
                  <c:v>64</c:v>
                </c:pt>
                <c:pt idx="124">
                  <c:v>48.1</c:v>
                </c:pt>
                <c:pt idx="125">
                  <c:v>45.9</c:v>
                </c:pt>
                <c:pt idx="126">
                  <c:v>50</c:v>
                </c:pt>
                <c:pt idx="127">
                  <c:v>48.1</c:v>
                </c:pt>
                <c:pt idx="128">
                  <c:v>48.1</c:v>
                </c:pt>
                <c:pt idx="129">
                  <c:v>48.1</c:v>
                </c:pt>
                <c:pt idx="130">
                  <c:v>45.9</c:v>
                </c:pt>
                <c:pt idx="131">
                  <c:v>58</c:v>
                </c:pt>
                <c:pt idx="132">
                  <c:v>50</c:v>
                </c:pt>
                <c:pt idx="133">
                  <c:v>104.28463105065839</c:v>
                </c:pt>
                <c:pt idx="134">
                  <c:v>136.14777280050984</c:v>
                </c:pt>
                <c:pt idx="135">
                  <c:v>171.81091455036039</c:v>
                </c:pt>
                <c:pt idx="136">
                  <c:v>205.57405630021185</c:v>
                </c:pt>
                <c:pt idx="137">
                  <c:v>237.43719805006239</c:v>
                </c:pt>
                <c:pt idx="138">
                  <c:v>277.10033979991385</c:v>
                </c:pt>
                <c:pt idx="139">
                  <c:v>308.8634815497644</c:v>
                </c:pt>
                <c:pt idx="140">
                  <c:v>342.62662329961586</c:v>
                </c:pt>
                <c:pt idx="141">
                  <c:v>376.3897650494664</c:v>
                </c:pt>
                <c:pt idx="142">
                  <c:v>412.15290679931786</c:v>
                </c:pt>
                <c:pt idx="143">
                  <c:v>441.91604854916841</c:v>
                </c:pt>
                <c:pt idx="144">
                  <c:v>475.67919029901987</c:v>
                </c:pt>
                <c:pt idx="145">
                  <c:v>505.34233204887039</c:v>
                </c:pt>
                <c:pt idx="146">
                  <c:v>541.30547379872098</c:v>
                </c:pt>
                <c:pt idx="147">
                  <c:v>584.96861554857242</c:v>
                </c:pt>
                <c:pt idx="148">
                  <c:v>610.73175729842296</c:v>
                </c:pt>
                <c:pt idx="149">
                  <c:v>654.49489904827442</c:v>
                </c:pt>
                <c:pt idx="150">
                  <c:v>676.35804079812499</c:v>
                </c:pt>
                <c:pt idx="151">
                  <c:v>714.02118254797642</c:v>
                </c:pt>
                <c:pt idx="152">
                  <c:v>743.88432429782699</c:v>
                </c:pt>
                <c:pt idx="153">
                  <c:v>781.54746604767843</c:v>
                </c:pt>
                <c:pt idx="154">
                  <c:v>823.31060779752897</c:v>
                </c:pt>
                <c:pt idx="155">
                  <c:v>845.17374954738045</c:v>
                </c:pt>
                <c:pt idx="156">
                  <c:v>882.83689129723098</c:v>
                </c:pt>
                <c:pt idx="157">
                  <c:v>914.60003304708243</c:v>
                </c:pt>
                <c:pt idx="158">
                  <c:v>950.36317479693298</c:v>
                </c:pt>
                <c:pt idx="159">
                  <c:v>992.12631654678444</c:v>
                </c:pt>
                <c:pt idx="160">
                  <c:v>1039.889458296635</c:v>
                </c:pt>
                <c:pt idx="161">
                  <c:v>1049.6526000464855</c:v>
                </c:pt>
                <c:pt idx="162">
                  <c:v>1099.415741796337</c:v>
                </c:pt>
                <c:pt idx="163">
                  <c:v>1121.1788835461875</c:v>
                </c:pt>
                <c:pt idx="164">
                  <c:v>1158.942025296039</c:v>
                </c:pt>
                <c:pt idx="165">
                  <c:v>1188.7051670458895</c:v>
                </c:pt>
                <c:pt idx="166">
                  <c:v>1218.4683087957401</c:v>
                </c:pt>
                <c:pt idx="167">
                  <c:v>1264.2314505455925</c:v>
                </c:pt>
                <c:pt idx="168">
                  <c:v>1281.8945922954431</c:v>
                </c:pt>
                <c:pt idx="169">
                  <c:v>1321.7577340452935</c:v>
                </c:pt>
                <c:pt idx="170">
                  <c:v>1355.5208757951441</c:v>
                </c:pt>
                <c:pt idx="171">
                  <c:v>1393.2840175449965</c:v>
                </c:pt>
                <c:pt idx="172">
                  <c:v>1425.047159294847</c:v>
                </c:pt>
                <c:pt idx="173">
                  <c:v>1456.8103010446976</c:v>
                </c:pt>
                <c:pt idx="174">
                  <c:v>1492.5734427945481</c:v>
                </c:pt>
                <c:pt idx="175">
                  <c:v>1546.3365845444005</c:v>
                </c:pt>
                <c:pt idx="176">
                  <c:v>1584.099726294251</c:v>
                </c:pt>
                <c:pt idx="177">
                  <c:v>1624.3628680441016</c:v>
                </c:pt>
                <c:pt idx="178">
                  <c:v>1658.1260097939521</c:v>
                </c:pt>
                <c:pt idx="179">
                  <c:v>1691.8891515438027</c:v>
                </c:pt>
                <c:pt idx="180">
                  <c:v>1725.652293293655</c:v>
                </c:pt>
                <c:pt idx="181">
                  <c:v>1759.4154350435056</c:v>
                </c:pt>
                <c:pt idx="182">
                  <c:v>1798.6785767933561</c:v>
                </c:pt>
                <c:pt idx="183">
                  <c:v>1836.9417185432067</c:v>
                </c:pt>
                <c:pt idx="184">
                  <c:v>1856.204860293059</c:v>
                </c:pt>
                <c:pt idx="185">
                  <c:v>1891.9680020429096</c:v>
                </c:pt>
                <c:pt idx="186">
                  <c:v>1928.2311437927601</c:v>
                </c:pt>
                <c:pt idx="187">
                  <c:v>1961.9942855426107</c:v>
                </c:pt>
                <c:pt idx="188">
                  <c:v>2001.257427292463</c:v>
                </c:pt>
                <c:pt idx="189">
                  <c:v>2033.5205690423136</c:v>
                </c:pt>
                <c:pt idx="190">
                  <c:v>2068.7837107921641</c:v>
                </c:pt>
                <c:pt idx="191">
                  <c:v>2108.5468525420147</c:v>
                </c:pt>
                <c:pt idx="192">
                  <c:v>2144.809994291867</c:v>
                </c:pt>
                <c:pt idx="193">
                  <c:v>2174.5731360417176</c:v>
                </c:pt>
                <c:pt idx="194">
                  <c:v>2215.8362777915681</c:v>
                </c:pt>
                <c:pt idx="195">
                  <c:v>2252.0994195414187</c:v>
                </c:pt>
                <c:pt idx="196">
                  <c:v>2291.3625612912692</c:v>
                </c:pt>
                <c:pt idx="197">
                  <c:v>2331.1257030411216</c:v>
                </c:pt>
                <c:pt idx="198">
                  <c:v>2366.3888447909721</c:v>
                </c:pt>
                <c:pt idx="199">
                  <c:v>2408.6519865408227</c:v>
                </c:pt>
                <c:pt idx="200">
                  <c:v>2450.9151282906732</c:v>
                </c:pt>
                <c:pt idx="201">
                  <c:v>2486.1782700405256</c:v>
                </c:pt>
                <c:pt idx="202">
                  <c:v>2531.9414117903762</c:v>
                </c:pt>
                <c:pt idx="203">
                  <c:v>2580.7045535402267</c:v>
                </c:pt>
                <c:pt idx="204">
                  <c:v>2617.4676952900772</c:v>
                </c:pt>
                <c:pt idx="205">
                  <c:v>2658.7308370399296</c:v>
                </c:pt>
                <c:pt idx="206">
                  <c:v>2704.4939787897802</c:v>
                </c:pt>
                <c:pt idx="207">
                  <c:v>2743.2571205396307</c:v>
                </c:pt>
                <c:pt idx="208">
                  <c:v>2780.0202622894813</c:v>
                </c:pt>
                <c:pt idx="209">
                  <c:v>2820.7834040393336</c:v>
                </c:pt>
                <c:pt idx="210">
                  <c:v>2861.0465457891842</c:v>
                </c:pt>
                <c:pt idx="211">
                  <c:v>2903.3096875390347</c:v>
                </c:pt>
                <c:pt idx="212">
                  <c:v>2950.5728292888853</c:v>
                </c:pt>
                <c:pt idx="213">
                  <c:v>3090.8359710387358</c:v>
                </c:pt>
                <c:pt idx="214">
                  <c:v>3175.0991127885882</c:v>
                </c:pt>
                <c:pt idx="215">
                  <c:v>3213.8622545384387</c:v>
                </c:pt>
                <c:pt idx="216">
                  <c:v>3250.6253962882893</c:v>
                </c:pt>
                <c:pt idx="217">
                  <c:v>3317.8885380381398</c:v>
                </c:pt>
                <c:pt idx="218">
                  <c:v>3355.1516797879922</c:v>
                </c:pt>
                <c:pt idx="219">
                  <c:v>3400.4148215378427</c:v>
                </c:pt>
                <c:pt idx="220">
                  <c:v>3435.6779632876933</c:v>
                </c:pt>
                <c:pt idx="221">
                  <c:v>3477.9411050375438</c:v>
                </c:pt>
                <c:pt idx="222">
                  <c:v>3531.7042467873962</c:v>
                </c:pt>
                <c:pt idx="223">
                  <c:v>3558.9673885372467</c:v>
                </c:pt>
                <c:pt idx="224">
                  <c:v>3599.2305302870973</c:v>
                </c:pt>
                <c:pt idx="225">
                  <c:v>3654.9936720369478</c:v>
                </c:pt>
                <c:pt idx="226">
                  <c:v>3714.2568137867984</c:v>
                </c:pt>
                <c:pt idx="227">
                  <c:v>3763.0199555366507</c:v>
                </c:pt>
                <c:pt idx="228">
                  <c:v>3821.7830972865013</c:v>
                </c:pt>
                <c:pt idx="229">
                  <c:v>3860.5462390363518</c:v>
                </c:pt>
                <c:pt idx="230">
                  <c:v>3909.3093807862024</c:v>
                </c:pt>
                <c:pt idx="231">
                  <c:v>3973.0725225360547</c:v>
                </c:pt>
                <c:pt idx="232">
                  <c:v>4041.8356642859053</c:v>
                </c:pt>
                <c:pt idx="233">
                  <c:v>4090.5988060357558</c:v>
                </c:pt>
                <c:pt idx="234">
                  <c:v>4144.3619477856064</c:v>
                </c:pt>
                <c:pt idx="235">
                  <c:v>4193.1250895354588</c:v>
                </c:pt>
                <c:pt idx="236">
                  <c:v>4261.8882312853093</c:v>
                </c:pt>
                <c:pt idx="237">
                  <c:v>4320.6513730351598</c:v>
                </c:pt>
                <c:pt idx="238">
                  <c:v>4364.4145147850104</c:v>
                </c:pt>
                <c:pt idx="239">
                  <c:v>4423.1776565348628</c:v>
                </c:pt>
                <c:pt idx="240">
                  <c:v>4476.9407982847133</c:v>
                </c:pt>
                <c:pt idx="241">
                  <c:v>4530.7039400345639</c:v>
                </c:pt>
                <c:pt idx="242">
                  <c:v>4594.4670817844144</c:v>
                </c:pt>
                <c:pt idx="243">
                  <c:v>4653.230223534265</c:v>
                </c:pt>
                <c:pt idx="244">
                  <c:v>4701.9933652841173</c:v>
                </c:pt>
                <c:pt idx="245">
                  <c:v>4755.7565070339679</c:v>
                </c:pt>
                <c:pt idx="246">
                  <c:v>4819.5196487838184</c:v>
                </c:pt>
                <c:pt idx="247">
                  <c:v>4873.282790533669</c:v>
                </c:pt>
                <c:pt idx="248">
                  <c:v>4937.0459322835213</c:v>
                </c:pt>
                <c:pt idx="249">
                  <c:v>5005.8090740333719</c:v>
                </c:pt>
                <c:pt idx="250">
                  <c:v>5074.5722157832224</c:v>
                </c:pt>
                <c:pt idx="251">
                  <c:v>5133.335357533073</c:v>
                </c:pt>
                <c:pt idx="252">
                  <c:v>5207.0984992829253</c:v>
                </c:pt>
                <c:pt idx="253">
                  <c:v>5280.8616410327759</c:v>
                </c:pt>
                <c:pt idx="254">
                  <c:v>5339.6247827826264</c:v>
                </c:pt>
                <c:pt idx="255">
                  <c:v>5408.387924532477</c:v>
                </c:pt>
                <c:pt idx="256">
                  <c:v>5467.1510662823293</c:v>
                </c:pt>
                <c:pt idx="257">
                  <c:v>5535.9142080321799</c:v>
                </c:pt>
                <c:pt idx="258">
                  <c:v>5599.6773497820304</c:v>
                </c:pt>
                <c:pt idx="259">
                  <c:v>5653.440491531881</c:v>
                </c:pt>
                <c:pt idx="260">
                  <c:v>5727.2036332817315</c:v>
                </c:pt>
                <c:pt idx="261">
                  <c:v>5805.9667750315839</c:v>
                </c:pt>
                <c:pt idx="262">
                  <c:v>5854.7299167814344</c:v>
                </c:pt>
                <c:pt idx="263">
                  <c:v>5913.493058531285</c:v>
                </c:pt>
                <c:pt idx="264">
                  <c:v>5987.2562002811355</c:v>
                </c:pt>
                <c:pt idx="265">
                  <c:v>6041.0193420309879</c:v>
                </c:pt>
                <c:pt idx="266">
                  <c:v>6104.7824837808384</c:v>
                </c:pt>
                <c:pt idx="267">
                  <c:v>6173.545625530689</c:v>
                </c:pt>
                <c:pt idx="268">
                  <c:v>6222.3087672805395</c:v>
                </c:pt>
                <c:pt idx="269">
                  <c:v>6291.0719090303919</c:v>
                </c:pt>
                <c:pt idx="270">
                  <c:v>6349.8350507802425</c:v>
                </c:pt>
                <c:pt idx="271">
                  <c:v>6418.598192530093</c:v>
                </c:pt>
                <c:pt idx="272">
                  <c:v>6502.3613342799435</c:v>
                </c:pt>
                <c:pt idx="273">
                  <c:v>6551.1244760297941</c:v>
                </c:pt>
                <c:pt idx="274">
                  <c:v>6619.8876177796465</c:v>
                </c:pt>
                <c:pt idx="275">
                  <c:v>6768.650759529497</c:v>
                </c:pt>
                <c:pt idx="276">
                  <c:v>6802.4139012793476</c:v>
                </c:pt>
                <c:pt idx="277">
                  <c:v>6871.1770430291981</c:v>
                </c:pt>
                <c:pt idx="278">
                  <c:v>6919.9401847790505</c:v>
                </c:pt>
                <c:pt idx="279">
                  <c:v>6968.703326528901</c:v>
                </c:pt>
                <c:pt idx="280">
                  <c:v>6993.7677977913772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A24-4E4A-A0E5-5164D905D492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Viscosity!$IC$2:$IC$829</c:f>
              <c:numCache>
                <c:formatCode>General</c:formatCode>
                <c:ptCount val="828"/>
                <c:pt idx="0">
                  <c:v>0</c:v>
                </c:pt>
                <c:pt idx="1">
                  <c:v>1.5338644366833774E-3</c:v>
                </c:pt>
                <c:pt idx="2">
                  <c:v>3.0677288733667548E-3</c:v>
                </c:pt>
                <c:pt idx="3">
                  <c:v>4.6015933100501316E-3</c:v>
                </c:pt>
                <c:pt idx="4">
                  <c:v>6.1354577467335096E-3</c:v>
                </c:pt>
                <c:pt idx="5">
                  <c:v>7.6693221834168868E-3</c:v>
                </c:pt>
                <c:pt idx="6">
                  <c:v>9.2031866201002632E-3</c:v>
                </c:pt>
                <c:pt idx="7">
                  <c:v>1.0737051056783641E-2</c:v>
                </c:pt>
                <c:pt idx="8">
                  <c:v>1.2270915493467019E-2</c:v>
                </c:pt>
                <c:pt idx="9">
                  <c:v>1.3804779930150396E-2</c:v>
                </c:pt>
                <c:pt idx="10">
                  <c:v>1.5338644366833774E-2</c:v>
                </c:pt>
                <c:pt idx="11">
                  <c:v>1.687250880351715E-2</c:v>
                </c:pt>
                <c:pt idx="12">
                  <c:v>1.8406373240200526E-2</c:v>
                </c:pt>
                <c:pt idx="13">
                  <c:v>1.9940237676883906E-2</c:v>
                </c:pt>
                <c:pt idx="14">
                  <c:v>2.1474102113567282E-2</c:v>
                </c:pt>
                <c:pt idx="15">
                  <c:v>2.3007966550250659E-2</c:v>
                </c:pt>
                <c:pt idx="16">
                  <c:v>2.4541830986934039E-2</c:v>
                </c:pt>
                <c:pt idx="17">
                  <c:v>2.6075695423617415E-2</c:v>
                </c:pt>
                <c:pt idx="18">
                  <c:v>2.7609559860300791E-2</c:v>
                </c:pt>
                <c:pt idx="19">
                  <c:v>2.9143424296984168E-2</c:v>
                </c:pt>
                <c:pt idx="20">
                  <c:v>3.0677288733667547E-2</c:v>
                </c:pt>
                <c:pt idx="21">
                  <c:v>3.221115317035092E-2</c:v>
                </c:pt>
                <c:pt idx="22">
                  <c:v>3.37450176070343E-2</c:v>
                </c:pt>
                <c:pt idx="23">
                  <c:v>3.527888204371768E-2</c:v>
                </c:pt>
                <c:pt idx="24">
                  <c:v>3.6812746480401053E-2</c:v>
                </c:pt>
                <c:pt idx="25">
                  <c:v>3.8346610917084432E-2</c:v>
                </c:pt>
                <c:pt idx="26">
                  <c:v>3.9880475353767812E-2</c:v>
                </c:pt>
                <c:pt idx="27">
                  <c:v>4.1414339790451185E-2</c:v>
                </c:pt>
                <c:pt idx="28">
                  <c:v>4.2948204227134565E-2</c:v>
                </c:pt>
                <c:pt idx="29">
                  <c:v>4.4482068663817945E-2</c:v>
                </c:pt>
                <c:pt idx="30">
                  <c:v>4.6015933100501318E-2</c:v>
                </c:pt>
                <c:pt idx="31">
                  <c:v>4.7549797537184697E-2</c:v>
                </c:pt>
                <c:pt idx="32">
                  <c:v>4.9083661973868077E-2</c:v>
                </c:pt>
                <c:pt idx="33">
                  <c:v>5.061752641055145E-2</c:v>
                </c:pt>
                <c:pt idx="34">
                  <c:v>5.215139084723483E-2</c:v>
                </c:pt>
                <c:pt idx="35">
                  <c:v>5.3685255283918203E-2</c:v>
                </c:pt>
                <c:pt idx="36">
                  <c:v>5.5219119720601582E-2</c:v>
                </c:pt>
                <c:pt idx="37">
                  <c:v>5.6752984157284962E-2</c:v>
                </c:pt>
                <c:pt idx="38">
                  <c:v>5.8286848593968335E-2</c:v>
                </c:pt>
                <c:pt idx="39">
                  <c:v>5.9820713030651715E-2</c:v>
                </c:pt>
                <c:pt idx="40">
                  <c:v>6.1354577467335095E-2</c:v>
                </c:pt>
                <c:pt idx="41">
                  <c:v>6.2888441904018474E-2</c:v>
                </c:pt>
                <c:pt idx="42">
                  <c:v>6.442230634070184E-2</c:v>
                </c:pt>
                <c:pt idx="43">
                  <c:v>6.595617077738522E-2</c:v>
                </c:pt>
                <c:pt idx="44">
                  <c:v>6.74900352140686E-2</c:v>
                </c:pt>
                <c:pt idx="45">
                  <c:v>6.902389965075198E-2</c:v>
                </c:pt>
                <c:pt idx="46">
                  <c:v>7.055776408743536E-2</c:v>
                </c:pt>
                <c:pt idx="47">
                  <c:v>7.2091628524118739E-2</c:v>
                </c:pt>
                <c:pt idx="48">
                  <c:v>7.3625492960802105E-2</c:v>
                </c:pt>
                <c:pt idx="49">
                  <c:v>7.5159357397485485E-2</c:v>
                </c:pt>
                <c:pt idx="50">
                  <c:v>7.6693221834168865E-2</c:v>
                </c:pt>
                <c:pt idx="51">
                  <c:v>7.8227086270852245E-2</c:v>
                </c:pt>
                <c:pt idx="52">
                  <c:v>7.9760950707535624E-2</c:v>
                </c:pt>
                <c:pt idx="53">
                  <c:v>8.129481514421899E-2</c:v>
                </c:pt>
                <c:pt idx="54">
                  <c:v>8.282867958090237E-2</c:v>
                </c:pt>
                <c:pt idx="55">
                  <c:v>8.436254401758575E-2</c:v>
                </c:pt>
                <c:pt idx="56">
                  <c:v>8.589640845426913E-2</c:v>
                </c:pt>
                <c:pt idx="57">
                  <c:v>8.743027289095251E-2</c:v>
                </c:pt>
                <c:pt idx="58">
                  <c:v>8.8964137327635889E-2</c:v>
                </c:pt>
                <c:pt idx="59">
                  <c:v>9.0498001764319255E-2</c:v>
                </c:pt>
                <c:pt idx="60">
                  <c:v>9.2031866201002635E-2</c:v>
                </c:pt>
                <c:pt idx="61">
                  <c:v>9.3565730637686015E-2</c:v>
                </c:pt>
                <c:pt idx="62">
                  <c:v>9.5099595074369395E-2</c:v>
                </c:pt>
                <c:pt idx="63">
                  <c:v>9.6633459511052774E-2</c:v>
                </c:pt>
                <c:pt idx="64">
                  <c:v>9.8167323947736154E-2</c:v>
                </c:pt>
                <c:pt idx="65">
                  <c:v>9.970118838441952E-2</c:v>
                </c:pt>
                <c:pt idx="66">
                  <c:v>0.1012350528211029</c:v>
                </c:pt>
                <c:pt idx="67">
                  <c:v>0.10276891725778628</c:v>
                </c:pt>
                <c:pt idx="68">
                  <c:v>0.10430278169446966</c:v>
                </c:pt>
                <c:pt idx="69">
                  <c:v>0.10583664613115304</c:v>
                </c:pt>
                <c:pt idx="70">
                  <c:v>0.10737051056783641</c:v>
                </c:pt>
                <c:pt idx="71">
                  <c:v>0.10890437500451979</c:v>
                </c:pt>
                <c:pt idx="72">
                  <c:v>0.11043823944120316</c:v>
                </c:pt>
                <c:pt idx="73">
                  <c:v>0.11197210387788654</c:v>
                </c:pt>
                <c:pt idx="74">
                  <c:v>0.11350596831456992</c:v>
                </c:pt>
                <c:pt idx="75">
                  <c:v>0.1150398327512533</c:v>
                </c:pt>
                <c:pt idx="76">
                  <c:v>0.11657369718793667</c:v>
                </c:pt>
                <c:pt idx="77">
                  <c:v>0.11810756162462005</c:v>
                </c:pt>
                <c:pt idx="78">
                  <c:v>0.11964142606130343</c:v>
                </c:pt>
                <c:pt idx="79">
                  <c:v>0.12117529049798681</c:v>
                </c:pt>
                <c:pt idx="80">
                  <c:v>0.12270915493467019</c:v>
                </c:pt>
                <c:pt idx="81">
                  <c:v>0.12424301937135356</c:v>
                </c:pt>
                <c:pt idx="82">
                  <c:v>0.12577688380803695</c:v>
                </c:pt>
                <c:pt idx="83">
                  <c:v>0.12731074824472033</c:v>
                </c:pt>
                <c:pt idx="84">
                  <c:v>0.12884461268140368</c:v>
                </c:pt>
                <c:pt idx="85">
                  <c:v>0.13037847711808706</c:v>
                </c:pt>
                <c:pt idx="86">
                  <c:v>0.13191234155477044</c:v>
                </c:pt>
                <c:pt idx="87">
                  <c:v>0.13344620599145382</c:v>
                </c:pt>
                <c:pt idx="88">
                  <c:v>0.1349800704281372</c:v>
                </c:pt>
                <c:pt idx="89">
                  <c:v>0.13651393486482058</c:v>
                </c:pt>
                <c:pt idx="90">
                  <c:v>0.13804779930150396</c:v>
                </c:pt>
                <c:pt idx="91">
                  <c:v>0.13958166373818734</c:v>
                </c:pt>
                <c:pt idx="92">
                  <c:v>0.14111552817487072</c:v>
                </c:pt>
                <c:pt idx="93">
                  <c:v>0.1426493926115541</c:v>
                </c:pt>
                <c:pt idx="94">
                  <c:v>0.14418325704823748</c:v>
                </c:pt>
                <c:pt idx="95">
                  <c:v>0.14571712148492083</c:v>
                </c:pt>
                <c:pt idx="96">
                  <c:v>0.14725098592160421</c:v>
                </c:pt>
                <c:pt idx="97">
                  <c:v>0.14878485035828759</c:v>
                </c:pt>
                <c:pt idx="98">
                  <c:v>0.15031871479497097</c:v>
                </c:pt>
                <c:pt idx="99">
                  <c:v>0.15185257923165435</c:v>
                </c:pt>
                <c:pt idx="100">
                  <c:v>0.15338644366833773</c:v>
                </c:pt>
                <c:pt idx="101">
                  <c:v>0.15492030810502111</c:v>
                </c:pt>
                <c:pt idx="102">
                  <c:v>0.15645417254170449</c:v>
                </c:pt>
                <c:pt idx="103">
                  <c:v>0.15798803697838787</c:v>
                </c:pt>
                <c:pt idx="104">
                  <c:v>0.15952190141507125</c:v>
                </c:pt>
                <c:pt idx="105">
                  <c:v>0.16105576585175463</c:v>
                </c:pt>
                <c:pt idx="106">
                  <c:v>0.16258963028843798</c:v>
                </c:pt>
                <c:pt idx="107">
                  <c:v>0.16412349472512136</c:v>
                </c:pt>
                <c:pt idx="108">
                  <c:v>0.16565735916180474</c:v>
                </c:pt>
                <c:pt idx="109">
                  <c:v>0.16719122359848812</c:v>
                </c:pt>
                <c:pt idx="110">
                  <c:v>0.1687250880351715</c:v>
                </c:pt>
                <c:pt idx="111">
                  <c:v>0.17025895247185488</c:v>
                </c:pt>
                <c:pt idx="112">
                  <c:v>0.17179281690853826</c:v>
                </c:pt>
                <c:pt idx="113">
                  <c:v>0.17332668134522164</c:v>
                </c:pt>
                <c:pt idx="114">
                  <c:v>0.17486054578190502</c:v>
                </c:pt>
                <c:pt idx="115">
                  <c:v>0.1763944102185884</c:v>
                </c:pt>
                <c:pt idx="116">
                  <c:v>0.17792827465527178</c:v>
                </c:pt>
                <c:pt idx="117">
                  <c:v>0.17946213909195513</c:v>
                </c:pt>
                <c:pt idx="118">
                  <c:v>0.18099600352863851</c:v>
                </c:pt>
                <c:pt idx="119">
                  <c:v>0.18252986796532189</c:v>
                </c:pt>
                <c:pt idx="120">
                  <c:v>0.18406373240200527</c:v>
                </c:pt>
                <c:pt idx="121">
                  <c:v>0.18559759683868865</c:v>
                </c:pt>
                <c:pt idx="122">
                  <c:v>0.18713146127537203</c:v>
                </c:pt>
                <c:pt idx="123">
                  <c:v>0.18866532571205541</c:v>
                </c:pt>
                <c:pt idx="124">
                  <c:v>0.19019919014873879</c:v>
                </c:pt>
                <c:pt idx="125">
                  <c:v>0.19173305458542217</c:v>
                </c:pt>
                <c:pt idx="126">
                  <c:v>0.19326691902210555</c:v>
                </c:pt>
                <c:pt idx="127">
                  <c:v>0.19480078345878893</c:v>
                </c:pt>
                <c:pt idx="128">
                  <c:v>0.19633464789547231</c:v>
                </c:pt>
                <c:pt idx="129">
                  <c:v>0.19786851233215566</c:v>
                </c:pt>
                <c:pt idx="130">
                  <c:v>0.19940237676883904</c:v>
                </c:pt>
                <c:pt idx="131">
                  <c:v>0.20093624120552242</c:v>
                </c:pt>
                <c:pt idx="132">
                  <c:v>0.2024701056422058</c:v>
                </c:pt>
                <c:pt idx="133">
                  <c:v>0.20400397007888918</c:v>
                </c:pt>
                <c:pt idx="134">
                  <c:v>0.20553783451557256</c:v>
                </c:pt>
                <c:pt idx="135">
                  <c:v>0.20707169895225594</c:v>
                </c:pt>
                <c:pt idx="136">
                  <c:v>0.20860556338893932</c:v>
                </c:pt>
                <c:pt idx="137">
                  <c:v>0.2101394278256227</c:v>
                </c:pt>
                <c:pt idx="138">
                  <c:v>0.21167329226230608</c:v>
                </c:pt>
                <c:pt idx="139">
                  <c:v>0.21320715669898946</c:v>
                </c:pt>
                <c:pt idx="140">
                  <c:v>0.21474102113567281</c:v>
                </c:pt>
                <c:pt idx="141">
                  <c:v>0.21627488557235619</c:v>
                </c:pt>
                <c:pt idx="142">
                  <c:v>0.21780875000903957</c:v>
                </c:pt>
                <c:pt idx="143">
                  <c:v>0.21934261444572295</c:v>
                </c:pt>
                <c:pt idx="144">
                  <c:v>0.22087647888240633</c:v>
                </c:pt>
                <c:pt idx="145">
                  <c:v>0.22241034331908971</c:v>
                </c:pt>
                <c:pt idx="146">
                  <c:v>0.22394420775577309</c:v>
                </c:pt>
                <c:pt idx="147">
                  <c:v>0.22547807219245647</c:v>
                </c:pt>
                <c:pt idx="148">
                  <c:v>0.22701193662913985</c:v>
                </c:pt>
                <c:pt idx="149">
                  <c:v>0.22854580106582323</c:v>
                </c:pt>
                <c:pt idx="150">
                  <c:v>0.23007966550250661</c:v>
                </c:pt>
                <c:pt idx="151">
                  <c:v>0.23161352993918996</c:v>
                </c:pt>
                <c:pt idx="152">
                  <c:v>0.23314739437587334</c:v>
                </c:pt>
                <c:pt idx="153">
                  <c:v>0.23468125881255672</c:v>
                </c:pt>
                <c:pt idx="154">
                  <c:v>0.2362151232492401</c:v>
                </c:pt>
                <c:pt idx="155">
                  <c:v>0.23774898768592348</c:v>
                </c:pt>
                <c:pt idx="156">
                  <c:v>0.23928285212260686</c:v>
                </c:pt>
                <c:pt idx="157">
                  <c:v>0.24081671655929024</c:v>
                </c:pt>
                <c:pt idx="158">
                  <c:v>0.24235058099597362</c:v>
                </c:pt>
                <c:pt idx="159">
                  <c:v>0.243884445432657</c:v>
                </c:pt>
                <c:pt idx="160">
                  <c:v>0.24541830986934038</c:v>
                </c:pt>
                <c:pt idx="161">
                  <c:v>0.24695217430602376</c:v>
                </c:pt>
                <c:pt idx="162">
                  <c:v>0.24848603874270711</c:v>
                </c:pt>
                <c:pt idx="163">
                  <c:v>0.25001990317939049</c:v>
                </c:pt>
                <c:pt idx="164">
                  <c:v>0.2515537676160739</c:v>
                </c:pt>
                <c:pt idx="165">
                  <c:v>0.25308763205275725</c:v>
                </c:pt>
                <c:pt idx="166">
                  <c:v>0.25462149648944066</c:v>
                </c:pt>
                <c:pt idx="167">
                  <c:v>0.25615536092612401</c:v>
                </c:pt>
                <c:pt idx="168">
                  <c:v>0.25768922536280736</c:v>
                </c:pt>
                <c:pt idx="169">
                  <c:v>0.25922308979949077</c:v>
                </c:pt>
                <c:pt idx="170">
                  <c:v>0.26075695423617412</c:v>
                </c:pt>
                <c:pt idx="171">
                  <c:v>0.26229081867285753</c:v>
                </c:pt>
                <c:pt idx="172">
                  <c:v>0.26382468310954088</c:v>
                </c:pt>
                <c:pt idx="173">
                  <c:v>0.26535854754622429</c:v>
                </c:pt>
                <c:pt idx="174">
                  <c:v>0.26689241198290764</c:v>
                </c:pt>
                <c:pt idx="175">
                  <c:v>0.26842627641959105</c:v>
                </c:pt>
                <c:pt idx="176">
                  <c:v>0.2699601408562744</c:v>
                </c:pt>
                <c:pt idx="177">
                  <c:v>0.27149400529295781</c:v>
                </c:pt>
                <c:pt idx="178">
                  <c:v>0.27302786972964116</c:v>
                </c:pt>
                <c:pt idx="179">
                  <c:v>0.27456173416632451</c:v>
                </c:pt>
                <c:pt idx="180">
                  <c:v>0.27609559860300792</c:v>
                </c:pt>
                <c:pt idx="181">
                  <c:v>0.27762946303969127</c:v>
                </c:pt>
                <c:pt idx="182">
                  <c:v>0.27916332747637468</c:v>
                </c:pt>
                <c:pt idx="183">
                  <c:v>0.28069719191305803</c:v>
                </c:pt>
                <c:pt idx="184">
                  <c:v>0.28223105634974144</c:v>
                </c:pt>
                <c:pt idx="185">
                  <c:v>0.28376492078642479</c:v>
                </c:pt>
                <c:pt idx="186">
                  <c:v>0.2852987852231082</c:v>
                </c:pt>
                <c:pt idx="187">
                  <c:v>0.28683264965979155</c:v>
                </c:pt>
                <c:pt idx="188">
                  <c:v>0.28836651409647496</c:v>
                </c:pt>
                <c:pt idx="189">
                  <c:v>0.28990037853315831</c:v>
                </c:pt>
                <c:pt idx="190">
                  <c:v>0.29143424296984166</c:v>
                </c:pt>
                <c:pt idx="191">
                  <c:v>0.29296810740652507</c:v>
                </c:pt>
                <c:pt idx="192">
                  <c:v>0.29450197184320842</c:v>
                </c:pt>
                <c:pt idx="193">
                  <c:v>0.29603583627989183</c:v>
                </c:pt>
                <c:pt idx="194">
                  <c:v>0.29756970071657518</c:v>
                </c:pt>
                <c:pt idx="195">
                  <c:v>0.29910356515325859</c:v>
                </c:pt>
                <c:pt idx="196">
                  <c:v>0.30063742958994194</c:v>
                </c:pt>
                <c:pt idx="197">
                  <c:v>0.30217129402662535</c:v>
                </c:pt>
                <c:pt idx="198">
                  <c:v>0.3037051584633087</c:v>
                </c:pt>
                <c:pt idx="199">
                  <c:v>0.30523902289999211</c:v>
                </c:pt>
                <c:pt idx="200">
                  <c:v>0.30677288733667546</c:v>
                </c:pt>
                <c:pt idx="201">
                  <c:v>0.30830675177335881</c:v>
                </c:pt>
                <c:pt idx="202">
                  <c:v>0.30984061621004222</c:v>
                </c:pt>
                <c:pt idx="203">
                  <c:v>0.31137448064672557</c:v>
                </c:pt>
                <c:pt idx="204">
                  <c:v>0.31290834508340898</c:v>
                </c:pt>
                <c:pt idx="205">
                  <c:v>0.31444220952009233</c:v>
                </c:pt>
                <c:pt idx="206">
                  <c:v>0.31597607395677574</c:v>
                </c:pt>
                <c:pt idx="207">
                  <c:v>0.31750993839345909</c:v>
                </c:pt>
                <c:pt idx="208">
                  <c:v>0.3190438028301425</c:v>
                </c:pt>
                <c:pt idx="209">
                  <c:v>0.32057766726682585</c:v>
                </c:pt>
                <c:pt idx="210">
                  <c:v>0.32211153170350926</c:v>
                </c:pt>
                <c:pt idx="211">
                  <c:v>0.32364539614019261</c:v>
                </c:pt>
                <c:pt idx="212">
                  <c:v>0.32517926057687596</c:v>
                </c:pt>
                <c:pt idx="213">
                  <c:v>0.32671312501355937</c:v>
                </c:pt>
                <c:pt idx="214">
                  <c:v>0.32824698945024272</c:v>
                </c:pt>
                <c:pt idx="215">
                  <c:v>0.32978085388692613</c:v>
                </c:pt>
                <c:pt idx="216">
                  <c:v>0.33131471832360948</c:v>
                </c:pt>
                <c:pt idx="217">
                  <c:v>0.33284858276029289</c:v>
                </c:pt>
                <c:pt idx="218">
                  <c:v>0.33438244719697624</c:v>
                </c:pt>
                <c:pt idx="219">
                  <c:v>0.33591631163365965</c:v>
                </c:pt>
                <c:pt idx="220">
                  <c:v>0.337450176070343</c:v>
                </c:pt>
                <c:pt idx="221">
                  <c:v>0.33898404050702641</c:v>
                </c:pt>
                <c:pt idx="222">
                  <c:v>0.34051790494370976</c:v>
                </c:pt>
                <c:pt idx="223">
                  <c:v>0.34205176938039311</c:v>
                </c:pt>
                <c:pt idx="224">
                  <c:v>0.34358563381707652</c:v>
                </c:pt>
                <c:pt idx="225">
                  <c:v>0.34511949825375987</c:v>
                </c:pt>
                <c:pt idx="226">
                  <c:v>0.34665336269044328</c:v>
                </c:pt>
                <c:pt idx="227">
                  <c:v>0.34818722712712663</c:v>
                </c:pt>
                <c:pt idx="228">
                  <c:v>0.34972109156381004</c:v>
                </c:pt>
                <c:pt idx="229">
                  <c:v>0.35125495600049339</c:v>
                </c:pt>
                <c:pt idx="230">
                  <c:v>0.3527888204371768</c:v>
                </c:pt>
                <c:pt idx="231">
                  <c:v>0.35432268487386015</c:v>
                </c:pt>
                <c:pt idx="232">
                  <c:v>0.35585654931054356</c:v>
                </c:pt>
                <c:pt idx="233">
                  <c:v>0.35739041374722691</c:v>
                </c:pt>
                <c:pt idx="234">
                  <c:v>0.35892427818391026</c:v>
                </c:pt>
                <c:pt idx="235">
                  <c:v>0.36045814262059367</c:v>
                </c:pt>
                <c:pt idx="236">
                  <c:v>0.36199200705727702</c:v>
                </c:pt>
                <c:pt idx="237">
                  <c:v>0.36352587149396043</c:v>
                </c:pt>
                <c:pt idx="238">
                  <c:v>0.36505973593064378</c:v>
                </c:pt>
                <c:pt idx="239">
                  <c:v>0.36659360036732719</c:v>
                </c:pt>
                <c:pt idx="240">
                  <c:v>0.36812746480401054</c:v>
                </c:pt>
                <c:pt idx="241">
                  <c:v>0.36966132924069395</c:v>
                </c:pt>
                <c:pt idx="242">
                  <c:v>0.3711951936773773</c:v>
                </c:pt>
                <c:pt idx="243">
                  <c:v>0.37272905811406071</c:v>
                </c:pt>
                <c:pt idx="244">
                  <c:v>0.37426292255074406</c:v>
                </c:pt>
                <c:pt idx="245">
                  <c:v>0.37579678698742747</c:v>
                </c:pt>
                <c:pt idx="246">
                  <c:v>0.37733065142411082</c:v>
                </c:pt>
                <c:pt idx="247">
                  <c:v>0.37886451586079417</c:v>
                </c:pt>
                <c:pt idx="248">
                  <c:v>0.38039838029747758</c:v>
                </c:pt>
                <c:pt idx="249">
                  <c:v>0.38193224473416093</c:v>
                </c:pt>
                <c:pt idx="250">
                  <c:v>0.38346610917084434</c:v>
                </c:pt>
                <c:pt idx="251">
                  <c:v>0.38499997360752769</c:v>
                </c:pt>
                <c:pt idx="252">
                  <c:v>0.3865338380442111</c:v>
                </c:pt>
                <c:pt idx="253">
                  <c:v>0.38806770248089445</c:v>
                </c:pt>
                <c:pt idx="254">
                  <c:v>0.38960156691757786</c:v>
                </c:pt>
                <c:pt idx="255">
                  <c:v>0.39113543135426121</c:v>
                </c:pt>
                <c:pt idx="256">
                  <c:v>0.39266929579094462</c:v>
                </c:pt>
                <c:pt idx="257">
                  <c:v>0.39420316022762797</c:v>
                </c:pt>
                <c:pt idx="258">
                  <c:v>0.39573702466431132</c:v>
                </c:pt>
                <c:pt idx="259">
                  <c:v>0.39727088910099473</c:v>
                </c:pt>
                <c:pt idx="260">
                  <c:v>0.39880475353767808</c:v>
                </c:pt>
                <c:pt idx="261">
                  <c:v>0.40033861797436149</c:v>
                </c:pt>
                <c:pt idx="262">
                  <c:v>0.40187248241104484</c:v>
                </c:pt>
                <c:pt idx="263">
                  <c:v>0.40340634684772825</c:v>
                </c:pt>
                <c:pt idx="264">
                  <c:v>0.4049402112844116</c:v>
                </c:pt>
                <c:pt idx="265">
                  <c:v>0.40647407572109501</c:v>
                </c:pt>
                <c:pt idx="266">
                  <c:v>0.40800794015777836</c:v>
                </c:pt>
                <c:pt idx="267">
                  <c:v>0.40954180459446177</c:v>
                </c:pt>
                <c:pt idx="268">
                  <c:v>0.41107566903114512</c:v>
                </c:pt>
                <c:pt idx="269">
                  <c:v>0.41260953346782847</c:v>
                </c:pt>
                <c:pt idx="270">
                  <c:v>0.41414339790451188</c:v>
                </c:pt>
                <c:pt idx="271">
                  <c:v>0.41567726234119523</c:v>
                </c:pt>
                <c:pt idx="272">
                  <c:v>0.41721112677787864</c:v>
                </c:pt>
                <c:pt idx="273">
                  <c:v>0.41874499121456199</c:v>
                </c:pt>
                <c:pt idx="274">
                  <c:v>0.4202788556512454</c:v>
                </c:pt>
                <c:pt idx="275">
                  <c:v>0.42181272008792875</c:v>
                </c:pt>
                <c:pt idx="276">
                  <c:v>0.42334658452461216</c:v>
                </c:pt>
                <c:pt idx="277">
                  <c:v>0.42488044896129551</c:v>
                </c:pt>
                <c:pt idx="278">
                  <c:v>0.42641431339797892</c:v>
                </c:pt>
                <c:pt idx="279">
                  <c:v>0.42794817783466227</c:v>
                </c:pt>
                <c:pt idx="280">
                  <c:v>0.42948204227134562</c:v>
                </c:pt>
                <c:pt idx="281">
                  <c:v>0.43101590670802903</c:v>
                </c:pt>
                <c:pt idx="282">
                  <c:v>0.43254977114471238</c:v>
                </c:pt>
                <c:pt idx="283">
                  <c:v>0.43408363558139579</c:v>
                </c:pt>
                <c:pt idx="284">
                  <c:v>0.43561750001807914</c:v>
                </c:pt>
                <c:pt idx="285">
                  <c:v>0.43715136445476255</c:v>
                </c:pt>
                <c:pt idx="286">
                  <c:v>0.4386852288914459</c:v>
                </c:pt>
                <c:pt idx="287">
                  <c:v>0.44021909332812931</c:v>
                </c:pt>
                <c:pt idx="288">
                  <c:v>0.44175295776481266</c:v>
                </c:pt>
                <c:pt idx="289">
                  <c:v>0.44328682220149607</c:v>
                </c:pt>
                <c:pt idx="290">
                  <c:v>0.44482068663817942</c:v>
                </c:pt>
                <c:pt idx="291">
                  <c:v>0.44635455107486277</c:v>
                </c:pt>
                <c:pt idx="292">
                  <c:v>0.44788841551154618</c:v>
                </c:pt>
                <c:pt idx="293">
                  <c:v>0.44942227994822953</c:v>
                </c:pt>
                <c:pt idx="294">
                  <c:v>0.45095614438491294</c:v>
                </c:pt>
                <c:pt idx="295">
                  <c:v>0.45249000882159629</c:v>
                </c:pt>
                <c:pt idx="296">
                  <c:v>0.4540238732582797</c:v>
                </c:pt>
                <c:pt idx="297">
                  <c:v>0.45555773769496305</c:v>
                </c:pt>
                <c:pt idx="298">
                  <c:v>0.45709160213164646</c:v>
                </c:pt>
                <c:pt idx="299">
                  <c:v>0.45862546656832981</c:v>
                </c:pt>
                <c:pt idx="300">
                  <c:v>0.46015933100501322</c:v>
                </c:pt>
                <c:pt idx="301">
                  <c:v>0.46169319544169657</c:v>
                </c:pt>
                <c:pt idx="302">
                  <c:v>0.46322705987837992</c:v>
                </c:pt>
                <c:pt idx="303">
                  <c:v>0.46476092431506333</c:v>
                </c:pt>
                <c:pt idx="304">
                  <c:v>0.46629478875174668</c:v>
                </c:pt>
                <c:pt idx="305">
                  <c:v>0.46782865318843009</c:v>
                </c:pt>
                <c:pt idx="306">
                  <c:v>0.46936251762511344</c:v>
                </c:pt>
                <c:pt idx="307">
                  <c:v>0.47089638206179685</c:v>
                </c:pt>
                <c:pt idx="308">
                  <c:v>0.4724302464984802</c:v>
                </c:pt>
                <c:pt idx="309">
                  <c:v>0.47396411093516361</c:v>
                </c:pt>
                <c:pt idx="310">
                  <c:v>0.47549797537184696</c:v>
                </c:pt>
                <c:pt idx="311">
                  <c:v>0.47703183980853037</c:v>
                </c:pt>
                <c:pt idx="312">
                  <c:v>0.47856570424521372</c:v>
                </c:pt>
                <c:pt idx="313">
                  <c:v>0.48009956868189707</c:v>
                </c:pt>
                <c:pt idx="314">
                  <c:v>0.48163343311858048</c:v>
                </c:pt>
                <c:pt idx="315">
                  <c:v>0.48316729755526383</c:v>
                </c:pt>
                <c:pt idx="316">
                  <c:v>0.48470116199194724</c:v>
                </c:pt>
                <c:pt idx="317">
                  <c:v>0.48623502642863059</c:v>
                </c:pt>
                <c:pt idx="318">
                  <c:v>0.487768890865314</c:v>
                </c:pt>
                <c:pt idx="319">
                  <c:v>0.48930275530199735</c:v>
                </c:pt>
                <c:pt idx="320">
                  <c:v>0.49083661973868076</c:v>
                </c:pt>
                <c:pt idx="321">
                  <c:v>0.49237048417536411</c:v>
                </c:pt>
                <c:pt idx="322">
                  <c:v>0.49390434861204752</c:v>
                </c:pt>
                <c:pt idx="323">
                  <c:v>0.49543821304873087</c:v>
                </c:pt>
                <c:pt idx="324">
                  <c:v>0.49697207748541422</c:v>
                </c:pt>
                <c:pt idx="325">
                  <c:v>0.49850594192209763</c:v>
                </c:pt>
                <c:pt idx="326">
                  <c:v>0.50003980635878098</c:v>
                </c:pt>
                <c:pt idx="327">
                  <c:v>0.50157367079546433</c:v>
                </c:pt>
                <c:pt idx="328">
                  <c:v>0.5031075352321478</c:v>
                </c:pt>
                <c:pt idx="329">
                  <c:v>0.50464139966883115</c:v>
                </c:pt>
                <c:pt idx="330">
                  <c:v>0.5061752641055145</c:v>
                </c:pt>
                <c:pt idx="331">
                  <c:v>0.50770912854219785</c:v>
                </c:pt>
                <c:pt idx="332">
                  <c:v>0.50924299297888131</c:v>
                </c:pt>
                <c:pt idx="333">
                  <c:v>0.51077685741556467</c:v>
                </c:pt>
                <c:pt idx="334">
                  <c:v>0.51231072185224802</c:v>
                </c:pt>
                <c:pt idx="335">
                  <c:v>0.51384458628893137</c:v>
                </c:pt>
                <c:pt idx="336">
                  <c:v>0.51537845072561472</c:v>
                </c:pt>
                <c:pt idx="337">
                  <c:v>0.51691231516229819</c:v>
                </c:pt>
                <c:pt idx="338">
                  <c:v>0.51844617959898154</c:v>
                </c:pt>
                <c:pt idx="339">
                  <c:v>0.51998004403566489</c:v>
                </c:pt>
                <c:pt idx="340">
                  <c:v>0.52151390847234824</c:v>
                </c:pt>
                <c:pt idx="341">
                  <c:v>0.52304777290903171</c:v>
                </c:pt>
                <c:pt idx="342">
                  <c:v>0.52458163734571506</c:v>
                </c:pt>
                <c:pt idx="343">
                  <c:v>0.52611550178239841</c:v>
                </c:pt>
                <c:pt idx="344">
                  <c:v>0.52764936621908176</c:v>
                </c:pt>
                <c:pt idx="345">
                  <c:v>0.52918323065576522</c:v>
                </c:pt>
                <c:pt idx="346">
                  <c:v>0.53071709509244858</c:v>
                </c:pt>
                <c:pt idx="347">
                  <c:v>0.53225095952913193</c:v>
                </c:pt>
                <c:pt idx="348">
                  <c:v>0.53378482396581528</c:v>
                </c:pt>
                <c:pt idx="349">
                  <c:v>0.53531868840249863</c:v>
                </c:pt>
                <c:pt idx="350">
                  <c:v>0.5368525528391821</c:v>
                </c:pt>
                <c:pt idx="351">
                  <c:v>0.53838641727586545</c:v>
                </c:pt>
                <c:pt idx="352">
                  <c:v>0.5399202817125488</c:v>
                </c:pt>
                <c:pt idx="353">
                  <c:v>0.54145414614923215</c:v>
                </c:pt>
                <c:pt idx="354">
                  <c:v>0.54298801058591561</c:v>
                </c:pt>
                <c:pt idx="355">
                  <c:v>0.54452187502259897</c:v>
                </c:pt>
                <c:pt idx="356">
                  <c:v>0.54605573945928232</c:v>
                </c:pt>
                <c:pt idx="357">
                  <c:v>0.54758960389596567</c:v>
                </c:pt>
                <c:pt idx="358">
                  <c:v>0.54912346833264902</c:v>
                </c:pt>
                <c:pt idx="359">
                  <c:v>0.55065733276933249</c:v>
                </c:pt>
                <c:pt idx="360">
                  <c:v>0.55219119720601584</c:v>
                </c:pt>
                <c:pt idx="361">
                  <c:v>0.55372506164269919</c:v>
                </c:pt>
                <c:pt idx="362">
                  <c:v>0.55525892607938254</c:v>
                </c:pt>
                <c:pt idx="363">
                  <c:v>0.55679279051606601</c:v>
                </c:pt>
                <c:pt idx="364">
                  <c:v>0.55832665495274936</c:v>
                </c:pt>
                <c:pt idx="365">
                  <c:v>0.55986051938943271</c:v>
                </c:pt>
                <c:pt idx="366">
                  <c:v>0.56139438382611606</c:v>
                </c:pt>
                <c:pt idx="367">
                  <c:v>0.56292824826279952</c:v>
                </c:pt>
                <c:pt idx="368">
                  <c:v>0.56446211269948288</c:v>
                </c:pt>
                <c:pt idx="369">
                  <c:v>0.56599597713616623</c:v>
                </c:pt>
                <c:pt idx="370">
                  <c:v>0.56752984157284958</c:v>
                </c:pt>
                <c:pt idx="371">
                  <c:v>0.56906370600953293</c:v>
                </c:pt>
                <c:pt idx="372">
                  <c:v>0.5705975704462164</c:v>
                </c:pt>
                <c:pt idx="373">
                  <c:v>0.57213143488289975</c:v>
                </c:pt>
                <c:pt idx="374">
                  <c:v>0.5736652993195831</c:v>
                </c:pt>
                <c:pt idx="375">
                  <c:v>0.57519916375626645</c:v>
                </c:pt>
                <c:pt idx="376">
                  <c:v>0.57673302819294991</c:v>
                </c:pt>
                <c:pt idx="377">
                  <c:v>0.57826689262963327</c:v>
                </c:pt>
                <c:pt idx="378">
                  <c:v>0.57980075706631662</c:v>
                </c:pt>
                <c:pt idx="379">
                  <c:v>0.58133462150299997</c:v>
                </c:pt>
                <c:pt idx="380">
                  <c:v>0.58286848593968332</c:v>
                </c:pt>
                <c:pt idx="381">
                  <c:v>0.58440235037636679</c:v>
                </c:pt>
                <c:pt idx="382">
                  <c:v>0.58593621481305014</c:v>
                </c:pt>
                <c:pt idx="383">
                  <c:v>0.58747007924973349</c:v>
                </c:pt>
                <c:pt idx="384">
                  <c:v>0.58900394368641684</c:v>
                </c:pt>
                <c:pt idx="385">
                  <c:v>0.59053780812310031</c:v>
                </c:pt>
                <c:pt idx="386">
                  <c:v>0.59207167255978366</c:v>
                </c:pt>
                <c:pt idx="387">
                  <c:v>0.59360553699646701</c:v>
                </c:pt>
                <c:pt idx="388">
                  <c:v>0.59513940143315036</c:v>
                </c:pt>
                <c:pt idx="389">
                  <c:v>0.59667326586983382</c:v>
                </c:pt>
                <c:pt idx="390">
                  <c:v>0.59820713030651718</c:v>
                </c:pt>
                <c:pt idx="391">
                  <c:v>0.59974099474320053</c:v>
                </c:pt>
                <c:pt idx="392">
                  <c:v>0.60127485917988388</c:v>
                </c:pt>
                <c:pt idx="393">
                  <c:v>0.60280872361656723</c:v>
                </c:pt>
                <c:pt idx="394">
                  <c:v>0.6043425880532507</c:v>
                </c:pt>
                <c:pt idx="395">
                  <c:v>0.60587645248993405</c:v>
                </c:pt>
                <c:pt idx="396">
                  <c:v>0.6074103169266174</c:v>
                </c:pt>
                <c:pt idx="397">
                  <c:v>0.60894418136330075</c:v>
                </c:pt>
                <c:pt idx="398">
                  <c:v>0.61047804579998421</c:v>
                </c:pt>
                <c:pt idx="399">
                  <c:v>0.61201191023666757</c:v>
                </c:pt>
                <c:pt idx="400">
                  <c:v>0.61354577467335092</c:v>
                </c:pt>
                <c:pt idx="401">
                  <c:v>0.61507963911003427</c:v>
                </c:pt>
                <c:pt idx="402">
                  <c:v>0.61661350354671762</c:v>
                </c:pt>
                <c:pt idx="403">
                  <c:v>0.61814736798340109</c:v>
                </c:pt>
                <c:pt idx="404">
                  <c:v>0.61968123242008444</c:v>
                </c:pt>
                <c:pt idx="405">
                  <c:v>0.62121509685676779</c:v>
                </c:pt>
                <c:pt idx="406">
                  <c:v>0.62274896129345114</c:v>
                </c:pt>
                <c:pt idx="407">
                  <c:v>0.62428282573013461</c:v>
                </c:pt>
                <c:pt idx="408">
                  <c:v>0.62581669016681796</c:v>
                </c:pt>
                <c:pt idx="409">
                  <c:v>0.62735055460350131</c:v>
                </c:pt>
                <c:pt idx="410">
                  <c:v>0.62888441904018466</c:v>
                </c:pt>
                <c:pt idx="411">
                  <c:v>0.63041828347686812</c:v>
                </c:pt>
                <c:pt idx="412">
                  <c:v>0.63195214791355148</c:v>
                </c:pt>
                <c:pt idx="413">
                  <c:v>0.63348601235023483</c:v>
                </c:pt>
                <c:pt idx="414">
                  <c:v>0.63501987678691818</c:v>
                </c:pt>
                <c:pt idx="415">
                  <c:v>0.63655374122360153</c:v>
                </c:pt>
                <c:pt idx="416">
                  <c:v>0.638087605660285</c:v>
                </c:pt>
                <c:pt idx="417">
                  <c:v>0.63962147009696835</c:v>
                </c:pt>
                <c:pt idx="418">
                  <c:v>0.6411553345336517</c:v>
                </c:pt>
                <c:pt idx="419">
                  <c:v>0.64268919897033505</c:v>
                </c:pt>
                <c:pt idx="420">
                  <c:v>0.64422306340701851</c:v>
                </c:pt>
                <c:pt idx="421">
                  <c:v>0.64575692784370187</c:v>
                </c:pt>
                <c:pt idx="422">
                  <c:v>0.64729079228038522</c:v>
                </c:pt>
                <c:pt idx="423">
                  <c:v>0.64882465671706857</c:v>
                </c:pt>
                <c:pt idx="424">
                  <c:v>0.65035852115375192</c:v>
                </c:pt>
                <c:pt idx="425">
                  <c:v>0.65189238559043539</c:v>
                </c:pt>
                <c:pt idx="426">
                  <c:v>0.65342625002711874</c:v>
                </c:pt>
                <c:pt idx="427">
                  <c:v>0.65496011446380209</c:v>
                </c:pt>
                <c:pt idx="428">
                  <c:v>0.65649397890048544</c:v>
                </c:pt>
                <c:pt idx="429">
                  <c:v>0.65802784333716891</c:v>
                </c:pt>
                <c:pt idx="430">
                  <c:v>0.65956170777385226</c:v>
                </c:pt>
                <c:pt idx="431">
                  <c:v>0.66109557221053561</c:v>
                </c:pt>
                <c:pt idx="432">
                  <c:v>0.66262943664721896</c:v>
                </c:pt>
                <c:pt idx="433">
                  <c:v>0.66416330108390242</c:v>
                </c:pt>
                <c:pt idx="434">
                  <c:v>0.66569716552058578</c:v>
                </c:pt>
                <c:pt idx="435">
                  <c:v>0.66723102995726913</c:v>
                </c:pt>
                <c:pt idx="436">
                  <c:v>0.66876489439395248</c:v>
                </c:pt>
                <c:pt idx="437">
                  <c:v>0.67029875883063583</c:v>
                </c:pt>
                <c:pt idx="438">
                  <c:v>0.6718326232673193</c:v>
                </c:pt>
                <c:pt idx="439">
                  <c:v>0.67336648770400265</c:v>
                </c:pt>
                <c:pt idx="440">
                  <c:v>0.674900352140686</c:v>
                </c:pt>
                <c:pt idx="441">
                  <c:v>0.67643421657736935</c:v>
                </c:pt>
                <c:pt idx="442">
                  <c:v>0.67796808101405281</c:v>
                </c:pt>
                <c:pt idx="443">
                  <c:v>0.67950194545073617</c:v>
                </c:pt>
                <c:pt idx="444">
                  <c:v>0.68103580988741952</c:v>
                </c:pt>
                <c:pt idx="445">
                  <c:v>0.68256967432410287</c:v>
                </c:pt>
                <c:pt idx="446">
                  <c:v>0.68410353876078622</c:v>
                </c:pt>
                <c:pt idx="447">
                  <c:v>0.68563740319746969</c:v>
                </c:pt>
                <c:pt idx="448">
                  <c:v>0.68717126763415304</c:v>
                </c:pt>
                <c:pt idx="449">
                  <c:v>0.68870513207083639</c:v>
                </c:pt>
                <c:pt idx="450">
                  <c:v>0.69023899650751974</c:v>
                </c:pt>
                <c:pt idx="451">
                  <c:v>0.69177286094420321</c:v>
                </c:pt>
                <c:pt idx="452">
                  <c:v>0.69330672538088656</c:v>
                </c:pt>
                <c:pt idx="453">
                  <c:v>0.69484058981756991</c:v>
                </c:pt>
                <c:pt idx="454">
                  <c:v>0.69637445425425326</c:v>
                </c:pt>
                <c:pt idx="455">
                  <c:v>0.69790831869093672</c:v>
                </c:pt>
                <c:pt idx="456">
                  <c:v>0.69944218312762008</c:v>
                </c:pt>
                <c:pt idx="457">
                  <c:v>0.70097604756430343</c:v>
                </c:pt>
                <c:pt idx="458">
                  <c:v>0.70250991200098678</c:v>
                </c:pt>
                <c:pt idx="459">
                  <c:v>0.70404377643767013</c:v>
                </c:pt>
                <c:pt idx="460">
                  <c:v>0.7055776408743536</c:v>
                </c:pt>
                <c:pt idx="461">
                  <c:v>0.70711150531103695</c:v>
                </c:pt>
                <c:pt idx="462">
                  <c:v>0.7086453697477203</c:v>
                </c:pt>
                <c:pt idx="463">
                  <c:v>0.71017923418440365</c:v>
                </c:pt>
                <c:pt idx="464">
                  <c:v>0.71171309862108711</c:v>
                </c:pt>
                <c:pt idx="465">
                  <c:v>0.71324696305777047</c:v>
                </c:pt>
                <c:pt idx="466">
                  <c:v>0.71478082749445382</c:v>
                </c:pt>
                <c:pt idx="467">
                  <c:v>0.71631469193113717</c:v>
                </c:pt>
                <c:pt idx="468">
                  <c:v>0.71784855636782052</c:v>
                </c:pt>
                <c:pt idx="469">
                  <c:v>0.71938242080450399</c:v>
                </c:pt>
                <c:pt idx="470">
                  <c:v>0.72091628524118734</c:v>
                </c:pt>
                <c:pt idx="471">
                  <c:v>0.72245014967787069</c:v>
                </c:pt>
                <c:pt idx="472">
                  <c:v>0.72398401411455404</c:v>
                </c:pt>
                <c:pt idx="473">
                  <c:v>0.72551787855123751</c:v>
                </c:pt>
                <c:pt idx="474">
                  <c:v>0.72705174298792086</c:v>
                </c:pt>
                <c:pt idx="475">
                  <c:v>0.72858560742460421</c:v>
                </c:pt>
                <c:pt idx="476">
                  <c:v>0.73011947186128756</c:v>
                </c:pt>
                <c:pt idx="477">
                  <c:v>0.73165333629797102</c:v>
                </c:pt>
                <c:pt idx="478">
                  <c:v>0.73318720073465438</c:v>
                </c:pt>
                <c:pt idx="479">
                  <c:v>0.73472106517133773</c:v>
                </c:pt>
                <c:pt idx="480">
                  <c:v>0.73625492960802108</c:v>
                </c:pt>
                <c:pt idx="481">
                  <c:v>0.73778879404470443</c:v>
                </c:pt>
                <c:pt idx="482">
                  <c:v>0.7393226584813879</c:v>
                </c:pt>
                <c:pt idx="483">
                  <c:v>0.74085652291807125</c:v>
                </c:pt>
                <c:pt idx="484">
                  <c:v>0.7423903873547546</c:v>
                </c:pt>
                <c:pt idx="485">
                  <c:v>0.74392425179143795</c:v>
                </c:pt>
                <c:pt idx="486">
                  <c:v>0.74545811622812141</c:v>
                </c:pt>
                <c:pt idx="487">
                  <c:v>0.74699198066480477</c:v>
                </c:pt>
                <c:pt idx="488">
                  <c:v>0.74852584510148812</c:v>
                </c:pt>
                <c:pt idx="489">
                  <c:v>0.75005970953817147</c:v>
                </c:pt>
                <c:pt idx="490">
                  <c:v>0.75159357397485493</c:v>
                </c:pt>
                <c:pt idx="491">
                  <c:v>0.75312743841153829</c:v>
                </c:pt>
                <c:pt idx="492">
                  <c:v>0.75466130284822164</c:v>
                </c:pt>
                <c:pt idx="493">
                  <c:v>0.75619516728490499</c:v>
                </c:pt>
                <c:pt idx="494">
                  <c:v>0.75772903172158834</c:v>
                </c:pt>
                <c:pt idx="495">
                  <c:v>0.75926289615827181</c:v>
                </c:pt>
                <c:pt idx="496">
                  <c:v>0.76079676059495516</c:v>
                </c:pt>
                <c:pt idx="497">
                  <c:v>0.76233062503163851</c:v>
                </c:pt>
                <c:pt idx="498">
                  <c:v>0.76386448946832186</c:v>
                </c:pt>
                <c:pt idx="499">
                  <c:v>0.76539835390500532</c:v>
                </c:pt>
                <c:pt idx="500">
                  <c:v>0.76693221834168868</c:v>
                </c:pt>
                <c:pt idx="501">
                  <c:v>0.76846608277837203</c:v>
                </c:pt>
                <c:pt idx="502">
                  <c:v>0.76999994721505538</c:v>
                </c:pt>
                <c:pt idx="503">
                  <c:v>0.77153381165173873</c:v>
                </c:pt>
                <c:pt idx="504">
                  <c:v>0.7730676760884222</c:v>
                </c:pt>
                <c:pt idx="505">
                  <c:v>0.77460154052510555</c:v>
                </c:pt>
                <c:pt idx="506">
                  <c:v>0.7761354049617889</c:v>
                </c:pt>
                <c:pt idx="507">
                  <c:v>0.77766926939847225</c:v>
                </c:pt>
                <c:pt idx="508">
                  <c:v>0.77920313383515571</c:v>
                </c:pt>
                <c:pt idx="509">
                  <c:v>0.78073699827183907</c:v>
                </c:pt>
                <c:pt idx="510">
                  <c:v>0.78227086270852242</c:v>
                </c:pt>
                <c:pt idx="511">
                  <c:v>0.78380472714520577</c:v>
                </c:pt>
                <c:pt idx="512">
                  <c:v>0.78533859158188923</c:v>
                </c:pt>
                <c:pt idx="513">
                  <c:v>0.78687245601857259</c:v>
                </c:pt>
                <c:pt idx="514">
                  <c:v>0.78840632045525594</c:v>
                </c:pt>
                <c:pt idx="515">
                  <c:v>0.78994018489193929</c:v>
                </c:pt>
                <c:pt idx="516">
                  <c:v>0.79147404932862264</c:v>
                </c:pt>
                <c:pt idx="517">
                  <c:v>0.7930079137653061</c:v>
                </c:pt>
                <c:pt idx="518">
                  <c:v>0.79454177820198946</c:v>
                </c:pt>
                <c:pt idx="519">
                  <c:v>0.79607564263867281</c:v>
                </c:pt>
                <c:pt idx="520">
                  <c:v>0.79760950707535616</c:v>
                </c:pt>
                <c:pt idx="521">
                  <c:v>0.79914337151203962</c:v>
                </c:pt>
                <c:pt idx="522">
                  <c:v>0.80067723594872298</c:v>
                </c:pt>
                <c:pt idx="523">
                  <c:v>0.80221110038540633</c:v>
                </c:pt>
                <c:pt idx="524">
                  <c:v>0.80374496482208968</c:v>
                </c:pt>
                <c:pt idx="525">
                  <c:v>0.80527882925877303</c:v>
                </c:pt>
                <c:pt idx="526">
                  <c:v>0.8068126936954565</c:v>
                </c:pt>
                <c:pt idx="527">
                  <c:v>0.80834655813213985</c:v>
                </c:pt>
                <c:pt idx="528">
                  <c:v>0.8098804225688232</c:v>
                </c:pt>
                <c:pt idx="529">
                  <c:v>0.81141428700550655</c:v>
                </c:pt>
                <c:pt idx="530">
                  <c:v>0.81294815144219001</c:v>
                </c:pt>
                <c:pt idx="531">
                  <c:v>0.81448201587887337</c:v>
                </c:pt>
                <c:pt idx="532">
                  <c:v>0.81601588031555672</c:v>
                </c:pt>
                <c:pt idx="533">
                  <c:v>0.81754974475224007</c:v>
                </c:pt>
                <c:pt idx="534">
                  <c:v>0.81908360918892353</c:v>
                </c:pt>
                <c:pt idx="535">
                  <c:v>0.82061747362560689</c:v>
                </c:pt>
                <c:pt idx="536">
                  <c:v>0.82215133806229024</c:v>
                </c:pt>
                <c:pt idx="537">
                  <c:v>0.82368520249897359</c:v>
                </c:pt>
                <c:pt idx="538">
                  <c:v>0.82521906693565694</c:v>
                </c:pt>
                <c:pt idx="539">
                  <c:v>0.8267529313723404</c:v>
                </c:pt>
                <c:pt idx="540">
                  <c:v>0.82828679580902376</c:v>
                </c:pt>
                <c:pt idx="541">
                  <c:v>0.82982066024570711</c:v>
                </c:pt>
                <c:pt idx="542">
                  <c:v>0.83135452468239046</c:v>
                </c:pt>
                <c:pt idx="543">
                  <c:v>0.83288838911907392</c:v>
                </c:pt>
                <c:pt idx="544">
                  <c:v>0.83442225355575728</c:v>
                </c:pt>
                <c:pt idx="545">
                  <c:v>0.83595611799244063</c:v>
                </c:pt>
                <c:pt idx="546">
                  <c:v>0.83748998242912398</c:v>
                </c:pt>
                <c:pt idx="547">
                  <c:v>0.83902384686580733</c:v>
                </c:pt>
                <c:pt idx="548">
                  <c:v>0.8405577113024908</c:v>
                </c:pt>
                <c:pt idx="549">
                  <c:v>0.84209157573917415</c:v>
                </c:pt>
                <c:pt idx="550">
                  <c:v>0.8436254401758575</c:v>
                </c:pt>
                <c:pt idx="551">
                  <c:v>0.84515930461254085</c:v>
                </c:pt>
                <c:pt idx="552">
                  <c:v>0.84669316904922431</c:v>
                </c:pt>
                <c:pt idx="553">
                  <c:v>0.84822703348590767</c:v>
                </c:pt>
                <c:pt idx="554">
                  <c:v>0.84976089792259102</c:v>
                </c:pt>
                <c:pt idx="555">
                  <c:v>0.85129476235927437</c:v>
                </c:pt>
                <c:pt idx="556">
                  <c:v>0.85282862679595783</c:v>
                </c:pt>
                <c:pt idx="557">
                  <c:v>0.85436249123264119</c:v>
                </c:pt>
                <c:pt idx="558">
                  <c:v>0.85589635566932454</c:v>
                </c:pt>
                <c:pt idx="559">
                  <c:v>0.85743022010600789</c:v>
                </c:pt>
                <c:pt idx="560">
                  <c:v>0.85896408454269124</c:v>
                </c:pt>
                <c:pt idx="561">
                  <c:v>0.8604979489793747</c:v>
                </c:pt>
                <c:pt idx="562">
                  <c:v>0.86203181341605806</c:v>
                </c:pt>
                <c:pt idx="563">
                  <c:v>0.86356567785274141</c:v>
                </c:pt>
                <c:pt idx="564">
                  <c:v>0.86509954228942476</c:v>
                </c:pt>
                <c:pt idx="565">
                  <c:v>0.86663340672610822</c:v>
                </c:pt>
                <c:pt idx="566">
                  <c:v>0.86816727116279158</c:v>
                </c:pt>
                <c:pt idx="567">
                  <c:v>0.86970113559947493</c:v>
                </c:pt>
                <c:pt idx="568">
                  <c:v>0.87123500003615828</c:v>
                </c:pt>
                <c:pt idx="569">
                  <c:v>0.87276886447284163</c:v>
                </c:pt>
                <c:pt idx="570">
                  <c:v>0.8743027289095251</c:v>
                </c:pt>
                <c:pt idx="571">
                  <c:v>0.87583659334620845</c:v>
                </c:pt>
                <c:pt idx="572">
                  <c:v>0.8773704577828918</c:v>
                </c:pt>
                <c:pt idx="573">
                  <c:v>0.87890432221957515</c:v>
                </c:pt>
                <c:pt idx="574">
                  <c:v>0.88043818665625861</c:v>
                </c:pt>
                <c:pt idx="575">
                  <c:v>0.88197205109294197</c:v>
                </c:pt>
                <c:pt idx="576">
                  <c:v>0.88350591552962532</c:v>
                </c:pt>
                <c:pt idx="577">
                  <c:v>0.88503977996630867</c:v>
                </c:pt>
                <c:pt idx="578">
                  <c:v>0.88657364440299213</c:v>
                </c:pt>
                <c:pt idx="579">
                  <c:v>0.88810750883967549</c:v>
                </c:pt>
                <c:pt idx="580">
                  <c:v>0.88964137327635884</c:v>
                </c:pt>
                <c:pt idx="581">
                  <c:v>0.89117523771304219</c:v>
                </c:pt>
                <c:pt idx="582">
                  <c:v>0.89270910214972554</c:v>
                </c:pt>
                <c:pt idx="583">
                  <c:v>0.894242966586409</c:v>
                </c:pt>
                <c:pt idx="584">
                  <c:v>0.89577683102309236</c:v>
                </c:pt>
                <c:pt idx="585">
                  <c:v>0.89731069545977571</c:v>
                </c:pt>
                <c:pt idx="586">
                  <c:v>0.89884455989645906</c:v>
                </c:pt>
                <c:pt idx="587">
                  <c:v>0.90037842433314252</c:v>
                </c:pt>
                <c:pt idx="588">
                  <c:v>0.90191228876982588</c:v>
                </c:pt>
                <c:pt idx="589">
                  <c:v>0.90344615320650923</c:v>
                </c:pt>
                <c:pt idx="590">
                  <c:v>0.90498001764319258</c:v>
                </c:pt>
                <c:pt idx="591">
                  <c:v>0.90651388207987593</c:v>
                </c:pt>
                <c:pt idx="592">
                  <c:v>0.9080477465165594</c:v>
                </c:pt>
                <c:pt idx="593">
                  <c:v>0.90958161095324275</c:v>
                </c:pt>
                <c:pt idx="594">
                  <c:v>0.9111154753899261</c:v>
                </c:pt>
                <c:pt idx="595">
                  <c:v>0.91264933982660945</c:v>
                </c:pt>
                <c:pt idx="596">
                  <c:v>0.91418320426329291</c:v>
                </c:pt>
                <c:pt idx="597">
                  <c:v>0.91571706869997627</c:v>
                </c:pt>
                <c:pt idx="598">
                  <c:v>0.91725093313665962</c:v>
                </c:pt>
                <c:pt idx="599">
                  <c:v>0.91878479757334297</c:v>
                </c:pt>
                <c:pt idx="600">
                  <c:v>0.92031866201002643</c:v>
                </c:pt>
                <c:pt idx="601">
                  <c:v>0.92185252644670979</c:v>
                </c:pt>
                <c:pt idx="602">
                  <c:v>0.92338639088339314</c:v>
                </c:pt>
                <c:pt idx="603">
                  <c:v>0.92492025532007649</c:v>
                </c:pt>
                <c:pt idx="604">
                  <c:v>0.92645411975675984</c:v>
                </c:pt>
                <c:pt idx="605">
                  <c:v>0.9279879841934433</c:v>
                </c:pt>
                <c:pt idx="606">
                  <c:v>0.92952184863012666</c:v>
                </c:pt>
                <c:pt idx="607">
                  <c:v>0.93105571306681001</c:v>
                </c:pt>
                <c:pt idx="608">
                  <c:v>0.93258957750349336</c:v>
                </c:pt>
                <c:pt idx="609">
                  <c:v>0.93412344194017682</c:v>
                </c:pt>
                <c:pt idx="610">
                  <c:v>0.93565730637686018</c:v>
                </c:pt>
                <c:pt idx="611">
                  <c:v>0.93719117081354353</c:v>
                </c:pt>
                <c:pt idx="612">
                  <c:v>0.93872503525022688</c:v>
                </c:pt>
                <c:pt idx="613">
                  <c:v>0.94025889968691023</c:v>
                </c:pt>
                <c:pt idx="614">
                  <c:v>0.9417927641235937</c:v>
                </c:pt>
                <c:pt idx="615">
                  <c:v>0.94332662856027705</c:v>
                </c:pt>
                <c:pt idx="616">
                  <c:v>0.9448604929969604</c:v>
                </c:pt>
                <c:pt idx="617">
                  <c:v>0.94639435743364375</c:v>
                </c:pt>
                <c:pt idx="618">
                  <c:v>0.94792822187032721</c:v>
                </c:pt>
                <c:pt idx="619">
                  <c:v>0.94946208630701057</c:v>
                </c:pt>
                <c:pt idx="620">
                  <c:v>0.95099595074369392</c:v>
                </c:pt>
                <c:pt idx="621">
                  <c:v>0.95252981518037727</c:v>
                </c:pt>
                <c:pt idx="622">
                  <c:v>0.95406367961706073</c:v>
                </c:pt>
                <c:pt idx="623">
                  <c:v>0.95559754405374409</c:v>
                </c:pt>
                <c:pt idx="624">
                  <c:v>0.95713140849042744</c:v>
                </c:pt>
                <c:pt idx="625">
                  <c:v>0.95866527292711079</c:v>
                </c:pt>
                <c:pt idx="626">
                  <c:v>0.96019913736379414</c:v>
                </c:pt>
                <c:pt idx="627">
                  <c:v>0.9617330018004776</c:v>
                </c:pt>
                <c:pt idx="628">
                  <c:v>0.96326686623716096</c:v>
                </c:pt>
                <c:pt idx="629">
                  <c:v>0.96480073067384431</c:v>
                </c:pt>
                <c:pt idx="630">
                  <c:v>0.96633459511052766</c:v>
                </c:pt>
                <c:pt idx="631">
                  <c:v>0.96786845954721112</c:v>
                </c:pt>
                <c:pt idx="632">
                  <c:v>0.96940232398389448</c:v>
                </c:pt>
                <c:pt idx="633">
                  <c:v>0.97093618842057783</c:v>
                </c:pt>
                <c:pt idx="634">
                  <c:v>0.97247005285726118</c:v>
                </c:pt>
                <c:pt idx="635">
                  <c:v>0.97400391729394464</c:v>
                </c:pt>
                <c:pt idx="636">
                  <c:v>0.975537781730628</c:v>
                </c:pt>
                <c:pt idx="637">
                  <c:v>0.97707164616731135</c:v>
                </c:pt>
                <c:pt idx="638">
                  <c:v>0.9786055106039947</c:v>
                </c:pt>
                <c:pt idx="639">
                  <c:v>0.98013937504067805</c:v>
                </c:pt>
                <c:pt idx="640">
                  <c:v>0.98167323947736151</c:v>
                </c:pt>
                <c:pt idx="641">
                  <c:v>0.98320710391404487</c:v>
                </c:pt>
                <c:pt idx="642">
                  <c:v>0.98474096835072822</c:v>
                </c:pt>
                <c:pt idx="643">
                  <c:v>0.98627483278741157</c:v>
                </c:pt>
                <c:pt idx="644">
                  <c:v>0.98780869722409503</c:v>
                </c:pt>
                <c:pt idx="645">
                  <c:v>0.98934256166077839</c:v>
                </c:pt>
                <c:pt idx="646">
                  <c:v>0.99087642609746174</c:v>
                </c:pt>
                <c:pt idx="647">
                  <c:v>0.99241029053414509</c:v>
                </c:pt>
                <c:pt idx="648">
                  <c:v>0.99394415497082844</c:v>
                </c:pt>
                <c:pt idx="649">
                  <c:v>0.9954780194075119</c:v>
                </c:pt>
                <c:pt idx="650">
                  <c:v>0.99701188384419526</c:v>
                </c:pt>
                <c:pt idx="651">
                  <c:v>0.99854574828087861</c:v>
                </c:pt>
                <c:pt idx="652">
                  <c:v>1.000079612717562</c:v>
                </c:pt>
                <c:pt idx="653">
                  <c:v>1.0016134771542453</c:v>
                </c:pt>
                <c:pt idx="654">
                  <c:v>1.0031473415909287</c:v>
                </c:pt>
                <c:pt idx="655">
                  <c:v>1.0046812060276122</c:v>
                </c:pt>
                <c:pt idx="656">
                  <c:v>1.0062150704642956</c:v>
                </c:pt>
                <c:pt idx="657">
                  <c:v>1.0077489349009789</c:v>
                </c:pt>
                <c:pt idx="658">
                  <c:v>1.0092827993376623</c:v>
                </c:pt>
                <c:pt idx="659">
                  <c:v>1.0108166637743456</c:v>
                </c:pt>
                <c:pt idx="660">
                  <c:v>1.012350528211029</c:v>
                </c:pt>
                <c:pt idx="661">
                  <c:v>1.0138843926477124</c:v>
                </c:pt>
                <c:pt idx="662">
                  <c:v>1.0154182570843957</c:v>
                </c:pt>
                <c:pt idx="663">
                  <c:v>1.0169521215210791</c:v>
                </c:pt>
                <c:pt idx="664">
                  <c:v>1.0184859859577626</c:v>
                </c:pt>
                <c:pt idx="665">
                  <c:v>1.020019850394446</c:v>
                </c:pt>
                <c:pt idx="666">
                  <c:v>1.0215537148311293</c:v>
                </c:pt>
                <c:pt idx="667">
                  <c:v>1.0230875792678127</c:v>
                </c:pt>
                <c:pt idx="668">
                  <c:v>1.024621443704496</c:v>
                </c:pt>
                <c:pt idx="669">
                  <c:v>1.0261553081411794</c:v>
                </c:pt>
                <c:pt idx="670">
                  <c:v>1.0276891725778627</c:v>
                </c:pt>
                <c:pt idx="671">
                  <c:v>1.0292230370145461</c:v>
                </c:pt>
                <c:pt idx="672">
                  <c:v>1.0307569014512294</c:v>
                </c:pt>
                <c:pt idx="673">
                  <c:v>1.032290765887913</c:v>
                </c:pt>
                <c:pt idx="674">
                  <c:v>1.0338246303245964</c:v>
                </c:pt>
                <c:pt idx="675">
                  <c:v>1.0353584947612797</c:v>
                </c:pt>
                <c:pt idx="676">
                  <c:v>1.0368923591979631</c:v>
                </c:pt>
                <c:pt idx="677">
                  <c:v>1.0384262236346464</c:v>
                </c:pt>
                <c:pt idx="678">
                  <c:v>1.0399600880713298</c:v>
                </c:pt>
                <c:pt idx="679">
                  <c:v>1.0414939525080131</c:v>
                </c:pt>
                <c:pt idx="680">
                  <c:v>1.0430278169446965</c:v>
                </c:pt>
                <c:pt idx="681">
                  <c:v>1.0445616813813798</c:v>
                </c:pt>
                <c:pt idx="682">
                  <c:v>1.0460955458180634</c:v>
                </c:pt>
                <c:pt idx="683">
                  <c:v>1.0476294102547468</c:v>
                </c:pt>
                <c:pt idx="684">
                  <c:v>1.0491632746914301</c:v>
                </c:pt>
                <c:pt idx="685">
                  <c:v>1.0506971391281135</c:v>
                </c:pt>
                <c:pt idx="686">
                  <c:v>1.0522310035647968</c:v>
                </c:pt>
                <c:pt idx="687">
                  <c:v>1.0537648680014802</c:v>
                </c:pt>
                <c:pt idx="688">
                  <c:v>1.0552987324381635</c:v>
                </c:pt>
                <c:pt idx="689">
                  <c:v>1.0568325968748469</c:v>
                </c:pt>
                <c:pt idx="690">
                  <c:v>1.0583664613115304</c:v>
                </c:pt>
                <c:pt idx="691">
                  <c:v>1.0599003257482138</c:v>
                </c:pt>
                <c:pt idx="692">
                  <c:v>1.0614341901848972</c:v>
                </c:pt>
                <c:pt idx="693">
                  <c:v>1.0629680546215805</c:v>
                </c:pt>
                <c:pt idx="694">
                  <c:v>1.0645019190582639</c:v>
                </c:pt>
                <c:pt idx="695">
                  <c:v>1.0660357834949472</c:v>
                </c:pt>
                <c:pt idx="696">
                  <c:v>1.0675696479316306</c:v>
                </c:pt>
                <c:pt idx="697">
                  <c:v>1.0691035123683139</c:v>
                </c:pt>
                <c:pt idx="698">
                  <c:v>1.0706373768049973</c:v>
                </c:pt>
                <c:pt idx="699">
                  <c:v>1.0721712412416808</c:v>
                </c:pt>
                <c:pt idx="700">
                  <c:v>1.0737051056783642</c:v>
                </c:pt>
                <c:pt idx="701">
                  <c:v>1.0752389701150475</c:v>
                </c:pt>
                <c:pt idx="702">
                  <c:v>1.0767728345517309</c:v>
                </c:pt>
                <c:pt idx="703">
                  <c:v>1.0783066989884142</c:v>
                </c:pt>
                <c:pt idx="704">
                  <c:v>1.0798405634250976</c:v>
                </c:pt>
                <c:pt idx="705">
                  <c:v>1.081374427861781</c:v>
                </c:pt>
                <c:pt idx="706">
                  <c:v>1.0829082922984643</c:v>
                </c:pt>
                <c:pt idx="707">
                  <c:v>1.0844421567351477</c:v>
                </c:pt>
                <c:pt idx="708">
                  <c:v>1.0859760211718312</c:v>
                </c:pt>
                <c:pt idx="709">
                  <c:v>1.0875098856085146</c:v>
                </c:pt>
                <c:pt idx="710">
                  <c:v>1.0890437500451979</c:v>
                </c:pt>
                <c:pt idx="711">
                  <c:v>1.0905776144818813</c:v>
                </c:pt>
                <c:pt idx="712">
                  <c:v>1.0921114789185646</c:v>
                </c:pt>
                <c:pt idx="713">
                  <c:v>1.093645343355248</c:v>
                </c:pt>
                <c:pt idx="714">
                  <c:v>1.0951792077919313</c:v>
                </c:pt>
                <c:pt idx="715">
                  <c:v>1.0967130722286147</c:v>
                </c:pt>
                <c:pt idx="716">
                  <c:v>1.098246936665298</c:v>
                </c:pt>
                <c:pt idx="717">
                  <c:v>1.0997808011019816</c:v>
                </c:pt>
                <c:pt idx="718">
                  <c:v>1.101314665538665</c:v>
                </c:pt>
                <c:pt idx="719">
                  <c:v>1.1028485299753483</c:v>
                </c:pt>
                <c:pt idx="720">
                  <c:v>1.1043823944120317</c:v>
                </c:pt>
                <c:pt idx="721">
                  <c:v>1.105916258848715</c:v>
                </c:pt>
                <c:pt idx="722">
                  <c:v>1.1074501232853984</c:v>
                </c:pt>
                <c:pt idx="723">
                  <c:v>1.1089839877220817</c:v>
                </c:pt>
                <c:pt idx="724">
                  <c:v>1.1105178521587651</c:v>
                </c:pt>
                <c:pt idx="725">
                  <c:v>1.1120517165954484</c:v>
                </c:pt>
                <c:pt idx="726">
                  <c:v>1.113585581032132</c:v>
                </c:pt>
                <c:pt idx="727">
                  <c:v>1.1151194454688154</c:v>
                </c:pt>
                <c:pt idx="728">
                  <c:v>1.1166533099054987</c:v>
                </c:pt>
                <c:pt idx="729">
                  <c:v>1.1181871743421821</c:v>
                </c:pt>
                <c:pt idx="730">
                  <c:v>1.1197210387788654</c:v>
                </c:pt>
                <c:pt idx="731">
                  <c:v>1.1212549032155488</c:v>
                </c:pt>
                <c:pt idx="732">
                  <c:v>1.1227887676522321</c:v>
                </c:pt>
                <c:pt idx="733">
                  <c:v>1.1243226320889155</c:v>
                </c:pt>
                <c:pt idx="734">
                  <c:v>1.125856496525599</c:v>
                </c:pt>
                <c:pt idx="735">
                  <c:v>1.1273903609622824</c:v>
                </c:pt>
                <c:pt idx="736">
                  <c:v>1.1289242253989658</c:v>
                </c:pt>
                <c:pt idx="737">
                  <c:v>1.1304580898356491</c:v>
                </c:pt>
                <c:pt idx="738">
                  <c:v>1.1319919542723325</c:v>
                </c:pt>
                <c:pt idx="739">
                  <c:v>1.1335258187090158</c:v>
                </c:pt>
                <c:pt idx="740">
                  <c:v>1.1350596831456992</c:v>
                </c:pt>
                <c:pt idx="741">
                  <c:v>1.1365935475823825</c:v>
                </c:pt>
                <c:pt idx="742">
                  <c:v>1.1381274120190659</c:v>
                </c:pt>
                <c:pt idx="743">
                  <c:v>1.1396612764557494</c:v>
                </c:pt>
                <c:pt idx="744">
                  <c:v>1.1411951408924328</c:v>
                </c:pt>
                <c:pt idx="745">
                  <c:v>1.1427290053291161</c:v>
                </c:pt>
                <c:pt idx="746">
                  <c:v>1.1442628697657995</c:v>
                </c:pt>
                <c:pt idx="747">
                  <c:v>1.1457967342024828</c:v>
                </c:pt>
                <c:pt idx="748">
                  <c:v>1.1473305986391662</c:v>
                </c:pt>
                <c:pt idx="749">
                  <c:v>1.1488644630758496</c:v>
                </c:pt>
                <c:pt idx="750">
                  <c:v>1.1503983275125329</c:v>
                </c:pt>
                <c:pt idx="751">
                  <c:v>1.1519321919492163</c:v>
                </c:pt>
                <c:pt idx="752">
                  <c:v>1.1534660563858998</c:v>
                </c:pt>
                <c:pt idx="753">
                  <c:v>1.1549999208225832</c:v>
                </c:pt>
                <c:pt idx="754">
                  <c:v>1.1565337852592665</c:v>
                </c:pt>
                <c:pt idx="755">
                  <c:v>1.1580676496959499</c:v>
                </c:pt>
                <c:pt idx="756">
                  <c:v>1.1596015141326332</c:v>
                </c:pt>
                <c:pt idx="757">
                  <c:v>1.1611353785693166</c:v>
                </c:pt>
                <c:pt idx="758">
                  <c:v>1.1626692430059999</c:v>
                </c:pt>
                <c:pt idx="759">
                  <c:v>1.1642031074426833</c:v>
                </c:pt>
                <c:pt idx="760">
                  <c:v>1.1657369718793666</c:v>
                </c:pt>
                <c:pt idx="761">
                  <c:v>1.1672708363160502</c:v>
                </c:pt>
                <c:pt idx="762">
                  <c:v>1.1688047007527336</c:v>
                </c:pt>
                <c:pt idx="763">
                  <c:v>1.1703385651894169</c:v>
                </c:pt>
                <c:pt idx="764">
                  <c:v>1.1718724296261003</c:v>
                </c:pt>
                <c:pt idx="765">
                  <c:v>1.1734062940627836</c:v>
                </c:pt>
                <c:pt idx="766">
                  <c:v>1.174940158499467</c:v>
                </c:pt>
                <c:pt idx="767">
                  <c:v>1.1764740229361503</c:v>
                </c:pt>
                <c:pt idx="768">
                  <c:v>1.1780078873728337</c:v>
                </c:pt>
                <c:pt idx="769">
                  <c:v>1.179541751809517</c:v>
                </c:pt>
                <c:pt idx="770">
                  <c:v>1.1810756162462006</c:v>
                </c:pt>
                <c:pt idx="771">
                  <c:v>1.182609480682884</c:v>
                </c:pt>
                <c:pt idx="772">
                  <c:v>1.1841433451195673</c:v>
                </c:pt>
                <c:pt idx="773">
                  <c:v>1.1856772095562507</c:v>
                </c:pt>
                <c:pt idx="774">
                  <c:v>1.187211073992934</c:v>
                </c:pt>
                <c:pt idx="775">
                  <c:v>1.1887449384296174</c:v>
                </c:pt>
                <c:pt idx="776">
                  <c:v>1.1902788028663007</c:v>
                </c:pt>
                <c:pt idx="777">
                  <c:v>1.1918126673029841</c:v>
                </c:pt>
                <c:pt idx="778">
                  <c:v>1.1933465317396676</c:v>
                </c:pt>
                <c:pt idx="779">
                  <c:v>1.194880396176351</c:v>
                </c:pt>
                <c:pt idx="780">
                  <c:v>1.1964142606130344</c:v>
                </c:pt>
                <c:pt idx="781">
                  <c:v>1.1979481250497177</c:v>
                </c:pt>
                <c:pt idx="782">
                  <c:v>1.1994819894864011</c:v>
                </c:pt>
                <c:pt idx="783">
                  <c:v>1.2010158539230844</c:v>
                </c:pt>
                <c:pt idx="784">
                  <c:v>1.2025497183597678</c:v>
                </c:pt>
                <c:pt idx="785">
                  <c:v>1.2040835827964511</c:v>
                </c:pt>
                <c:pt idx="786">
                  <c:v>1.2056174472331345</c:v>
                </c:pt>
                <c:pt idx="787">
                  <c:v>1.207151311669818</c:v>
                </c:pt>
                <c:pt idx="788">
                  <c:v>1.2086851761065014</c:v>
                </c:pt>
                <c:pt idx="789">
                  <c:v>1.2102190405431847</c:v>
                </c:pt>
                <c:pt idx="790">
                  <c:v>1.2117529049798681</c:v>
                </c:pt>
                <c:pt idx="791">
                  <c:v>1.2132867694165514</c:v>
                </c:pt>
                <c:pt idx="792">
                  <c:v>1.2148206338532348</c:v>
                </c:pt>
                <c:pt idx="793">
                  <c:v>1.2163544982899182</c:v>
                </c:pt>
                <c:pt idx="794">
                  <c:v>1.2178883627266015</c:v>
                </c:pt>
                <c:pt idx="795">
                  <c:v>1.2194222271632849</c:v>
                </c:pt>
                <c:pt idx="796">
                  <c:v>1.2209560915999684</c:v>
                </c:pt>
                <c:pt idx="797">
                  <c:v>1.2224899560366518</c:v>
                </c:pt>
                <c:pt idx="798">
                  <c:v>1.2240238204733351</c:v>
                </c:pt>
                <c:pt idx="799">
                  <c:v>1.2255576849100185</c:v>
                </c:pt>
                <c:pt idx="800">
                  <c:v>1.2270915493467018</c:v>
                </c:pt>
                <c:pt idx="801">
                  <c:v>1.2286254137833852</c:v>
                </c:pt>
                <c:pt idx="802">
                  <c:v>1.2301592782200685</c:v>
                </c:pt>
                <c:pt idx="803">
                  <c:v>1.2316931426567519</c:v>
                </c:pt>
                <c:pt idx="804">
                  <c:v>1.2332270070934352</c:v>
                </c:pt>
                <c:pt idx="805">
                  <c:v>1.2347608715301188</c:v>
                </c:pt>
                <c:pt idx="806">
                  <c:v>1.2362947359668022</c:v>
                </c:pt>
                <c:pt idx="807">
                  <c:v>1.2378286004034855</c:v>
                </c:pt>
                <c:pt idx="808">
                  <c:v>1.2393624648401689</c:v>
                </c:pt>
                <c:pt idx="809">
                  <c:v>1.2408963292768522</c:v>
                </c:pt>
                <c:pt idx="810">
                  <c:v>1.2424301937135356</c:v>
                </c:pt>
                <c:pt idx="811">
                  <c:v>1.2439640581502189</c:v>
                </c:pt>
                <c:pt idx="812">
                  <c:v>1.2454979225869023</c:v>
                </c:pt>
                <c:pt idx="813">
                  <c:v>1.2470317870235859</c:v>
                </c:pt>
                <c:pt idx="814">
                  <c:v>1.2485656514602692</c:v>
                </c:pt>
                <c:pt idx="815">
                  <c:v>1.2500995158969526</c:v>
                </c:pt>
                <c:pt idx="816">
                  <c:v>1.2516333803336359</c:v>
                </c:pt>
                <c:pt idx="817">
                  <c:v>1.2531672447703193</c:v>
                </c:pt>
                <c:pt idx="818">
                  <c:v>1.2547011092070026</c:v>
                </c:pt>
                <c:pt idx="819">
                  <c:v>1.256234973643686</c:v>
                </c:pt>
                <c:pt idx="820">
                  <c:v>1.2577688380803693</c:v>
                </c:pt>
                <c:pt idx="821">
                  <c:v>1.2593027025170527</c:v>
                </c:pt>
                <c:pt idx="822">
                  <c:v>1.2608365669537362</c:v>
                </c:pt>
                <c:pt idx="823">
                  <c:v>1.2623704313904196</c:v>
                </c:pt>
                <c:pt idx="824">
                  <c:v>1.263904295827103</c:v>
                </c:pt>
                <c:pt idx="825">
                  <c:v>1.2654381602637863</c:v>
                </c:pt>
                <c:pt idx="826">
                  <c:v>1.2669720247004697</c:v>
                </c:pt>
                <c:pt idx="827">
                  <c:v>1.268505889137153</c:v>
                </c:pt>
              </c:numCache>
            </c:numRef>
          </c:xVal>
          <c:yVal>
            <c:numRef>
              <c:f>Viscosity!$IB$2:$IB$829</c:f>
              <c:numCache>
                <c:formatCode>General</c:formatCode>
                <c:ptCount val="8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25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20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25</c:v>
                </c:pt>
                <c:pt idx="76">
                  <c:v>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4</c:v>
                </c:pt>
                <c:pt idx="95">
                  <c:v>0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4</c:v>
                </c:pt>
                <c:pt idx="106">
                  <c:v>91</c:v>
                </c:pt>
                <c:pt idx="107">
                  <c:v>0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36</c:v>
                </c:pt>
                <c:pt idx="134">
                  <c:v>16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4</c:v>
                </c:pt>
                <c:pt idx="160">
                  <c:v>0</c:v>
                </c:pt>
                <c:pt idx="161">
                  <c:v>4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0</c:v>
                </c:pt>
                <c:pt idx="169">
                  <c:v>-4</c:v>
                </c:pt>
                <c:pt idx="170">
                  <c:v>4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4</c:v>
                </c:pt>
                <c:pt idx="219">
                  <c:v>0</c:v>
                </c:pt>
                <c:pt idx="220">
                  <c:v>8</c:v>
                </c:pt>
                <c:pt idx="221">
                  <c:v>0</c:v>
                </c:pt>
                <c:pt idx="222">
                  <c:v>4</c:v>
                </c:pt>
                <c:pt idx="223">
                  <c:v>25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4</c:v>
                </c:pt>
                <c:pt idx="240">
                  <c:v>53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</c:v>
                </c:pt>
                <c:pt idx="261">
                  <c:v>0</c:v>
                </c:pt>
                <c:pt idx="262">
                  <c:v>4</c:v>
                </c:pt>
                <c:pt idx="263">
                  <c:v>0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16</c:v>
                </c:pt>
                <c:pt idx="268">
                  <c:v>28</c:v>
                </c:pt>
                <c:pt idx="269">
                  <c:v>36</c:v>
                </c:pt>
                <c:pt idx="270">
                  <c:v>12</c:v>
                </c:pt>
                <c:pt idx="271">
                  <c:v>4</c:v>
                </c:pt>
                <c:pt idx="272">
                  <c:v>8</c:v>
                </c:pt>
                <c:pt idx="273">
                  <c:v>0</c:v>
                </c:pt>
                <c:pt idx="274">
                  <c:v>45</c:v>
                </c:pt>
                <c:pt idx="275">
                  <c:v>8</c:v>
                </c:pt>
                <c:pt idx="276">
                  <c:v>0</c:v>
                </c:pt>
                <c:pt idx="277">
                  <c:v>4</c:v>
                </c:pt>
                <c:pt idx="278">
                  <c:v>20</c:v>
                </c:pt>
                <c:pt idx="279">
                  <c:v>12</c:v>
                </c:pt>
                <c:pt idx="280">
                  <c:v>4</c:v>
                </c:pt>
                <c:pt idx="281">
                  <c:v>12</c:v>
                </c:pt>
                <c:pt idx="282">
                  <c:v>4</c:v>
                </c:pt>
                <c:pt idx="283">
                  <c:v>8</c:v>
                </c:pt>
                <c:pt idx="284">
                  <c:v>8</c:v>
                </c:pt>
                <c:pt idx="285">
                  <c:v>4</c:v>
                </c:pt>
                <c:pt idx="286">
                  <c:v>0</c:v>
                </c:pt>
                <c:pt idx="287">
                  <c:v>20</c:v>
                </c:pt>
                <c:pt idx="288">
                  <c:v>4</c:v>
                </c:pt>
                <c:pt idx="289">
                  <c:v>4</c:v>
                </c:pt>
                <c:pt idx="290">
                  <c:v>12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8</c:v>
                </c:pt>
                <c:pt idx="295">
                  <c:v>0</c:v>
                </c:pt>
                <c:pt idx="296">
                  <c:v>16</c:v>
                </c:pt>
                <c:pt idx="297">
                  <c:v>4</c:v>
                </c:pt>
                <c:pt idx="298">
                  <c:v>16</c:v>
                </c:pt>
                <c:pt idx="299">
                  <c:v>4</c:v>
                </c:pt>
                <c:pt idx="300">
                  <c:v>12</c:v>
                </c:pt>
                <c:pt idx="301">
                  <c:v>-4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4</c:v>
                </c:pt>
                <c:pt idx="308">
                  <c:v>4</c:v>
                </c:pt>
                <c:pt idx="309">
                  <c:v>28</c:v>
                </c:pt>
                <c:pt idx="310">
                  <c:v>8</c:v>
                </c:pt>
                <c:pt idx="311">
                  <c:v>4</c:v>
                </c:pt>
                <c:pt idx="312">
                  <c:v>0</c:v>
                </c:pt>
                <c:pt idx="313">
                  <c:v>0</c:v>
                </c:pt>
                <c:pt idx="314">
                  <c:v>4</c:v>
                </c:pt>
                <c:pt idx="315">
                  <c:v>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12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0</c:v>
                </c:pt>
                <c:pt idx="337">
                  <c:v>12</c:v>
                </c:pt>
                <c:pt idx="338">
                  <c:v>0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8</c:v>
                </c:pt>
                <c:pt idx="344">
                  <c:v>4</c:v>
                </c:pt>
                <c:pt idx="345">
                  <c:v>4</c:v>
                </c:pt>
                <c:pt idx="346">
                  <c:v>0</c:v>
                </c:pt>
                <c:pt idx="347">
                  <c:v>4</c:v>
                </c:pt>
                <c:pt idx="348">
                  <c:v>4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28</c:v>
                </c:pt>
                <c:pt idx="355">
                  <c:v>0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-8</c:v>
                </c:pt>
                <c:pt idx="364">
                  <c:v>4</c:v>
                </c:pt>
                <c:pt idx="365">
                  <c:v>8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4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0</c:v>
                </c:pt>
                <c:pt idx="378">
                  <c:v>-4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71</c:v>
                </c:pt>
                <c:pt idx="385">
                  <c:v>0</c:v>
                </c:pt>
                <c:pt idx="386">
                  <c:v>0</c:v>
                </c:pt>
                <c:pt idx="387">
                  <c:v>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0</c:v>
                </c:pt>
                <c:pt idx="394">
                  <c:v>4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-4</c:v>
                </c:pt>
                <c:pt idx="402">
                  <c:v>0</c:v>
                </c:pt>
                <c:pt idx="403">
                  <c:v>0</c:v>
                </c:pt>
                <c:pt idx="404">
                  <c:v>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4</c:v>
                </c:pt>
                <c:pt idx="413">
                  <c:v>8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33</c:v>
                </c:pt>
                <c:pt idx="438">
                  <c:v>16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4</c:v>
                </c:pt>
                <c:pt idx="444">
                  <c:v>0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0</c:v>
                </c:pt>
                <c:pt idx="453">
                  <c:v>0</c:v>
                </c:pt>
                <c:pt idx="454">
                  <c:v>4</c:v>
                </c:pt>
                <c:pt idx="455">
                  <c:v>0</c:v>
                </c:pt>
                <c:pt idx="456">
                  <c:v>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8</c:v>
                </c:pt>
                <c:pt idx="463">
                  <c:v>4</c:v>
                </c:pt>
                <c:pt idx="464">
                  <c:v>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76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12</c:v>
                </c:pt>
                <c:pt idx="484">
                  <c:v>0</c:v>
                </c:pt>
                <c:pt idx="485">
                  <c:v>16</c:v>
                </c:pt>
                <c:pt idx="486">
                  <c:v>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8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0</c:v>
                </c:pt>
                <c:pt idx="495">
                  <c:v>-4</c:v>
                </c:pt>
                <c:pt idx="496">
                  <c:v>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-4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</c:v>
                </c:pt>
                <c:pt idx="528">
                  <c:v>4</c:v>
                </c:pt>
                <c:pt idx="529">
                  <c:v>0</c:v>
                </c:pt>
                <c:pt idx="530">
                  <c:v>-4</c:v>
                </c:pt>
                <c:pt idx="531">
                  <c:v>190</c:v>
                </c:pt>
                <c:pt idx="532">
                  <c:v>4</c:v>
                </c:pt>
                <c:pt idx="533">
                  <c:v>0</c:v>
                </c:pt>
                <c:pt idx="534">
                  <c:v>0</c:v>
                </c:pt>
                <c:pt idx="535">
                  <c:v>8</c:v>
                </c:pt>
                <c:pt idx="536">
                  <c:v>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33</c:v>
                </c:pt>
                <c:pt idx="542">
                  <c:v>4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4</c:v>
                </c:pt>
                <c:pt idx="547">
                  <c:v>0</c:v>
                </c:pt>
                <c:pt idx="548">
                  <c:v>4</c:v>
                </c:pt>
                <c:pt idx="549">
                  <c:v>0</c:v>
                </c:pt>
                <c:pt idx="550">
                  <c:v>4</c:v>
                </c:pt>
                <c:pt idx="551">
                  <c:v>4</c:v>
                </c:pt>
                <c:pt idx="552">
                  <c:v>0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0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4</c:v>
                </c:pt>
                <c:pt idx="571">
                  <c:v>4</c:v>
                </c:pt>
                <c:pt idx="572">
                  <c:v>16</c:v>
                </c:pt>
                <c:pt idx="573">
                  <c:v>8</c:v>
                </c:pt>
                <c:pt idx="574">
                  <c:v>4</c:v>
                </c:pt>
                <c:pt idx="575">
                  <c:v>45</c:v>
                </c:pt>
                <c:pt idx="576">
                  <c:v>4</c:v>
                </c:pt>
                <c:pt idx="577">
                  <c:v>4</c:v>
                </c:pt>
                <c:pt idx="578">
                  <c:v>12</c:v>
                </c:pt>
                <c:pt idx="579">
                  <c:v>8</c:v>
                </c:pt>
                <c:pt idx="580">
                  <c:v>20</c:v>
                </c:pt>
                <c:pt idx="581">
                  <c:v>53</c:v>
                </c:pt>
                <c:pt idx="582">
                  <c:v>4</c:v>
                </c:pt>
                <c:pt idx="583">
                  <c:v>8</c:v>
                </c:pt>
                <c:pt idx="584">
                  <c:v>0</c:v>
                </c:pt>
                <c:pt idx="585">
                  <c:v>20</c:v>
                </c:pt>
                <c:pt idx="586">
                  <c:v>20</c:v>
                </c:pt>
                <c:pt idx="587">
                  <c:v>8</c:v>
                </c:pt>
                <c:pt idx="588">
                  <c:v>8</c:v>
                </c:pt>
                <c:pt idx="589">
                  <c:v>20</c:v>
                </c:pt>
                <c:pt idx="590">
                  <c:v>40</c:v>
                </c:pt>
                <c:pt idx="591">
                  <c:v>16</c:v>
                </c:pt>
                <c:pt idx="592">
                  <c:v>16</c:v>
                </c:pt>
                <c:pt idx="593">
                  <c:v>28</c:v>
                </c:pt>
                <c:pt idx="594">
                  <c:v>12</c:v>
                </c:pt>
                <c:pt idx="595">
                  <c:v>8</c:v>
                </c:pt>
                <c:pt idx="596">
                  <c:v>12</c:v>
                </c:pt>
                <c:pt idx="597">
                  <c:v>16</c:v>
                </c:pt>
                <c:pt idx="598">
                  <c:v>8</c:v>
                </c:pt>
                <c:pt idx="599">
                  <c:v>8</c:v>
                </c:pt>
                <c:pt idx="600">
                  <c:v>4</c:v>
                </c:pt>
                <c:pt idx="601">
                  <c:v>12</c:v>
                </c:pt>
                <c:pt idx="602">
                  <c:v>4</c:v>
                </c:pt>
                <c:pt idx="603">
                  <c:v>12</c:v>
                </c:pt>
                <c:pt idx="604">
                  <c:v>4</c:v>
                </c:pt>
                <c:pt idx="605">
                  <c:v>25</c:v>
                </c:pt>
                <c:pt idx="606">
                  <c:v>25</c:v>
                </c:pt>
                <c:pt idx="607">
                  <c:v>56</c:v>
                </c:pt>
                <c:pt idx="608">
                  <c:v>28</c:v>
                </c:pt>
                <c:pt idx="609">
                  <c:v>16</c:v>
                </c:pt>
                <c:pt idx="610">
                  <c:v>12</c:v>
                </c:pt>
                <c:pt idx="611">
                  <c:v>45</c:v>
                </c:pt>
                <c:pt idx="612">
                  <c:v>65</c:v>
                </c:pt>
                <c:pt idx="613">
                  <c:v>4</c:v>
                </c:pt>
                <c:pt idx="614">
                  <c:v>16</c:v>
                </c:pt>
                <c:pt idx="615">
                  <c:v>25</c:v>
                </c:pt>
                <c:pt idx="616">
                  <c:v>71</c:v>
                </c:pt>
                <c:pt idx="617">
                  <c:v>16</c:v>
                </c:pt>
                <c:pt idx="618">
                  <c:v>25</c:v>
                </c:pt>
                <c:pt idx="619">
                  <c:v>16</c:v>
                </c:pt>
                <c:pt idx="620">
                  <c:v>16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12</c:v>
                </c:pt>
                <c:pt idx="626">
                  <c:v>8</c:v>
                </c:pt>
                <c:pt idx="627">
                  <c:v>8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16</c:v>
                </c:pt>
                <c:pt idx="632">
                  <c:v>16</c:v>
                </c:pt>
                <c:pt idx="633">
                  <c:v>12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20</c:v>
                </c:pt>
                <c:pt idx="638">
                  <c:v>25</c:v>
                </c:pt>
                <c:pt idx="639">
                  <c:v>28</c:v>
                </c:pt>
                <c:pt idx="640">
                  <c:v>33</c:v>
                </c:pt>
                <c:pt idx="641">
                  <c:v>36</c:v>
                </c:pt>
                <c:pt idx="642">
                  <c:v>68</c:v>
                </c:pt>
                <c:pt idx="643">
                  <c:v>45</c:v>
                </c:pt>
                <c:pt idx="644">
                  <c:v>53</c:v>
                </c:pt>
                <c:pt idx="645">
                  <c:v>60</c:v>
                </c:pt>
                <c:pt idx="646">
                  <c:v>68</c:v>
                </c:pt>
                <c:pt idx="647">
                  <c:v>76</c:v>
                </c:pt>
                <c:pt idx="648">
                  <c:v>85</c:v>
                </c:pt>
                <c:pt idx="649">
                  <c:v>88</c:v>
                </c:pt>
                <c:pt idx="650">
                  <c:v>96</c:v>
                </c:pt>
                <c:pt idx="651">
                  <c:v>132</c:v>
                </c:pt>
                <c:pt idx="652">
                  <c:v>108</c:v>
                </c:pt>
                <c:pt idx="653">
                  <c:v>117</c:v>
                </c:pt>
                <c:pt idx="654">
                  <c:v>125</c:v>
                </c:pt>
                <c:pt idx="655">
                  <c:v>137</c:v>
                </c:pt>
                <c:pt idx="656">
                  <c:v>145</c:v>
                </c:pt>
                <c:pt idx="657">
                  <c:v>152</c:v>
                </c:pt>
                <c:pt idx="658">
                  <c:v>165</c:v>
                </c:pt>
                <c:pt idx="659">
                  <c:v>172</c:v>
                </c:pt>
                <c:pt idx="660">
                  <c:v>182</c:v>
                </c:pt>
                <c:pt idx="661">
                  <c:v>188</c:v>
                </c:pt>
                <c:pt idx="662">
                  <c:v>200</c:v>
                </c:pt>
                <c:pt idx="663">
                  <c:v>213</c:v>
                </c:pt>
                <c:pt idx="664">
                  <c:v>227</c:v>
                </c:pt>
                <c:pt idx="665">
                  <c:v>294</c:v>
                </c:pt>
                <c:pt idx="666">
                  <c:v>237</c:v>
                </c:pt>
                <c:pt idx="667">
                  <c:v>240</c:v>
                </c:pt>
                <c:pt idx="668">
                  <c:v>247</c:v>
                </c:pt>
                <c:pt idx="669">
                  <c:v>243</c:v>
                </c:pt>
                <c:pt idx="670">
                  <c:v>267</c:v>
                </c:pt>
                <c:pt idx="671">
                  <c:v>270</c:v>
                </c:pt>
                <c:pt idx="672">
                  <c:v>280</c:v>
                </c:pt>
                <c:pt idx="673">
                  <c:v>284</c:v>
                </c:pt>
                <c:pt idx="674">
                  <c:v>287</c:v>
                </c:pt>
                <c:pt idx="675">
                  <c:v>294</c:v>
                </c:pt>
                <c:pt idx="676">
                  <c:v>367</c:v>
                </c:pt>
                <c:pt idx="677">
                  <c:v>300</c:v>
                </c:pt>
                <c:pt idx="678">
                  <c:v>314</c:v>
                </c:pt>
                <c:pt idx="679">
                  <c:v>340</c:v>
                </c:pt>
                <c:pt idx="680">
                  <c:v>337</c:v>
                </c:pt>
                <c:pt idx="681">
                  <c:v>337</c:v>
                </c:pt>
                <c:pt idx="682">
                  <c:v>384</c:v>
                </c:pt>
                <c:pt idx="683">
                  <c:v>354</c:v>
                </c:pt>
                <c:pt idx="684">
                  <c:v>374</c:v>
                </c:pt>
                <c:pt idx="685">
                  <c:v>380</c:v>
                </c:pt>
                <c:pt idx="686">
                  <c:v>394</c:v>
                </c:pt>
                <c:pt idx="687">
                  <c:v>404</c:v>
                </c:pt>
                <c:pt idx="688">
                  <c:v>417</c:v>
                </c:pt>
                <c:pt idx="689">
                  <c:v>427</c:v>
                </c:pt>
                <c:pt idx="690">
                  <c:v>430</c:v>
                </c:pt>
                <c:pt idx="691">
                  <c:v>447</c:v>
                </c:pt>
                <c:pt idx="692">
                  <c:v>477</c:v>
                </c:pt>
                <c:pt idx="693">
                  <c:v>527</c:v>
                </c:pt>
                <c:pt idx="694">
                  <c:v>571</c:v>
                </c:pt>
                <c:pt idx="695">
                  <c:v>577</c:v>
                </c:pt>
                <c:pt idx="696">
                  <c:v>587</c:v>
                </c:pt>
                <c:pt idx="697">
                  <c:v>604</c:v>
                </c:pt>
                <c:pt idx="698">
                  <c:v>621</c:v>
                </c:pt>
                <c:pt idx="699">
                  <c:v>631</c:v>
                </c:pt>
                <c:pt idx="700">
                  <c:v>644</c:v>
                </c:pt>
                <c:pt idx="701">
                  <c:v>668</c:v>
                </c:pt>
                <c:pt idx="702">
                  <c:v>698</c:v>
                </c:pt>
                <c:pt idx="703">
                  <c:v>744</c:v>
                </c:pt>
                <c:pt idx="704">
                  <c:v>771</c:v>
                </c:pt>
                <c:pt idx="705">
                  <c:v>771</c:v>
                </c:pt>
                <c:pt idx="706">
                  <c:v>788</c:v>
                </c:pt>
                <c:pt idx="707">
                  <c:v>801</c:v>
                </c:pt>
                <c:pt idx="708">
                  <c:v>841</c:v>
                </c:pt>
                <c:pt idx="709">
                  <c:v>855</c:v>
                </c:pt>
                <c:pt idx="710">
                  <c:v>856</c:v>
                </c:pt>
                <c:pt idx="711">
                  <c:v>876</c:v>
                </c:pt>
                <c:pt idx="712">
                  <c:v>886</c:v>
                </c:pt>
                <c:pt idx="713">
                  <c:v>896</c:v>
                </c:pt>
                <c:pt idx="714">
                  <c:v>916</c:v>
                </c:pt>
                <c:pt idx="715">
                  <c:v>926</c:v>
                </c:pt>
                <c:pt idx="716">
                  <c:v>956</c:v>
                </c:pt>
                <c:pt idx="717">
                  <c:v>986</c:v>
                </c:pt>
                <c:pt idx="718">
                  <c:v>1016</c:v>
                </c:pt>
                <c:pt idx="719">
                  <c:v>1026</c:v>
                </c:pt>
                <c:pt idx="720">
                  <c:v>1046</c:v>
                </c:pt>
                <c:pt idx="721">
                  <c:v>1056</c:v>
                </c:pt>
                <c:pt idx="722">
                  <c:v>1056</c:v>
                </c:pt>
                <c:pt idx="723">
                  <c:v>1076</c:v>
                </c:pt>
                <c:pt idx="724">
                  <c:v>1086</c:v>
                </c:pt>
                <c:pt idx="725">
                  <c:v>1096</c:v>
                </c:pt>
                <c:pt idx="726">
                  <c:v>1116</c:v>
                </c:pt>
                <c:pt idx="727">
                  <c:v>1136</c:v>
                </c:pt>
                <c:pt idx="728">
                  <c:v>1156</c:v>
                </c:pt>
                <c:pt idx="729">
                  <c:v>1166</c:v>
                </c:pt>
                <c:pt idx="730">
                  <c:v>1196</c:v>
                </c:pt>
                <c:pt idx="731">
                  <c:v>1226</c:v>
                </c:pt>
                <c:pt idx="732">
                  <c:v>1246</c:v>
                </c:pt>
                <c:pt idx="733">
                  <c:v>1246</c:v>
                </c:pt>
                <c:pt idx="734">
                  <c:v>1266</c:v>
                </c:pt>
                <c:pt idx="735">
                  <c:v>1286</c:v>
                </c:pt>
                <c:pt idx="736">
                  <c:v>1306</c:v>
                </c:pt>
                <c:pt idx="737">
                  <c:v>1326</c:v>
                </c:pt>
                <c:pt idx="738">
                  <c:v>1376</c:v>
                </c:pt>
                <c:pt idx="739">
                  <c:v>1396</c:v>
                </c:pt>
                <c:pt idx="740">
                  <c:v>1416</c:v>
                </c:pt>
                <c:pt idx="741">
                  <c:v>1456</c:v>
                </c:pt>
                <c:pt idx="742">
                  <c:v>1476</c:v>
                </c:pt>
                <c:pt idx="743">
                  <c:v>1506</c:v>
                </c:pt>
                <c:pt idx="744">
                  <c:v>1516</c:v>
                </c:pt>
                <c:pt idx="745">
                  <c:v>1546</c:v>
                </c:pt>
                <c:pt idx="746">
                  <c:v>1556</c:v>
                </c:pt>
                <c:pt idx="747">
                  <c:v>1596</c:v>
                </c:pt>
                <c:pt idx="748">
                  <c:v>1606</c:v>
                </c:pt>
                <c:pt idx="749">
                  <c:v>1626</c:v>
                </c:pt>
                <c:pt idx="750">
                  <c:v>1626</c:v>
                </c:pt>
                <c:pt idx="751">
                  <c:v>1646</c:v>
                </c:pt>
                <c:pt idx="752">
                  <c:v>1656</c:v>
                </c:pt>
                <c:pt idx="753">
                  <c:v>1676</c:v>
                </c:pt>
                <c:pt idx="754">
                  <c:v>1706</c:v>
                </c:pt>
                <c:pt idx="755">
                  <c:v>1776</c:v>
                </c:pt>
                <c:pt idx="756">
                  <c:v>1796</c:v>
                </c:pt>
                <c:pt idx="757">
                  <c:v>1806</c:v>
                </c:pt>
                <c:pt idx="758">
                  <c:v>1846</c:v>
                </c:pt>
                <c:pt idx="759">
                  <c:v>1856</c:v>
                </c:pt>
                <c:pt idx="760">
                  <c:v>1896</c:v>
                </c:pt>
                <c:pt idx="761">
                  <c:v>1926</c:v>
                </c:pt>
                <c:pt idx="762">
                  <c:v>1956</c:v>
                </c:pt>
                <c:pt idx="763">
                  <c:v>1976</c:v>
                </c:pt>
                <c:pt idx="764">
                  <c:v>2006</c:v>
                </c:pt>
                <c:pt idx="765">
                  <c:v>2046</c:v>
                </c:pt>
                <c:pt idx="766">
                  <c:v>2056</c:v>
                </c:pt>
                <c:pt idx="767">
                  <c:v>2076</c:v>
                </c:pt>
                <c:pt idx="768">
                  <c:v>2106</c:v>
                </c:pt>
                <c:pt idx="769">
                  <c:v>2146</c:v>
                </c:pt>
                <c:pt idx="770">
                  <c:v>2146</c:v>
                </c:pt>
                <c:pt idx="771">
                  <c:v>2196</c:v>
                </c:pt>
                <c:pt idx="772">
                  <c:v>2206</c:v>
                </c:pt>
                <c:pt idx="773">
                  <c:v>2226</c:v>
                </c:pt>
                <c:pt idx="774">
                  <c:v>2256</c:v>
                </c:pt>
                <c:pt idx="775">
                  <c:v>2276</c:v>
                </c:pt>
                <c:pt idx="776">
                  <c:v>2276</c:v>
                </c:pt>
                <c:pt idx="777">
                  <c:v>2296</c:v>
                </c:pt>
                <c:pt idx="778">
                  <c:v>2306</c:v>
                </c:pt>
                <c:pt idx="779">
                  <c:v>2326</c:v>
                </c:pt>
                <c:pt idx="780">
                  <c:v>2466</c:v>
                </c:pt>
                <c:pt idx="781">
                  <c:v>2496</c:v>
                </c:pt>
                <c:pt idx="782">
                  <c:v>2496</c:v>
                </c:pt>
                <c:pt idx="783">
                  <c:v>2506</c:v>
                </c:pt>
                <c:pt idx="784">
                  <c:v>2526</c:v>
                </c:pt>
                <c:pt idx="785">
                  <c:v>2596</c:v>
                </c:pt>
                <c:pt idx="786">
                  <c:v>2626</c:v>
                </c:pt>
                <c:pt idx="787">
                  <c:v>2626</c:v>
                </c:pt>
                <c:pt idx="788">
                  <c:v>2696</c:v>
                </c:pt>
                <c:pt idx="789">
                  <c:v>2696</c:v>
                </c:pt>
                <c:pt idx="790">
                  <c:v>2716</c:v>
                </c:pt>
                <c:pt idx="791">
                  <c:v>2796</c:v>
                </c:pt>
                <c:pt idx="792">
                  <c:v>2816</c:v>
                </c:pt>
                <c:pt idx="793">
                  <c:v>2816</c:v>
                </c:pt>
                <c:pt idx="794">
                  <c:v>2926</c:v>
                </c:pt>
                <c:pt idx="795">
                  <c:v>2976</c:v>
                </c:pt>
                <c:pt idx="796">
                  <c:v>2976</c:v>
                </c:pt>
                <c:pt idx="797">
                  <c:v>2976</c:v>
                </c:pt>
                <c:pt idx="798">
                  <c:v>2976</c:v>
                </c:pt>
                <c:pt idx="799">
                  <c:v>2976</c:v>
                </c:pt>
                <c:pt idx="800">
                  <c:v>2976</c:v>
                </c:pt>
                <c:pt idx="801">
                  <c:v>3016</c:v>
                </c:pt>
                <c:pt idx="802">
                  <c:v>3076</c:v>
                </c:pt>
                <c:pt idx="803">
                  <c:v>3116</c:v>
                </c:pt>
                <c:pt idx="804">
                  <c:v>3116</c:v>
                </c:pt>
                <c:pt idx="805">
                  <c:v>3116</c:v>
                </c:pt>
                <c:pt idx="806">
                  <c:v>3116</c:v>
                </c:pt>
                <c:pt idx="807">
                  <c:v>3146</c:v>
                </c:pt>
                <c:pt idx="808">
                  <c:v>3146</c:v>
                </c:pt>
                <c:pt idx="809">
                  <c:v>3266</c:v>
                </c:pt>
                <c:pt idx="810">
                  <c:v>3266</c:v>
                </c:pt>
                <c:pt idx="811">
                  <c:v>3266</c:v>
                </c:pt>
                <c:pt idx="812">
                  <c:v>3396</c:v>
                </c:pt>
                <c:pt idx="813">
                  <c:v>3426</c:v>
                </c:pt>
                <c:pt idx="814">
                  <c:v>3496</c:v>
                </c:pt>
                <c:pt idx="815">
                  <c:v>3496</c:v>
                </c:pt>
                <c:pt idx="816">
                  <c:v>3466</c:v>
                </c:pt>
                <c:pt idx="817">
                  <c:v>3496</c:v>
                </c:pt>
                <c:pt idx="818">
                  <c:v>3496</c:v>
                </c:pt>
                <c:pt idx="819">
                  <c:v>3496</c:v>
                </c:pt>
                <c:pt idx="820">
                  <c:v>3566</c:v>
                </c:pt>
                <c:pt idx="821">
                  <c:v>3626</c:v>
                </c:pt>
                <c:pt idx="822">
                  <c:v>3626</c:v>
                </c:pt>
                <c:pt idx="823">
                  <c:v>3666</c:v>
                </c:pt>
                <c:pt idx="824">
                  <c:v>3696</c:v>
                </c:pt>
                <c:pt idx="825">
                  <c:v>3766</c:v>
                </c:pt>
                <c:pt idx="826">
                  <c:v>3766</c:v>
                </c:pt>
                <c:pt idx="827">
                  <c:v>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A24-4E4A-A0E5-5164D905D492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Viscosity!$IL$2:$IL$916</c:f>
              <c:numCache>
                <c:formatCode>General</c:formatCode>
                <c:ptCount val="915"/>
                <c:pt idx="0">
                  <c:v>0</c:v>
                </c:pt>
                <c:pt idx="1">
                  <c:v>1.3929758404650119E-3</c:v>
                </c:pt>
                <c:pt idx="2">
                  <c:v>2.7859516809300238E-3</c:v>
                </c:pt>
                <c:pt idx="3">
                  <c:v>4.1789275213950355E-3</c:v>
                </c:pt>
                <c:pt idx="4">
                  <c:v>5.5719033618600476E-3</c:v>
                </c:pt>
                <c:pt idx="5">
                  <c:v>6.9648792023250597E-3</c:v>
                </c:pt>
                <c:pt idx="6">
                  <c:v>8.3578550427900709E-3</c:v>
                </c:pt>
                <c:pt idx="7">
                  <c:v>9.7508308832550839E-3</c:v>
                </c:pt>
                <c:pt idx="8">
                  <c:v>1.1143806723720095E-2</c:v>
                </c:pt>
                <c:pt idx="9">
                  <c:v>1.2536782564185108E-2</c:v>
                </c:pt>
                <c:pt idx="10">
                  <c:v>1.3929758404650119E-2</c:v>
                </c:pt>
                <c:pt idx="11">
                  <c:v>1.5322734245115132E-2</c:v>
                </c:pt>
                <c:pt idx="12">
                  <c:v>1.6715710085580142E-2</c:v>
                </c:pt>
                <c:pt idx="13">
                  <c:v>1.8108685926045157E-2</c:v>
                </c:pt>
                <c:pt idx="14">
                  <c:v>1.9501661766510168E-2</c:v>
                </c:pt>
                <c:pt idx="15">
                  <c:v>2.0894637606975179E-2</c:v>
                </c:pt>
                <c:pt idx="16">
                  <c:v>2.228761344744019E-2</c:v>
                </c:pt>
                <c:pt idx="17">
                  <c:v>2.3680589287905205E-2</c:v>
                </c:pt>
                <c:pt idx="18">
                  <c:v>2.5073565128370216E-2</c:v>
                </c:pt>
                <c:pt idx="19">
                  <c:v>2.6466540968835228E-2</c:v>
                </c:pt>
                <c:pt idx="20">
                  <c:v>2.7859516809300239E-2</c:v>
                </c:pt>
                <c:pt idx="21">
                  <c:v>2.925249264976525E-2</c:v>
                </c:pt>
                <c:pt idx="22">
                  <c:v>3.0645468490230265E-2</c:v>
                </c:pt>
                <c:pt idx="23">
                  <c:v>3.2038444330695276E-2</c:v>
                </c:pt>
                <c:pt idx="24">
                  <c:v>3.3431420171160284E-2</c:v>
                </c:pt>
                <c:pt idx="25">
                  <c:v>3.4824396011625298E-2</c:v>
                </c:pt>
                <c:pt idx="26">
                  <c:v>3.6217371852090313E-2</c:v>
                </c:pt>
                <c:pt idx="27">
                  <c:v>3.7610347692555321E-2</c:v>
                </c:pt>
                <c:pt idx="28">
                  <c:v>3.9003323533020336E-2</c:v>
                </c:pt>
                <c:pt idx="29">
                  <c:v>4.039629937348535E-2</c:v>
                </c:pt>
                <c:pt idx="30">
                  <c:v>4.1789275213950358E-2</c:v>
                </c:pt>
                <c:pt idx="31">
                  <c:v>4.3182251054415373E-2</c:v>
                </c:pt>
                <c:pt idx="32">
                  <c:v>4.4575226894880381E-2</c:v>
                </c:pt>
                <c:pt idx="33">
                  <c:v>4.5968202735345395E-2</c:v>
                </c:pt>
                <c:pt idx="34">
                  <c:v>4.736117857581041E-2</c:v>
                </c:pt>
                <c:pt idx="35">
                  <c:v>4.8754154416275418E-2</c:v>
                </c:pt>
                <c:pt idx="36">
                  <c:v>5.0147130256740433E-2</c:v>
                </c:pt>
                <c:pt idx="37">
                  <c:v>5.154010609720544E-2</c:v>
                </c:pt>
                <c:pt idx="38">
                  <c:v>5.2933081937670455E-2</c:v>
                </c:pt>
                <c:pt idx="39">
                  <c:v>5.432605777813547E-2</c:v>
                </c:pt>
                <c:pt idx="40">
                  <c:v>5.5719033618600478E-2</c:v>
                </c:pt>
                <c:pt idx="41">
                  <c:v>5.7112009459065492E-2</c:v>
                </c:pt>
                <c:pt idx="42">
                  <c:v>5.85049852995305E-2</c:v>
                </c:pt>
                <c:pt idx="43">
                  <c:v>5.9897961139995515E-2</c:v>
                </c:pt>
                <c:pt idx="44">
                  <c:v>6.1290936980460529E-2</c:v>
                </c:pt>
                <c:pt idx="45">
                  <c:v>6.2683912820925544E-2</c:v>
                </c:pt>
                <c:pt idx="46">
                  <c:v>6.4076888661390552E-2</c:v>
                </c:pt>
                <c:pt idx="47">
                  <c:v>6.546986450185556E-2</c:v>
                </c:pt>
                <c:pt idx="48">
                  <c:v>6.6862840342320567E-2</c:v>
                </c:pt>
                <c:pt idx="49">
                  <c:v>6.8255816182785589E-2</c:v>
                </c:pt>
                <c:pt idx="50">
                  <c:v>6.9648792023250597E-2</c:v>
                </c:pt>
                <c:pt idx="51">
                  <c:v>7.1041767863715605E-2</c:v>
                </c:pt>
                <c:pt idx="52">
                  <c:v>7.2434743704180626E-2</c:v>
                </c:pt>
                <c:pt idx="53">
                  <c:v>7.3827719544645634E-2</c:v>
                </c:pt>
                <c:pt idx="54">
                  <c:v>7.5220695385110642E-2</c:v>
                </c:pt>
                <c:pt idx="55">
                  <c:v>7.6613671225575664E-2</c:v>
                </c:pt>
                <c:pt idx="56">
                  <c:v>7.8006647066040671E-2</c:v>
                </c:pt>
                <c:pt idx="57">
                  <c:v>7.9399622906505679E-2</c:v>
                </c:pt>
                <c:pt idx="58">
                  <c:v>8.0792598746970701E-2</c:v>
                </c:pt>
                <c:pt idx="59">
                  <c:v>8.2185574587435709E-2</c:v>
                </c:pt>
                <c:pt idx="60">
                  <c:v>8.3578550427900716E-2</c:v>
                </c:pt>
                <c:pt idx="61">
                  <c:v>8.4971526268365724E-2</c:v>
                </c:pt>
                <c:pt idx="62">
                  <c:v>8.6364502108830746E-2</c:v>
                </c:pt>
                <c:pt idx="63">
                  <c:v>8.7757477949295754E-2</c:v>
                </c:pt>
                <c:pt idx="64">
                  <c:v>8.9150453789760761E-2</c:v>
                </c:pt>
                <c:pt idx="65">
                  <c:v>9.0543429630225783E-2</c:v>
                </c:pt>
                <c:pt idx="66">
                  <c:v>9.1936405470690791E-2</c:v>
                </c:pt>
                <c:pt idx="67">
                  <c:v>9.3329381311155798E-2</c:v>
                </c:pt>
                <c:pt idx="68">
                  <c:v>9.472235715162082E-2</c:v>
                </c:pt>
                <c:pt idx="69">
                  <c:v>9.6115332992085828E-2</c:v>
                </c:pt>
                <c:pt idx="70">
                  <c:v>9.7508308832550836E-2</c:v>
                </c:pt>
                <c:pt idx="71">
                  <c:v>9.8901284673015843E-2</c:v>
                </c:pt>
                <c:pt idx="72">
                  <c:v>0.10029426051348087</c:v>
                </c:pt>
                <c:pt idx="73">
                  <c:v>0.10168723635394587</c:v>
                </c:pt>
                <c:pt idx="74">
                  <c:v>0.10308021219441088</c:v>
                </c:pt>
                <c:pt idx="75">
                  <c:v>0.1044731880348759</c:v>
                </c:pt>
                <c:pt idx="76">
                  <c:v>0.10586616387534091</c:v>
                </c:pt>
                <c:pt idx="77">
                  <c:v>0.10725913971580592</c:v>
                </c:pt>
                <c:pt idx="78">
                  <c:v>0.10865211555627094</c:v>
                </c:pt>
                <c:pt idx="79">
                  <c:v>0.11004509139673595</c:v>
                </c:pt>
                <c:pt idx="80">
                  <c:v>0.11143806723720096</c:v>
                </c:pt>
                <c:pt idx="81">
                  <c:v>0.11283104307766596</c:v>
                </c:pt>
                <c:pt idx="82">
                  <c:v>0.11422401891813098</c:v>
                </c:pt>
                <c:pt idx="83">
                  <c:v>0.11561699475859599</c:v>
                </c:pt>
                <c:pt idx="84">
                  <c:v>0.117009970599061</c:v>
                </c:pt>
                <c:pt idx="85">
                  <c:v>0.11840294643952602</c:v>
                </c:pt>
                <c:pt idx="86">
                  <c:v>0.11979592227999103</c:v>
                </c:pt>
                <c:pt idx="87">
                  <c:v>0.12118889812045604</c:v>
                </c:pt>
                <c:pt idx="88">
                  <c:v>0.12258187396092106</c:v>
                </c:pt>
                <c:pt idx="89">
                  <c:v>0.12397484980138607</c:v>
                </c:pt>
                <c:pt idx="90">
                  <c:v>0.12536782564185109</c:v>
                </c:pt>
                <c:pt idx="91">
                  <c:v>0.12676080148231608</c:v>
                </c:pt>
                <c:pt idx="92">
                  <c:v>0.1281537773227811</c:v>
                </c:pt>
                <c:pt idx="93">
                  <c:v>0.12954675316324613</c:v>
                </c:pt>
                <c:pt idx="94">
                  <c:v>0.13093972900371112</c:v>
                </c:pt>
                <c:pt idx="95">
                  <c:v>0.13233270484417614</c:v>
                </c:pt>
                <c:pt idx="96">
                  <c:v>0.13372568068464113</c:v>
                </c:pt>
                <c:pt idx="97">
                  <c:v>0.13511865652510616</c:v>
                </c:pt>
                <c:pt idx="98">
                  <c:v>0.13651163236557118</c:v>
                </c:pt>
                <c:pt idx="99">
                  <c:v>0.13790460820603617</c:v>
                </c:pt>
                <c:pt idx="100">
                  <c:v>0.13929758404650119</c:v>
                </c:pt>
                <c:pt idx="101">
                  <c:v>0.14069055988696622</c:v>
                </c:pt>
                <c:pt idx="102">
                  <c:v>0.14208353572743121</c:v>
                </c:pt>
                <c:pt idx="103">
                  <c:v>0.14347651156789623</c:v>
                </c:pt>
                <c:pt idx="104">
                  <c:v>0.14486948740836125</c:v>
                </c:pt>
                <c:pt idx="105">
                  <c:v>0.14626246324882625</c:v>
                </c:pt>
                <c:pt idx="106">
                  <c:v>0.14765543908929127</c:v>
                </c:pt>
                <c:pt idx="107">
                  <c:v>0.14904841492975629</c:v>
                </c:pt>
                <c:pt idx="108">
                  <c:v>0.15044139077022128</c:v>
                </c:pt>
                <c:pt idx="109">
                  <c:v>0.15183436661068631</c:v>
                </c:pt>
                <c:pt idx="110">
                  <c:v>0.15322734245115133</c:v>
                </c:pt>
                <c:pt idx="111">
                  <c:v>0.15462031829161632</c:v>
                </c:pt>
                <c:pt idx="112">
                  <c:v>0.15601329413208134</c:v>
                </c:pt>
                <c:pt idx="113">
                  <c:v>0.15740626997254636</c:v>
                </c:pt>
                <c:pt idx="114">
                  <c:v>0.15879924581301136</c:v>
                </c:pt>
                <c:pt idx="115">
                  <c:v>0.16019222165347638</c:v>
                </c:pt>
                <c:pt idx="116">
                  <c:v>0.1615851974939414</c:v>
                </c:pt>
                <c:pt idx="117">
                  <c:v>0.1629781733344064</c:v>
                </c:pt>
                <c:pt idx="118">
                  <c:v>0.16437114917487142</c:v>
                </c:pt>
                <c:pt idx="119">
                  <c:v>0.16576412501533641</c:v>
                </c:pt>
                <c:pt idx="120">
                  <c:v>0.16715710085580143</c:v>
                </c:pt>
                <c:pt idx="121">
                  <c:v>0.16855007669626645</c:v>
                </c:pt>
                <c:pt idx="122">
                  <c:v>0.16994305253673145</c:v>
                </c:pt>
                <c:pt idx="123">
                  <c:v>0.17133602837719647</c:v>
                </c:pt>
                <c:pt idx="124">
                  <c:v>0.17272900421766149</c:v>
                </c:pt>
                <c:pt idx="125">
                  <c:v>0.17412198005812649</c:v>
                </c:pt>
                <c:pt idx="126">
                  <c:v>0.17551495589859151</c:v>
                </c:pt>
                <c:pt idx="127">
                  <c:v>0.17690793173905653</c:v>
                </c:pt>
                <c:pt idx="128">
                  <c:v>0.17830090757952152</c:v>
                </c:pt>
                <c:pt idx="129">
                  <c:v>0.17969388341998654</c:v>
                </c:pt>
                <c:pt idx="130">
                  <c:v>0.18108685926045157</c:v>
                </c:pt>
                <c:pt idx="131">
                  <c:v>0.18247983510091656</c:v>
                </c:pt>
                <c:pt idx="132">
                  <c:v>0.18387281094138158</c:v>
                </c:pt>
                <c:pt idx="133">
                  <c:v>0.1852657867818466</c:v>
                </c:pt>
                <c:pt idx="134">
                  <c:v>0.1866587626223116</c:v>
                </c:pt>
                <c:pt idx="135">
                  <c:v>0.18805173846277662</c:v>
                </c:pt>
                <c:pt idx="136">
                  <c:v>0.18944471430324164</c:v>
                </c:pt>
                <c:pt idx="137">
                  <c:v>0.19083769014370663</c:v>
                </c:pt>
                <c:pt idx="138">
                  <c:v>0.19223066598417166</c:v>
                </c:pt>
                <c:pt idx="139">
                  <c:v>0.19362364182463665</c:v>
                </c:pt>
                <c:pt idx="140">
                  <c:v>0.19501661766510167</c:v>
                </c:pt>
                <c:pt idx="141">
                  <c:v>0.19640959350556669</c:v>
                </c:pt>
                <c:pt idx="142">
                  <c:v>0.19780256934603169</c:v>
                </c:pt>
                <c:pt idx="143">
                  <c:v>0.19919554518649671</c:v>
                </c:pt>
                <c:pt idx="144">
                  <c:v>0.20058852102696173</c:v>
                </c:pt>
                <c:pt idx="145">
                  <c:v>0.20198149686742672</c:v>
                </c:pt>
                <c:pt idx="146">
                  <c:v>0.20337447270789175</c:v>
                </c:pt>
                <c:pt idx="147">
                  <c:v>0.20476744854835677</c:v>
                </c:pt>
                <c:pt idx="148">
                  <c:v>0.20616042438882176</c:v>
                </c:pt>
                <c:pt idx="149">
                  <c:v>0.20755340022928678</c:v>
                </c:pt>
                <c:pt idx="150">
                  <c:v>0.2089463760697518</c:v>
                </c:pt>
                <c:pt idx="151">
                  <c:v>0.2103393519102168</c:v>
                </c:pt>
                <c:pt idx="152">
                  <c:v>0.21173232775068182</c:v>
                </c:pt>
                <c:pt idx="153">
                  <c:v>0.21312530359114684</c:v>
                </c:pt>
                <c:pt idx="154">
                  <c:v>0.21451827943161184</c:v>
                </c:pt>
                <c:pt idx="155">
                  <c:v>0.21591125527207686</c:v>
                </c:pt>
                <c:pt idx="156">
                  <c:v>0.21730423111254188</c:v>
                </c:pt>
                <c:pt idx="157">
                  <c:v>0.21869720695300687</c:v>
                </c:pt>
                <c:pt idx="158">
                  <c:v>0.22009018279347189</c:v>
                </c:pt>
                <c:pt idx="159">
                  <c:v>0.22148315863393689</c:v>
                </c:pt>
                <c:pt idx="160">
                  <c:v>0.22287613447440191</c:v>
                </c:pt>
                <c:pt idx="161">
                  <c:v>0.22426911031486693</c:v>
                </c:pt>
                <c:pt idx="162">
                  <c:v>0.22566208615533193</c:v>
                </c:pt>
                <c:pt idx="163">
                  <c:v>0.22705506199579695</c:v>
                </c:pt>
                <c:pt idx="164">
                  <c:v>0.22844803783626197</c:v>
                </c:pt>
                <c:pt idx="165">
                  <c:v>0.22984101367672696</c:v>
                </c:pt>
                <c:pt idx="166">
                  <c:v>0.23123398951719198</c:v>
                </c:pt>
                <c:pt idx="167">
                  <c:v>0.23262696535765701</c:v>
                </c:pt>
                <c:pt idx="168">
                  <c:v>0.234019941198122</c:v>
                </c:pt>
                <c:pt idx="169">
                  <c:v>0.23541291703858702</c:v>
                </c:pt>
                <c:pt idx="170">
                  <c:v>0.23680589287905204</c:v>
                </c:pt>
                <c:pt idx="171">
                  <c:v>0.23819886871951704</c:v>
                </c:pt>
                <c:pt idx="172">
                  <c:v>0.23959184455998206</c:v>
                </c:pt>
                <c:pt idx="173">
                  <c:v>0.24098482040044708</c:v>
                </c:pt>
                <c:pt idx="174">
                  <c:v>0.24237779624091207</c:v>
                </c:pt>
                <c:pt idx="175">
                  <c:v>0.2437707720813771</c:v>
                </c:pt>
                <c:pt idx="176">
                  <c:v>0.24516374792184212</c:v>
                </c:pt>
                <c:pt idx="177">
                  <c:v>0.24655672376230711</c:v>
                </c:pt>
                <c:pt idx="178">
                  <c:v>0.24794969960277213</c:v>
                </c:pt>
                <c:pt idx="179">
                  <c:v>0.24934267544323716</c:v>
                </c:pt>
                <c:pt idx="180">
                  <c:v>0.25073565128370218</c:v>
                </c:pt>
                <c:pt idx="181">
                  <c:v>0.25212862712416717</c:v>
                </c:pt>
                <c:pt idx="182">
                  <c:v>0.25352160296463216</c:v>
                </c:pt>
                <c:pt idx="183">
                  <c:v>0.25491457880509721</c:v>
                </c:pt>
                <c:pt idx="184">
                  <c:v>0.25630755464556221</c:v>
                </c:pt>
                <c:pt idx="185">
                  <c:v>0.2577005304860272</c:v>
                </c:pt>
                <c:pt idx="186">
                  <c:v>0.25909350632649225</c:v>
                </c:pt>
                <c:pt idx="187">
                  <c:v>0.26048648216695724</c:v>
                </c:pt>
                <c:pt idx="188">
                  <c:v>0.26187945800742224</c:v>
                </c:pt>
                <c:pt idx="189">
                  <c:v>0.26327243384788729</c:v>
                </c:pt>
                <c:pt idx="190">
                  <c:v>0.26466540968835228</c:v>
                </c:pt>
                <c:pt idx="191">
                  <c:v>0.26605838552881728</c:v>
                </c:pt>
                <c:pt idx="192">
                  <c:v>0.26745136136928227</c:v>
                </c:pt>
                <c:pt idx="193">
                  <c:v>0.26884433720974732</c:v>
                </c:pt>
                <c:pt idx="194">
                  <c:v>0.27023731305021231</c:v>
                </c:pt>
                <c:pt idx="195">
                  <c:v>0.27163028889067731</c:v>
                </c:pt>
                <c:pt idx="196">
                  <c:v>0.27302326473114236</c:v>
                </c:pt>
                <c:pt idx="197">
                  <c:v>0.27441624057160735</c:v>
                </c:pt>
                <c:pt idx="198">
                  <c:v>0.27580921641207234</c:v>
                </c:pt>
                <c:pt idx="199">
                  <c:v>0.27720219225253739</c:v>
                </c:pt>
                <c:pt idx="200">
                  <c:v>0.27859516809300239</c:v>
                </c:pt>
                <c:pt idx="201">
                  <c:v>0.27998814393346738</c:v>
                </c:pt>
                <c:pt idx="202">
                  <c:v>0.28138111977393243</c:v>
                </c:pt>
                <c:pt idx="203">
                  <c:v>0.28277409561439742</c:v>
                </c:pt>
                <c:pt idx="204">
                  <c:v>0.28416707145486242</c:v>
                </c:pt>
                <c:pt idx="205">
                  <c:v>0.28556004729532747</c:v>
                </c:pt>
                <c:pt idx="206">
                  <c:v>0.28695302313579246</c:v>
                </c:pt>
                <c:pt idx="207">
                  <c:v>0.28834599897625746</c:v>
                </c:pt>
                <c:pt idx="208">
                  <c:v>0.28973897481672251</c:v>
                </c:pt>
                <c:pt idx="209">
                  <c:v>0.2911319506571875</c:v>
                </c:pt>
                <c:pt idx="210">
                  <c:v>0.29252492649765249</c:v>
                </c:pt>
                <c:pt idx="211">
                  <c:v>0.29391790233811754</c:v>
                </c:pt>
                <c:pt idx="212">
                  <c:v>0.29531087817858254</c:v>
                </c:pt>
                <c:pt idx="213">
                  <c:v>0.29670385401904753</c:v>
                </c:pt>
                <c:pt idx="214">
                  <c:v>0.29809682985951258</c:v>
                </c:pt>
                <c:pt idx="215">
                  <c:v>0.29948980569997757</c:v>
                </c:pt>
                <c:pt idx="216">
                  <c:v>0.30088278154044257</c:v>
                </c:pt>
                <c:pt idx="217">
                  <c:v>0.30227575738090762</c:v>
                </c:pt>
                <c:pt idx="218">
                  <c:v>0.30366873322137261</c:v>
                </c:pt>
                <c:pt idx="219">
                  <c:v>0.3050617090618376</c:v>
                </c:pt>
                <c:pt idx="220">
                  <c:v>0.30645468490230265</c:v>
                </c:pt>
                <c:pt idx="221">
                  <c:v>0.30784766074276765</c:v>
                </c:pt>
                <c:pt idx="222">
                  <c:v>0.30924063658323264</c:v>
                </c:pt>
                <c:pt idx="223">
                  <c:v>0.31063361242369769</c:v>
                </c:pt>
                <c:pt idx="224">
                  <c:v>0.31202658826416269</c:v>
                </c:pt>
                <c:pt idx="225">
                  <c:v>0.31341956410462768</c:v>
                </c:pt>
                <c:pt idx="226">
                  <c:v>0.31481253994509273</c:v>
                </c:pt>
                <c:pt idx="227">
                  <c:v>0.31620551578555772</c:v>
                </c:pt>
                <c:pt idx="228">
                  <c:v>0.31759849162602272</c:v>
                </c:pt>
                <c:pt idx="229">
                  <c:v>0.31899146746648777</c:v>
                </c:pt>
                <c:pt idx="230">
                  <c:v>0.32038444330695276</c:v>
                </c:pt>
                <c:pt idx="231">
                  <c:v>0.32177741914741775</c:v>
                </c:pt>
                <c:pt idx="232">
                  <c:v>0.3231703949878828</c:v>
                </c:pt>
                <c:pt idx="233">
                  <c:v>0.3245633708283478</c:v>
                </c:pt>
                <c:pt idx="234">
                  <c:v>0.32595634666881279</c:v>
                </c:pt>
                <c:pt idx="235">
                  <c:v>0.32734932250927778</c:v>
                </c:pt>
                <c:pt idx="236">
                  <c:v>0.32874229834974283</c:v>
                </c:pt>
                <c:pt idx="237">
                  <c:v>0.33013527419020783</c:v>
                </c:pt>
                <c:pt idx="238">
                  <c:v>0.33152825003067282</c:v>
                </c:pt>
                <c:pt idx="239">
                  <c:v>0.33292122587113787</c:v>
                </c:pt>
                <c:pt idx="240">
                  <c:v>0.33431420171160287</c:v>
                </c:pt>
                <c:pt idx="241">
                  <c:v>0.33570717755206786</c:v>
                </c:pt>
                <c:pt idx="242">
                  <c:v>0.33710015339253291</c:v>
                </c:pt>
                <c:pt idx="243">
                  <c:v>0.3384931292329979</c:v>
                </c:pt>
                <c:pt idx="244">
                  <c:v>0.3398861050734629</c:v>
                </c:pt>
                <c:pt idx="245">
                  <c:v>0.34127908091392795</c:v>
                </c:pt>
                <c:pt idx="246">
                  <c:v>0.34267205675439294</c:v>
                </c:pt>
                <c:pt idx="247">
                  <c:v>0.34406503259485793</c:v>
                </c:pt>
                <c:pt idx="248">
                  <c:v>0.34545800843532298</c:v>
                </c:pt>
                <c:pt idx="249">
                  <c:v>0.34685098427578798</c:v>
                </c:pt>
                <c:pt idx="250">
                  <c:v>0.34824396011625297</c:v>
                </c:pt>
                <c:pt idx="251">
                  <c:v>0.34963693595671802</c:v>
                </c:pt>
                <c:pt idx="252">
                  <c:v>0.35102991179718301</c:v>
                </c:pt>
                <c:pt idx="253">
                  <c:v>0.35242288763764801</c:v>
                </c:pt>
                <c:pt idx="254">
                  <c:v>0.35381586347811306</c:v>
                </c:pt>
                <c:pt idx="255">
                  <c:v>0.35520883931857805</c:v>
                </c:pt>
                <c:pt idx="256">
                  <c:v>0.35660181515904305</c:v>
                </c:pt>
                <c:pt idx="257">
                  <c:v>0.35799479099950809</c:v>
                </c:pt>
                <c:pt idx="258">
                  <c:v>0.35938776683997309</c:v>
                </c:pt>
                <c:pt idx="259">
                  <c:v>0.36078074268043808</c:v>
                </c:pt>
                <c:pt idx="260">
                  <c:v>0.36217371852090313</c:v>
                </c:pt>
                <c:pt idx="261">
                  <c:v>0.36356669436136813</c:v>
                </c:pt>
                <c:pt idx="262">
                  <c:v>0.36495967020183312</c:v>
                </c:pt>
                <c:pt idx="263">
                  <c:v>0.36635264604229817</c:v>
                </c:pt>
                <c:pt idx="264">
                  <c:v>0.36774562188276316</c:v>
                </c:pt>
                <c:pt idx="265">
                  <c:v>0.36913859772322816</c:v>
                </c:pt>
                <c:pt idx="266">
                  <c:v>0.37053157356369321</c:v>
                </c:pt>
                <c:pt idx="267">
                  <c:v>0.3719245494041582</c:v>
                </c:pt>
                <c:pt idx="268">
                  <c:v>0.37331752524462319</c:v>
                </c:pt>
                <c:pt idx="269">
                  <c:v>0.37471050108508824</c:v>
                </c:pt>
                <c:pt idx="270">
                  <c:v>0.37610347692555324</c:v>
                </c:pt>
                <c:pt idx="271">
                  <c:v>0.37749645276601823</c:v>
                </c:pt>
                <c:pt idx="272">
                  <c:v>0.37888942860648328</c:v>
                </c:pt>
                <c:pt idx="273">
                  <c:v>0.38028240444694827</c:v>
                </c:pt>
                <c:pt idx="274">
                  <c:v>0.38167538028741327</c:v>
                </c:pt>
                <c:pt idx="275">
                  <c:v>0.38306835612787826</c:v>
                </c:pt>
                <c:pt idx="276">
                  <c:v>0.38446133196834331</c:v>
                </c:pt>
                <c:pt idx="277">
                  <c:v>0.38585430780880831</c:v>
                </c:pt>
                <c:pt idx="278">
                  <c:v>0.3872472836492733</c:v>
                </c:pt>
                <c:pt idx="279">
                  <c:v>0.38864025948973835</c:v>
                </c:pt>
                <c:pt idx="280">
                  <c:v>0.39003323533020334</c:v>
                </c:pt>
                <c:pt idx="281">
                  <c:v>0.39142621117066834</c:v>
                </c:pt>
                <c:pt idx="282">
                  <c:v>0.39281918701113339</c:v>
                </c:pt>
                <c:pt idx="283">
                  <c:v>0.39421216285159838</c:v>
                </c:pt>
                <c:pt idx="284">
                  <c:v>0.39560513869206337</c:v>
                </c:pt>
                <c:pt idx="285">
                  <c:v>0.39699811453252842</c:v>
                </c:pt>
                <c:pt idx="286">
                  <c:v>0.39839109037299342</c:v>
                </c:pt>
                <c:pt idx="287">
                  <c:v>0.39978406621345841</c:v>
                </c:pt>
                <c:pt idx="288">
                  <c:v>0.40117704205392346</c:v>
                </c:pt>
                <c:pt idx="289">
                  <c:v>0.40257001789438845</c:v>
                </c:pt>
                <c:pt idx="290">
                  <c:v>0.40396299373485345</c:v>
                </c:pt>
                <c:pt idx="291">
                  <c:v>0.4053559695753185</c:v>
                </c:pt>
                <c:pt idx="292">
                  <c:v>0.40674894541578349</c:v>
                </c:pt>
                <c:pt idx="293">
                  <c:v>0.40814192125624849</c:v>
                </c:pt>
                <c:pt idx="294">
                  <c:v>0.40953489709671353</c:v>
                </c:pt>
                <c:pt idx="295">
                  <c:v>0.41092787293717853</c:v>
                </c:pt>
                <c:pt idx="296">
                  <c:v>0.41232084877764352</c:v>
                </c:pt>
                <c:pt idx="297">
                  <c:v>0.41371382461810857</c:v>
                </c:pt>
                <c:pt idx="298">
                  <c:v>0.41510680045857357</c:v>
                </c:pt>
                <c:pt idx="299">
                  <c:v>0.41649977629903856</c:v>
                </c:pt>
                <c:pt idx="300">
                  <c:v>0.41789275213950361</c:v>
                </c:pt>
                <c:pt idx="301">
                  <c:v>0.4192857279799686</c:v>
                </c:pt>
                <c:pt idx="302">
                  <c:v>0.4206787038204336</c:v>
                </c:pt>
                <c:pt idx="303">
                  <c:v>0.42207167966089865</c:v>
                </c:pt>
                <c:pt idx="304">
                  <c:v>0.42346465550136364</c:v>
                </c:pt>
                <c:pt idx="305">
                  <c:v>0.42485763134182863</c:v>
                </c:pt>
                <c:pt idx="306">
                  <c:v>0.42625060718229368</c:v>
                </c:pt>
                <c:pt idx="307">
                  <c:v>0.42764358302275868</c:v>
                </c:pt>
                <c:pt idx="308">
                  <c:v>0.42903655886322367</c:v>
                </c:pt>
                <c:pt idx="309">
                  <c:v>0.43042953470368872</c:v>
                </c:pt>
                <c:pt idx="310">
                  <c:v>0.43182251054415371</c:v>
                </c:pt>
                <c:pt idx="311">
                  <c:v>0.43321548638461871</c:v>
                </c:pt>
                <c:pt idx="312">
                  <c:v>0.43460846222508376</c:v>
                </c:pt>
                <c:pt idx="313">
                  <c:v>0.43600143806554875</c:v>
                </c:pt>
                <c:pt idx="314">
                  <c:v>0.43739441390601375</c:v>
                </c:pt>
                <c:pt idx="315">
                  <c:v>0.4387873897464788</c:v>
                </c:pt>
                <c:pt idx="316">
                  <c:v>0.44018036558694379</c:v>
                </c:pt>
                <c:pt idx="317">
                  <c:v>0.44157334142740878</c:v>
                </c:pt>
                <c:pt idx="318">
                  <c:v>0.44296631726787378</c:v>
                </c:pt>
                <c:pt idx="319">
                  <c:v>0.44435929310833883</c:v>
                </c:pt>
                <c:pt idx="320">
                  <c:v>0.44575226894880382</c:v>
                </c:pt>
                <c:pt idx="321">
                  <c:v>0.44714524478926881</c:v>
                </c:pt>
                <c:pt idx="322">
                  <c:v>0.44853822062973386</c:v>
                </c:pt>
                <c:pt idx="323">
                  <c:v>0.44993119647019886</c:v>
                </c:pt>
                <c:pt idx="324">
                  <c:v>0.45132417231066385</c:v>
                </c:pt>
                <c:pt idx="325">
                  <c:v>0.4527171481511289</c:v>
                </c:pt>
                <c:pt idx="326">
                  <c:v>0.45411012399159389</c:v>
                </c:pt>
                <c:pt idx="327">
                  <c:v>0.45550309983205889</c:v>
                </c:pt>
                <c:pt idx="328">
                  <c:v>0.45689607567252394</c:v>
                </c:pt>
                <c:pt idx="329">
                  <c:v>0.45828905151298893</c:v>
                </c:pt>
                <c:pt idx="330">
                  <c:v>0.45968202735345393</c:v>
                </c:pt>
                <c:pt idx="331">
                  <c:v>0.46107500319391898</c:v>
                </c:pt>
                <c:pt idx="332">
                  <c:v>0.46246797903438397</c:v>
                </c:pt>
                <c:pt idx="333">
                  <c:v>0.46386095487484896</c:v>
                </c:pt>
                <c:pt idx="334">
                  <c:v>0.46525393071531401</c:v>
                </c:pt>
                <c:pt idx="335">
                  <c:v>0.46664690655577901</c:v>
                </c:pt>
                <c:pt idx="336">
                  <c:v>0.468039882396244</c:v>
                </c:pt>
                <c:pt idx="337">
                  <c:v>0.46943285823670905</c:v>
                </c:pt>
                <c:pt idx="338">
                  <c:v>0.47082583407717404</c:v>
                </c:pt>
                <c:pt idx="339">
                  <c:v>0.47221880991763904</c:v>
                </c:pt>
                <c:pt idx="340">
                  <c:v>0.47361178575810409</c:v>
                </c:pt>
                <c:pt idx="341">
                  <c:v>0.47500476159856908</c:v>
                </c:pt>
                <c:pt idx="342">
                  <c:v>0.47639773743903407</c:v>
                </c:pt>
                <c:pt idx="343">
                  <c:v>0.47779071327949912</c:v>
                </c:pt>
                <c:pt idx="344">
                  <c:v>0.47918368911996412</c:v>
                </c:pt>
                <c:pt idx="345">
                  <c:v>0.48057666496042911</c:v>
                </c:pt>
                <c:pt idx="346">
                  <c:v>0.48196964080089416</c:v>
                </c:pt>
                <c:pt idx="347">
                  <c:v>0.48336261664135916</c:v>
                </c:pt>
                <c:pt idx="348">
                  <c:v>0.48475559248182415</c:v>
                </c:pt>
                <c:pt idx="349">
                  <c:v>0.4861485683222892</c:v>
                </c:pt>
                <c:pt idx="350">
                  <c:v>0.48754154416275419</c:v>
                </c:pt>
                <c:pt idx="351">
                  <c:v>0.48893452000321919</c:v>
                </c:pt>
                <c:pt idx="352">
                  <c:v>0.49032749584368424</c:v>
                </c:pt>
                <c:pt idx="353">
                  <c:v>0.49172047168414923</c:v>
                </c:pt>
                <c:pt idx="354">
                  <c:v>0.49311344752461422</c:v>
                </c:pt>
                <c:pt idx="355">
                  <c:v>0.49450642336507927</c:v>
                </c:pt>
                <c:pt idx="356">
                  <c:v>0.49589939920554427</c:v>
                </c:pt>
                <c:pt idx="357">
                  <c:v>0.49729237504600926</c:v>
                </c:pt>
                <c:pt idx="358">
                  <c:v>0.49868535088647431</c:v>
                </c:pt>
                <c:pt idx="359">
                  <c:v>0.5000783267269393</c:v>
                </c:pt>
                <c:pt idx="360">
                  <c:v>0.50147130256740435</c:v>
                </c:pt>
                <c:pt idx="361">
                  <c:v>0.50286427840786929</c:v>
                </c:pt>
                <c:pt idx="362">
                  <c:v>0.50425725424833434</c:v>
                </c:pt>
                <c:pt idx="363">
                  <c:v>0.50565023008879939</c:v>
                </c:pt>
                <c:pt idx="364">
                  <c:v>0.50704320592926433</c:v>
                </c:pt>
                <c:pt idx="365">
                  <c:v>0.50843618176972938</c:v>
                </c:pt>
                <c:pt idx="366">
                  <c:v>0.50982915761019443</c:v>
                </c:pt>
                <c:pt idx="367">
                  <c:v>0.51122213345065937</c:v>
                </c:pt>
                <c:pt idx="368">
                  <c:v>0.51261510929112442</c:v>
                </c:pt>
                <c:pt idx="369">
                  <c:v>0.51400808513158946</c:v>
                </c:pt>
                <c:pt idx="370">
                  <c:v>0.5154010609720544</c:v>
                </c:pt>
                <c:pt idx="371">
                  <c:v>0.51679403681251945</c:v>
                </c:pt>
                <c:pt idx="372">
                  <c:v>0.5181870126529845</c:v>
                </c:pt>
                <c:pt idx="373">
                  <c:v>0.51957998849344944</c:v>
                </c:pt>
                <c:pt idx="374">
                  <c:v>0.52097296433391449</c:v>
                </c:pt>
                <c:pt idx="375">
                  <c:v>0.52236594017437954</c:v>
                </c:pt>
                <c:pt idx="376">
                  <c:v>0.52375891601484448</c:v>
                </c:pt>
                <c:pt idx="377">
                  <c:v>0.52515189185530953</c:v>
                </c:pt>
                <c:pt idx="378">
                  <c:v>0.52654486769577458</c:v>
                </c:pt>
                <c:pt idx="379">
                  <c:v>0.52793784353623951</c:v>
                </c:pt>
                <c:pt idx="380">
                  <c:v>0.52933081937670456</c:v>
                </c:pt>
                <c:pt idx="381">
                  <c:v>0.5307237952171695</c:v>
                </c:pt>
                <c:pt idx="382">
                  <c:v>0.53211677105763455</c:v>
                </c:pt>
                <c:pt idx="383">
                  <c:v>0.5335097468980996</c:v>
                </c:pt>
                <c:pt idx="384">
                  <c:v>0.53490272273856454</c:v>
                </c:pt>
                <c:pt idx="385">
                  <c:v>0.53629569857902959</c:v>
                </c:pt>
                <c:pt idx="386">
                  <c:v>0.53768867441949464</c:v>
                </c:pt>
                <c:pt idx="387">
                  <c:v>0.53908165025995958</c:v>
                </c:pt>
                <c:pt idx="388">
                  <c:v>0.54047462610042463</c:v>
                </c:pt>
                <c:pt idx="389">
                  <c:v>0.54186760194088968</c:v>
                </c:pt>
                <c:pt idx="390">
                  <c:v>0.54326057778135461</c:v>
                </c:pt>
                <c:pt idx="391">
                  <c:v>0.54465355362181966</c:v>
                </c:pt>
                <c:pt idx="392">
                  <c:v>0.54604652946228471</c:v>
                </c:pt>
                <c:pt idx="393">
                  <c:v>0.54743950530274965</c:v>
                </c:pt>
                <c:pt idx="394">
                  <c:v>0.5488324811432147</c:v>
                </c:pt>
                <c:pt idx="395">
                  <c:v>0.55022545698367975</c:v>
                </c:pt>
                <c:pt idx="396">
                  <c:v>0.55161843282414469</c:v>
                </c:pt>
                <c:pt idx="397">
                  <c:v>0.55301140866460974</c:v>
                </c:pt>
                <c:pt idx="398">
                  <c:v>0.55440438450507479</c:v>
                </c:pt>
                <c:pt idx="399">
                  <c:v>0.55579736034553973</c:v>
                </c:pt>
                <c:pt idx="400">
                  <c:v>0.55719033618600478</c:v>
                </c:pt>
                <c:pt idx="401">
                  <c:v>0.55858331202646982</c:v>
                </c:pt>
                <c:pt idx="402">
                  <c:v>0.55997628786693476</c:v>
                </c:pt>
                <c:pt idx="403">
                  <c:v>0.56136926370739981</c:v>
                </c:pt>
                <c:pt idx="404">
                  <c:v>0.56276223954786486</c:v>
                </c:pt>
                <c:pt idx="405">
                  <c:v>0.5641552153883298</c:v>
                </c:pt>
                <c:pt idx="406">
                  <c:v>0.56554819122879485</c:v>
                </c:pt>
                <c:pt idx="407">
                  <c:v>0.5669411670692599</c:v>
                </c:pt>
                <c:pt idx="408">
                  <c:v>0.56833414290972484</c:v>
                </c:pt>
                <c:pt idx="409">
                  <c:v>0.56972711875018989</c:v>
                </c:pt>
                <c:pt idx="410">
                  <c:v>0.57112009459065494</c:v>
                </c:pt>
                <c:pt idx="411">
                  <c:v>0.57251307043111987</c:v>
                </c:pt>
                <c:pt idx="412">
                  <c:v>0.57390604627158492</c:v>
                </c:pt>
                <c:pt idx="413">
                  <c:v>0.57529902211204997</c:v>
                </c:pt>
                <c:pt idx="414">
                  <c:v>0.57669199795251491</c:v>
                </c:pt>
                <c:pt idx="415">
                  <c:v>0.57808497379297996</c:v>
                </c:pt>
                <c:pt idx="416">
                  <c:v>0.57947794963344501</c:v>
                </c:pt>
                <c:pt idx="417">
                  <c:v>0.58087092547390995</c:v>
                </c:pt>
                <c:pt idx="418">
                  <c:v>0.582263901314375</c:v>
                </c:pt>
                <c:pt idx="419">
                  <c:v>0.58365687715484005</c:v>
                </c:pt>
                <c:pt idx="420">
                  <c:v>0.58504985299530499</c:v>
                </c:pt>
                <c:pt idx="421">
                  <c:v>0.58644282883577004</c:v>
                </c:pt>
                <c:pt idx="422">
                  <c:v>0.58783580467623509</c:v>
                </c:pt>
                <c:pt idx="423">
                  <c:v>0.58922878051670002</c:v>
                </c:pt>
                <c:pt idx="424">
                  <c:v>0.59062175635716507</c:v>
                </c:pt>
                <c:pt idx="425">
                  <c:v>0.59201473219763012</c:v>
                </c:pt>
                <c:pt idx="426">
                  <c:v>0.59340770803809506</c:v>
                </c:pt>
                <c:pt idx="427">
                  <c:v>0.59480068387856011</c:v>
                </c:pt>
                <c:pt idx="428">
                  <c:v>0.59619365971902516</c:v>
                </c:pt>
                <c:pt idx="429">
                  <c:v>0.5975866355594901</c:v>
                </c:pt>
                <c:pt idx="430">
                  <c:v>0.59897961139995515</c:v>
                </c:pt>
                <c:pt idx="431">
                  <c:v>0.6003725872404202</c:v>
                </c:pt>
                <c:pt idx="432">
                  <c:v>0.60176556308088514</c:v>
                </c:pt>
                <c:pt idx="433">
                  <c:v>0.60315853892135018</c:v>
                </c:pt>
                <c:pt idx="434">
                  <c:v>0.60455151476181523</c:v>
                </c:pt>
                <c:pt idx="435">
                  <c:v>0.60594449060228017</c:v>
                </c:pt>
                <c:pt idx="436">
                  <c:v>0.60733746644274522</c:v>
                </c:pt>
                <c:pt idx="437">
                  <c:v>0.60873044228321027</c:v>
                </c:pt>
                <c:pt idx="438">
                  <c:v>0.61012341812367521</c:v>
                </c:pt>
                <c:pt idx="439">
                  <c:v>0.61151639396414026</c:v>
                </c:pt>
                <c:pt idx="440">
                  <c:v>0.61290936980460531</c:v>
                </c:pt>
                <c:pt idx="441">
                  <c:v>0.61430234564507025</c:v>
                </c:pt>
                <c:pt idx="442">
                  <c:v>0.6156953214855353</c:v>
                </c:pt>
                <c:pt idx="443">
                  <c:v>0.61708829732600035</c:v>
                </c:pt>
                <c:pt idx="444">
                  <c:v>0.61848127316646528</c:v>
                </c:pt>
                <c:pt idx="445">
                  <c:v>0.61987424900693033</c:v>
                </c:pt>
                <c:pt idx="446">
                  <c:v>0.62126722484739538</c:v>
                </c:pt>
                <c:pt idx="447">
                  <c:v>0.62266020068786032</c:v>
                </c:pt>
                <c:pt idx="448">
                  <c:v>0.62405317652832537</c:v>
                </c:pt>
                <c:pt idx="449">
                  <c:v>0.62544615236879042</c:v>
                </c:pt>
                <c:pt idx="450">
                  <c:v>0.62683912820925536</c:v>
                </c:pt>
                <c:pt idx="451">
                  <c:v>0.62823210404972041</c:v>
                </c:pt>
                <c:pt idx="452">
                  <c:v>0.62962507989018546</c:v>
                </c:pt>
                <c:pt idx="453">
                  <c:v>0.6310180557306504</c:v>
                </c:pt>
                <c:pt idx="454">
                  <c:v>0.63241103157111545</c:v>
                </c:pt>
                <c:pt idx="455">
                  <c:v>0.63380400741158049</c:v>
                </c:pt>
                <c:pt idx="456">
                  <c:v>0.63519698325204543</c:v>
                </c:pt>
                <c:pt idx="457">
                  <c:v>0.63658995909251048</c:v>
                </c:pt>
                <c:pt idx="458">
                  <c:v>0.63798293493297553</c:v>
                </c:pt>
                <c:pt idx="459">
                  <c:v>0.63937591077344047</c:v>
                </c:pt>
                <c:pt idx="460">
                  <c:v>0.64076888661390552</c:v>
                </c:pt>
                <c:pt idx="461">
                  <c:v>0.64216186245437057</c:v>
                </c:pt>
                <c:pt idx="462">
                  <c:v>0.64355483829483551</c:v>
                </c:pt>
                <c:pt idx="463">
                  <c:v>0.64494781413530056</c:v>
                </c:pt>
                <c:pt idx="464">
                  <c:v>0.64634078997576561</c:v>
                </c:pt>
                <c:pt idx="465">
                  <c:v>0.64773376581623054</c:v>
                </c:pt>
                <c:pt idx="466">
                  <c:v>0.64912674165669559</c:v>
                </c:pt>
                <c:pt idx="467">
                  <c:v>0.65051971749716053</c:v>
                </c:pt>
                <c:pt idx="468">
                  <c:v>0.65191269333762558</c:v>
                </c:pt>
                <c:pt idx="469">
                  <c:v>0.65330566917809063</c:v>
                </c:pt>
                <c:pt idx="470">
                  <c:v>0.65469864501855557</c:v>
                </c:pt>
                <c:pt idx="471">
                  <c:v>0.65609162085902062</c:v>
                </c:pt>
                <c:pt idx="472">
                  <c:v>0.65748459669948567</c:v>
                </c:pt>
                <c:pt idx="473">
                  <c:v>0.65887757253995061</c:v>
                </c:pt>
                <c:pt idx="474">
                  <c:v>0.66027054838041566</c:v>
                </c:pt>
                <c:pt idx="475">
                  <c:v>0.66166352422088071</c:v>
                </c:pt>
                <c:pt idx="476">
                  <c:v>0.66305650006134564</c:v>
                </c:pt>
                <c:pt idx="477">
                  <c:v>0.66444947590181069</c:v>
                </c:pt>
                <c:pt idx="478">
                  <c:v>0.66584245174227574</c:v>
                </c:pt>
                <c:pt idx="479">
                  <c:v>0.66723542758274068</c:v>
                </c:pt>
                <c:pt idx="480">
                  <c:v>0.66862840342320573</c:v>
                </c:pt>
                <c:pt idx="481">
                  <c:v>0.67002137926367078</c:v>
                </c:pt>
                <c:pt idx="482">
                  <c:v>0.67141435510413572</c:v>
                </c:pt>
                <c:pt idx="483">
                  <c:v>0.67280733094460077</c:v>
                </c:pt>
                <c:pt idx="484">
                  <c:v>0.67420030678506582</c:v>
                </c:pt>
                <c:pt idx="485">
                  <c:v>0.67559328262553076</c:v>
                </c:pt>
                <c:pt idx="486">
                  <c:v>0.6769862584659958</c:v>
                </c:pt>
                <c:pt idx="487">
                  <c:v>0.67837923430646085</c:v>
                </c:pt>
                <c:pt idx="488">
                  <c:v>0.67977221014692579</c:v>
                </c:pt>
                <c:pt idx="489">
                  <c:v>0.68116518598739084</c:v>
                </c:pt>
                <c:pt idx="490">
                  <c:v>0.68255816182785589</c:v>
                </c:pt>
                <c:pt idx="491">
                  <c:v>0.68395113766832083</c:v>
                </c:pt>
                <c:pt idx="492">
                  <c:v>0.68534411350878588</c:v>
                </c:pt>
                <c:pt idx="493">
                  <c:v>0.68673708934925093</c:v>
                </c:pt>
                <c:pt idx="494">
                  <c:v>0.68813006518971587</c:v>
                </c:pt>
                <c:pt idx="495">
                  <c:v>0.68952304103018092</c:v>
                </c:pt>
                <c:pt idx="496">
                  <c:v>0.69091601687064597</c:v>
                </c:pt>
                <c:pt idx="497">
                  <c:v>0.6923089927111109</c:v>
                </c:pt>
                <c:pt idx="498">
                  <c:v>0.69370196855157595</c:v>
                </c:pt>
                <c:pt idx="499">
                  <c:v>0.695094944392041</c:v>
                </c:pt>
                <c:pt idx="500">
                  <c:v>0.69648792023250594</c:v>
                </c:pt>
                <c:pt idx="501">
                  <c:v>0.69788089607297099</c:v>
                </c:pt>
                <c:pt idx="502">
                  <c:v>0.69927387191343604</c:v>
                </c:pt>
                <c:pt idx="503">
                  <c:v>0.70066684775390098</c:v>
                </c:pt>
                <c:pt idx="504">
                  <c:v>0.70205982359436603</c:v>
                </c:pt>
                <c:pt idx="505">
                  <c:v>0.70345279943483108</c:v>
                </c:pt>
                <c:pt idx="506">
                  <c:v>0.70484577527529602</c:v>
                </c:pt>
                <c:pt idx="507">
                  <c:v>0.70623875111576107</c:v>
                </c:pt>
                <c:pt idx="508">
                  <c:v>0.70763172695622611</c:v>
                </c:pt>
                <c:pt idx="509">
                  <c:v>0.70902470279669105</c:v>
                </c:pt>
                <c:pt idx="510">
                  <c:v>0.7104176786371561</c:v>
                </c:pt>
                <c:pt idx="511">
                  <c:v>0.71181065447762115</c:v>
                </c:pt>
                <c:pt idx="512">
                  <c:v>0.71320363031808609</c:v>
                </c:pt>
                <c:pt idx="513">
                  <c:v>0.71459660615855114</c:v>
                </c:pt>
                <c:pt idx="514">
                  <c:v>0.71598958199901619</c:v>
                </c:pt>
                <c:pt idx="515">
                  <c:v>0.71738255783948113</c:v>
                </c:pt>
                <c:pt idx="516">
                  <c:v>0.71877553367994618</c:v>
                </c:pt>
                <c:pt idx="517">
                  <c:v>0.72016850952041123</c:v>
                </c:pt>
                <c:pt idx="518">
                  <c:v>0.72156148536087616</c:v>
                </c:pt>
                <c:pt idx="519">
                  <c:v>0.72295446120134121</c:v>
                </c:pt>
                <c:pt idx="520">
                  <c:v>0.72434743704180626</c:v>
                </c:pt>
                <c:pt idx="521">
                  <c:v>0.7257404128822712</c:v>
                </c:pt>
                <c:pt idx="522">
                  <c:v>0.72713338872273625</c:v>
                </c:pt>
                <c:pt idx="523">
                  <c:v>0.7285263645632013</c:v>
                </c:pt>
                <c:pt idx="524">
                  <c:v>0.72991934040366624</c:v>
                </c:pt>
                <c:pt idx="525">
                  <c:v>0.73131231624413129</c:v>
                </c:pt>
                <c:pt idx="526">
                  <c:v>0.73270529208459634</c:v>
                </c:pt>
                <c:pt idx="527">
                  <c:v>0.73409826792506128</c:v>
                </c:pt>
                <c:pt idx="528">
                  <c:v>0.73549124376552633</c:v>
                </c:pt>
                <c:pt idx="529">
                  <c:v>0.73688421960599138</c:v>
                </c:pt>
                <c:pt idx="530">
                  <c:v>0.73827719544645631</c:v>
                </c:pt>
                <c:pt idx="531">
                  <c:v>0.73967017128692136</c:v>
                </c:pt>
                <c:pt idx="532">
                  <c:v>0.74106314712738641</c:v>
                </c:pt>
                <c:pt idx="533">
                  <c:v>0.74245612296785135</c:v>
                </c:pt>
                <c:pt idx="534">
                  <c:v>0.7438490988083164</c:v>
                </c:pt>
                <c:pt idx="535">
                  <c:v>0.74524207464878145</c:v>
                </c:pt>
                <c:pt idx="536">
                  <c:v>0.74663505048924639</c:v>
                </c:pt>
                <c:pt idx="537">
                  <c:v>0.74802802632971144</c:v>
                </c:pt>
                <c:pt idx="538">
                  <c:v>0.74942100217017649</c:v>
                </c:pt>
                <c:pt idx="539">
                  <c:v>0.75081397801064143</c:v>
                </c:pt>
                <c:pt idx="540">
                  <c:v>0.75220695385110647</c:v>
                </c:pt>
                <c:pt idx="541">
                  <c:v>0.75359992969157152</c:v>
                </c:pt>
                <c:pt idx="542">
                  <c:v>0.75499290553203646</c:v>
                </c:pt>
                <c:pt idx="543">
                  <c:v>0.75638588137250151</c:v>
                </c:pt>
                <c:pt idx="544">
                  <c:v>0.75777885721296656</c:v>
                </c:pt>
                <c:pt idx="545">
                  <c:v>0.7591718330534315</c:v>
                </c:pt>
                <c:pt idx="546">
                  <c:v>0.76056480889389655</c:v>
                </c:pt>
                <c:pt idx="547">
                  <c:v>0.7619577847343616</c:v>
                </c:pt>
                <c:pt idx="548">
                  <c:v>0.76335076057482654</c:v>
                </c:pt>
                <c:pt idx="549">
                  <c:v>0.76474373641529159</c:v>
                </c:pt>
                <c:pt idx="550">
                  <c:v>0.76613671225575652</c:v>
                </c:pt>
                <c:pt idx="551">
                  <c:v>0.76752968809622157</c:v>
                </c:pt>
                <c:pt idx="552">
                  <c:v>0.76892266393668662</c:v>
                </c:pt>
                <c:pt idx="553">
                  <c:v>0.77031563977715156</c:v>
                </c:pt>
                <c:pt idx="554">
                  <c:v>0.77170861561761661</c:v>
                </c:pt>
                <c:pt idx="555">
                  <c:v>0.77310159145808166</c:v>
                </c:pt>
                <c:pt idx="556">
                  <c:v>0.7744945672985466</c:v>
                </c:pt>
                <c:pt idx="557">
                  <c:v>0.77588754313901165</c:v>
                </c:pt>
                <c:pt idx="558">
                  <c:v>0.7772805189794767</c:v>
                </c:pt>
                <c:pt idx="559">
                  <c:v>0.77867349481994164</c:v>
                </c:pt>
                <c:pt idx="560">
                  <c:v>0.78006647066040669</c:v>
                </c:pt>
                <c:pt idx="561">
                  <c:v>0.78145944650087173</c:v>
                </c:pt>
                <c:pt idx="562">
                  <c:v>0.78285242234133667</c:v>
                </c:pt>
                <c:pt idx="563">
                  <c:v>0.78424539818180172</c:v>
                </c:pt>
                <c:pt idx="564">
                  <c:v>0.78563837402226677</c:v>
                </c:pt>
                <c:pt idx="565">
                  <c:v>0.78703134986273171</c:v>
                </c:pt>
                <c:pt idx="566">
                  <c:v>0.78842432570319676</c:v>
                </c:pt>
                <c:pt idx="567">
                  <c:v>0.78981730154366181</c:v>
                </c:pt>
                <c:pt idx="568">
                  <c:v>0.79121027738412675</c:v>
                </c:pt>
                <c:pt idx="569">
                  <c:v>0.7926032532245918</c:v>
                </c:pt>
                <c:pt idx="570">
                  <c:v>0.79399622906505685</c:v>
                </c:pt>
                <c:pt idx="571">
                  <c:v>0.79538920490552178</c:v>
                </c:pt>
                <c:pt idx="572">
                  <c:v>0.79678218074598683</c:v>
                </c:pt>
                <c:pt idx="573">
                  <c:v>0.79817515658645188</c:v>
                </c:pt>
                <c:pt idx="574">
                  <c:v>0.79956813242691682</c:v>
                </c:pt>
                <c:pt idx="575">
                  <c:v>0.80096110826738187</c:v>
                </c:pt>
                <c:pt idx="576">
                  <c:v>0.80235408410784692</c:v>
                </c:pt>
                <c:pt idx="577">
                  <c:v>0.80374705994831186</c:v>
                </c:pt>
                <c:pt idx="578">
                  <c:v>0.80514003578877691</c:v>
                </c:pt>
                <c:pt idx="579">
                  <c:v>0.80653301162924196</c:v>
                </c:pt>
                <c:pt idx="580">
                  <c:v>0.8079259874697069</c:v>
                </c:pt>
                <c:pt idx="581">
                  <c:v>0.80931896331017195</c:v>
                </c:pt>
                <c:pt idx="582">
                  <c:v>0.810711939150637</c:v>
                </c:pt>
                <c:pt idx="583">
                  <c:v>0.81210491499110193</c:v>
                </c:pt>
                <c:pt idx="584">
                  <c:v>0.81349789083156698</c:v>
                </c:pt>
                <c:pt idx="585">
                  <c:v>0.81489086667203203</c:v>
                </c:pt>
                <c:pt idx="586">
                  <c:v>0.81628384251249697</c:v>
                </c:pt>
                <c:pt idx="587">
                  <c:v>0.81767681835296202</c:v>
                </c:pt>
                <c:pt idx="588">
                  <c:v>0.81906979419342707</c:v>
                </c:pt>
                <c:pt idx="589">
                  <c:v>0.82046277003389201</c:v>
                </c:pt>
                <c:pt idx="590">
                  <c:v>0.82185574587435706</c:v>
                </c:pt>
                <c:pt idx="591">
                  <c:v>0.82324872171482211</c:v>
                </c:pt>
                <c:pt idx="592">
                  <c:v>0.82464169755528705</c:v>
                </c:pt>
                <c:pt idx="593">
                  <c:v>0.82603467339575209</c:v>
                </c:pt>
                <c:pt idx="594">
                  <c:v>0.82742764923621714</c:v>
                </c:pt>
                <c:pt idx="595">
                  <c:v>0.82882062507668208</c:v>
                </c:pt>
                <c:pt idx="596">
                  <c:v>0.83021360091714713</c:v>
                </c:pt>
                <c:pt idx="597">
                  <c:v>0.83160657675761218</c:v>
                </c:pt>
                <c:pt idx="598">
                  <c:v>0.83299955259807712</c:v>
                </c:pt>
                <c:pt idx="599">
                  <c:v>0.83439252843854217</c:v>
                </c:pt>
                <c:pt idx="600">
                  <c:v>0.83578550427900722</c:v>
                </c:pt>
                <c:pt idx="601">
                  <c:v>0.83717848011947216</c:v>
                </c:pt>
                <c:pt idx="602">
                  <c:v>0.83857145595993721</c:v>
                </c:pt>
                <c:pt idx="603">
                  <c:v>0.83996443180040226</c:v>
                </c:pt>
                <c:pt idx="604">
                  <c:v>0.84135740764086719</c:v>
                </c:pt>
                <c:pt idx="605">
                  <c:v>0.84275038348133224</c:v>
                </c:pt>
                <c:pt idx="606">
                  <c:v>0.84414335932179729</c:v>
                </c:pt>
                <c:pt idx="607">
                  <c:v>0.84553633516226223</c:v>
                </c:pt>
                <c:pt idx="608">
                  <c:v>0.84692931100272728</c:v>
                </c:pt>
                <c:pt idx="609">
                  <c:v>0.84832228684319233</c:v>
                </c:pt>
                <c:pt idx="610">
                  <c:v>0.84971526268365727</c:v>
                </c:pt>
                <c:pt idx="611">
                  <c:v>0.85110823852412232</c:v>
                </c:pt>
                <c:pt idx="612">
                  <c:v>0.85250121436458737</c:v>
                </c:pt>
                <c:pt idx="613">
                  <c:v>0.85389419020505231</c:v>
                </c:pt>
                <c:pt idx="614">
                  <c:v>0.85528716604551736</c:v>
                </c:pt>
                <c:pt idx="615">
                  <c:v>0.8566801418859824</c:v>
                </c:pt>
                <c:pt idx="616">
                  <c:v>0.85807311772644734</c:v>
                </c:pt>
                <c:pt idx="617">
                  <c:v>0.85946609356691239</c:v>
                </c:pt>
                <c:pt idx="618">
                  <c:v>0.86085906940737744</c:v>
                </c:pt>
                <c:pt idx="619">
                  <c:v>0.86225204524784238</c:v>
                </c:pt>
                <c:pt idx="620">
                  <c:v>0.86364502108830743</c:v>
                </c:pt>
                <c:pt idx="621">
                  <c:v>0.86503799692877248</c:v>
                </c:pt>
                <c:pt idx="622">
                  <c:v>0.86643097276923742</c:v>
                </c:pt>
                <c:pt idx="623">
                  <c:v>0.86782394860970247</c:v>
                </c:pt>
                <c:pt idx="624">
                  <c:v>0.86921692445016752</c:v>
                </c:pt>
                <c:pt idx="625">
                  <c:v>0.87060990029063245</c:v>
                </c:pt>
                <c:pt idx="626">
                  <c:v>0.8720028761310975</c:v>
                </c:pt>
                <c:pt idx="627">
                  <c:v>0.87339585197156255</c:v>
                </c:pt>
                <c:pt idx="628">
                  <c:v>0.87478882781202749</c:v>
                </c:pt>
                <c:pt idx="629">
                  <c:v>0.87618180365249254</c:v>
                </c:pt>
                <c:pt idx="630">
                  <c:v>0.87757477949295759</c:v>
                </c:pt>
                <c:pt idx="631">
                  <c:v>0.87896775533342253</c:v>
                </c:pt>
                <c:pt idx="632">
                  <c:v>0.88036073117388758</c:v>
                </c:pt>
                <c:pt idx="633">
                  <c:v>0.88175370701435263</c:v>
                </c:pt>
                <c:pt idx="634">
                  <c:v>0.88314668285481757</c:v>
                </c:pt>
                <c:pt idx="635">
                  <c:v>0.88453965869528262</c:v>
                </c:pt>
                <c:pt idx="636">
                  <c:v>0.88593263453574755</c:v>
                </c:pt>
                <c:pt idx="637">
                  <c:v>0.8873256103762126</c:v>
                </c:pt>
                <c:pt idx="638">
                  <c:v>0.88871858621667765</c:v>
                </c:pt>
                <c:pt idx="639">
                  <c:v>0.89011156205714259</c:v>
                </c:pt>
                <c:pt idx="640">
                  <c:v>0.89150453789760764</c:v>
                </c:pt>
                <c:pt idx="641">
                  <c:v>0.89289751373807269</c:v>
                </c:pt>
                <c:pt idx="642">
                  <c:v>0.89429048957853763</c:v>
                </c:pt>
                <c:pt idx="643">
                  <c:v>0.89568346541900268</c:v>
                </c:pt>
                <c:pt idx="644">
                  <c:v>0.89707644125946773</c:v>
                </c:pt>
                <c:pt idx="645">
                  <c:v>0.89846941709993267</c:v>
                </c:pt>
                <c:pt idx="646">
                  <c:v>0.89986239294039772</c:v>
                </c:pt>
                <c:pt idx="647">
                  <c:v>0.90125536878086276</c:v>
                </c:pt>
                <c:pt idx="648">
                  <c:v>0.9026483446213277</c:v>
                </c:pt>
                <c:pt idx="649">
                  <c:v>0.90404132046179275</c:v>
                </c:pt>
                <c:pt idx="650">
                  <c:v>0.9054342963022578</c:v>
                </c:pt>
                <c:pt idx="651">
                  <c:v>0.90682727214272274</c:v>
                </c:pt>
                <c:pt idx="652">
                  <c:v>0.90822024798318779</c:v>
                </c:pt>
                <c:pt idx="653">
                  <c:v>0.90961322382365284</c:v>
                </c:pt>
                <c:pt idx="654">
                  <c:v>0.91100619966411778</c:v>
                </c:pt>
                <c:pt idx="655">
                  <c:v>0.91239917550458283</c:v>
                </c:pt>
                <c:pt idx="656">
                  <c:v>0.91379215134504788</c:v>
                </c:pt>
                <c:pt idx="657">
                  <c:v>0.91518512718551281</c:v>
                </c:pt>
                <c:pt idx="658">
                  <c:v>0.91657810302597786</c:v>
                </c:pt>
                <c:pt idx="659">
                  <c:v>0.91797107886644291</c:v>
                </c:pt>
                <c:pt idx="660">
                  <c:v>0.91936405470690785</c:v>
                </c:pt>
                <c:pt idx="661">
                  <c:v>0.9207570305473729</c:v>
                </c:pt>
                <c:pt idx="662">
                  <c:v>0.92215000638783795</c:v>
                </c:pt>
                <c:pt idx="663">
                  <c:v>0.92354298222830289</c:v>
                </c:pt>
                <c:pt idx="664">
                  <c:v>0.92493595806876794</c:v>
                </c:pt>
                <c:pt idx="665">
                  <c:v>0.92632893390923299</c:v>
                </c:pt>
                <c:pt idx="666">
                  <c:v>0.92772190974969793</c:v>
                </c:pt>
                <c:pt idx="667">
                  <c:v>0.92911488559016298</c:v>
                </c:pt>
                <c:pt idx="668">
                  <c:v>0.93050786143062802</c:v>
                </c:pt>
                <c:pt idx="669">
                  <c:v>0.93190083727109296</c:v>
                </c:pt>
                <c:pt idx="670">
                  <c:v>0.93329381311155801</c:v>
                </c:pt>
                <c:pt idx="671">
                  <c:v>0.93468678895202306</c:v>
                </c:pt>
                <c:pt idx="672">
                  <c:v>0.936079764792488</c:v>
                </c:pt>
                <c:pt idx="673">
                  <c:v>0.93747274063295305</c:v>
                </c:pt>
                <c:pt idx="674">
                  <c:v>0.9388657164734181</c:v>
                </c:pt>
                <c:pt idx="675">
                  <c:v>0.94025869231388304</c:v>
                </c:pt>
                <c:pt idx="676">
                  <c:v>0.94165166815434809</c:v>
                </c:pt>
                <c:pt idx="677">
                  <c:v>0.94304464399481314</c:v>
                </c:pt>
                <c:pt idx="678">
                  <c:v>0.94443761983527807</c:v>
                </c:pt>
                <c:pt idx="679">
                  <c:v>0.94583059567574312</c:v>
                </c:pt>
                <c:pt idx="680">
                  <c:v>0.94722357151620817</c:v>
                </c:pt>
                <c:pt idx="681">
                  <c:v>0.94861654735667311</c:v>
                </c:pt>
                <c:pt idx="682">
                  <c:v>0.95000952319713816</c:v>
                </c:pt>
                <c:pt idx="683">
                  <c:v>0.95140249903760321</c:v>
                </c:pt>
                <c:pt idx="684">
                  <c:v>0.95279547487806815</c:v>
                </c:pt>
                <c:pt idx="685">
                  <c:v>0.9541884507185332</c:v>
                </c:pt>
                <c:pt idx="686">
                  <c:v>0.95558142655899825</c:v>
                </c:pt>
                <c:pt idx="687">
                  <c:v>0.95697440239946319</c:v>
                </c:pt>
                <c:pt idx="688">
                  <c:v>0.95836737823992824</c:v>
                </c:pt>
                <c:pt idx="689">
                  <c:v>0.95976035408039329</c:v>
                </c:pt>
                <c:pt idx="690">
                  <c:v>0.96115332992085822</c:v>
                </c:pt>
                <c:pt idx="691">
                  <c:v>0.96254630576132327</c:v>
                </c:pt>
                <c:pt idx="692">
                  <c:v>0.96393928160178832</c:v>
                </c:pt>
                <c:pt idx="693">
                  <c:v>0.96533225744225326</c:v>
                </c:pt>
                <c:pt idx="694">
                  <c:v>0.96672523328271831</c:v>
                </c:pt>
                <c:pt idx="695">
                  <c:v>0.96811820912318336</c:v>
                </c:pt>
                <c:pt idx="696">
                  <c:v>0.9695111849636483</c:v>
                </c:pt>
                <c:pt idx="697">
                  <c:v>0.97090416080411335</c:v>
                </c:pt>
                <c:pt idx="698">
                  <c:v>0.9722971366445784</c:v>
                </c:pt>
                <c:pt idx="699">
                  <c:v>0.97369011248504334</c:v>
                </c:pt>
                <c:pt idx="700">
                  <c:v>0.97508308832550838</c:v>
                </c:pt>
                <c:pt idx="701">
                  <c:v>0.97647606416597343</c:v>
                </c:pt>
                <c:pt idx="702">
                  <c:v>0.97786904000643837</c:v>
                </c:pt>
                <c:pt idx="703">
                  <c:v>0.97926201584690342</c:v>
                </c:pt>
                <c:pt idx="704">
                  <c:v>0.98065499168736847</c:v>
                </c:pt>
                <c:pt idx="705">
                  <c:v>0.98204796752783341</c:v>
                </c:pt>
                <c:pt idx="706">
                  <c:v>0.98344094336829846</c:v>
                </c:pt>
                <c:pt idx="707">
                  <c:v>0.98483391920876351</c:v>
                </c:pt>
                <c:pt idx="708">
                  <c:v>0.98622689504922845</c:v>
                </c:pt>
                <c:pt idx="709">
                  <c:v>0.9876198708896935</c:v>
                </c:pt>
                <c:pt idx="710">
                  <c:v>0.98901284673015855</c:v>
                </c:pt>
                <c:pt idx="711">
                  <c:v>0.99040582257062348</c:v>
                </c:pt>
                <c:pt idx="712">
                  <c:v>0.99179879841108853</c:v>
                </c:pt>
                <c:pt idx="713">
                  <c:v>0.99319177425155358</c:v>
                </c:pt>
                <c:pt idx="714">
                  <c:v>0.99458475009201852</c:v>
                </c:pt>
                <c:pt idx="715">
                  <c:v>0.99597772593248357</c:v>
                </c:pt>
                <c:pt idx="716">
                  <c:v>0.99737070177294862</c:v>
                </c:pt>
                <c:pt idx="717">
                  <c:v>0.99876367761341356</c:v>
                </c:pt>
                <c:pt idx="718">
                  <c:v>1.0001566534538786</c:v>
                </c:pt>
                <c:pt idx="719">
                  <c:v>1.0015496292943435</c:v>
                </c:pt>
                <c:pt idx="720">
                  <c:v>1.0029426051348087</c:v>
                </c:pt>
                <c:pt idx="721">
                  <c:v>1.0043355809752736</c:v>
                </c:pt>
                <c:pt idx="722">
                  <c:v>1.0057285568157386</c:v>
                </c:pt>
                <c:pt idx="723">
                  <c:v>1.0071215326562037</c:v>
                </c:pt>
                <c:pt idx="724">
                  <c:v>1.0085145084966687</c:v>
                </c:pt>
                <c:pt idx="725">
                  <c:v>1.0099074843371336</c:v>
                </c:pt>
                <c:pt idx="726">
                  <c:v>1.0113004601775988</c:v>
                </c:pt>
                <c:pt idx="727">
                  <c:v>1.0126934360180637</c:v>
                </c:pt>
                <c:pt idx="728">
                  <c:v>1.0140864118585287</c:v>
                </c:pt>
                <c:pt idx="729">
                  <c:v>1.0154793876989938</c:v>
                </c:pt>
                <c:pt idx="730">
                  <c:v>1.0168723635394588</c:v>
                </c:pt>
                <c:pt idx="731">
                  <c:v>1.0182653393799237</c:v>
                </c:pt>
                <c:pt idx="732">
                  <c:v>1.0196583152203889</c:v>
                </c:pt>
                <c:pt idx="733">
                  <c:v>1.0210512910608538</c:v>
                </c:pt>
                <c:pt idx="734">
                  <c:v>1.0224442669013187</c:v>
                </c:pt>
                <c:pt idx="735">
                  <c:v>1.0238372427417839</c:v>
                </c:pt>
                <c:pt idx="736">
                  <c:v>1.0252302185822488</c:v>
                </c:pt>
                <c:pt idx="737">
                  <c:v>1.0266231944227138</c:v>
                </c:pt>
                <c:pt idx="738">
                  <c:v>1.0280161702631789</c:v>
                </c:pt>
                <c:pt idx="739">
                  <c:v>1.0294091461036439</c:v>
                </c:pt>
                <c:pt idx="740">
                  <c:v>1.0308021219441088</c:v>
                </c:pt>
                <c:pt idx="741">
                  <c:v>1.032195097784574</c:v>
                </c:pt>
                <c:pt idx="742">
                  <c:v>1.0335880736250389</c:v>
                </c:pt>
                <c:pt idx="743">
                  <c:v>1.0349810494655038</c:v>
                </c:pt>
                <c:pt idx="744">
                  <c:v>1.036374025305969</c:v>
                </c:pt>
                <c:pt idx="745">
                  <c:v>1.0377670011464339</c:v>
                </c:pt>
                <c:pt idx="746">
                  <c:v>1.0391599769868989</c:v>
                </c:pt>
                <c:pt idx="747">
                  <c:v>1.040552952827364</c:v>
                </c:pt>
                <c:pt idx="748">
                  <c:v>1.041945928667829</c:v>
                </c:pt>
                <c:pt idx="749">
                  <c:v>1.0433389045082939</c:v>
                </c:pt>
                <c:pt idx="750">
                  <c:v>1.0447318803487591</c:v>
                </c:pt>
                <c:pt idx="751">
                  <c:v>1.046124856189224</c:v>
                </c:pt>
                <c:pt idx="752">
                  <c:v>1.047517832029689</c:v>
                </c:pt>
                <c:pt idx="753">
                  <c:v>1.0489108078701541</c:v>
                </c:pt>
                <c:pt idx="754">
                  <c:v>1.0503037837106191</c:v>
                </c:pt>
                <c:pt idx="755">
                  <c:v>1.051696759551084</c:v>
                </c:pt>
                <c:pt idx="756">
                  <c:v>1.0530897353915492</c:v>
                </c:pt>
                <c:pt idx="757">
                  <c:v>1.0544827112320141</c:v>
                </c:pt>
                <c:pt idx="758">
                  <c:v>1.055875687072479</c:v>
                </c:pt>
                <c:pt idx="759">
                  <c:v>1.0572686629129442</c:v>
                </c:pt>
                <c:pt idx="760">
                  <c:v>1.0586616387534091</c:v>
                </c:pt>
                <c:pt idx="761">
                  <c:v>1.0600546145938741</c:v>
                </c:pt>
                <c:pt idx="762">
                  <c:v>1.061447590434339</c:v>
                </c:pt>
                <c:pt idx="763">
                  <c:v>1.0628405662748042</c:v>
                </c:pt>
                <c:pt idx="764">
                  <c:v>1.0642335421152691</c:v>
                </c:pt>
                <c:pt idx="765">
                  <c:v>1.065626517955734</c:v>
                </c:pt>
                <c:pt idx="766">
                  <c:v>1.0670194937961992</c:v>
                </c:pt>
                <c:pt idx="767">
                  <c:v>1.0684124696366641</c:v>
                </c:pt>
                <c:pt idx="768">
                  <c:v>1.0698054454771291</c:v>
                </c:pt>
                <c:pt idx="769">
                  <c:v>1.0711984213175942</c:v>
                </c:pt>
                <c:pt idx="770">
                  <c:v>1.0725913971580592</c:v>
                </c:pt>
                <c:pt idx="771">
                  <c:v>1.0739843729985241</c:v>
                </c:pt>
                <c:pt idx="772">
                  <c:v>1.0753773488389893</c:v>
                </c:pt>
                <c:pt idx="773">
                  <c:v>1.0767703246794542</c:v>
                </c:pt>
                <c:pt idx="774">
                  <c:v>1.0781633005199192</c:v>
                </c:pt>
                <c:pt idx="775">
                  <c:v>1.0795562763603843</c:v>
                </c:pt>
                <c:pt idx="776">
                  <c:v>1.0809492522008493</c:v>
                </c:pt>
                <c:pt idx="777">
                  <c:v>1.0823422280413142</c:v>
                </c:pt>
                <c:pt idx="778">
                  <c:v>1.0837352038817794</c:v>
                </c:pt>
                <c:pt idx="779">
                  <c:v>1.0851281797222443</c:v>
                </c:pt>
                <c:pt idx="780">
                  <c:v>1.0865211555627092</c:v>
                </c:pt>
                <c:pt idx="781">
                  <c:v>1.0879141314031744</c:v>
                </c:pt>
                <c:pt idx="782">
                  <c:v>1.0893071072436393</c:v>
                </c:pt>
                <c:pt idx="783">
                  <c:v>1.0907000830841043</c:v>
                </c:pt>
                <c:pt idx="784">
                  <c:v>1.0920930589245694</c:v>
                </c:pt>
                <c:pt idx="785">
                  <c:v>1.0934860347650344</c:v>
                </c:pt>
                <c:pt idx="786">
                  <c:v>1.0948790106054993</c:v>
                </c:pt>
                <c:pt idx="787">
                  <c:v>1.0962719864459645</c:v>
                </c:pt>
                <c:pt idx="788">
                  <c:v>1.0976649622864294</c:v>
                </c:pt>
                <c:pt idx="789">
                  <c:v>1.0990579381268943</c:v>
                </c:pt>
                <c:pt idx="790">
                  <c:v>1.1004509139673595</c:v>
                </c:pt>
                <c:pt idx="791">
                  <c:v>1.1018438898078244</c:v>
                </c:pt>
                <c:pt idx="792">
                  <c:v>1.1032368656482894</c:v>
                </c:pt>
                <c:pt idx="793">
                  <c:v>1.1046298414887545</c:v>
                </c:pt>
                <c:pt idx="794">
                  <c:v>1.1060228173292195</c:v>
                </c:pt>
                <c:pt idx="795">
                  <c:v>1.1074157931696844</c:v>
                </c:pt>
                <c:pt idx="796">
                  <c:v>1.1088087690101496</c:v>
                </c:pt>
                <c:pt idx="797">
                  <c:v>1.1102017448506145</c:v>
                </c:pt>
                <c:pt idx="798">
                  <c:v>1.1115947206910795</c:v>
                </c:pt>
                <c:pt idx="799">
                  <c:v>1.1129876965315446</c:v>
                </c:pt>
                <c:pt idx="800">
                  <c:v>1.1143806723720096</c:v>
                </c:pt>
                <c:pt idx="801">
                  <c:v>1.1157736482124745</c:v>
                </c:pt>
                <c:pt idx="802">
                  <c:v>1.1171666240529396</c:v>
                </c:pt>
                <c:pt idx="803">
                  <c:v>1.1185595998934046</c:v>
                </c:pt>
                <c:pt idx="804">
                  <c:v>1.1199525757338695</c:v>
                </c:pt>
                <c:pt idx="805">
                  <c:v>1.1213455515743347</c:v>
                </c:pt>
                <c:pt idx="806">
                  <c:v>1.1227385274147996</c:v>
                </c:pt>
                <c:pt idx="807">
                  <c:v>1.1241315032552646</c:v>
                </c:pt>
                <c:pt idx="808">
                  <c:v>1.1255244790957297</c:v>
                </c:pt>
                <c:pt idx="809">
                  <c:v>1.1269174549361947</c:v>
                </c:pt>
                <c:pt idx="810">
                  <c:v>1.1283104307766596</c:v>
                </c:pt>
                <c:pt idx="811">
                  <c:v>1.1297034066171248</c:v>
                </c:pt>
                <c:pt idx="812">
                  <c:v>1.1310963824575897</c:v>
                </c:pt>
                <c:pt idx="813">
                  <c:v>1.1324893582980546</c:v>
                </c:pt>
                <c:pt idx="814">
                  <c:v>1.1338823341385198</c:v>
                </c:pt>
                <c:pt idx="815">
                  <c:v>1.1352753099789847</c:v>
                </c:pt>
                <c:pt idx="816">
                  <c:v>1.1366682858194497</c:v>
                </c:pt>
                <c:pt idx="817">
                  <c:v>1.1380612616599148</c:v>
                </c:pt>
                <c:pt idx="818">
                  <c:v>1.1394542375003798</c:v>
                </c:pt>
                <c:pt idx="819">
                  <c:v>1.1408472133408447</c:v>
                </c:pt>
                <c:pt idx="820">
                  <c:v>1.1422401891813099</c:v>
                </c:pt>
                <c:pt idx="821">
                  <c:v>1.1436331650217748</c:v>
                </c:pt>
                <c:pt idx="822">
                  <c:v>1.1450261408622397</c:v>
                </c:pt>
                <c:pt idx="823">
                  <c:v>1.1464191167027049</c:v>
                </c:pt>
                <c:pt idx="824">
                  <c:v>1.1478120925431698</c:v>
                </c:pt>
                <c:pt idx="825">
                  <c:v>1.1492050683836348</c:v>
                </c:pt>
                <c:pt idx="826">
                  <c:v>1.1505980442240999</c:v>
                </c:pt>
                <c:pt idx="827">
                  <c:v>1.1519910200645649</c:v>
                </c:pt>
                <c:pt idx="828">
                  <c:v>1.1533839959050298</c:v>
                </c:pt>
                <c:pt idx="829">
                  <c:v>1.154776971745495</c:v>
                </c:pt>
                <c:pt idx="830">
                  <c:v>1.1561699475859599</c:v>
                </c:pt>
                <c:pt idx="831">
                  <c:v>1.1575629234264249</c:v>
                </c:pt>
                <c:pt idx="832">
                  <c:v>1.15895589926689</c:v>
                </c:pt>
                <c:pt idx="833">
                  <c:v>1.160348875107355</c:v>
                </c:pt>
                <c:pt idx="834">
                  <c:v>1.1617418509478199</c:v>
                </c:pt>
                <c:pt idx="835">
                  <c:v>1.1631348267882851</c:v>
                </c:pt>
                <c:pt idx="836">
                  <c:v>1.16452780262875</c:v>
                </c:pt>
                <c:pt idx="837">
                  <c:v>1.1659207784692149</c:v>
                </c:pt>
                <c:pt idx="838">
                  <c:v>1.1673137543096801</c:v>
                </c:pt>
                <c:pt idx="839">
                  <c:v>1.168706730150145</c:v>
                </c:pt>
                <c:pt idx="840">
                  <c:v>1.17009970599061</c:v>
                </c:pt>
                <c:pt idx="841">
                  <c:v>1.1714926818310751</c:v>
                </c:pt>
                <c:pt idx="842">
                  <c:v>1.1728856576715401</c:v>
                </c:pt>
                <c:pt idx="843">
                  <c:v>1.174278633512005</c:v>
                </c:pt>
                <c:pt idx="844">
                  <c:v>1.1756716093524702</c:v>
                </c:pt>
                <c:pt idx="845">
                  <c:v>1.1770645851929351</c:v>
                </c:pt>
                <c:pt idx="846">
                  <c:v>1.1784575610334</c:v>
                </c:pt>
                <c:pt idx="847">
                  <c:v>1.1798505368738652</c:v>
                </c:pt>
                <c:pt idx="848">
                  <c:v>1.1812435127143301</c:v>
                </c:pt>
                <c:pt idx="849">
                  <c:v>1.1826364885547951</c:v>
                </c:pt>
                <c:pt idx="850">
                  <c:v>1.1840294643952602</c:v>
                </c:pt>
                <c:pt idx="851">
                  <c:v>1.1854224402357252</c:v>
                </c:pt>
                <c:pt idx="852">
                  <c:v>1.1868154160761901</c:v>
                </c:pt>
                <c:pt idx="853">
                  <c:v>1.1882083919166553</c:v>
                </c:pt>
                <c:pt idx="854">
                  <c:v>1.1896013677571202</c:v>
                </c:pt>
                <c:pt idx="855">
                  <c:v>1.1909943435975852</c:v>
                </c:pt>
                <c:pt idx="856">
                  <c:v>1.1923873194380503</c:v>
                </c:pt>
                <c:pt idx="857">
                  <c:v>1.1937802952785153</c:v>
                </c:pt>
                <c:pt idx="858">
                  <c:v>1.1951732711189802</c:v>
                </c:pt>
                <c:pt idx="859">
                  <c:v>1.1965662469594454</c:v>
                </c:pt>
                <c:pt idx="860">
                  <c:v>1.1979592227999103</c:v>
                </c:pt>
                <c:pt idx="861">
                  <c:v>1.1993521986403752</c:v>
                </c:pt>
                <c:pt idx="862">
                  <c:v>1.2007451744808404</c:v>
                </c:pt>
                <c:pt idx="863">
                  <c:v>1.2021381503213053</c:v>
                </c:pt>
                <c:pt idx="864">
                  <c:v>1.2035311261617703</c:v>
                </c:pt>
                <c:pt idx="865">
                  <c:v>1.2049241020022354</c:v>
                </c:pt>
                <c:pt idx="866">
                  <c:v>1.2063170778427004</c:v>
                </c:pt>
                <c:pt idx="867">
                  <c:v>1.2077100536831653</c:v>
                </c:pt>
                <c:pt idx="868">
                  <c:v>1.2091030295236305</c:v>
                </c:pt>
                <c:pt idx="869">
                  <c:v>1.2104960053640954</c:v>
                </c:pt>
                <c:pt idx="870">
                  <c:v>1.2118889812045603</c:v>
                </c:pt>
                <c:pt idx="871">
                  <c:v>1.2132819570450255</c:v>
                </c:pt>
                <c:pt idx="872">
                  <c:v>1.2146749328854904</c:v>
                </c:pt>
                <c:pt idx="873">
                  <c:v>1.2160679087259554</c:v>
                </c:pt>
                <c:pt idx="874">
                  <c:v>1.2174608845664205</c:v>
                </c:pt>
                <c:pt idx="875">
                  <c:v>1.2188538604068855</c:v>
                </c:pt>
                <c:pt idx="876">
                  <c:v>1.2202468362473504</c:v>
                </c:pt>
                <c:pt idx="877">
                  <c:v>1.2216398120878156</c:v>
                </c:pt>
                <c:pt idx="878">
                  <c:v>1.2230327879282805</c:v>
                </c:pt>
                <c:pt idx="879">
                  <c:v>1.2244257637687455</c:v>
                </c:pt>
                <c:pt idx="880">
                  <c:v>1.2258187396092106</c:v>
                </c:pt>
                <c:pt idx="881">
                  <c:v>1.2272117154496756</c:v>
                </c:pt>
                <c:pt idx="882">
                  <c:v>1.2286046912901405</c:v>
                </c:pt>
                <c:pt idx="883">
                  <c:v>1.2299976671306057</c:v>
                </c:pt>
                <c:pt idx="884">
                  <c:v>1.2313906429710706</c:v>
                </c:pt>
                <c:pt idx="885">
                  <c:v>1.2327836188115355</c:v>
                </c:pt>
                <c:pt idx="886">
                  <c:v>1.2341765946520007</c:v>
                </c:pt>
                <c:pt idx="887">
                  <c:v>1.2355695704924656</c:v>
                </c:pt>
                <c:pt idx="888">
                  <c:v>1.2369625463329306</c:v>
                </c:pt>
                <c:pt idx="889">
                  <c:v>1.2383555221733957</c:v>
                </c:pt>
                <c:pt idx="890">
                  <c:v>1.2397484980138607</c:v>
                </c:pt>
                <c:pt idx="891">
                  <c:v>1.2411414738543256</c:v>
                </c:pt>
                <c:pt idx="892">
                  <c:v>1.2425344496947908</c:v>
                </c:pt>
                <c:pt idx="893">
                  <c:v>1.2439274255352557</c:v>
                </c:pt>
                <c:pt idx="894">
                  <c:v>1.2453204013757206</c:v>
                </c:pt>
                <c:pt idx="895">
                  <c:v>1.2467133772161858</c:v>
                </c:pt>
                <c:pt idx="896">
                  <c:v>1.2481063530566507</c:v>
                </c:pt>
                <c:pt idx="897">
                  <c:v>1.2494993288971157</c:v>
                </c:pt>
                <c:pt idx="898">
                  <c:v>1.2508923047375808</c:v>
                </c:pt>
                <c:pt idx="899">
                  <c:v>1.2522852805780458</c:v>
                </c:pt>
                <c:pt idx="900">
                  <c:v>1.2536782564185107</c:v>
                </c:pt>
                <c:pt idx="901">
                  <c:v>1.2550712322589759</c:v>
                </c:pt>
                <c:pt idx="902">
                  <c:v>1.2564642080994408</c:v>
                </c:pt>
                <c:pt idx="903">
                  <c:v>1.2578571839399058</c:v>
                </c:pt>
                <c:pt idx="904">
                  <c:v>1.2592501597803709</c:v>
                </c:pt>
                <c:pt idx="905">
                  <c:v>1.2606431356208359</c:v>
                </c:pt>
                <c:pt idx="906">
                  <c:v>1.2620361114613008</c:v>
                </c:pt>
                <c:pt idx="907">
                  <c:v>1.263429087301766</c:v>
                </c:pt>
                <c:pt idx="908">
                  <c:v>1.2648220631422309</c:v>
                </c:pt>
                <c:pt idx="909">
                  <c:v>1.2662150389826958</c:v>
                </c:pt>
                <c:pt idx="910">
                  <c:v>1.267608014823161</c:v>
                </c:pt>
                <c:pt idx="911">
                  <c:v>1.2690009906636259</c:v>
                </c:pt>
                <c:pt idx="912">
                  <c:v>1.2703939665040909</c:v>
                </c:pt>
                <c:pt idx="913">
                  <c:v>1.273179918185021</c:v>
                </c:pt>
                <c:pt idx="914">
                  <c:v>1.2745728940254859</c:v>
                </c:pt>
              </c:numCache>
            </c:numRef>
          </c:xVal>
          <c:yVal>
            <c:numRef>
              <c:f>Viscosity!$IK$2:$IK$916</c:f>
              <c:numCache>
                <c:formatCode>General</c:formatCode>
                <c:ptCount val="9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-4.1000000000000085</c:v>
                </c:pt>
                <c:pt idx="12">
                  <c:v>-4.1000000000000085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-4.1000000000000085</c:v>
                </c:pt>
                <c:pt idx="29">
                  <c:v>-4.1000000000000085</c:v>
                </c:pt>
                <c:pt idx="30">
                  <c:v>-4.1000000000000085</c:v>
                </c:pt>
                <c:pt idx="31">
                  <c:v>-4.1000000000000085</c:v>
                </c:pt>
                <c:pt idx="32">
                  <c:v>-4.1000000000000085</c:v>
                </c:pt>
                <c:pt idx="33">
                  <c:v>-4.1000000000000085</c:v>
                </c:pt>
                <c:pt idx="34">
                  <c:v>-4.1000000000000085</c:v>
                </c:pt>
                <c:pt idx="35">
                  <c:v>-12.100000000000009</c:v>
                </c:pt>
                <c:pt idx="36">
                  <c:v>-4.1000000000000085</c:v>
                </c:pt>
                <c:pt idx="37">
                  <c:v>8</c:v>
                </c:pt>
                <c:pt idx="38">
                  <c:v>-4.1000000000000085</c:v>
                </c:pt>
                <c:pt idx="39">
                  <c:v>-8.1000000000000085</c:v>
                </c:pt>
                <c:pt idx="40">
                  <c:v>-8.1000000000000085</c:v>
                </c:pt>
                <c:pt idx="41">
                  <c:v>-8.1000000000000085</c:v>
                </c:pt>
                <c:pt idx="42">
                  <c:v>-4.1000000000000085</c:v>
                </c:pt>
                <c:pt idx="43">
                  <c:v>-8.1000000000000085</c:v>
                </c:pt>
                <c:pt idx="44">
                  <c:v>-12.100000000000009</c:v>
                </c:pt>
                <c:pt idx="45">
                  <c:v>-8.1000000000000085</c:v>
                </c:pt>
                <c:pt idx="46">
                  <c:v>-8.1000000000000085</c:v>
                </c:pt>
                <c:pt idx="47">
                  <c:v>-8.1000000000000085</c:v>
                </c:pt>
                <c:pt idx="48">
                  <c:v>-12.100000000000009</c:v>
                </c:pt>
                <c:pt idx="49">
                  <c:v>-4.1000000000000085</c:v>
                </c:pt>
                <c:pt idx="50">
                  <c:v>-4.1000000000000085</c:v>
                </c:pt>
                <c:pt idx="51">
                  <c:v>31.799999999999997</c:v>
                </c:pt>
                <c:pt idx="52">
                  <c:v>-12.100000000000009</c:v>
                </c:pt>
                <c:pt idx="53">
                  <c:v>-12.100000000000009</c:v>
                </c:pt>
                <c:pt idx="54">
                  <c:v>-8.1000000000000085</c:v>
                </c:pt>
                <c:pt idx="55">
                  <c:v>-40.1</c:v>
                </c:pt>
                <c:pt idx="56">
                  <c:v>0</c:v>
                </c:pt>
                <c:pt idx="57">
                  <c:v>-12.100000000000009</c:v>
                </c:pt>
                <c:pt idx="58">
                  <c:v>-8.1000000000000085</c:v>
                </c:pt>
                <c:pt idx="59">
                  <c:v>-4.1000000000000085</c:v>
                </c:pt>
                <c:pt idx="60">
                  <c:v>-12.100000000000009</c:v>
                </c:pt>
                <c:pt idx="61">
                  <c:v>-8.1000000000000085</c:v>
                </c:pt>
                <c:pt idx="62">
                  <c:v>-8.1000000000000085</c:v>
                </c:pt>
                <c:pt idx="63">
                  <c:v>35.799999999999997</c:v>
                </c:pt>
                <c:pt idx="64">
                  <c:v>-12.100000000000009</c:v>
                </c:pt>
                <c:pt idx="65">
                  <c:v>-4.1000000000000085</c:v>
                </c:pt>
                <c:pt idx="66">
                  <c:v>4</c:v>
                </c:pt>
                <c:pt idx="67">
                  <c:v>35.799999999999997</c:v>
                </c:pt>
                <c:pt idx="68">
                  <c:v>-12.100000000000009</c:v>
                </c:pt>
                <c:pt idx="69">
                  <c:v>-8.1000000000000085</c:v>
                </c:pt>
                <c:pt idx="70">
                  <c:v>-16.100000000000001</c:v>
                </c:pt>
                <c:pt idx="71">
                  <c:v>-8.1000000000000085</c:v>
                </c:pt>
                <c:pt idx="72">
                  <c:v>-8.1000000000000085</c:v>
                </c:pt>
                <c:pt idx="73">
                  <c:v>27.799999999999997</c:v>
                </c:pt>
                <c:pt idx="74">
                  <c:v>-16.100000000000001</c:v>
                </c:pt>
                <c:pt idx="75">
                  <c:v>-4.1000000000000085</c:v>
                </c:pt>
                <c:pt idx="76">
                  <c:v>31.799999999999997</c:v>
                </c:pt>
                <c:pt idx="77">
                  <c:v>-12.100000000000009</c:v>
                </c:pt>
                <c:pt idx="78">
                  <c:v>-12.100000000000009</c:v>
                </c:pt>
                <c:pt idx="79">
                  <c:v>-8.1000000000000085</c:v>
                </c:pt>
                <c:pt idx="80">
                  <c:v>12</c:v>
                </c:pt>
                <c:pt idx="81">
                  <c:v>-12.100000000000009</c:v>
                </c:pt>
                <c:pt idx="82">
                  <c:v>-8.1000000000000085</c:v>
                </c:pt>
                <c:pt idx="83">
                  <c:v>-12.100000000000009</c:v>
                </c:pt>
                <c:pt idx="84">
                  <c:v>4</c:v>
                </c:pt>
                <c:pt idx="85">
                  <c:v>-12.100000000000009</c:v>
                </c:pt>
                <c:pt idx="86">
                  <c:v>0</c:v>
                </c:pt>
                <c:pt idx="87">
                  <c:v>-16.100000000000001</c:v>
                </c:pt>
                <c:pt idx="88">
                  <c:v>-16.100000000000001</c:v>
                </c:pt>
                <c:pt idx="89">
                  <c:v>-16.100000000000001</c:v>
                </c:pt>
                <c:pt idx="90">
                  <c:v>-20.100000000000001</c:v>
                </c:pt>
                <c:pt idx="91">
                  <c:v>-16.100000000000001</c:v>
                </c:pt>
                <c:pt idx="92">
                  <c:v>-20.100000000000001</c:v>
                </c:pt>
                <c:pt idx="93">
                  <c:v>-16.100000000000001</c:v>
                </c:pt>
                <c:pt idx="94">
                  <c:v>-12.100000000000009</c:v>
                </c:pt>
                <c:pt idx="95">
                  <c:v>-16.100000000000001</c:v>
                </c:pt>
                <c:pt idx="96">
                  <c:v>-16.100000000000001</c:v>
                </c:pt>
                <c:pt idx="97">
                  <c:v>-20.100000000000001</c:v>
                </c:pt>
                <c:pt idx="98">
                  <c:v>-12.100000000000009</c:v>
                </c:pt>
                <c:pt idx="99">
                  <c:v>0</c:v>
                </c:pt>
                <c:pt idx="100">
                  <c:v>0</c:v>
                </c:pt>
                <c:pt idx="101">
                  <c:v>-12.100000000000009</c:v>
                </c:pt>
                <c:pt idx="102">
                  <c:v>4</c:v>
                </c:pt>
                <c:pt idx="103">
                  <c:v>-16.100000000000001</c:v>
                </c:pt>
                <c:pt idx="104">
                  <c:v>-12.100000000000009</c:v>
                </c:pt>
                <c:pt idx="105">
                  <c:v>-16.100000000000001</c:v>
                </c:pt>
                <c:pt idx="106">
                  <c:v>-16.100000000000001</c:v>
                </c:pt>
                <c:pt idx="107">
                  <c:v>-8.1000000000000085</c:v>
                </c:pt>
                <c:pt idx="108">
                  <c:v>-16.100000000000001</c:v>
                </c:pt>
                <c:pt idx="109">
                  <c:v>-16.100000000000001</c:v>
                </c:pt>
                <c:pt idx="110">
                  <c:v>-12.100000000000009</c:v>
                </c:pt>
                <c:pt idx="111">
                  <c:v>8</c:v>
                </c:pt>
                <c:pt idx="112">
                  <c:v>-4.1000000000000085</c:v>
                </c:pt>
                <c:pt idx="113">
                  <c:v>-16.100000000000001</c:v>
                </c:pt>
                <c:pt idx="114">
                  <c:v>-16.100000000000001</c:v>
                </c:pt>
                <c:pt idx="115">
                  <c:v>-20.100000000000001</c:v>
                </c:pt>
                <c:pt idx="116">
                  <c:v>63.8</c:v>
                </c:pt>
                <c:pt idx="117">
                  <c:v>39.799999999999997</c:v>
                </c:pt>
                <c:pt idx="118">
                  <c:v>-16.100000000000001</c:v>
                </c:pt>
                <c:pt idx="119">
                  <c:v>-8.1000000000000085</c:v>
                </c:pt>
                <c:pt idx="120">
                  <c:v>-8.1000000000000085</c:v>
                </c:pt>
                <c:pt idx="121">
                  <c:v>27.799999999999997</c:v>
                </c:pt>
                <c:pt idx="122">
                  <c:v>59.8</c:v>
                </c:pt>
                <c:pt idx="123">
                  <c:v>-16.100000000000001</c:v>
                </c:pt>
                <c:pt idx="124">
                  <c:v>51.8</c:v>
                </c:pt>
                <c:pt idx="125">
                  <c:v>-16.100000000000001</c:v>
                </c:pt>
                <c:pt idx="126">
                  <c:v>-20.100000000000001</c:v>
                </c:pt>
                <c:pt idx="127">
                  <c:v>-16.100000000000001</c:v>
                </c:pt>
                <c:pt idx="128">
                  <c:v>-20.100000000000001</c:v>
                </c:pt>
                <c:pt idx="129">
                  <c:v>-32.1</c:v>
                </c:pt>
                <c:pt idx="130">
                  <c:v>-20.100000000000001</c:v>
                </c:pt>
                <c:pt idx="131">
                  <c:v>-24.1</c:v>
                </c:pt>
                <c:pt idx="132">
                  <c:v>-16.100000000000001</c:v>
                </c:pt>
                <c:pt idx="133">
                  <c:v>-20.100000000000001</c:v>
                </c:pt>
                <c:pt idx="134">
                  <c:v>-16.100000000000001</c:v>
                </c:pt>
                <c:pt idx="135">
                  <c:v>-20.100000000000001</c:v>
                </c:pt>
                <c:pt idx="136">
                  <c:v>-16.100000000000001</c:v>
                </c:pt>
                <c:pt idx="137">
                  <c:v>8</c:v>
                </c:pt>
                <c:pt idx="138">
                  <c:v>-20.100000000000001</c:v>
                </c:pt>
                <c:pt idx="139">
                  <c:v>-12.100000000000009</c:v>
                </c:pt>
                <c:pt idx="140">
                  <c:v>-16.100000000000001</c:v>
                </c:pt>
                <c:pt idx="141">
                  <c:v>-16.100000000000001</c:v>
                </c:pt>
                <c:pt idx="142">
                  <c:v>-20.100000000000001</c:v>
                </c:pt>
                <c:pt idx="143">
                  <c:v>-20.100000000000001</c:v>
                </c:pt>
                <c:pt idx="144">
                  <c:v>-16.100000000000001</c:v>
                </c:pt>
                <c:pt idx="145">
                  <c:v>-16.100000000000001</c:v>
                </c:pt>
                <c:pt idx="146">
                  <c:v>-20.100000000000001</c:v>
                </c:pt>
                <c:pt idx="147">
                  <c:v>-20.100000000000001</c:v>
                </c:pt>
                <c:pt idx="148">
                  <c:v>-20.100000000000001</c:v>
                </c:pt>
                <c:pt idx="149">
                  <c:v>-12.100000000000009</c:v>
                </c:pt>
                <c:pt idx="150">
                  <c:v>-20.100000000000001</c:v>
                </c:pt>
                <c:pt idx="151">
                  <c:v>-20.100000000000001</c:v>
                </c:pt>
                <c:pt idx="152">
                  <c:v>-16.100000000000001</c:v>
                </c:pt>
                <c:pt idx="153">
                  <c:v>-20.100000000000001</c:v>
                </c:pt>
                <c:pt idx="154">
                  <c:v>-20.100000000000001</c:v>
                </c:pt>
                <c:pt idx="155">
                  <c:v>-24.1</c:v>
                </c:pt>
                <c:pt idx="156">
                  <c:v>-20.100000000000001</c:v>
                </c:pt>
                <c:pt idx="157">
                  <c:v>-16.100000000000001</c:v>
                </c:pt>
                <c:pt idx="158">
                  <c:v>-16.100000000000001</c:v>
                </c:pt>
                <c:pt idx="159">
                  <c:v>-20.100000000000001</c:v>
                </c:pt>
                <c:pt idx="160">
                  <c:v>-20.100000000000001</c:v>
                </c:pt>
                <c:pt idx="161">
                  <c:v>-20.100000000000001</c:v>
                </c:pt>
                <c:pt idx="162">
                  <c:v>-20.100000000000001</c:v>
                </c:pt>
                <c:pt idx="163">
                  <c:v>-20.100000000000001</c:v>
                </c:pt>
                <c:pt idx="164">
                  <c:v>-20.100000000000001</c:v>
                </c:pt>
                <c:pt idx="165">
                  <c:v>-24.1</c:v>
                </c:pt>
                <c:pt idx="166">
                  <c:v>-20.100000000000001</c:v>
                </c:pt>
                <c:pt idx="167">
                  <c:v>-16.100000000000001</c:v>
                </c:pt>
                <c:pt idx="168">
                  <c:v>-20.100000000000001</c:v>
                </c:pt>
                <c:pt idx="169">
                  <c:v>-20.100000000000001</c:v>
                </c:pt>
                <c:pt idx="170">
                  <c:v>-20.100000000000001</c:v>
                </c:pt>
                <c:pt idx="171">
                  <c:v>-24.1</c:v>
                </c:pt>
                <c:pt idx="172">
                  <c:v>-8.1000000000000085</c:v>
                </c:pt>
                <c:pt idx="173">
                  <c:v>-24.1</c:v>
                </c:pt>
                <c:pt idx="174">
                  <c:v>-20.100000000000001</c:v>
                </c:pt>
                <c:pt idx="175">
                  <c:v>-12.100000000000009</c:v>
                </c:pt>
                <c:pt idx="176">
                  <c:v>-24.1</c:v>
                </c:pt>
                <c:pt idx="177">
                  <c:v>-20.100000000000001</c:v>
                </c:pt>
                <c:pt idx="178">
                  <c:v>-20.100000000000001</c:v>
                </c:pt>
                <c:pt idx="179">
                  <c:v>-20.100000000000001</c:v>
                </c:pt>
                <c:pt idx="180">
                  <c:v>-24.1</c:v>
                </c:pt>
                <c:pt idx="181">
                  <c:v>-20.100000000000001</c:v>
                </c:pt>
                <c:pt idx="182">
                  <c:v>-20.100000000000001</c:v>
                </c:pt>
                <c:pt idx="183">
                  <c:v>-20.100000000000001</c:v>
                </c:pt>
                <c:pt idx="184">
                  <c:v>-24.1</c:v>
                </c:pt>
                <c:pt idx="185">
                  <c:v>-24.1</c:v>
                </c:pt>
                <c:pt idx="186">
                  <c:v>-20.100000000000001</c:v>
                </c:pt>
                <c:pt idx="187">
                  <c:v>-20.100000000000001</c:v>
                </c:pt>
                <c:pt idx="188">
                  <c:v>-24.1</c:v>
                </c:pt>
                <c:pt idx="189">
                  <c:v>-20.100000000000001</c:v>
                </c:pt>
                <c:pt idx="190">
                  <c:v>-24.1</c:v>
                </c:pt>
                <c:pt idx="191">
                  <c:v>-16.100000000000001</c:v>
                </c:pt>
                <c:pt idx="192">
                  <c:v>-24.1</c:v>
                </c:pt>
                <c:pt idx="193">
                  <c:v>-24.1</c:v>
                </c:pt>
                <c:pt idx="194">
                  <c:v>-20.100000000000001</c:v>
                </c:pt>
                <c:pt idx="195">
                  <c:v>-24.1</c:v>
                </c:pt>
                <c:pt idx="196">
                  <c:v>-24.1</c:v>
                </c:pt>
                <c:pt idx="197">
                  <c:v>-20.100000000000001</c:v>
                </c:pt>
                <c:pt idx="198">
                  <c:v>-24.1</c:v>
                </c:pt>
                <c:pt idx="199">
                  <c:v>-20.100000000000001</c:v>
                </c:pt>
                <c:pt idx="200">
                  <c:v>-24.1</c:v>
                </c:pt>
                <c:pt idx="201">
                  <c:v>-8.1000000000000085</c:v>
                </c:pt>
                <c:pt idx="202">
                  <c:v>-20.100000000000001</c:v>
                </c:pt>
                <c:pt idx="203">
                  <c:v>-24.1</c:v>
                </c:pt>
                <c:pt idx="204">
                  <c:v>-20.100000000000001</c:v>
                </c:pt>
                <c:pt idx="205">
                  <c:v>-24.1</c:v>
                </c:pt>
                <c:pt idx="206">
                  <c:v>-8.1000000000000085</c:v>
                </c:pt>
                <c:pt idx="207">
                  <c:v>-20.100000000000001</c:v>
                </c:pt>
                <c:pt idx="208">
                  <c:v>4</c:v>
                </c:pt>
                <c:pt idx="209">
                  <c:v>-24.1</c:v>
                </c:pt>
                <c:pt idx="210">
                  <c:v>-16.100000000000001</c:v>
                </c:pt>
                <c:pt idx="211">
                  <c:v>-4.1000000000000085</c:v>
                </c:pt>
                <c:pt idx="212">
                  <c:v>-40.1</c:v>
                </c:pt>
                <c:pt idx="213">
                  <c:v>-24.1</c:v>
                </c:pt>
                <c:pt idx="214">
                  <c:v>-24.1</c:v>
                </c:pt>
                <c:pt idx="215">
                  <c:v>-20.100000000000001</c:v>
                </c:pt>
                <c:pt idx="216">
                  <c:v>-24.1</c:v>
                </c:pt>
                <c:pt idx="217">
                  <c:v>-24.1</c:v>
                </c:pt>
                <c:pt idx="218">
                  <c:v>-20.100000000000001</c:v>
                </c:pt>
                <c:pt idx="219">
                  <c:v>-20.100000000000001</c:v>
                </c:pt>
                <c:pt idx="220">
                  <c:v>-24.1</c:v>
                </c:pt>
                <c:pt idx="221">
                  <c:v>-20.100000000000001</c:v>
                </c:pt>
                <c:pt idx="222">
                  <c:v>-20.100000000000001</c:v>
                </c:pt>
                <c:pt idx="223">
                  <c:v>-20.100000000000001</c:v>
                </c:pt>
                <c:pt idx="224">
                  <c:v>-16.100000000000001</c:v>
                </c:pt>
                <c:pt idx="225">
                  <c:v>71.8</c:v>
                </c:pt>
                <c:pt idx="226">
                  <c:v>59.8</c:v>
                </c:pt>
                <c:pt idx="227">
                  <c:v>-12.100000000000009</c:v>
                </c:pt>
                <c:pt idx="228">
                  <c:v>-76.2</c:v>
                </c:pt>
                <c:pt idx="229">
                  <c:v>-16.100000000000001</c:v>
                </c:pt>
                <c:pt idx="230">
                  <c:v>-16.100000000000001</c:v>
                </c:pt>
                <c:pt idx="231">
                  <c:v>-24.1</c:v>
                </c:pt>
                <c:pt idx="232">
                  <c:v>-24.1</c:v>
                </c:pt>
                <c:pt idx="233">
                  <c:v>-16.100000000000001</c:v>
                </c:pt>
                <c:pt idx="234">
                  <c:v>-16.100000000000001</c:v>
                </c:pt>
                <c:pt idx="235">
                  <c:v>-24.1</c:v>
                </c:pt>
                <c:pt idx="236">
                  <c:v>-20.100000000000001</c:v>
                </c:pt>
                <c:pt idx="237">
                  <c:v>-4.1000000000000085</c:v>
                </c:pt>
                <c:pt idx="238">
                  <c:v>-24.1</c:v>
                </c:pt>
                <c:pt idx="239">
                  <c:v>-20.100000000000001</c:v>
                </c:pt>
                <c:pt idx="240">
                  <c:v>-20.100000000000001</c:v>
                </c:pt>
                <c:pt idx="241">
                  <c:v>-24.1</c:v>
                </c:pt>
                <c:pt idx="242">
                  <c:v>-24.1</c:v>
                </c:pt>
                <c:pt idx="243">
                  <c:v>-4.1000000000000085</c:v>
                </c:pt>
                <c:pt idx="244">
                  <c:v>-20.100000000000001</c:v>
                </c:pt>
                <c:pt idx="245">
                  <c:v>-12.100000000000009</c:v>
                </c:pt>
                <c:pt idx="246">
                  <c:v>-16.100000000000001</c:v>
                </c:pt>
                <c:pt idx="247">
                  <c:v>-24.1</c:v>
                </c:pt>
                <c:pt idx="248">
                  <c:v>-20.100000000000001</c:v>
                </c:pt>
                <c:pt idx="249">
                  <c:v>-16.100000000000001</c:v>
                </c:pt>
                <c:pt idx="250">
                  <c:v>-8.1000000000000085</c:v>
                </c:pt>
                <c:pt idx="251">
                  <c:v>35.799999999999997</c:v>
                </c:pt>
                <c:pt idx="252">
                  <c:v>-16.100000000000001</c:v>
                </c:pt>
                <c:pt idx="253">
                  <c:v>-20.100000000000001</c:v>
                </c:pt>
                <c:pt idx="254">
                  <c:v>12</c:v>
                </c:pt>
                <c:pt idx="255">
                  <c:v>-12.100000000000009</c:v>
                </c:pt>
                <c:pt idx="256">
                  <c:v>51.8</c:v>
                </c:pt>
                <c:pt idx="257">
                  <c:v>-24.1</c:v>
                </c:pt>
                <c:pt idx="258">
                  <c:v>-24.1</c:v>
                </c:pt>
                <c:pt idx="259">
                  <c:v>12</c:v>
                </c:pt>
                <c:pt idx="260">
                  <c:v>75.8</c:v>
                </c:pt>
                <c:pt idx="261">
                  <c:v>-4.1000000000000085</c:v>
                </c:pt>
                <c:pt idx="262">
                  <c:v>-20.100000000000001</c:v>
                </c:pt>
                <c:pt idx="263">
                  <c:v>-24.1</c:v>
                </c:pt>
                <c:pt idx="264">
                  <c:v>23.799999999999997</c:v>
                </c:pt>
                <c:pt idx="265">
                  <c:v>27.799999999999997</c:v>
                </c:pt>
                <c:pt idx="266">
                  <c:v>-8.1000000000000085</c:v>
                </c:pt>
                <c:pt idx="267">
                  <c:v>-16.100000000000001</c:v>
                </c:pt>
                <c:pt idx="268">
                  <c:v>-8.1000000000000085</c:v>
                </c:pt>
                <c:pt idx="269">
                  <c:v>-20.100000000000001</c:v>
                </c:pt>
                <c:pt idx="270">
                  <c:v>-8.1000000000000085</c:v>
                </c:pt>
                <c:pt idx="271">
                  <c:v>-16.100000000000001</c:v>
                </c:pt>
                <c:pt idx="272">
                  <c:v>-12.100000000000009</c:v>
                </c:pt>
                <c:pt idx="273">
                  <c:v>-12.100000000000009</c:v>
                </c:pt>
                <c:pt idx="274">
                  <c:v>-20.100000000000001</c:v>
                </c:pt>
                <c:pt idx="275">
                  <c:v>175.8</c:v>
                </c:pt>
                <c:pt idx="276">
                  <c:v>-24.1</c:v>
                </c:pt>
                <c:pt idx="277">
                  <c:v>-4.1000000000000085</c:v>
                </c:pt>
                <c:pt idx="278">
                  <c:v>-28.1</c:v>
                </c:pt>
                <c:pt idx="279">
                  <c:v>-16.100000000000001</c:v>
                </c:pt>
                <c:pt idx="280">
                  <c:v>83.8</c:v>
                </c:pt>
                <c:pt idx="281">
                  <c:v>12</c:v>
                </c:pt>
                <c:pt idx="282">
                  <c:v>-4.1000000000000085</c:v>
                </c:pt>
                <c:pt idx="283">
                  <c:v>4</c:v>
                </c:pt>
                <c:pt idx="284">
                  <c:v>92.8</c:v>
                </c:pt>
                <c:pt idx="285">
                  <c:v>-16.100000000000001</c:v>
                </c:pt>
                <c:pt idx="286">
                  <c:v>-12.100000000000009</c:v>
                </c:pt>
                <c:pt idx="287">
                  <c:v>-8.1000000000000085</c:v>
                </c:pt>
                <c:pt idx="288">
                  <c:v>-20.100000000000001</c:v>
                </c:pt>
                <c:pt idx="289">
                  <c:v>20</c:v>
                </c:pt>
                <c:pt idx="290">
                  <c:v>143.80000000000001</c:v>
                </c:pt>
                <c:pt idx="291">
                  <c:v>-4.1000000000000085</c:v>
                </c:pt>
                <c:pt idx="292">
                  <c:v>-8.1000000000000085</c:v>
                </c:pt>
                <c:pt idx="293">
                  <c:v>-8.1000000000000085</c:v>
                </c:pt>
                <c:pt idx="294">
                  <c:v>-20.100000000000001</c:v>
                </c:pt>
                <c:pt idx="295">
                  <c:v>0</c:v>
                </c:pt>
                <c:pt idx="296">
                  <c:v>172.8</c:v>
                </c:pt>
                <c:pt idx="297">
                  <c:v>-8.1000000000000085</c:v>
                </c:pt>
                <c:pt idx="298">
                  <c:v>23.799999999999997</c:v>
                </c:pt>
                <c:pt idx="299">
                  <c:v>-24.1</c:v>
                </c:pt>
                <c:pt idx="300">
                  <c:v>67.8</c:v>
                </c:pt>
                <c:pt idx="301">
                  <c:v>-12.100000000000009</c:v>
                </c:pt>
                <c:pt idx="302">
                  <c:v>-24.1</c:v>
                </c:pt>
                <c:pt idx="303">
                  <c:v>-20.100000000000001</c:v>
                </c:pt>
                <c:pt idx="304">
                  <c:v>-24.1</c:v>
                </c:pt>
                <c:pt idx="305">
                  <c:v>219.8</c:v>
                </c:pt>
                <c:pt idx="306">
                  <c:v>-16.100000000000001</c:v>
                </c:pt>
                <c:pt idx="307">
                  <c:v>-24.1</c:v>
                </c:pt>
                <c:pt idx="308">
                  <c:v>-20.100000000000001</c:v>
                </c:pt>
                <c:pt idx="309">
                  <c:v>55.8</c:v>
                </c:pt>
                <c:pt idx="310">
                  <c:v>75.8</c:v>
                </c:pt>
                <c:pt idx="311">
                  <c:v>-20.100000000000001</c:v>
                </c:pt>
                <c:pt idx="312">
                  <c:v>-20.100000000000001</c:v>
                </c:pt>
                <c:pt idx="313">
                  <c:v>51.8</c:v>
                </c:pt>
                <c:pt idx="314">
                  <c:v>155.80000000000001</c:v>
                </c:pt>
                <c:pt idx="315">
                  <c:v>27.799999999999997</c:v>
                </c:pt>
                <c:pt idx="316">
                  <c:v>23.799999999999997</c:v>
                </c:pt>
                <c:pt idx="317">
                  <c:v>12</c:v>
                </c:pt>
                <c:pt idx="318">
                  <c:v>8</c:v>
                </c:pt>
                <c:pt idx="319">
                  <c:v>83.8</c:v>
                </c:pt>
                <c:pt idx="320">
                  <c:v>67.8</c:v>
                </c:pt>
                <c:pt idx="321">
                  <c:v>112.8</c:v>
                </c:pt>
                <c:pt idx="322">
                  <c:v>67.8</c:v>
                </c:pt>
                <c:pt idx="323">
                  <c:v>-20.100000000000001</c:v>
                </c:pt>
                <c:pt idx="324">
                  <c:v>0</c:v>
                </c:pt>
                <c:pt idx="325">
                  <c:v>-4.1000000000000085</c:v>
                </c:pt>
                <c:pt idx="326">
                  <c:v>67.8</c:v>
                </c:pt>
                <c:pt idx="327">
                  <c:v>-12.100000000000009</c:v>
                </c:pt>
                <c:pt idx="328">
                  <c:v>-24.1</c:v>
                </c:pt>
                <c:pt idx="329">
                  <c:v>20</c:v>
                </c:pt>
                <c:pt idx="330">
                  <c:v>132.80000000000001</c:v>
                </c:pt>
                <c:pt idx="331">
                  <c:v>107.8</c:v>
                </c:pt>
                <c:pt idx="332">
                  <c:v>0</c:v>
                </c:pt>
                <c:pt idx="333">
                  <c:v>12</c:v>
                </c:pt>
                <c:pt idx="334">
                  <c:v>20</c:v>
                </c:pt>
                <c:pt idx="335">
                  <c:v>-8.1000000000000085</c:v>
                </c:pt>
                <c:pt idx="336">
                  <c:v>12</c:v>
                </c:pt>
                <c:pt idx="337">
                  <c:v>12</c:v>
                </c:pt>
                <c:pt idx="338">
                  <c:v>8</c:v>
                </c:pt>
                <c:pt idx="339">
                  <c:v>55.8</c:v>
                </c:pt>
                <c:pt idx="340">
                  <c:v>12</c:v>
                </c:pt>
                <c:pt idx="341">
                  <c:v>-24.1</c:v>
                </c:pt>
                <c:pt idx="342">
                  <c:v>35.799999999999997</c:v>
                </c:pt>
                <c:pt idx="343">
                  <c:v>39.799999999999997</c:v>
                </c:pt>
                <c:pt idx="344">
                  <c:v>215.8</c:v>
                </c:pt>
                <c:pt idx="345">
                  <c:v>55.8</c:v>
                </c:pt>
                <c:pt idx="346">
                  <c:v>-8.1000000000000085</c:v>
                </c:pt>
                <c:pt idx="347">
                  <c:v>23.799999999999997</c:v>
                </c:pt>
                <c:pt idx="348">
                  <c:v>-16.100000000000001</c:v>
                </c:pt>
                <c:pt idx="349">
                  <c:v>23.799999999999997</c:v>
                </c:pt>
                <c:pt idx="350">
                  <c:v>0</c:v>
                </c:pt>
                <c:pt idx="351">
                  <c:v>-16.100000000000001</c:v>
                </c:pt>
                <c:pt idx="352">
                  <c:v>-4.1000000000000085</c:v>
                </c:pt>
                <c:pt idx="353">
                  <c:v>-12.100000000000009</c:v>
                </c:pt>
                <c:pt idx="354">
                  <c:v>187.8</c:v>
                </c:pt>
                <c:pt idx="355">
                  <c:v>4</c:v>
                </c:pt>
                <c:pt idx="356">
                  <c:v>-8.1000000000000085</c:v>
                </c:pt>
                <c:pt idx="357">
                  <c:v>35.799999999999997</c:v>
                </c:pt>
                <c:pt idx="358">
                  <c:v>92.8</c:v>
                </c:pt>
                <c:pt idx="359">
                  <c:v>20</c:v>
                </c:pt>
                <c:pt idx="360">
                  <c:v>-8.1000000000000085</c:v>
                </c:pt>
                <c:pt idx="361">
                  <c:v>43.8</c:v>
                </c:pt>
                <c:pt idx="362">
                  <c:v>115.8</c:v>
                </c:pt>
                <c:pt idx="363">
                  <c:v>8</c:v>
                </c:pt>
                <c:pt idx="364">
                  <c:v>-12.100000000000009</c:v>
                </c:pt>
                <c:pt idx="365">
                  <c:v>31.799999999999997</c:v>
                </c:pt>
                <c:pt idx="366">
                  <c:v>155.80000000000001</c:v>
                </c:pt>
                <c:pt idx="367">
                  <c:v>-40.1</c:v>
                </c:pt>
                <c:pt idx="368">
                  <c:v>-8.1000000000000085</c:v>
                </c:pt>
                <c:pt idx="369">
                  <c:v>0</c:v>
                </c:pt>
                <c:pt idx="370">
                  <c:v>43.8</c:v>
                </c:pt>
                <c:pt idx="371">
                  <c:v>87.8</c:v>
                </c:pt>
                <c:pt idx="372">
                  <c:v>-16.100000000000001</c:v>
                </c:pt>
                <c:pt idx="373">
                  <c:v>23.799999999999997</c:v>
                </c:pt>
                <c:pt idx="374">
                  <c:v>79.8</c:v>
                </c:pt>
                <c:pt idx="375">
                  <c:v>207.8</c:v>
                </c:pt>
                <c:pt idx="376">
                  <c:v>-4.1000000000000085</c:v>
                </c:pt>
                <c:pt idx="377">
                  <c:v>-12.100000000000009</c:v>
                </c:pt>
                <c:pt idx="378">
                  <c:v>27.799999999999997</c:v>
                </c:pt>
                <c:pt idx="379">
                  <c:v>-20.100000000000001</c:v>
                </c:pt>
                <c:pt idx="380">
                  <c:v>63.8</c:v>
                </c:pt>
                <c:pt idx="381">
                  <c:v>15.599999999999994</c:v>
                </c:pt>
                <c:pt idx="382">
                  <c:v>-16.100000000000001</c:v>
                </c:pt>
                <c:pt idx="383">
                  <c:v>-8.1000000000000085</c:v>
                </c:pt>
                <c:pt idx="384">
                  <c:v>-12.100000000000009</c:v>
                </c:pt>
                <c:pt idx="385">
                  <c:v>75.8</c:v>
                </c:pt>
                <c:pt idx="386">
                  <c:v>67.8</c:v>
                </c:pt>
                <c:pt idx="387">
                  <c:v>0</c:v>
                </c:pt>
                <c:pt idx="388">
                  <c:v>-16.100000000000001</c:v>
                </c:pt>
                <c:pt idx="389">
                  <c:v>-12.100000000000009</c:v>
                </c:pt>
                <c:pt idx="390">
                  <c:v>4</c:v>
                </c:pt>
                <c:pt idx="391">
                  <c:v>-24.1</c:v>
                </c:pt>
                <c:pt idx="392">
                  <c:v>138.80000000000001</c:v>
                </c:pt>
                <c:pt idx="393">
                  <c:v>31.799999999999997</c:v>
                </c:pt>
                <c:pt idx="394">
                  <c:v>-24.1</c:v>
                </c:pt>
                <c:pt idx="395">
                  <c:v>27.799999999999997</c:v>
                </c:pt>
                <c:pt idx="396">
                  <c:v>83.8</c:v>
                </c:pt>
                <c:pt idx="397">
                  <c:v>-24.1</c:v>
                </c:pt>
                <c:pt idx="398">
                  <c:v>12</c:v>
                </c:pt>
                <c:pt idx="399">
                  <c:v>87.8</c:v>
                </c:pt>
                <c:pt idx="400">
                  <c:v>-16.100000000000001</c:v>
                </c:pt>
                <c:pt idx="401">
                  <c:v>-24.1</c:v>
                </c:pt>
                <c:pt idx="402">
                  <c:v>8</c:v>
                </c:pt>
                <c:pt idx="403">
                  <c:v>-16.100000000000001</c:v>
                </c:pt>
                <c:pt idx="404">
                  <c:v>23.799999999999997</c:v>
                </c:pt>
                <c:pt idx="405">
                  <c:v>87.8</c:v>
                </c:pt>
                <c:pt idx="406">
                  <c:v>-16.100000000000001</c:v>
                </c:pt>
                <c:pt idx="407">
                  <c:v>15.599999999999994</c:v>
                </c:pt>
                <c:pt idx="408">
                  <c:v>12</c:v>
                </c:pt>
                <c:pt idx="409">
                  <c:v>63.8</c:v>
                </c:pt>
                <c:pt idx="410">
                  <c:v>75.8</c:v>
                </c:pt>
                <c:pt idx="411">
                  <c:v>-4.1000000000000085</c:v>
                </c:pt>
                <c:pt idx="412">
                  <c:v>-4.1000000000000085</c:v>
                </c:pt>
                <c:pt idx="413">
                  <c:v>8</c:v>
                </c:pt>
                <c:pt idx="414">
                  <c:v>43.8</c:v>
                </c:pt>
                <c:pt idx="415">
                  <c:v>158.80000000000001</c:v>
                </c:pt>
                <c:pt idx="416">
                  <c:v>-12.100000000000009</c:v>
                </c:pt>
                <c:pt idx="417">
                  <c:v>-4.1000000000000085</c:v>
                </c:pt>
                <c:pt idx="418">
                  <c:v>31.799999999999997</c:v>
                </c:pt>
                <c:pt idx="419">
                  <c:v>79.8</c:v>
                </c:pt>
                <c:pt idx="420">
                  <c:v>-4.1000000000000085</c:v>
                </c:pt>
                <c:pt idx="421">
                  <c:v>-8.1000000000000085</c:v>
                </c:pt>
                <c:pt idx="422">
                  <c:v>75.8</c:v>
                </c:pt>
                <c:pt idx="423">
                  <c:v>27.799999999999997</c:v>
                </c:pt>
                <c:pt idx="424">
                  <c:v>-12.100000000000009</c:v>
                </c:pt>
                <c:pt idx="425">
                  <c:v>-12.100000000000009</c:v>
                </c:pt>
                <c:pt idx="426">
                  <c:v>23.799999999999997</c:v>
                </c:pt>
                <c:pt idx="427">
                  <c:v>115.8</c:v>
                </c:pt>
                <c:pt idx="428">
                  <c:v>-16.100000000000001</c:v>
                </c:pt>
                <c:pt idx="429">
                  <c:v>-4.1000000000000085</c:v>
                </c:pt>
                <c:pt idx="430">
                  <c:v>15.599999999999994</c:v>
                </c:pt>
                <c:pt idx="431">
                  <c:v>23.799999999999997</c:v>
                </c:pt>
                <c:pt idx="432">
                  <c:v>8</c:v>
                </c:pt>
                <c:pt idx="433">
                  <c:v>-8.1000000000000085</c:v>
                </c:pt>
                <c:pt idx="434">
                  <c:v>4</c:v>
                </c:pt>
                <c:pt idx="435">
                  <c:v>12</c:v>
                </c:pt>
                <c:pt idx="436">
                  <c:v>39.799999999999997</c:v>
                </c:pt>
                <c:pt idx="437">
                  <c:v>-44.300000000000004</c:v>
                </c:pt>
                <c:pt idx="438">
                  <c:v>-12.100000000000009</c:v>
                </c:pt>
                <c:pt idx="439">
                  <c:v>20</c:v>
                </c:pt>
                <c:pt idx="440">
                  <c:v>-8.1000000000000085</c:v>
                </c:pt>
                <c:pt idx="441">
                  <c:v>-24.1</c:v>
                </c:pt>
                <c:pt idx="442">
                  <c:v>-12.100000000000009</c:v>
                </c:pt>
                <c:pt idx="443">
                  <c:v>8</c:v>
                </c:pt>
                <c:pt idx="444">
                  <c:v>31.799999999999997</c:v>
                </c:pt>
                <c:pt idx="445">
                  <c:v>-8.1000000000000085</c:v>
                </c:pt>
                <c:pt idx="446">
                  <c:v>-20.100000000000001</c:v>
                </c:pt>
                <c:pt idx="447">
                  <c:v>-12.100000000000009</c:v>
                </c:pt>
                <c:pt idx="448">
                  <c:v>59.8</c:v>
                </c:pt>
                <c:pt idx="449">
                  <c:v>155.80000000000001</c:v>
                </c:pt>
                <c:pt idx="450">
                  <c:v>-4.1000000000000085</c:v>
                </c:pt>
                <c:pt idx="451">
                  <c:v>20</c:v>
                </c:pt>
                <c:pt idx="452">
                  <c:v>67.8</c:v>
                </c:pt>
                <c:pt idx="453">
                  <c:v>75.8</c:v>
                </c:pt>
                <c:pt idx="454">
                  <c:v>0</c:v>
                </c:pt>
                <c:pt idx="455">
                  <c:v>15.599999999999994</c:v>
                </c:pt>
                <c:pt idx="456">
                  <c:v>43.8</c:v>
                </c:pt>
                <c:pt idx="457">
                  <c:v>199.8</c:v>
                </c:pt>
                <c:pt idx="458">
                  <c:v>-4.1000000000000085</c:v>
                </c:pt>
                <c:pt idx="459">
                  <c:v>15.599999999999994</c:v>
                </c:pt>
                <c:pt idx="460">
                  <c:v>35.799999999999997</c:v>
                </c:pt>
                <c:pt idx="461">
                  <c:v>152.80000000000001</c:v>
                </c:pt>
                <c:pt idx="462">
                  <c:v>8</c:v>
                </c:pt>
                <c:pt idx="463">
                  <c:v>0</c:v>
                </c:pt>
                <c:pt idx="464">
                  <c:v>8</c:v>
                </c:pt>
                <c:pt idx="465">
                  <c:v>31.799999999999997</c:v>
                </c:pt>
                <c:pt idx="466">
                  <c:v>75.8</c:v>
                </c:pt>
                <c:pt idx="467">
                  <c:v>120.8</c:v>
                </c:pt>
                <c:pt idx="468">
                  <c:v>-12.100000000000009</c:v>
                </c:pt>
                <c:pt idx="469">
                  <c:v>23.799999999999997</c:v>
                </c:pt>
                <c:pt idx="470">
                  <c:v>92.8</c:v>
                </c:pt>
                <c:pt idx="471">
                  <c:v>71.8</c:v>
                </c:pt>
                <c:pt idx="472">
                  <c:v>51.8</c:v>
                </c:pt>
                <c:pt idx="473">
                  <c:v>4</c:v>
                </c:pt>
                <c:pt idx="474">
                  <c:v>-8.1000000000000085</c:v>
                </c:pt>
                <c:pt idx="475">
                  <c:v>35.799999999999997</c:v>
                </c:pt>
                <c:pt idx="476">
                  <c:v>152.80000000000001</c:v>
                </c:pt>
                <c:pt idx="477">
                  <c:v>0</c:v>
                </c:pt>
                <c:pt idx="478">
                  <c:v>0</c:v>
                </c:pt>
                <c:pt idx="479">
                  <c:v>-8.1000000000000085</c:v>
                </c:pt>
                <c:pt idx="480">
                  <c:v>67.8</c:v>
                </c:pt>
                <c:pt idx="481">
                  <c:v>123.8</c:v>
                </c:pt>
                <c:pt idx="482">
                  <c:v>0</c:v>
                </c:pt>
                <c:pt idx="483">
                  <c:v>-4.1000000000000085</c:v>
                </c:pt>
                <c:pt idx="484">
                  <c:v>59.8</c:v>
                </c:pt>
                <c:pt idx="485">
                  <c:v>207.8</c:v>
                </c:pt>
                <c:pt idx="486">
                  <c:v>-20.100000000000001</c:v>
                </c:pt>
                <c:pt idx="487">
                  <c:v>-4.1000000000000085</c:v>
                </c:pt>
                <c:pt idx="488">
                  <c:v>-16.100000000000001</c:v>
                </c:pt>
                <c:pt idx="489">
                  <c:v>83.8</c:v>
                </c:pt>
                <c:pt idx="490">
                  <c:v>-16.100000000000001</c:v>
                </c:pt>
                <c:pt idx="491">
                  <c:v>-4.1000000000000085</c:v>
                </c:pt>
                <c:pt idx="492">
                  <c:v>63.8</c:v>
                </c:pt>
                <c:pt idx="493">
                  <c:v>-4.1000000000000085</c:v>
                </c:pt>
                <c:pt idx="494">
                  <c:v>-16.100000000000001</c:v>
                </c:pt>
                <c:pt idx="495">
                  <c:v>-12.100000000000009</c:v>
                </c:pt>
                <c:pt idx="496">
                  <c:v>67.8</c:v>
                </c:pt>
                <c:pt idx="497">
                  <c:v>67.8</c:v>
                </c:pt>
                <c:pt idx="498">
                  <c:v>-12.100000000000009</c:v>
                </c:pt>
                <c:pt idx="499">
                  <c:v>-12.100000000000009</c:v>
                </c:pt>
                <c:pt idx="500">
                  <c:v>-20.100000000000001</c:v>
                </c:pt>
                <c:pt idx="501">
                  <c:v>75.8</c:v>
                </c:pt>
                <c:pt idx="502">
                  <c:v>100.8</c:v>
                </c:pt>
                <c:pt idx="503">
                  <c:v>-12.100000000000009</c:v>
                </c:pt>
                <c:pt idx="504">
                  <c:v>-24.1</c:v>
                </c:pt>
                <c:pt idx="505">
                  <c:v>0</c:v>
                </c:pt>
                <c:pt idx="506">
                  <c:v>15.599999999999994</c:v>
                </c:pt>
                <c:pt idx="507">
                  <c:v>12</c:v>
                </c:pt>
                <c:pt idx="508">
                  <c:v>4</c:v>
                </c:pt>
                <c:pt idx="509">
                  <c:v>8</c:v>
                </c:pt>
                <c:pt idx="510">
                  <c:v>87.8</c:v>
                </c:pt>
                <c:pt idx="511">
                  <c:v>172.8</c:v>
                </c:pt>
                <c:pt idx="512">
                  <c:v>-12.100000000000009</c:v>
                </c:pt>
                <c:pt idx="513">
                  <c:v>35.799999999999997</c:v>
                </c:pt>
                <c:pt idx="514">
                  <c:v>-20.100000000000001</c:v>
                </c:pt>
                <c:pt idx="515">
                  <c:v>55.8</c:v>
                </c:pt>
                <c:pt idx="516">
                  <c:v>-24.1</c:v>
                </c:pt>
                <c:pt idx="517">
                  <c:v>-16.100000000000001</c:v>
                </c:pt>
                <c:pt idx="518">
                  <c:v>0</c:v>
                </c:pt>
                <c:pt idx="519">
                  <c:v>-8.1000000000000085</c:v>
                </c:pt>
                <c:pt idx="520">
                  <c:v>-20.100000000000001</c:v>
                </c:pt>
                <c:pt idx="521">
                  <c:v>-12.100000000000009</c:v>
                </c:pt>
                <c:pt idx="522">
                  <c:v>-24.1</c:v>
                </c:pt>
                <c:pt idx="523">
                  <c:v>-20.100000000000001</c:v>
                </c:pt>
                <c:pt idx="524">
                  <c:v>20</c:v>
                </c:pt>
                <c:pt idx="525">
                  <c:v>-8.1000000000000085</c:v>
                </c:pt>
                <c:pt idx="526">
                  <c:v>0</c:v>
                </c:pt>
                <c:pt idx="527">
                  <c:v>-8.1000000000000085</c:v>
                </c:pt>
                <c:pt idx="528">
                  <c:v>47.8</c:v>
                </c:pt>
                <c:pt idx="529">
                  <c:v>184.8</c:v>
                </c:pt>
                <c:pt idx="530">
                  <c:v>12</c:v>
                </c:pt>
                <c:pt idx="531">
                  <c:v>152.80000000000001</c:v>
                </c:pt>
                <c:pt idx="532">
                  <c:v>-56.2</c:v>
                </c:pt>
                <c:pt idx="533">
                  <c:v>-28.1</c:v>
                </c:pt>
                <c:pt idx="534">
                  <c:v>-20.100000000000001</c:v>
                </c:pt>
                <c:pt idx="535">
                  <c:v>-8.1000000000000085</c:v>
                </c:pt>
                <c:pt idx="536">
                  <c:v>39.799999999999997</c:v>
                </c:pt>
                <c:pt idx="537">
                  <c:v>-16.100000000000001</c:v>
                </c:pt>
                <c:pt idx="538">
                  <c:v>-8.1000000000000085</c:v>
                </c:pt>
                <c:pt idx="539">
                  <c:v>-20.100000000000001</c:v>
                </c:pt>
                <c:pt idx="540">
                  <c:v>4</c:v>
                </c:pt>
                <c:pt idx="541">
                  <c:v>12</c:v>
                </c:pt>
                <c:pt idx="542">
                  <c:v>-4.1000000000000085</c:v>
                </c:pt>
                <c:pt idx="543">
                  <c:v>8</c:v>
                </c:pt>
                <c:pt idx="544">
                  <c:v>27.799999999999997</c:v>
                </c:pt>
                <c:pt idx="545">
                  <c:v>55.8</c:v>
                </c:pt>
                <c:pt idx="546">
                  <c:v>-16.100000000000001</c:v>
                </c:pt>
                <c:pt idx="547">
                  <c:v>-20.100000000000001</c:v>
                </c:pt>
                <c:pt idx="548">
                  <c:v>-4.1000000000000085</c:v>
                </c:pt>
                <c:pt idx="549">
                  <c:v>-4.1000000000000085</c:v>
                </c:pt>
                <c:pt idx="550">
                  <c:v>4</c:v>
                </c:pt>
                <c:pt idx="551">
                  <c:v>20</c:v>
                </c:pt>
                <c:pt idx="552">
                  <c:v>67.8</c:v>
                </c:pt>
                <c:pt idx="553">
                  <c:v>-8.1000000000000085</c:v>
                </c:pt>
                <c:pt idx="554">
                  <c:v>55.8</c:v>
                </c:pt>
                <c:pt idx="555">
                  <c:v>12</c:v>
                </c:pt>
                <c:pt idx="556">
                  <c:v>-4.1000000000000085</c:v>
                </c:pt>
                <c:pt idx="557">
                  <c:v>71.8</c:v>
                </c:pt>
                <c:pt idx="558">
                  <c:v>-20.100000000000001</c:v>
                </c:pt>
                <c:pt idx="559">
                  <c:v>75.8</c:v>
                </c:pt>
                <c:pt idx="560">
                  <c:v>-16.100000000000001</c:v>
                </c:pt>
                <c:pt idx="561">
                  <c:v>-4.1000000000000085</c:v>
                </c:pt>
                <c:pt idx="562">
                  <c:v>-4.1000000000000085</c:v>
                </c:pt>
                <c:pt idx="563">
                  <c:v>123.8</c:v>
                </c:pt>
                <c:pt idx="564">
                  <c:v>23.799999999999997</c:v>
                </c:pt>
                <c:pt idx="565">
                  <c:v>0</c:v>
                </c:pt>
                <c:pt idx="566">
                  <c:v>71.8</c:v>
                </c:pt>
                <c:pt idx="567">
                  <c:v>-16.100000000000001</c:v>
                </c:pt>
                <c:pt idx="568">
                  <c:v>-20.100000000000001</c:v>
                </c:pt>
                <c:pt idx="569">
                  <c:v>59.8</c:v>
                </c:pt>
                <c:pt idx="570">
                  <c:v>12</c:v>
                </c:pt>
                <c:pt idx="571">
                  <c:v>-24.1</c:v>
                </c:pt>
                <c:pt idx="572">
                  <c:v>23.799999999999997</c:v>
                </c:pt>
                <c:pt idx="573">
                  <c:v>8</c:v>
                </c:pt>
                <c:pt idx="574">
                  <c:v>-48.1</c:v>
                </c:pt>
                <c:pt idx="575">
                  <c:v>-4.1000000000000085</c:v>
                </c:pt>
                <c:pt idx="576">
                  <c:v>-16.100000000000001</c:v>
                </c:pt>
                <c:pt idx="577">
                  <c:v>-24.1</c:v>
                </c:pt>
                <c:pt idx="578">
                  <c:v>-76.2</c:v>
                </c:pt>
                <c:pt idx="579">
                  <c:v>-20.100000000000001</c:v>
                </c:pt>
                <c:pt idx="580">
                  <c:v>12</c:v>
                </c:pt>
                <c:pt idx="581">
                  <c:v>-20.100000000000001</c:v>
                </c:pt>
                <c:pt idx="582">
                  <c:v>-16.100000000000001</c:v>
                </c:pt>
                <c:pt idx="583">
                  <c:v>-16.100000000000001</c:v>
                </c:pt>
                <c:pt idx="584">
                  <c:v>47.8</c:v>
                </c:pt>
                <c:pt idx="585">
                  <c:v>-12.100000000000009</c:v>
                </c:pt>
                <c:pt idx="586">
                  <c:v>8</c:v>
                </c:pt>
                <c:pt idx="587">
                  <c:v>-20.100000000000001</c:v>
                </c:pt>
                <c:pt idx="588">
                  <c:v>-20.100000000000001</c:v>
                </c:pt>
                <c:pt idx="589">
                  <c:v>-8.1000000000000085</c:v>
                </c:pt>
                <c:pt idx="590">
                  <c:v>-20.100000000000001</c:v>
                </c:pt>
                <c:pt idx="591">
                  <c:v>-24.1</c:v>
                </c:pt>
                <c:pt idx="592">
                  <c:v>-16.100000000000001</c:v>
                </c:pt>
                <c:pt idx="593">
                  <c:v>-20.100000000000001</c:v>
                </c:pt>
                <c:pt idx="594">
                  <c:v>-20.100000000000001</c:v>
                </c:pt>
                <c:pt idx="595">
                  <c:v>8</c:v>
                </c:pt>
                <c:pt idx="596">
                  <c:v>4</c:v>
                </c:pt>
                <c:pt idx="597">
                  <c:v>59.8</c:v>
                </c:pt>
                <c:pt idx="598">
                  <c:v>43.8</c:v>
                </c:pt>
                <c:pt idx="599">
                  <c:v>15.599999999999994</c:v>
                </c:pt>
                <c:pt idx="600">
                  <c:v>31.799999999999997</c:v>
                </c:pt>
                <c:pt idx="601">
                  <c:v>79.8</c:v>
                </c:pt>
                <c:pt idx="602">
                  <c:v>43.8</c:v>
                </c:pt>
                <c:pt idx="603">
                  <c:v>92.8</c:v>
                </c:pt>
                <c:pt idx="604">
                  <c:v>31.799999999999997</c:v>
                </c:pt>
                <c:pt idx="605">
                  <c:v>67.8</c:v>
                </c:pt>
                <c:pt idx="606">
                  <c:v>4</c:v>
                </c:pt>
                <c:pt idx="607">
                  <c:v>152.80000000000001</c:v>
                </c:pt>
                <c:pt idx="608">
                  <c:v>75.8</c:v>
                </c:pt>
                <c:pt idx="609">
                  <c:v>4</c:v>
                </c:pt>
                <c:pt idx="610">
                  <c:v>15.599999999999994</c:v>
                </c:pt>
                <c:pt idx="611">
                  <c:v>138.80000000000001</c:v>
                </c:pt>
                <c:pt idx="612">
                  <c:v>12</c:v>
                </c:pt>
                <c:pt idx="613">
                  <c:v>20</c:v>
                </c:pt>
                <c:pt idx="614">
                  <c:v>-8.1000000000000085</c:v>
                </c:pt>
                <c:pt idx="615">
                  <c:v>-8.1000000000000085</c:v>
                </c:pt>
                <c:pt idx="616">
                  <c:v>4</c:v>
                </c:pt>
                <c:pt idx="617">
                  <c:v>143.80000000000001</c:v>
                </c:pt>
                <c:pt idx="618">
                  <c:v>12</c:v>
                </c:pt>
                <c:pt idx="619">
                  <c:v>8</c:v>
                </c:pt>
                <c:pt idx="620">
                  <c:v>12</c:v>
                </c:pt>
                <c:pt idx="621">
                  <c:v>-20.100000000000001</c:v>
                </c:pt>
                <c:pt idx="622">
                  <c:v>92.8</c:v>
                </c:pt>
                <c:pt idx="623">
                  <c:v>55.8</c:v>
                </c:pt>
                <c:pt idx="624">
                  <c:v>-40.1</c:v>
                </c:pt>
                <c:pt idx="625">
                  <c:v>-8.1000000000000085</c:v>
                </c:pt>
                <c:pt idx="626">
                  <c:v>55.8</c:v>
                </c:pt>
                <c:pt idx="627">
                  <c:v>43.8</c:v>
                </c:pt>
                <c:pt idx="628">
                  <c:v>-16.100000000000001</c:v>
                </c:pt>
                <c:pt idx="629">
                  <c:v>-4.1000000000000085</c:v>
                </c:pt>
                <c:pt idx="630">
                  <c:v>8</c:v>
                </c:pt>
                <c:pt idx="631">
                  <c:v>-4.1000000000000085</c:v>
                </c:pt>
                <c:pt idx="632">
                  <c:v>15.599999999999994</c:v>
                </c:pt>
                <c:pt idx="633">
                  <c:v>39.799999999999997</c:v>
                </c:pt>
                <c:pt idx="634">
                  <c:v>138.80000000000001</c:v>
                </c:pt>
                <c:pt idx="635">
                  <c:v>112.8</c:v>
                </c:pt>
                <c:pt idx="636">
                  <c:v>-8.1000000000000085</c:v>
                </c:pt>
                <c:pt idx="637">
                  <c:v>4</c:v>
                </c:pt>
                <c:pt idx="638">
                  <c:v>12</c:v>
                </c:pt>
                <c:pt idx="639">
                  <c:v>8</c:v>
                </c:pt>
                <c:pt idx="640">
                  <c:v>0</c:v>
                </c:pt>
                <c:pt idx="641">
                  <c:v>27.799999999999997</c:v>
                </c:pt>
                <c:pt idx="642">
                  <c:v>-4.1000000000000085</c:v>
                </c:pt>
                <c:pt idx="643">
                  <c:v>12</c:v>
                </c:pt>
                <c:pt idx="644">
                  <c:v>87.8</c:v>
                </c:pt>
                <c:pt idx="645">
                  <c:v>12</c:v>
                </c:pt>
                <c:pt idx="646">
                  <c:v>-16.100000000000001</c:v>
                </c:pt>
                <c:pt idx="647">
                  <c:v>-12.100000000000009</c:v>
                </c:pt>
                <c:pt idx="648">
                  <c:v>4</c:v>
                </c:pt>
                <c:pt idx="649">
                  <c:v>0</c:v>
                </c:pt>
                <c:pt idx="650">
                  <c:v>83.8</c:v>
                </c:pt>
                <c:pt idx="651">
                  <c:v>-4.1000000000000085</c:v>
                </c:pt>
                <c:pt idx="652">
                  <c:v>4</c:v>
                </c:pt>
                <c:pt idx="653">
                  <c:v>-24.1</c:v>
                </c:pt>
                <c:pt idx="654">
                  <c:v>8</c:v>
                </c:pt>
                <c:pt idx="655">
                  <c:v>-16.100000000000001</c:v>
                </c:pt>
                <c:pt idx="656">
                  <c:v>-56.2</c:v>
                </c:pt>
                <c:pt idx="657">
                  <c:v>51.8</c:v>
                </c:pt>
                <c:pt idx="658">
                  <c:v>31.799999999999997</c:v>
                </c:pt>
                <c:pt idx="659">
                  <c:v>8</c:v>
                </c:pt>
                <c:pt idx="660">
                  <c:v>23.799999999999997</c:v>
                </c:pt>
                <c:pt idx="661">
                  <c:v>15.599999999999994</c:v>
                </c:pt>
                <c:pt idx="662">
                  <c:v>-4.1000000000000085</c:v>
                </c:pt>
                <c:pt idx="663">
                  <c:v>-12.100000000000009</c:v>
                </c:pt>
                <c:pt idx="664">
                  <c:v>-4.1000000000000085</c:v>
                </c:pt>
                <c:pt idx="665">
                  <c:v>-16.100000000000001</c:v>
                </c:pt>
                <c:pt idx="666">
                  <c:v>23.799999999999997</c:v>
                </c:pt>
                <c:pt idx="667">
                  <c:v>-12.100000000000009</c:v>
                </c:pt>
                <c:pt idx="668">
                  <c:v>-8.1000000000000085</c:v>
                </c:pt>
                <c:pt idx="669">
                  <c:v>-12.100000000000009</c:v>
                </c:pt>
                <c:pt idx="670">
                  <c:v>-4.1000000000000085</c:v>
                </c:pt>
                <c:pt idx="671">
                  <c:v>20</c:v>
                </c:pt>
                <c:pt idx="672">
                  <c:v>199.8</c:v>
                </c:pt>
                <c:pt idx="673">
                  <c:v>-8.1000000000000085</c:v>
                </c:pt>
                <c:pt idx="674">
                  <c:v>0</c:v>
                </c:pt>
                <c:pt idx="675">
                  <c:v>-4.1000000000000085</c:v>
                </c:pt>
                <c:pt idx="676">
                  <c:v>-4.1000000000000085</c:v>
                </c:pt>
                <c:pt idx="677">
                  <c:v>-8.1000000000000085</c:v>
                </c:pt>
                <c:pt idx="678">
                  <c:v>-8.1000000000000085</c:v>
                </c:pt>
                <c:pt idx="679">
                  <c:v>35.799999999999997</c:v>
                </c:pt>
                <c:pt idx="680">
                  <c:v>-20.100000000000001</c:v>
                </c:pt>
                <c:pt idx="681">
                  <c:v>27.799999999999997</c:v>
                </c:pt>
                <c:pt idx="682">
                  <c:v>-4.1000000000000085</c:v>
                </c:pt>
                <c:pt idx="683">
                  <c:v>35.799999999999997</c:v>
                </c:pt>
                <c:pt idx="684">
                  <c:v>15.599999999999994</c:v>
                </c:pt>
                <c:pt idx="685">
                  <c:v>71.8</c:v>
                </c:pt>
                <c:pt idx="686">
                  <c:v>-4.1000000000000085</c:v>
                </c:pt>
                <c:pt idx="687">
                  <c:v>0</c:v>
                </c:pt>
                <c:pt idx="688">
                  <c:v>23.799999999999997</c:v>
                </c:pt>
                <c:pt idx="689">
                  <c:v>-4.1000000000000085</c:v>
                </c:pt>
                <c:pt idx="690">
                  <c:v>-4.1000000000000085</c:v>
                </c:pt>
                <c:pt idx="691">
                  <c:v>8</c:v>
                </c:pt>
                <c:pt idx="692">
                  <c:v>20</c:v>
                </c:pt>
                <c:pt idx="693">
                  <c:v>12</c:v>
                </c:pt>
                <c:pt idx="694">
                  <c:v>-44.300000000000004</c:v>
                </c:pt>
                <c:pt idx="695">
                  <c:v>43.8</c:v>
                </c:pt>
                <c:pt idx="696">
                  <c:v>23.799999999999997</c:v>
                </c:pt>
                <c:pt idx="697">
                  <c:v>31.799999999999997</c:v>
                </c:pt>
                <c:pt idx="698">
                  <c:v>-8.1000000000000085</c:v>
                </c:pt>
                <c:pt idx="699">
                  <c:v>-8.1000000000000085</c:v>
                </c:pt>
                <c:pt idx="700">
                  <c:v>27.799999999999997</c:v>
                </c:pt>
                <c:pt idx="701">
                  <c:v>12</c:v>
                </c:pt>
                <c:pt idx="702">
                  <c:v>43.8</c:v>
                </c:pt>
                <c:pt idx="703">
                  <c:v>59.8</c:v>
                </c:pt>
                <c:pt idx="704">
                  <c:v>31.799999999999997</c:v>
                </c:pt>
                <c:pt idx="705">
                  <c:v>51.8</c:v>
                </c:pt>
                <c:pt idx="706">
                  <c:v>79.8</c:v>
                </c:pt>
                <c:pt idx="707">
                  <c:v>27.799999999999997</c:v>
                </c:pt>
                <c:pt idx="708">
                  <c:v>35.799999999999997</c:v>
                </c:pt>
                <c:pt idx="709">
                  <c:v>67.8</c:v>
                </c:pt>
                <c:pt idx="710">
                  <c:v>138.80000000000001</c:v>
                </c:pt>
                <c:pt idx="711">
                  <c:v>47.8</c:v>
                </c:pt>
                <c:pt idx="712">
                  <c:v>43.8</c:v>
                </c:pt>
                <c:pt idx="713">
                  <c:v>83.8</c:v>
                </c:pt>
                <c:pt idx="714">
                  <c:v>123.8</c:v>
                </c:pt>
                <c:pt idx="715">
                  <c:v>87.8</c:v>
                </c:pt>
                <c:pt idx="716">
                  <c:v>71.8</c:v>
                </c:pt>
                <c:pt idx="717">
                  <c:v>67.8</c:v>
                </c:pt>
                <c:pt idx="718">
                  <c:v>79.8</c:v>
                </c:pt>
                <c:pt idx="719">
                  <c:v>115.8</c:v>
                </c:pt>
                <c:pt idx="720">
                  <c:v>107.8</c:v>
                </c:pt>
                <c:pt idx="721">
                  <c:v>147.80000000000001</c:v>
                </c:pt>
                <c:pt idx="722">
                  <c:v>152.80000000000001</c:v>
                </c:pt>
                <c:pt idx="723">
                  <c:v>112.8</c:v>
                </c:pt>
                <c:pt idx="724">
                  <c:v>147.80000000000001</c:v>
                </c:pt>
                <c:pt idx="725">
                  <c:v>135.80000000000001</c:v>
                </c:pt>
                <c:pt idx="726">
                  <c:v>199.8</c:v>
                </c:pt>
                <c:pt idx="727">
                  <c:v>127.8</c:v>
                </c:pt>
                <c:pt idx="728">
                  <c:v>147.80000000000001</c:v>
                </c:pt>
                <c:pt idx="729">
                  <c:v>192.8</c:v>
                </c:pt>
                <c:pt idx="730">
                  <c:v>187.8</c:v>
                </c:pt>
                <c:pt idx="731">
                  <c:v>294.8</c:v>
                </c:pt>
                <c:pt idx="732">
                  <c:v>192.8</c:v>
                </c:pt>
                <c:pt idx="733">
                  <c:v>297.8</c:v>
                </c:pt>
                <c:pt idx="734">
                  <c:v>184.8</c:v>
                </c:pt>
                <c:pt idx="735">
                  <c:v>280.8</c:v>
                </c:pt>
                <c:pt idx="736">
                  <c:v>249.8</c:v>
                </c:pt>
                <c:pt idx="737">
                  <c:v>264.8</c:v>
                </c:pt>
                <c:pt idx="738">
                  <c:v>307.8</c:v>
                </c:pt>
                <c:pt idx="739">
                  <c:v>411.8</c:v>
                </c:pt>
                <c:pt idx="740">
                  <c:v>314.8</c:v>
                </c:pt>
                <c:pt idx="741">
                  <c:v>320.8</c:v>
                </c:pt>
                <c:pt idx="742">
                  <c:v>334.8</c:v>
                </c:pt>
                <c:pt idx="743">
                  <c:v>447.8</c:v>
                </c:pt>
                <c:pt idx="744">
                  <c:v>377.8</c:v>
                </c:pt>
                <c:pt idx="745">
                  <c:v>377.8</c:v>
                </c:pt>
                <c:pt idx="746">
                  <c:v>444.8</c:v>
                </c:pt>
                <c:pt idx="747">
                  <c:v>407.8</c:v>
                </c:pt>
                <c:pt idx="748">
                  <c:v>434.8</c:v>
                </c:pt>
                <c:pt idx="749">
                  <c:v>481.8</c:v>
                </c:pt>
                <c:pt idx="750">
                  <c:v>494.8</c:v>
                </c:pt>
                <c:pt idx="751">
                  <c:v>467.8</c:v>
                </c:pt>
                <c:pt idx="752">
                  <c:v>464.8</c:v>
                </c:pt>
                <c:pt idx="753">
                  <c:v>494.8</c:v>
                </c:pt>
                <c:pt idx="754">
                  <c:v>491.8</c:v>
                </c:pt>
                <c:pt idx="755">
                  <c:v>528.79999999999995</c:v>
                </c:pt>
                <c:pt idx="756">
                  <c:v>508.8</c:v>
                </c:pt>
                <c:pt idx="757">
                  <c:v>521.79999999999995</c:v>
                </c:pt>
                <c:pt idx="758">
                  <c:v>508.8</c:v>
                </c:pt>
                <c:pt idx="759">
                  <c:v>541.79999999999995</c:v>
                </c:pt>
                <c:pt idx="760">
                  <c:v>534.79999999999995</c:v>
                </c:pt>
                <c:pt idx="761">
                  <c:v>524.79999999999995</c:v>
                </c:pt>
                <c:pt idx="762">
                  <c:v>524.79999999999995</c:v>
                </c:pt>
                <c:pt idx="763">
                  <c:v>524.79999999999995</c:v>
                </c:pt>
                <c:pt idx="764">
                  <c:v>538.79999999999995</c:v>
                </c:pt>
                <c:pt idx="765">
                  <c:v>534.79999999999995</c:v>
                </c:pt>
                <c:pt idx="766">
                  <c:v>538.79999999999995</c:v>
                </c:pt>
                <c:pt idx="767">
                  <c:v>544.79999999999995</c:v>
                </c:pt>
                <c:pt idx="768">
                  <c:v>551.79999999999995</c:v>
                </c:pt>
                <c:pt idx="769">
                  <c:v>581.79999999999995</c:v>
                </c:pt>
                <c:pt idx="770">
                  <c:v>581.79999999999995</c:v>
                </c:pt>
                <c:pt idx="771">
                  <c:v>578.79999999999995</c:v>
                </c:pt>
                <c:pt idx="772">
                  <c:v>594.79999999999995</c:v>
                </c:pt>
                <c:pt idx="773">
                  <c:v>608.79999999999995</c:v>
                </c:pt>
                <c:pt idx="774">
                  <c:v>641.79999999999995</c:v>
                </c:pt>
                <c:pt idx="775">
                  <c:v>711.8</c:v>
                </c:pt>
                <c:pt idx="776">
                  <c:v>654.79999999999995</c:v>
                </c:pt>
                <c:pt idx="777">
                  <c:v>661.8</c:v>
                </c:pt>
                <c:pt idx="778">
                  <c:v>705.8</c:v>
                </c:pt>
                <c:pt idx="779">
                  <c:v>685.8</c:v>
                </c:pt>
                <c:pt idx="780">
                  <c:v>681.8</c:v>
                </c:pt>
                <c:pt idx="781">
                  <c:v>698.8</c:v>
                </c:pt>
                <c:pt idx="782">
                  <c:v>735.8</c:v>
                </c:pt>
                <c:pt idx="783">
                  <c:v>795.8</c:v>
                </c:pt>
                <c:pt idx="784">
                  <c:v>835.8</c:v>
                </c:pt>
                <c:pt idx="785">
                  <c:v>858.8</c:v>
                </c:pt>
                <c:pt idx="786">
                  <c:v>895.8</c:v>
                </c:pt>
                <c:pt idx="787">
                  <c:v>898.8</c:v>
                </c:pt>
                <c:pt idx="788">
                  <c:v>895.8</c:v>
                </c:pt>
                <c:pt idx="789">
                  <c:v>922.8</c:v>
                </c:pt>
                <c:pt idx="790">
                  <c:v>963.8</c:v>
                </c:pt>
                <c:pt idx="791">
                  <c:v>993.8</c:v>
                </c:pt>
                <c:pt idx="792">
                  <c:v>973.8</c:v>
                </c:pt>
                <c:pt idx="793">
                  <c:v>993.8</c:v>
                </c:pt>
                <c:pt idx="794">
                  <c:v>1023.8</c:v>
                </c:pt>
                <c:pt idx="795">
                  <c:v>1183.8</c:v>
                </c:pt>
                <c:pt idx="796">
                  <c:v>1073.8</c:v>
                </c:pt>
                <c:pt idx="797">
                  <c:v>1093.8</c:v>
                </c:pt>
                <c:pt idx="798">
                  <c:v>1113.8</c:v>
                </c:pt>
                <c:pt idx="799">
                  <c:v>1123.8</c:v>
                </c:pt>
                <c:pt idx="800">
                  <c:v>1153.8</c:v>
                </c:pt>
                <c:pt idx="801">
                  <c:v>1163.8</c:v>
                </c:pt>
                <c:pt idx="802">
                  <c:v>1163.8</c:v>
                </c:pt>
                <c:pt idx="803">
                  <c:v>1193.8</c:v>
                </c:pt>
                <c:pt idx="804">
                  <c:v>1213.8</c:v>
                </c:pt>
                <c:pt idx="805">
                  <c:v>1243.8</c:v>
                </c:pt>
                <c:pt idx="806">
                  <c:v>1213.8</c:v>
                </c:pt>
                <c:pt idx="807">
                  <c:v>1213.8</c:v>
                </c:pt>
                <c:pt idx="808">
                  <c:v>1213.8</c:v>
                </c:pt>
                <c:pt idx="809">
                  <c:v>1273.8</c:v>
                </c:pt>
                <c:pt idx="810">
                  <c:v>1273.8</c:v>
                </c:pt>
                <c:pt idx="811">
                  <c:v>1273.8</c:v>
                </c:pt>
                <c:pt idx="812">
                  <c:v>1283.8</c:v>
                </c:pt>
                <c:pt idx="813">
                  <c:v>1353.8</c:v>
                </c:pt>
                <c:pt idx="814">
                  <c:v>1343.8</c:v>
                </c:pt>
                <c:pt idx="815">
                  <c:v>1383.8</c:v>
                </c:pt>
                <c:pt idx="816">
                  <c:v>1393.8</c:v>
                </c:pt>
                <c:pt idx="817">
                  <c:v>1413.8</c:v>
                </c:pt>
                <c:pt idx="818">
                  <c:v>1443.8</c:v>
                </c:pt>
                <c:pt idx="819">
                  <c:v>1483.8</c:v>
                </c:pt>
                <c:pt idx="820">
                  <c:v>1493.8</c:v>
                </c:pt>
                <c:pt idx="821">
                  <c:v>1493.8</c:v>
                </c:pt>
                <c:pt idx="822">
                  <c:v>1453.8</c:v>
                </c:pt>
                <c:pt idx="823">
                  <c:v>1563.8</c:v>
                </c:pt>
                <c:pt idx="824">
                  <c:v>1553.8</c:v>
                </c:pt>
                <c:pt idx="825">
                  <c:v>1593.8</c:v>
                </c:pt>
                <c:pt idx="826">
                  <c:v>1593.8</c:v>
                </c:pt>
                <c:pt idx="827">
                  <c:v>1613.8</c:v>
                </c:pt>
                <c:pt idx="828">
                  <c:v>1673.8</c:v>
                </c:pt>
                <c:pt idx="829">
                  <c:v>1693.8</c:v>
                </c:pt>
                <c:pt idx="830">
                  <c:v>1743.8</c:v>
                </c:pt>
                <c:pt idx="831">
                  <c:v>1723.8</c:v>
                </c:pt>
                <c:pt idx="832">
                  <c:v>1743.8</c:v>
                </c:pt>
                <c:pt idx="833">
                  <c:v>1773.8</c:v>
                </c:pt>
                <c:pt idx="834">
                  <c:v>1793.8</c:v>
                </c:pt>
                <c:pt idx="835">
                  <c:v>1813.8</c:v>
                </c:pt>
                <c:pt idx="836">
                  <c:v>1843.8</c:v>
                </c:pt>
                <c:pt idx="837">
                  <c:v>1843.8</c:v>
                </c:pt>
                <c:pt idx="838">
                  <c:v>1873.8</c:v>
                </c:pt>
                <c:pt idx="839">
                  <c:v>1923.8</c:v>
                </c:pt>
                <c:pt idx="840">
                  <c:v>1923.8</c:v>
                </c:pt>
                <c:pt idx="841">
                  <c:v>1923.8</c:v>
                </c:pt>
                <c:pt idx="842">
                  <c:v>1973.8</c:v>
                </c:pt>
                <c:pt idx="843">
                  <c:v>2013.8</c:v>
                </c:pt>
                <c:pt idx="844">
                  <c:v>2013.8</c:v>
                </c:pt>
                <c:pt idx="845">
                  <c:v>2043.8</c:v>
                </c:pt>
                <c:pt idx="846">
                  <c:v>2073.8000000000002</c:v>
                </c:pt>
                <c:pt idx="847">
                  <c:v>2093.8000000000002</c:v>
                </c:pt>
                <c:pt idx="848">
                  <c:v>2073.8000000000002</c:v>
                </c:pt>
                <c:pt idx="849">
                  <c:v>2173.8000000000002</c:v>
                </c:pt>
                <c:pt idx="850">
                  <c:v>2193.8000000000002</c:v>
                </c:pt>
                <c:pt idx="851">
                  <c:v>2243.8000000000002</c:v>
                </c:pt>
                <c:pt idx="852">
                  <c:v>2223.8000000000002</c:v>
                </c:pt>
                <c:pt idx="853">
                  <c:v>2263.8000000000002</c:v>
                </c:pt>
                <c:pt idx="854">
                  <c:v>2323.8000000000002</c:v>
                </c:pt>
                <c:pt idx="855">
                  <c:v>2293.8000000000002</c:v>
                </c:pt>
                <c:pt idx="856">
                  <c:v>2343.8000000000002</c:v>
                </c:pt>
                <c:pt idx="857">
                  <c:v>2373.8000000000002</c:v>
                </c:pt>
                <c:pt idx="858">
                  <c:v>2423.8000000000002</c:v>
                </c:pt>
                <c:pt idx="859">
                  <c:v>2463.8000000000002</c:v>
                </c:pt>
                <c:pt idx="860">
                  <c:v>2463.8000000000002</c:v>
                </c:pt>
                <c:pt idx="861">
                  <c:v>2413.8000000000002</c:v>
                </c:pt>
                <c:pt idx="862">
                  <c:v>2483.8000000000002</c:v>
                </c:pt>
                <c:pt idx="863">
                  <c:v>2483.8000000000002</c:v>
                </c:pt>
                <c:pt idx="864">
                  <c:v>2513.8000000000002</c:v>
                </c:pt>
                <c:pt idx="865">
                  <c:v>2543.8000000000002</c:v>
                </c:pt>
                <c:pt idx="866">
                  <c:v>2563.8000000000002</c:v>
                </c:pt>
                <c:pt idx="867">
                  <c:v>2593.8000000000002</c:v>
                </c:pt>
                <c:pt idx="868">
                  <c:v>2573.8000000000002</c:v>
                </c:pt>
                <c:pt idx="869">
                  <c:v>2763.8</c:v>
                </c:pt>
                <c:pt idx="870">
                  <c:v>2693.8</c:v>
                </c:pt>
                <c:pt idx="871">
                  <c:v>2693.8</c:v>
                </c:pt>
                <c:pt idx="872">
                  <c:v>2683.8</c:v>
                </c:pt>
                <c:pt idx="873">
                  <c:v>2663.8</c:v>
                </c:pt>
                <c:pt idx="874">
                  <c:v>2783.8</c:v>
                </c:pt>
                <c:pt idx="875">
                  <c:v>2893.8</c:v>
                </c:pt>
                <c:pt idx="876">
                  <c:v>2883.8</c:v>
                </c:pt>
                <c:pt idx="877">
                  <c:v>2883.8</c:v>
                </c:pt>
                <c:pt idx="878">
                  <c:v>2933.8</c:v>
                </c:pt>
                <c:pt idx="879">
                  <c:v>3013.8</c:v>
                </c:pt>
                <c:pt idx="880">
                  <c:v>3043.8</c:v>
                </c:pt>
                <c:pt idx="881">
                  <c:v>3043.8</c:v>
                </c:pt>
                <c:pt idx="882">
                  <c:v>3013.8</c:v>
                </c:pt>
                <c:pt idx="883">
                  <c:v>2983.8</c:v>
                </c:pt>
                <c:pt idx="884">
                  <c:v>3083.8</c:v>
                </c:pt>
                <c:pt idx="885">
                  <c:v>3113.8</c:v>
                </c:pt>
                <c:pt idx="886">
                  <c:v>3143.8</c:v>
                </c:pt>
                <c:pt idx="887">
                  <c:v>3213.8</c:v>
                </c:pt>
                <c:pt idx="888">
                  <c:v>3263.8</c:v>
                </c:pt>
                <c:pt idx="889">
                  <c:v>3213.8</c:v>
                </c:pt>
                <c:pt idx="890">
                  <c:v>3243.8</c:v>
                </c:pt>
                <c:pt idx="891">
                  <c:v>3243.8</c:v>
                </c:pt>
                <c:pt idx="892">
                  <c:v>3263.8</c:v>
                </c:pt>
                <c:pt idx="893">
                  <c:v>3333.8</c:v>
                </c:pt>
                <c:pt idx="894">
                  <c:v>3333.8</c:v>
                </c:pt>
                <c:pt idx="895">
                  <c:v>3333.8</c:v>
                </c:pt>
                <c:pt idx="896">
                  <c:v>3363.8</c:v>
                </c:pt>
                <c:pt idx="897">
                  <c:v>3463.8</c:v>
                </c:pt>
                <c:pt idx="898">
                  <c:v>3463.8</c:v>
                </c:pt>
                <c:pt idx="899">
                  <c:v>3433.8</c:v>
                </c:pt>
                <c:pt idx="900">
                  <c:v>3463.8</c:v>
                </c:pt>
                <c:pt idx="901">
                  <c:v>3593.8</c:v>
                </c:pt>
                <c:pt idx="902">
                  <c:v>3593.8</c:v>
                </c:pt>
                <c:pt idx="903">
                  <c:v>3593.8</c:v>
                </c:pt>
                <c:pt idx="904">
                  <c:v>3633.8</c:v>
                </c:pt>
                <c:pt idx="905">
                  <c:v>3593.8</c:v>
                </c:pt>
                <c:pt idx="906">
                  <c:v>3733.8</c:v>
                </c:pt>
                <c:pt idx="907">
                  <c:v>3763.8</c:v>
                </c:pt>
                <c:pt idx="908">
                  <c:v>3663.8</c:v>
                </c:pt>
                <c:pt idx="909">
                  <c:v>3833.8</c:v>
                </c:pt>
                <c:pt idx="910">
                  <c:v>3793.8</c:v>
                </c:pt>
                <c:pt idx="911">
                  <c:v>3793.8</c:v>
                </c:pt>
                <c:pt idx="912">
                  <c:v>3763.8</c:v>
                </c:pt>
                <c:pt idx="913">
                  <c:v>3863.8</c:v>
                </c:pt>
                <c:pt idx="914">
                  <c:v>3933.8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A24-4E4A-A0E5-5164D905D492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Viscosity!$IU$2:$IU$138</c:f>
              <c:numCache>
                <c:formatCode>General</c:formatCode>
                <c:ptCount val="137"/>
                <c:pt idx="0">
                  <c:v>0</c:v>
                </c:pt>
                <c:pt idx="1">
                  <c:v>1.1448048272459542E-2</c:v>
                </c:pt>
                <c:pt idx="2">
                  <c:v>2.2896096544919083E-2</c:v>
                </c:pt>
                <c:pt idx="3">
                  <c:v>3.4344144817378623E-2</c:v>
                </c:pt>
                <c:pt idx="4">
                  <c:v>4.5792193089838167E-2</c:v>
                </c:pt>
                <c:pt idx="5">
                  <c:v>5.7240241362297703E-2</c:v>
                </c:pt>
                <c:pt idx="6">
                  <c:v>6.8688289634757246E-2</c:v>
                </c:pt>
                <c:pt idx="7">
                  <c:v>8.013633790721679E-2</c:v>
                </c:pt>
                <c:pt idx="8">
                  <c:v>9.1584386179676333E-2</c:v>
                </c:pt>
                <c:pt idx="9">
                  <c:v>0.10303243445213588</c:v>
                </c:pt>
                <c:pt idx="10">
                  <c:v>0.11448048272459541</c:v>
                </c:pt>
                <c:pt idx="11">
                  <c:v>0.12592853099705495</c:v>
                </c:pt>
                <c:pt idx="12">
                  <c:v>0.13737657926951449</c:v>
                </c:pt>
                <c:pt idx="13">
                  <c:v>0.14882462754197404</c:v>
                </c:pt>
                <c:pt idx="14">
                  <c:v>0.16027267581443358</c:v>
                </c:pt>
                <c:pt idx="15">
                  <c:v>0.17172072408689312</c:v>
                </c:pt>
                <c:pt idx="16">
                  <c:v>0.18316877235935267</c:v>
                </c:pt>
                <c:pt idx="17">
                  <c:v>0.19461682063181221</c:v>
                </c:pt>
                <c:pt idx="18">
                  <c:v>0.20606486890427175</c:v>
                </c:pt>
                <c:pt idx="19">
                  <c:v>0.2175129171767313</c:v>
                </c:pt>
                <c:pt idx="20">
                  <c:v>0.22896096544919081</c:v>
                </c:pt>
                <c:pt idx="21">
                  <c:v>0.24040901372165036</c:v>
                </c:pt>
                <c:pt idx="22">
                  <c:v>0.2518570619941099</c:v>
                </c:pt>
                <c:pt idx="23">
                  <c:v>0.26330511026656944</c:v>
                </c:pt>
                <c:pt idx="24">
                  <c:v>0.27475315853902899</c:v>
                </c:pt>
                <c:pt idx="25">
                  <c:v>0.28620120681148853</c:v>
                </c:pt>
                <c:pt idx="26">
                  <c:v>0.29764925508394807</c:v>
                </c:pt>
                <c:pt idx="27">
                  <c:v>0.30909730335640762</c:v>
                </c:pt>
                <c:pt idx="28">
                  <c:v>0.32054535162886716</c:v>
                </c:pt>
                <c:pt idx="29">
                  <c:v>0.3319933999013267</c:v>
                </c:pt>
                <c:pt idx="30">
                  <c:v>0.34344144817378625</c:v>
                </c:pt>
                <c:pt idx="31">
                  <c:v>0.35488949644624579</c:v>
                </c:pt>
                <c:pt idx="32">
                  <c:v>0.36633754471870533</c:v>
                </c:pt>
                <c:pt idx="33">
                  <c:v>0.37778559299116488</c:v>
                </c:pt>
                <c:pt idx="34">
                  <c:v>0.38923364126362442</c:v>
                </c:pt>
                <c:pt idx="35">
                  <c:v>0.40068168953608396</c:v>
                </c:pt>
                <c:pt idx="36">
                  <c:v>0.41212973780854351</c:v>
                </c:pt>
                <c:pt idx="37">
                  <c:v>0.42357778608100305</c:v>
                </c:pt>
                <c:pt idx="38">
                  <c:v>0.43502583435346259</c:v>
                </c:pt>
                <c:pt idx="39">
                  <c:v>0.44647388262592214</c:v>
                </c:pt>
                <c:pt idx="40">
                  <c:v>0.45792193089838162</c:v>
                </c:pt>
                <c:pt idx="41">
                  <c:v>0.46936997917084117</c:v>
                </c:pt>
                <c:pt idx="42">
                  <c:v>0.48081802744330071</c:v>
                </c:pt>
                <c:pt idx="43">
                  <c:v>0.49226607571576025</c:v>
                </c:pt>
                <c:pt idx="44">
                  <c:v>0.5037141239882198</c:v>
                </c:pt>
                <c:pt idx="45">
                  <c:v>0.5151621722606794</c:v>
                </c:pt>
                <c:pt idx="46">
                  <c:v>0.52661022053313888</c:v>
                </c:pt>
                <c:pt idx="47">
                  <c:v>0.53805826880559848</c:v>
                </c:pt>
                <c:pt idx="48">
                  <c:v>0.54950631707805797</c:v>
                </c:pt>
                <c:pt idx="49">
                  <c:v>0.56095436535051757</c:v>
                </c:pt>
                <c:pt idx="50">
                  <c:v>0.57240241362297706</c:v>
                </c:pt>
                <c:pt idx="51">
                  <c:v>0.58385046189543666</c:v>
                </c:pt>
                <c:pt idx="52">
                  <c:v>0.59529851016789614</c:v>
                </c:pt>
                <c:pt idx="53">
                  <c:v>0.60674655844035563</c:v>
                </c:pt>
                <c:pt idx="54">
                  <c:v>0.61819460671281523</c:v>
                </c:pt>
                <c:pt idx="55">
                  <c:v>0.62964265498527472</c:v>
                </c:pt>
                <c:pt idx="56">
                  <c:v>0.64109070325773432</c:v>
                </c:pt>
                <c:pt idx="57">
                  <c:v>0.65253875153019381</c:v>
                </c:pt>
                <c:pt idx="58">
                  <c:v>0.6639867998026534</c:v>
                </c:pt>
                <c:pt idx="59">
                  <c:v>0.67543484807511289</c:v>
                </c:pt>
                <c:pt idx="60">
                  <c:v>0.68688289634757249</c:v>
                </c:pt>
                <c:pt idx="61">
                  <c:v>0.69833094462003198</c:v>
                </c:pt>
                <c:pt idx="62">
                  <c:v>0.70977899289249158</c:v>
                </c:pt>
                <c:pt idx="63">
                  <c:v>0.72122704116495107</c:v>
                </c:pt>
                <c:pt idx="64">
                  <c:v>0.73267508943741066</c:v>
                </c:pt>
                <c:pt idx="65">
                  <c:v>0.74412313770987015</c:v>
                </c:pt>
                <c:pt idx="66">
                  <c:v>0.75557118598232975</c:v>
                </c:pt>
                <c:pt idx="67">
                  <c:v>0.76701923425478924</c:v>
                </c:pt>
                <c:pt idx="68">
                  <c:v>0.77846728252724884</c:v>
                </c:pt>
                <c:pt idx="69">
                  <c:v>0.78991533079970833</c:v>
                </c:pt>
                <c:pt idx="70">
                  <c:v>0.80136337907216793</c:v>
                </c:pt>
                <c:pt idx="71">
                  <c:v>0.81281142734462741</c:v>
                </c:pt>
                <c:pt idx="72">
                  <c:v>0.82425947561708701</c:v>
                </c:pt>
                <c:pt idx="73">
                  <c:v>0.8357075238895465</c:v>
                </c:pt>
                <c:pt idx="74">
                  <c:v>0.8471555721620061</c:v>
                </c:pt>
                <c:pt idx="75">
                  <c:v>0.85860362043446559</c:v>
                </c:pt>
                <c:pt idx="76">
                  <c:v>0.87005166870692519</c:v>
                </c:pt>
                <c:pt idx="77">
                  <c:v>0.88149971697938467</c:v>
                </c:pt>
                <c:pt idx="78">
                  <c:v>0.89294776525184427</c:v>
                </c:pt>
                <c:pt idx="79">
                  <c:v>0.90439581352430376</c:v>
                </c:pt>
                <c:pt idx="80">
                  <c:v>0.91584386179676325</c:v>
                </c:pt>
                <c:pt idx="81">
                  <c:v>0.92729191006922285</c:v>
                </c:pt>
                <c:pt idx="82">
                  <c:v>0.93873995834168233</c:v>
                </c:pt>
                <c:pt idx="83">
                  <c:v>0.95018800661414193</c:v>
                </c:pt>
                <c:pt idx="84">
                  <c:v>0.96163605488660142</c:v>
                </c:pt>
                <c:pt idx="85">
                  <c:v>0.97308410315906102</c:v>
                </c:pt>
                <c:pt idx="86">
                  <c:v>0.98453215143152051</c:v>
                </c:pt>
                <c:pt idx="87">
                  <c:v>0.99598019970398011</c:v>
                </c:pt>
                <c:pt idx="88">
                  <c:v>1.0074282479764396</c:v>
                </c:pt>
                <c:pt idx="89">
                  <c:v>1.0188762962488991</c:v>
                </c:pt>
                <c:pt idx="90">
                  <c:v>1.0303243445213588</c:v>
                </c:pt>
                <c:pt idx="91">
                  <c:v>1.0417723927938183</c:v>
                </c:pt>
                <c:pt idx="92">
                  <c:v>1.0532204410662778</c:v>
                </c:pt>
                <c:pt idx="93">
                  <c:v>1.0646684893387373</c:v>
                </c:pt>
                <c:pt idx="94">
                  <c:v>1.076116537611197</c:v>
                </c:pt>
                <c:pt idx="95">
                  <c:v>1.0875645858836565</c:v>
                </c:pt>
                <c:pt idx="96">
                  <c:v>1.0990126341561159</c:v>
                </c:pt>
                <c:pt idx="97">
                  <c:v>1.1104606824285754</c:v>
                </c:pt>
                <c:pt idx="98">
                  <c:v>1.1219087307010351</c:v>
                </c:pt>
                <c:pt idx="99">
                  <c:v>1.1333567789734946</c:v>
                </c:pt>
                <c:pt idx="100">
                  <c:v>1.1448048272459541</c:v>
                </c:pt>
                <c:pt idx="101">
                  <c:v>1.1562528755184136</c:v>
                </c:pt>
                <c:pt idx="102">
                  <c:v>1.1677009237908733</c:v>
                </c:pt>
                <c:pt idx="103">
                  <c:v>1.1791489720633328</c:v>
                </c:pt>
                <c:pt idx="104">
                  <c:v>1.1905970203357923</c:v>
                </c:pt>
                <c:pt idx="105">
                  <c:v>1.2020450686082518</c:v>
                </c:pt>
                <c:pt idx="106">
                  <c:v>1.2134931168807113</c:v>
                </c:pt>
                <c:pt idx="107">
                  <c:v>1.224941165153171</c:v>
                </c:pt>
                <c:pt idx="108">
                  <c:v>1.2363892134256305</c:v>
                </c:pt>
                <c:pt idx="109">
                  <c:v>1.24783726169809</c:v>
                </c:pt>
                <c:pt idx="110">
                  <c:v>1.2592853099705494</c:v>
                </c:pt>
                <c:pt idx="111">
                  <c:v>1.2707333582430091</c:v>
                </c:pt>
                <c:pt idx="112">
                  <c:v>1.2821814065154686</c:v>
                </c:pt>
                <c:pt idx="113">
                  <c:v>1.2936294547879281</c:v>
                </c:pt>
                <c:pt idx="114">
                  <c:v>1.3050775030603876</c:v>
                </c:pt>
                <c:pt idx="115">
                  <c:v>1.3165255513328473</c:v>
                </c:pt>
                <c:pt idx="116">
                  <c:v>1.3279735996053068</c:v>
                </c:pt>
                <c:pt idx="117">
                  <c:v>1.3394216478777663</c:v>
                </c:pt>
                <c:pt idx="118">
                  <c:v>1.3508696961502258</c:v>
                </c:pt>
                <c:pt idx="119">
                  <c:v>1.3623177444226855</c:v>
                </c:pt>
                <c:pt idx="120">
                  <c:v>1.373765792695145</c:v>
                </c:pt>
                <c:pt idx="121">
                  <c:v>1.3852138409676045</c:v>
                </c:pt>
                <c:pt idx="122">
                  <c:v>1.396661889240064</c:v>
                </c:pt>
                <c:pt idx="123">
                  <c:v>1.4081099375125237</c:v>
                </c:pt>
                <c:pt idx="124">
                  <c:v>1.4195579857849832</c:v>
                </c:pt>
                <c:pt idx="125">
                  <c:v>1.4310060340574426</c:v>
                </c:pt>
                <c:pt idx="126">
                  <c:v>1.4424540823299021</c:v>
                </c:pt>
                <c:pt idx="127">
                  <c:v>1.4539021306023618</c:v>
                </c:pt>
                <c:pt idx="128">
                  <c:v>1.4653501788748213</c:v>
                </c:pt>
                <c:pt idx="129">
                  <c:v>1.4767982271472808</c:v>
                </c:pt>
                <c:pt idx="130">
                  <c:v>1.4882462754197403</c:v>
                </c:pt>
                <c:pt idx="131">
                  <c:v>1.4996943236922</c:v>
                </c:pt>
                <c:pt idx="132">
                  <c:v>1.5111423719646595</c:v>
                </c:pt>
                <c:pt idx="133">
                  <c:v>1.522590420237119</c:v>
                </c:pt>
                <c:pt idx="134">
                  <c:v>1.5340384685095785</c:v>
                </c:pt>
                <c:pt idx="135">
                  <c:v>1.545486516782038</c:v>
                </c:pt>
                <c:pt idx="136">
                  <c:v>1.5569345650544977</c:v>
                </c:pt>
              </c:numCache>
            </c:numRef>
          </c:xVal>
          <c:yVal>
            <c:numRef>
              <c:f>Viscosity!$IT$2:$IT$138</c:f>
              <c:numCache>
                <c:formatCode>General</c:formatCode>
                <c:ptCount val="137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45</c:v>
                </c:pt>
                <c:pt idx="4">
                  <c:v>175</c:v>
                </c:pt>
                <c:pt idx="5">
                  <c:v>12</c:v>
                </c:pt>
                <c:pt idx="6">
                  <c:v>8</c:v>
                </c:pt>
                <c:pt idx="7">
                  <c:v>16</c:v>
                </c:pt>
                <c:pt idx="8">
                  <c:v>4</c:v>
                </c:pt>
                <c:pt idx="9">
                  <c:v>28</c:v>
                </c:pt>
                <c:pt idx="10">
                  <c:v>12</c:v>
                </c:pt>
                <c:pt idx="11">
                  <c:v>20</c:v>
                </c:pt>
                <c:pt idx="12">
                  <c:v>-16</c:v>
                </c:pt>
                <c:pt idx="13">
                  <c:v>0</c:v>
                </c:pt>
                <c:pt idx="14">
                  <c:v>4</c:v>
                </c:pt>
                <c:pt idx="15">
                  <c:v>108</c:v>
                </c:pt>
                <c:pt idx="16">
                  <c:v>-4</c:v>
                </c:pt>
                <c:pt idx="17">
                  <c:v>12</c:v>
                </c:pt>
                <c:pt idx="18">
                  <c:v>8</c:v>
                </c:pt>
                <c:pt idx="19">
                  <c:v>40</c:v>
                </c:pt>
                <c:pt idx="20">
                  <c:v>80</c:v>
                </c:pt>
                <c:pt idx="21">
                  <c:v>76</c:v>
                </c:pt>
                <c:pt idx="22">
                  <c:v>28</c:v>
                </c:pt>
                <c:pt idx="23">
                  <c:v>25</c:v>
                </c:pt>
                <c:pt idx="24">
                  <c:v>8</c:v>
                </c:pt>
                <c:pt idx="25">
                  <c:v>28</c:v>
                </c:pt>
                <c:pt idx="26">
                  <c:v>16</c:v>
                </c:pt>
                <c:pt idx="27">
                  <c:v>16</c:v>
                </c:pt>
                <c:pt idx="28">
                  <c:v>12</c:v>
                </c:pt>
                <c:pt idx="29">
                  <c:v>28</c:v>
                </c:pt>
                <c:pt idx="30">
                  <c:v>76</c:v>
                </c:pt>
                <c:pt idx="31">
                  <c:v>25</c:v>
                </c:pt>
                <c:pt idx="32">
                  <c:v>33</c:v>
                </c:pt>
                <c:pt idx="33">
                  <c:v>48</c:v>
                </c:pt>
                <c:pt idx="34">
                  <c:v>68</c:v>
                </c:pt>
                <c:pt idx="35">
                  <c:v>16</c:v>
                </c:pt>
                <c:pt idx="36">
                  <c:v>28</c:v>
                </c:pt>
                <c:pt idx="37">
                  <c:v>40</c:v>
                </c:pt>
                <c:pt idx="38">
                  <c:v>85</c:v>
                </c:pt>
                <c:pt idx="39">
                  <c:v>25</c:v>
                </c:pt>
                <c:pt idx="40">
                  <c:v>71</c:v>
                </c:pt>
                <c:pt idx="41">
                  <c:v>20</c:v>
                </c:pt>
                <c:pt idx="42">
                  <c:v>36</c:v>
                </c:pt>
                <c:pt idx="43">
                  <c:v>33</c:v>
                </c:pt>
                <c:pt idx="44">
                  <c:v>16</c:v>
                </c:pt>
                <c:pt idx="45">
                  <c:v>76</c:v>
                </c:pt>
                <c:pt idx="46">
                  <c:v>65</c:v>
                </c:pt>
                <c:pt idx="47">
                  <c:v>25</c:v>
                </c:pt>
                <c:pt idx="48">
                  <c:v>8</c:v>
                </c:pt>
                <c:pt idx="49">
                  <c:v>25</c:v>
                </c:pt>
                <c:pt idx="50">
                  <c:v>36</c:v>
                </c:pt>
                <c:pt idx="51">
                  <c:v>28</c:v>
                </c:pt>
                <c:pt idx="52">
                  <c:v>16</c:v>
                </c:pt>
                <c:pt idx="53">
                  <c:v>40</c:v>
                </c:pt>
                <c:pt idx="54">
                  <c:v>33</c:v>
                </c:pt>
                <c:pt idx="55">
                  <c:v>16</c:v>
                </c:pt>
                <c:pt idx="56">
                  <c:v>12</c:v>
                </c:pt>
                <c:pt idx="57">
                  <c:v>-4</c:v>
                </c:pt>
                <c:pt idx="58">
                  <c:v>45</c:v>
                </c:pt>
                <c:pt idx="59">
                  <c:v>68</c:v>
                </c:pt>
                <c:pt idx="60">
                  <c:v>16</c:v>
                </c:pt>
                <c:pt idx="61">
                  <c:v>60</c:v>
                </c:pt>
                <c:pt idx="62">
                  <c:v>56</c:v>
                </c:pt>
                <c:pt idx="63">
                  <c:v>-40</c:v>
                </c:pt>
                <c:pt idx="64">
                  <c:v>12</c:v>
                </c:pt>
                <c:pt idx="65">
                  <c:v>16</c:v>
                </c:pt>
                <c:pt idx="66">
                  <c:v>25</c:v>
                </c:pt>
                <c:pt idx="67">
                  <c:v>68</c:v>
                </c:pt>
                <c:pt idx="68">
                  <c:v>4</c:v>
                </c:pt>
                <c:pt idx="69">
                  <c:v>45</c:v>
                </c:pt>
                <c:pt idx="70">
                  <c:v>20</c:v>
                </c:pt>
                <c:pt idx="71">
                  <c:v>16</c:v>
                </c:pt>
                <c:pt idx="72">
                  <c:v>36</c:v>
                </c:pt>
                <c:pt idx="73">
                  <c:v>12</c:v>
                </c:pt>
                <c:pt idx="74">
                  <c:v>12</c:v>
                </c:pt>
                <c:pt idx="75">
                  <c:v>16</c:v>
                </c:pt>
                <c:pt idx="76">
                  <c:v>16</c:v>
                </c:pt>
                <c:pt idx="77">
                  <c:v>12</c:v>
                </c:pt>
                <c:pt idx="78">
                  <c:v>16</c:v>
                </c:pt>
                <c:pt idx="79">
                  <c:v>16</c:v>
                </c:pt>
                <c:pt idx="80">
                  <c:v>20</c:v>
                </c:pt>
                <c:pt idx="81">
                  <c:v>20</c:v>
                </c:pt>
                <c:pt idx="82">
                  <c:v>36</c:v>
                </c:pt>
                <c:pt idx="83">
                  <c:v>8</c:v>
                </c:pt>
                <c:pt idx="84">
                  <c:v>80</c:v>
                </c:pt>
                <c:pt idx="85">
                  <c:v>65</c:v>
                </c:pt>
                <c:pt idx="86">
                  <c:v>105</c:v>
                </c:pt>
                <c:pt idx="87">
                  <c:v>148</c:v>
                </c:pt>
                <c:pt idx="88">
                  <c:v>157</c:v>
                </c:pt>
                <c:pt idx="89">
                  <c:v>257</c:v>
                </c:pt>
                <c:pt idx="90">
                  <c:v>357</c:v>
                </c:pt>
                <c:pt idx="91">
                  <c:v>467</c:v>
                </c:pt>
                <c:pt idx="92">
                  <c:v>644</c:v>
                </c:pt>
                <c:pt idx="93">
                  <c:v>738</c:v>
                </c:pt>
                <c:pt idx="94">
                  <c:v>916</c:v>
                </c:pt>
                <c:pt idx="95">
                  <c:v>1076</c:v>
                </c:pt>
                <c:pt idx="96">
                  <c:v>1186</c:v>
                </c:pt>
                <c:pt idx="97">
                  <c:v>1276</c:v>
                </c:pt>
                <c:pt idx="98">
                  <c:v>1316</c:v>
                </c:pt>
                <c:pt idx="99">
                  <c:v>1496</c:v>
                </c:pt>
                <c:pt idx="100">
                  <c:v>1446</c:v>
                </c:pt>
                <c:pt idx="101">
                  <c:v>1556</c:v>
                </c:pt>
                <c:pt idx="102">
                  <c:v>1576</c:v>
                </c:pt>
                <c:pt idx="103">
                  <c:v>1646</c:v>
                </c:pt>
                <c:pt idx="104">
                  <c:v>1646</c:v>
                </c:pt>
                <c:pt idx="105">
                  <c:v>1706</c:v>
                </c:pt>
                <c:pt idx="106">
                  <c:v>1726</c:v>
                </c:pt>
                <c:pt idx="107">
                  <c:v>1826</c:v>
                </c:pt>
                <c:pt idx="108">
                  <c:v>1906</c:v>
                </c:pt>
                <c:pt idx="109">
                  <c:v>1976</c:v>
                </c:pt>
                <c:pt idx="110">
                  <c:v>2096</c:v>
                </c:pt>
                <c:pt idx="111">
                  <c:v>2176</c:v>
                </c:pt>
                <c:pt idx="112">
                  <c:v>2226</c:v>
                </c:pt>
                <c:pt idx="113">
                  <c:v>2246</c:v>
                </c:pt>
                <c:pt idx="114">
                  <c:v>2426</c:v>
                </c:pt>
                <c:pt idx="115">
                  <c:v>2526</c:v>
                </c:pt>
                <c:pt idx="116">
                  <c:v>2556</c:v>
                </c:pt>
                <c:pt idx="117">
                  <c:v>2676</c:v>
                </c:pt>
                <c:pt idx="118">
                  <c:v>2716</c:v>
                </c:pt>
                <c:pt idx="119">
                  <c:v>2776</c:v>
                </c:pt>
                <c:pt idx="120">
                  <c:v>2826</c:v>
                </c:pt>
                <c:pt idx="121">
                  <c:v>2846</c:v>
                </c:pt>
                <c:pt idx="122">
                  <c:v>2976</c:v>
                </c:pt>
                <c:pt idx="123">
                  <c:v>3116</c:v>
                </c:pt>
                <c:pt idx="124">
                  <c:v>3146</c:v>
                </c:pt>
                <c:pt idx="125">
                  <c:v>3226</c:v>
                </c:pt>
                <c:pt idx="126">
                  <c:v>3296</c:v>
                </c:pt>
                <c:pt idx="127">
                  <c:v>3396</c:v>
                </c:pt>
                <c:pt idx="128">
                  <c:v>3496</c:v>
                </c:pt>
                <c:pt idx="129">
                  <c:v>3566</c:v>
                </c:pt>
                <c:pt idx="130">
                  <c:v>3626</c:v>
                </c:pt>
                <c:pt idx="131">
                  <c:v>3666</c:v>
                </c:pt>
                <c:pt idx="132">
                  <c:v>3696</c:v>
                </c:pt>
                <c:pt idx="133">
                  <c:v>3766</c:v>
                </c:pt>
                <c:pt idx="134">
                  <c:v>3726</c:v>
                </c:pt>
                <c:pt idx="135">
                  <c:v>3826</c:v>
                </c:pt>
                <c:pt idx="136">
                  <c:v>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BA24-4E4A-A0E5-5164D905D492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Viscosity!$JD$2:$JD$80</c:f>
              <c:numCache>
                <c:formatCode>General</c:formatCode>
                <c:ptCount val="79"/>
              </c:numCache>
            </c:numRef>
          </c:xVal>
          <c:yVal>
            <c:numRef>
              <c:f>Viscosity!$JC$2:$JC$80</c:f>
              <c:numCache>
                <c:formatCode>General</c:formatCode>
                <c:ptCount val="7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BA24-4E4A-A0E5-5164D905D492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Viscosity!$JL$2:$JL$76</c:f>
              <c:numCache>
                <c:formatCode>General</c:formatCode>
                <c:ptCount val="75"/>
                <c:pt idx="0">
                  <c:v>0</c:v>
                </c:pt>
                <c:pt idx="1">
                  <c:v>1.8126084246600394E-2</c:v>
                </c:pt>
                <c:pt idx="2">
                  <c:v>3.6252168493200787E-2</c:v>
                </c:pt>
                <c:pt idx="3">
                  <c:v>5.4378252739801181E-2</c:v>
                </c:pt>
                <c:pt idx="4">
                  <c:v>7.2504336986401574E-2</c:v>
                </c:pt>
                <c:pt idx="5">
                  <c:v>9.0630421233001968E-2</c:v>
                </c:pt>
                <c:pt idx="6">
                  <c:v>0.10875650547960236</c:v>
                </c:pt>
                <c:pt idx="7">
                  <c:v>0.12688258972620275</c:v>
                </c:pt>
                <c:pt idx="8">
                  <c:v>0.14500867397280315</c:v>
                </c:pt>
                <c:pt idx="9">
                  <c:v>0.16313475821940354</c:v>
                </c:pt>
                <c:pt idx="10">
                  <c:v>0.18126084246600394</c:v>
                </c:pt>
                <c:pt idx="11">
                  <c:v>0.19938692671260433</c:v>
                </c:pt>
                <c:pt idx="12">
                  <c:v>0.21751301095920472</c:v>
                </c:pt>
                <c:pt idx="13">
                  <c:v>0.23563909520580512</c:v>
                </c:pt>
                <c:pt idx="14">
                  <c:v>0.25376517945240551</c:v>
                </c:pt>
                <c:pt idx="15">
                  <c:v>0.2718912636990059</c:v>
                </c:pt>
                <c:pt idx="16">
                  <c:v>0.2900173479456063</c:v>
                </c:pt>
                <c:pt idx="17">
                  <c:v>0.30814343219220669</c:v>
                </c:pt>
                <c:pt idx="18">
                  <c:v>0.32626951643880708</c:v>
                </c:pt>
                <c:pt idx="19">
                  <c:v>0.34439560068540748</c:v>
                </c:pt>
                <c:pt idx="20">
                  <c:v>0.36252168493200787</c:v>
                </c:pt>
                <c:pt idx="21">
                  <c:v>0.38064776917860826</c:v>
                </c:pt>
                <c:pt idx="22">
                  <c:v>0.39877385342520866</c:v>
                </c:pt>
                <c:pt idx="23">
                  <c:v>0.41689993767180905</c:v>
                </c:pt>
                <c:pt idx="24">
                  <c:v>0.43502602191840944</c:v>
                </c:pt>
                <c:pt idx="25">
                  <c:v>0.45315210616500984</c:v>
                </c:pt>
                <c:pt idx="26">
                  <c:v>0.47127819041161023</c:v>
                </c:pt>
                <c:pt idx="27">
                  <c:v>0.48940427465821063</c:v>
                </c:pt>
                <c:pt idx="28">
                  <c:v>0.50753035890481102</c:v>
                </c:pt>
                <c:pt idx="29">
                  <c:v>0.52565644315141147</c:v>
                </c:pt>
                <c:pt idx="30">
                  <c:v>0.54378252739801181</c:v>
                </c:pt>
                <c:pt idx="31">
                  <c:v>0.56190861164461225</c:v>
                </c:pt>
                <c:pt idx="32">
                  <c:v>0.58003469589121259</c:v>
                </c:pt>
                <c:pt idx="33">
                  <c:v>0.59816078013781304</c:v>
                </c:pt>
                <c:pt idx="34">
                  <c:v>0.61628686438441338</c:v>
                </c:pt>
                <c:pt idx="35">
                  <c:v>0.63441294863101383</c:v>
                </c:pt>
                <c:pt idx="36">
                  <c:v>0.65253903287761417</c:v>
                </c:pt>
                <c:pt idx="37">
                  <c:v>0.67066511712421462</c:v>
                </c:pt>
                <c:pt idx="38">
                  <c:v>0.68879120137081495</c:v>
                </c:pt>
                <c:pt idx="39">
                  <c:v>0.7069172856174154</c:v>
                </c:pt>
                <c:pt idx="40">
                  <c:v>0.72504336986401574</c:v>
                </c:pt>
                <c:pt idx="41">
                  <c:v>0.74316945411061619</c:v>
                </c:pt>
                <c:pt idx="42">
                  <c:v>0.76129553835721653</c:v>
                </c:pt>
                <c:pt idx="43">
                  <c:v>0.77942162260381698</c:v>
                </c:pt>
                <c:pt idx="44">
                  <c:v>0.79754770685041732</c:v>
                </c:pt>
                <c:pt idx="45">
                  <c:v>0.81567379109701776</c:v>
                </c:pt>
                <c:pt idx="46">
                  <c:v>0.8337998753436181</c:v>
                </c:pt>
                <c:pt idx="47">
                  <c:v>0.85192595959021855</c:v>
                </c:pt>
                <c:pt idx="48">
                  <c:v>0.87005204383681889</c:v>
                </c:pt>
                <c:pt idx="49">
                  <c:v>0.88817812808341934</c:v>
                </c:pt>
                <c:pt idx="50">
                  <c:v>0.90630421233001968</c:v>
                </c:pt>
                <c:pt idx="51">
                  <c:v>0.92443029657662013</c:v>
                </c:pt>
                <c:pt idx="52">
                  <c:v>0.94255638082322046</c:v>
                </c:pt>
                <c:pt idx="53">
                  <c:v>0.96068246506982091</c:v>
                </c:pt>
                <c:pt idx="54">
                  <c:v>0.97880854931642125</c:v>
                </c:pt>
                <c:pt idx="55">
                  <c:v>0.9969346335630217</c:v>
                </c:pt>
                <c:pt idx="56">
                  <c:v>1.015060717809622</c:v>
                </c:pt>
                <c:pt idx="57">
                  <c:v>1.0331868020562225</c:v>
                </c:pt>
                <c:pt idx="58">
                  <c:v>1.0513128863028229</c:v>
                </c:pt>
                <c:pt idx="59">
                  <c:v>1.0694389705494232</c:v>
                </c:pt>
                <c:pt idx="60">
                  <c:v>1.0875650547960236</c:v>
                </c:pt>
                <c:pt idx="61">
                  <c:v>1.1056911390426241</c:v>
                </c:pt>
                <c:pt idx="62">
                  <c:v>1.1238172232892245</c:v>
                </c:pt>
                <c:pt idx="63">
                  <c:v>1.1419433075358247</c:v>
                </c:pt>
                <c:pt idx="64">
                  <c:v>1.1600693917824252</c:v>
                </c:pt>
                <c:pt idx="65">
                  <c:v>1.1781954760290256</c:v>
                </c:pt>
                <c:pt idx="66">
                  <c:v>1.1963215602756261</c:v>
                </c:pt>
                <c:pt idx="67">
                  <c:v>1.2144476445222263</c:v>
                </c:pt>
                <c:pt idx="68">
                  <c:v>1.2325737287688268</c:v>
                </c:pt>
                <c:pt idx="69">
                  <c:v>1.2506998130154272</c:v>
                </c:pt>
                <c:pt idx="70">
                  <c:v>1.2688258972620277</c:v>
                </c:pt>
                <c:pt idx="71">
                  <c:v>1.2869519815086279</c:v>
                </c:pt>
                <c:pt idx="72">
                  <c:v>1.3050780657552283</c:v>
                </c:pt>
                <c:pt idx="73">
                  <c:v>1.3232041500018288</c:v>
                </c:pt>
                <c:pt idx="74">
                  <c:v>1.3413302342484292</c:v>
                </c:pt>
              </c:numCache>
            </c:numRef>
          </c:xVal>
          <c:yVal>
            <c:numRef>
              <c:f>Viscosity!$JK$2:$JK$76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104</c:v>
                </c:pt>
                <c:pt idx="54">
                  <c:v>204</c:v>
                </c:pt>
                <c:pt idx="55">
                  <c:v>347</c:v>
                </c:pt>
                <c:pt idx="56">
                  <c:v>471</c:v>
                </c:pt>
                <c:pt idx="57">
                  <c:v>571</c:v>
                </c:pt>
                <c:pt idx="58">
                  <c:v>691</c:v>
                </c:pt>
                <c:pt idx="59">
                  <c:v>892</c:v>
                </c:pt>
                <c:pt idx="60">
                  <c:v>1080</c:v>
                </c:pt>
                <c:pt idx="61">
                  <c:v>1320</c:v>
                </c:pt>
                <c:pt idx="62">
                  <c:v>1510</c:v>
                </c:pt>
                <c:pt idx="63">
                  <c:v>1690</c:v>
                </c:pt>
                <c:pt idx="64">
                  <c:v>1890</c:v>
                </c:pt>
                <c:pt idx="65">
                  <c:v>2140</c:v>
                </c:pt>
                <c:pt idx="66">
                  <c:v>2340</c:v>
                </c:pt>
                <c:pt idx="67">
                  <c:v>2500</c:v>
                </c:pt>
                <c:pt idx="68">
                  <c:v>2720</c:v>
                </c:pt>
                <c:pt idx="69">
                  <c:v>2920</c:v>
                </c:pt>
                <c:pt idx="70">
                  <c:v>3160</c:v>
                </c:pt>
                <c:pt idx="71">
                  <c:v>3370</c:v>
                </c:pt>
                <c:pt idx="72">
                  <c:v>3640</c:v>
                </c:pt>
                <c:pt idx="73">
                  <c:v>3810</c:v>
                </c:pt>
                <c:pt idx="74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BA24-4E4A-A0E5-5164D905D492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Viscosity!$JU$2:$JU$90</c:f>
              <c:numCache>
                <c:formatCode>General</c:formatCode>
                <c:ptCount val="89"/>
                <c:pt idx="0">
                  <c:v>0</c:v>
                </c:pt>
                <c:pt idx="1">
                  <c:v>1.5255097441438941E-2</c:v>
                </c:pt>
                <c:pt idx="2">
                  <c:v>3.0510194882877883E-2</c:v>
                </c:pt>
                <c:pt idx="3">
                  <c:v>4.5765292324316829E-2</c:v>
                </c:pt>
                <c:pt idx="4">
                  <c:v>6.1020389765755766E-2</c:v>
                </c:pt>
                <c:pt idx="5">
                  <c:v>7.6275487207194709E-2</c:v>
                </c:pt>
                <c:pt idx="6">
                  <c:v>9.1530584648633659E-2</c:v>
                </c:pt>
                <c:pt idx="7">
                  <c:v>0.1067856820900726</c:v>
                </c:pt>
                <c:pt idx="8">
                  <c:v>0.12204077953151153</c:v>
                </c:pt>
                <c:pt idx="9">
                  <c:v>0.13729587697295048</c:v>
                </c:pt>
                <c:pt idx="10">
                  <c:v>0.15255097441438942</c:v>
                </c:pt>
                <c:pt idx="11">
                  <c:v>0.16780607185582835</c:v>
                </c:pt>
                <c:pt idx="12">
                  <c:v>0.18306116929726732</c:v>
                </c:pt>
                <c:pt idx="13">
                  <c:v>0.19831626673870625</c:v>
                </c:pt>
                <c:pt idx="14">
                  <c:v>0.21357136418014519</c:v>
                </c:pt>
                <c:pt idx="15">
                  <c:v>0.22882646162158413</c:v>
                </c:pt>
                <c:pt idx="16">
                  <c:v>0.24408155906302306</c:v>
                </c:pt>
                <c:pt idx="17">
                  <c:v>0.25933665650446203</c:v>
                </c:pt>
                <c:pt idx="18">
                  <c:v>0.27459175394590096</c:v>
                </c:pt>
                <c:pt idx="19">
                  <c:v>0.2898468513873399</c:v>
                </c:pt>
                <c:pt idx="20">
                  <c:v>0.30510194882877884</c:v>
                </c:pt>
                <c:pt idx="21">
                  <c:v>0.32035704627021777</c:v>
                </c:pt>
                <c:pt idx="22">
                  <c:v>0.33561214371165671</c:v>
                </c:pt>
                <c:pt idx="23">
                  <c:v>0.35086724115309564</c:v>
                </c:pt>
                <c:pt idx="24">
                  <c:v>0.36612233859453464</c:v>
                </c:pt>
                <c:pt idx="25">
                  <c:v>0.38137743603597357</c:v>
                </c:pt>
                <c:pt idx="26">
                  <c:v>0.39663253347741251</c:v>
                </c:pt>
                <c:pt idx="27">
                  <c:v>0.41188763091885144</c:v>
                </c:pt>
                <c:pt idx="28">
                  <c:v>0.42714272836029038</c:v>
                </c:pt>
                <c:pt idx="29">
                  <c:v>0.44239782580172932</c:v>
                </c:pt>
                <c:pt idx="30">
                  <c:v>0.45765292324316825</c:v>
                </c:pt>
                <c:pt idx="31">
                  <c:v>0.47290802068460719</c:v>
                </c:pt>
                <c:pt idx="32">
                  <c:v>0.48816311812604612</c:v>
                </c:pt>
                <c:pt idx="33">
                  <c:v>0.50341821556748512</c:v>
                </c:pt>
                <c:pt idx="34">
                  <c:v>0.51867331300892405</c:v>
                </c:pt>
                <c:pt idx="35">
                  <c:v>0.53392841045036299</c:v>
                </c:pt>
                <c:pt idx="36">
                  <c:v>0.54918350789180193</c:v>
                </c:pt>
                <c:pt idx="37">
                  <c:v>0.56443860533324086</c:v>
                </c:pt>
                <c:pt idx="38">
                  <c:v>0.5796937027746798</c:v>
                </c:pt>
                <c:pt idx="39">
                  <c:v>0.59494880021611873</c:v>
                </c:pt>
                <c:pt idx="40">
                  <c:v>0.61020389765755767</c:v>
                </c:pt>
                <c:pt idx="41">
                  <c:v>0.62545899509899661</c:v>
                </c:pt>
                <c:pt idx="42">
                  <c:v>0.64071409254043554</c:v>
                </c:pt>
                <c:pt idx="43">
                  <c:v>0.65596918998187448</c:v>
                </c:pt>
                <c:pt idx="44">
                  <c:v>0.67122428742331341</c:v>
                </c:pt>
                <c:pt idx="45">
                  <c:v>0.68647938486475235</c:v>
                </c:pt>
                <c:pt idx="46">
                  <c:v>0.70173448230619129</c:v>
                </c:pt>
                <c:pt idx="47">
                  <c:v>0.71698957974763022</c:v>
                </c:pt>
                <c:pt idx="48">
                  <c:v>0.73224467718906927</c:v>
                </c:pt>
                <c:pt idx="49">
                  <c:v>0.74749977463050821</c:v>
                </c:pt>
                <c:pt idx="50">
                  <c:v>0.76275487207194714</c:v>
                </c:pt>
                <c:pt idx="51">
                  <c:v>0.77800996951338608</c:v>
                </c:pt>
                <c:pt idx="52">
                  <c:v>0.79326506695482502</c:v>
                </c:pt>
                <c:pt idx="53">
                  <c:v>0.80852016439626395</c:v>
                </c:pt>
                <c:pt idx="54">
                  <c:v>0.82377526183770289</c:v>
                </c:pt>
                <c:pt idx="55">
                  <c:v>0.83903035927914182</c:v>
                </c:pt>
                <c:pt idx="56">
                  <c:v>0.85428545672058076</c:v>
                </c:pt>
                <c:pt idx="57">
                  <c:v>0.8695405541620197</c:v>
                </c:pt>
                <c:pt idx="58">
                  <c:v>0.88479565160345863</c:v>
                </c:pt>
                <c:pt idx="59">
                  <c:v>0.90005074904489757</c:v>
                </c:pt>
                <c:pt idx="60">
                  <c:v>0.91530584648633651</c:v>
                </c:pt>
                <c:pt idx="61">
                  <c:v>0.93056094392777544</c:v>
                </c:pt>
                <c:pt idx="62">
                  <c:v>0.94581604136921438</c:v>
                </c:pt>
                <c:pt idx="63">
                  <c:v>0.96107113881065331</c:v>
                </c:pt>
                <c:pt idx="64">
                  <c:v>0.97632623625209225</c:v>
                </c:pt>
                <c:pt idx="65">
                  <c:v>0.99158133369353119</c:v>
                </c:pt>
                <c:pt idx="66">
                  <c:v>1.0068364311349702</c:v>
                </c:pt>
                <c:pt idx="67">
                  <c:v>1.0220915285764092</c:v>
                </c:pt>
                <c:pt idx="68">
                  <c:v>1.0373466260178481</c:v>
                </c:pt>
                <c:pt idx="69">
                  <c:v>1.052601723459287</c:v>
                </c:pt>
                <c:pt idx="70">
                  <c:v>1.067856820900726</c:v>
                </c:pt>
                <c:pt idx="71">
                  <c:v>1.0831119183421649</c:v>
                </c:pt>
                <c:pt idx="72">
                  <c:v>1.0983670157836039</c:v>
                </c:pt>
                <c:pt idx="73">
                  <c:v>1.1136221132250428</c:v>
                </c:pt>
                <c:pt idx="74">
                  <c:v>1.1288772106664817</c:v>
                </c:pt>
                <c:pt idx="75">
                  <c:v>1.1441323081079207</c:v>
                </c:pt>
                <c:pt idx="76">
                  <c:v>1.1593874055493596</c:v>
                </c:pt>
                <c:pt idx="77">
                  <c:v>1.1746425029907985</c:v>
                </c:pt>
                <c:pt idx="78">
                  <c:v>1.1898976004322375</c:v>
                </c:pt>
                <c:pt idx="79">
                  <c:v>1.2051526978736764</c:v>
                </c:pt>
                <c:pt idx="80">
                  <c:v>1.2204077953151153</c:v>
                </c:pt>
                <c:pt idx="81">
                  <c:v>1.2356628927565543</c:v>
                </c:pt>
                <c:pt idx="82">
                  <c:v>1.2509179901979932</c:v>
                </c:pt>
                <c:pt idx="83">
                  <c:v>1.2661730876394321</c:v>
                </c:pt>
                <c:pt idx="84">
                  <c:v>1.2814281850808711</c:v>
                </c:pt>
                <c:pt idx="85">
                  <c:v>1.29668328252231</c:v>
                </c:pt>
                <c:pt idx="86">
                  <c:v>1.311938379963749</c:v>
                </c:pt>
                <c:pt idx="87">
                  <c:v>1.3271934774051879</c:v>
                </c:pt>
                <c:pt idx="88">
                  <c:v>1.3348210261259075</c:v>
                </c:pt>
              </c:numCache>
            </c:numRef>
          </c:xVal>
          <c:yVal>
            <c:numRef>
              <c:f>Viscosity!$JT$2:$JT$90</c:f>
              <c:numCache>
                <c:formatCode>General</c:formatCode>
                <c:ptCount val="89"/>
                <c:pt idx="0">
                  <c:v>0</c:v>
                </c:pt>
                <c:pt idx="1">
                  <c:v>23.567391304347893</c:v>
                </c:pt>
                <c:pt idx="2">
                  <c:v>84.567391304347893</c:v>
                </c:pt>
                <c:pt idx="3">
                  <c:v>15.567391304347893</c:v>
                </c:pt>
                <c:pt idx="4">
                  <c:v>-4.2326086956521038</c:v>
                </c:pt>
                <c:pt idx="5">
                  <c:v>-8.2326086956521038</c:v>
                </c:pt>
                <c:pt idx="6">
                  <c:v>-16.232608695652104</c:v>
                </c:pt>
                <c:pt idx="7">
                  <c:v>39.567391304347893</c:v>
                </c:pt>
                <c:pt idx="8">
                  <c:v>-8.2326086956521038</c:v>
                </c:pt>
                <c:pt idx="9">
                  <c:v>-12.232608695652104</c:v>
                </c:pt>
                <c:pt idx="10">
                  <c:v>31.567391304347893</c:v>
                </c:pt>
                <c:pt idx="11">
                  <c:v>84.567391304347893</c:v>
                </c:pt>
                <c:pt idx="12">
                  <c:v>-12.232608695652104</c:v>
                </c:pt>
                <c:pt idx="13">
                  <c:v>-0.63260869565210953</c:v>
                </c:pt>
                <c:pt idx="14">
                  <c:v>-8.2326086956521038</c:v>
                </c:pt>
                <c:pt idx="15">
                  <c:v>31.567391304347893</c:v>
                </c:pt>
                <c:pt idx="16">
                  <c:v>-20.332608695652112</c:v>
                </c:pt>
                <c:pt idx="17">
                  <c:v>-16.232608695652104</c:v>
                </c:pt>
                <c:pt idx="18">
                  <c:v>-12.232608695652104</c:v>
                </c:pt>
                <c:pt idx="19">
                  <c:v>-16.232608695652104</c:v>
                </c:pt>
                <c:pt idx="20">
                  <c:v>-16.232608695652104</c:v>
                </c:pt>
                <c:pt idx="21">
                  <c:v>3.7673913043478962</c:v>
                </c:pt>
                <c:pt idx="22">
                  <c:v>-20.332608695652112</c:v>
                </c:pt>
                <c:pt idx="23">
                  <c:v>-4.2326086956521038</c:v>
                </c:pt>
                <c:pt idx="24">
                  <c:v>-16.232608695652104</c:v>
                </c:pt>
                <c:pt idx="25">
                  <c:v>-16.232608695652104</c:v>
                </c:pt>
                <c:pt idx="26">
                  <c:v>-16.232608695652104</c:v>
                </c:pt>
                <c:pt idx="27">
                  <c:v>-0.63260869565210953</c:v>
                </c:pt>
                <c:pt idx="28">
                  <c:v>-16.232608695652104</c:v>
                </c:pt>
                <c:pt idx="29">
                  <c:v>-12.232608695652104</c:v>
                </c:pt>
                <c:pt idx="30">
                  <c:v>-12.232608695652104</c:v>
                </c:pt>
                <c:pt idx="31">
                  <c:v>-16.232608695652104</c:v>
                </c:pt>
                <c:pt idx="32">
                  <c:v>-16.232608695652104</c:v>
                </c:pt>
                <c:pt idx="33">
                  <c:v>-20.332608695652112</c:v>
                </c:pt>
                <c:pt idx="34">
                  <c:v>-16.232608695652104</c:v>
                </c:pt>
                <c:pt idx="35">
                  <c:v>-8.2326086956521038</c:v>
                </c:pt>
                <c:pt idx="36">
                  <c:v>-4.2326086956521038</c:v>
                </c:pt>
                <c:pt idx="37">
                  <c:v>47.567391304347893</c:v>
                </c:pt>
                <c:pt idx="38">
                  <c:v>-12.232608695652104</c:v>
                </c:pt>
                <c:pt idx="39">
                  <c:v>-12.232608695652104</c:v>
                </c:pt>
                <c:pt idx="40">
                  <c:v>19.567391304347893</c:v>
                </c:pt>
                <c:pt idx="41">
                  <c:v>19.567391304347893</c:v>
                </c:pt>
                <c:pt idx="42">
                  <c:v>-16.232608695652104</c:v>
                </c:pt>
                <c:pt idx="43">
                  <c:v>-12.232608695652104</c:v>
                </c:pt>
                <c:pt idx="44">
                  <c:v>-16.232608695652104</c:v>
                </c:pt>
                <c:pt idx="45">
                  <c:v>-12.232608695652104</c:v>
                </c:pt>
                <c:pt idx="46">
                  <c:v>-16.232608695652104</c:v>
                </c:pt>
                <c:pt idx="47">
                  <c:v>-0.63260869565210953</c:v>
                </c:pt>
                <c:pt idx="48">
                  <c:v>11.567391304347893</c:v>
                </c:pt>
                <c:pt idx="49">
                  <c:v>35.567391304347893</c:v>
                </c:pt>
                <c:pt idx="50">
                  <c:v>136.56739130434789</c:v>
                </c:pt>
                <c:pt idx="51">
                  <c:v>136.56739130434789</c:v>
                </c:pt>
                <c:pt idx="52">
                  <c:v>136.56739130434789</c:v>
                </c:pt>
                <c:pt idx="53">
                  <c:v>136.56739130434789</c:v>
                </c:pt>
                <c:pt idx="54">
                  <c:v>136.56739130434789</c:v>
                </c:pt>
                <c:pt idx="55">
                  <c:v>136.56739130434789</c:v>
                </c:pt>
                <c:pt idx="56">
                  <c:v>156.56739130434789</c:v>
                </c:pt>
                <c:pt idx="57">
                  <c:v>116.56739130434789</c:v>
                </c:pt>
                <c:pt idx="58">
                  <c:v>111.56739130434789</c:v>
                </c:pt>
                <c:pt idx="59">
                  <c:v>122.56739130434789</c:v>
                </c:pt>
                <c:pt idx="60">
                  <c:v>151.56739130434789</c:v>
                </c:pt>
                <c:pt idx="61">
                  <c:v>196.56739130434789</c:v>
                </c:pt>
                <c:pt idx="62">
                  <c:v>226.56739130434789</c:v>
                </c:pt>
                <c:pt idx="63">
                  <c:v>226.56739130434789</c:v>
                </c:pt>
                <c:pt idx="64">
                  <c:v>261.56739130434789</c:v>
                </c:pt>
                <c:pt idx="65">
                  <c:v>331.56739130434789</c:v>
                </c:pt>
                <c:pt idx="66">
                  <c:v>405.56739130434789</c:v>
                </c:pt>
                <c:pt idx="67">
                  <c:v>525.56739130434789</c:v>
                </c:pt>
                <c:pt idx="68">
                  <c:v>675.56739130434789</c:v>
                </c:pt>
                <c:pt idx="69">
                  <c:v>739.56739130434789</c:v>
                </c:pt>
                <c:pt idx="70">
                  <c:v>917.56739130434789</c:v>
                </c:pt>
                <c:pt idx="71">
                  <c:v>1047.5673913043479</c:v>
                </c:pt>
                <c:pt idx="72">
                  <c:v>1207.5673913043479</c:v>
                </c:pt>
                <c:pt idx="73">
                  <c:v>1417.5673913043479</c:v>
                </c:pt>
                <c:pt idx="74">
                  <c:v>1557.5673913043479</c:v>
                </c:pt>
                <c:pt idx="75">
                  <c:v>1727.5673913043479</c:v>
                </c:pt>
                <c:pt idx="76">
                  <c:v>1877.5673913043479</c:v>
                </c:pt>
                <c:pt idx="77">
                  <c:v>2027.5673913043479</c:v>
                </c:pt>
                <c:pt idx="78">
                  <c:v>2207.5673913043479</c:v>
                </c:pt>
                <c:pt idx="79">
                  <c:v>2397.5673913043479</c:v>
                </c:pt>
                <c:pt idx="80">
                  <c:v>2557.5673913043479</c:v>
                </c:pt>
                <c:pt idx="81">
                  <c:v>2717.5673913043479</c:v>
                </c:pt>
                <c:pt idx="82">
                  <c:v>2927.5673913043479</c:v>
                </c:pt>
                <c:pt idx="83">
                  <c:v>3067.5673913043479</c:v>
                </c:pt>
                <c:pt idx="84">
                  <c:v>3347.5673913043479</c:v>
                </c:pt>
                <c:pt idx="85">
                  <c:v>3547.5673913043479</c:v>
                </c:pt>
                <c:pt idx="86">
                  <c:v>3647.5673913043479</c:v>
                </c:pt>
                <c:pt idx="87">
                  <c:v>3817.5673913043479</c:v>
                </c:pt>
                <c:pt idx="88">
                  <c:v>3917.5673913043479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BA24-4E4A-A0E5-5164D905D492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Viscosity!$KD$2:$KD$133</c:f>
              <c:numCache>
                <c:formatCode>General</c:formatCode>
                <c:ptCount val="132"/>
                <c:pt idx="0">
                  <c:v>0</c:v>
                </c:pt>
                <c:pt idx="1">
                  <c:v>1.0210840974063837E-2</c:v>
                </c:pt>
                <c:pt idx="2">
                  <c:v>2.0421681948127674E-2</c:v>
                </c:pt>
                <c:pt idx="3">
                  <c:v>3.0632522922191509E-2</c:v>
                </c:pt>
                <c:pt idx="4">
                  <c:v>4.0843363896255348E-2</c:v>
                </c:pt>
                <c:pt idx="5">
                  <c:v>5.1054204870319184E-2</c:v>
                </c:pt>
                <c:pt idx="6">
                  <c:v>6.1265045844383019E-2</c:v>
                </c:pt>
                <c:pt idx="7">
                  <c:v>7.1475886818446854E-2</c:v>
                </c:pt>
                <c:pt idx="8">
                  <c:v>8.1686727792510697E-2</c:v>
                </c:pt>
                <c:pt idx="9">
                  <c:v>9.1897568766574525E-2</c:v>
                </c:pt>
                <c:pt idx="10">
                  <c:v>0.10210840974063837</c:v>
                </c:pt>
                <c:pt idx="11">
                  <c:v>0.1123192507147022</c:v>
                </c:pt>
                <c:pt idx="12">
                  <c:v>0.12253009168876604</c:v>
                </c:pt>
                <c:pt idx="13">
                  <c:v>0.13274093266282988</c:v>
                </c:pt>
                <c:pt idx="14">
                  <c:v>0.14295177363689371</c:v>
                </c:pt>
                <c:pt idx="15">
                  <c:v>0.15316261461095754</c:v>
                </c:pt>
                <c:pt idx="16">
                  <c:v>0.16337345558502139</c:v>
                </c:pt>
                <c:pt idx="17">
                  <c:v>0.17358429655908522</c:v>
                </c:pt>
                <c:pt idx="18">
                  <c:v>0.18379513753314905</c:v>
                </c:pt>
                <c:pt idx="19">
                  <c:v>0.19400597850721291</c:v>
                </c:pt>
                <c:pt idx="20">
                  <c:v>0.20421681948127673</c:v>
                </c:pt>
                <c:pt idx="21">
                  <c:v>0.21442766045534056</c:v>
                </c:pt>
                <c:pt idx="22">
                  <c:v>0.22463850142940439</c:v>
                </c:pt>
                <c:pt idx="23">
                  <c:v>0.23484934240346825</c:v>
                </c:pt>
                <c:pt idx="24">
                  <c:v>0.24506018337753208</c:v>
                </c:pt>
                <c:pt idx="25">
                  <c:v>0.25527102435159593</c:v>
                </c:pt>
                <c:pt idx="26">
                  <c:v>0.26548186532565976</c:v>
                </c:pt>
                <c:pt idx="27">
                  <c:v>0.27569270629972359</c:v>
                </c:pt>
                <c:pt idx="28">
                  <c:v>0.28590354727378742</c:v>
                </c:pt>
                <c:pt idx="29">
                  <c:v>0.29611438824785125</c:v>
                </c:pt>
                <c:pt idx="30">
                  <c:v>0.30632522922191507</c:v>
                </c:pt>
                <c:pt idx="31">
                  <c:v>0.31653607019597896</c:v>
                </c:pt>
                <c:pt idx="32">
                  <c:v>0.32674691117004279</c:v>
                </c:pt>
                <c:pt idx="33">
                  <c:v>0.33695775214410661</c:v>
                </c:pt>
                <c:pt idx="34">
                  <c:v>0.34716859311817044</c:v>
                </c:pt>
                <c:pt idx="35">
                  <c:v>0.35737943409223427</c:v>
                </c:pt>
                <c:pt idx="36">
                  <c:v>0.3675902750662981</c:v>
                </c:pt>
                <c:pt idx="37">
                  <c:v>0.37780111604036193</c:v>
                </c:pt>
                <c:pt idx="38">
                  <c:v>0.38801195701442581</c:v>
                </c:pt>
                <c:pt idx="39">
                  <c:v>0.39822279798848964</c:v>
                </c:pt>
                <c:pt idx="40">
                  <c:v>0.40843363896255347</c:v>
                </c:pt>
                <c:pt idx="41">
                  <c:v>0.4186444799366173</c:v>
                </c:pt>
                <c:pt idx="42">
                  <c:v>0.42885532091068113</c:v>
                </c:pt>
                <c:pt idx="43">
                  <c:v>0.43906616188474495</c:v>
                </c:pt>
                <c:pt idx="44">
                  <c:v>0.44927700285880878</c:v>
                </c:pt>
                <c:pt idx="45">
                  <c:v>0.45948784383287267</c:v>
                </c:pt>
                <c:pt idx="46">
                  <c:v>0.4696986848069365</c:v>
                </c:pt>
                <c:pt idx="47">
                  <c:v>0.47990952578100032</c:v>
                </c:pt>
                <c:pt idx="48">
                  <c:v>0.49012036675506415</c:v>
                </c:pt>
                <c:pt idx="49">
                  <c:v>0.50033120772912798</c:v>
                </c:pt>
                <c:pt idx="50">
                  <c:v>0.51054204870319186</c:v>
                </c:pt>
                <c:pt idx="51">
                  <c:v>0.52075288967725564</c:v>
                </c:pt>
                <c:pt idx="52">
                  <c:v>0.53096373065131952</c:v>
                </c:pt>
                <c:pt idx="53">
                  <c:v>0.54117457162538329</c:v>
                </c:pt>
                <c:pt idx="54">
                  <c:v>0.55138541259944718</c:v>
                </c:pt>
                <c:pt idx="55">
                  <c:v>0.56159625357351106</c:v>
                </c:pt>
                <c:pt idx="56">
                  <c:v>0.57180709454757483</c:v>
                </c:pt>
                <c:pt idx="57">
                  <c:v>0.58201793552163872</c:v>
                </c:pt>
                <c:pt idx="58">
                  <c:v>0.59222877649570249</c:v>
                </c:pt>
                <c:pt idx="59">
                  <c:v>0.60243961746976638</c:v>
                </c:pt>
                <c:pt idx="60">
                  <c:v>0.61265045844383015</c:v>
                </c:pt>
                <c:pt idx="61">
                  <c:v>0.62286129941789403</c:v>
                </c:pt>
                <c:pt idx="62">
                  <c:v>0.63307214039195792</c:v>
                </c:pt>
                <c:pt idx="63">
                  <c:v>0.64328298136602169</c:v>
                </c:pt>
                <c:pt idx="64">
                  <c:v>0.65349382234008557</c:v>
                </c:pt>
                <c:pt idx="65">
                  <c:v>0.66370466331414935</c:v>
                </c:pt>
                <c:pt idx="66">
                  <c:v>0.67391550428821323</c:v>
                </c:pt>
                <c:pt idx="67">
                  <c:v>0.684126345262277</c:v>
                </c:pt>
                <c:pt idx="68">
                  <c:v>0.69433718623634089</c:v>
                </c:pt>
                <c:pt idx="69">
                  <c:v>0.70454802721040477</c:v>
                </c:pt>
                <c:pt idx="70">
                  <c:v>0.71475886818446854</c:v>
                </c:pt>
                <c:pt idx="71">
                  <c:v>0.72496970915853243</c:v>
                </c:pt>
                <c:pt idx="72">
                  <c:v>0.7351805501325962</c:v>
                </c:pt>
                <c:pt idx="73">
                  <c:v>0.74539139110666008</c:v>
                </c:pt>
                <c:pt idx="74">
                  <c:v>0.75560223208072386</c:v>
                </c:pt>
                <c:pt idx="75">
                  <c:v>0.76581307305478774</c:v>
                </c:pt>
                <c:pt idx="76">
                  <c:v>0.77602391402885162</c:v>
                </c:pt>
                <c:pt idx="77">
                  <c:v>0.7862347550029154</c:v>
                </c:pt>
                <c:pt idx="78">
                  <c:v>0.79644559597697928</c:v>
                </c:pt>
                <c:pt idx="79">
                  <c:v>0.80665643695104305</c:v>
                </c:pt>
                <c:pt idx="80">
                  <c:v>0.81686727792510694</c:v>
                </c:pt>
                <c:pt idx="81">
                  <c:v>0.82707811889917071</c:v>
                </c:pt>
                <c:pt idx="82">
                  <c:v>0.8372889598732346</c:v>
                </c:pt>
                <c:pt idx="83">
                  <c:v>0.84749980084729848</c:v>
                </c:pt>
                <c:pt idx="84">
                  <c:v>0.85771064182136225</c:v>
                </c:pt>
                <c:pt idx="85">
                  <c:v>0.86792148279542614</c:v>
                </c:pt>
                <c:pt idx="86">
                  <c:v>0.87813232376948991</c:v>
                </c:pt>
                <c:pt idx="87">
                  <c:v>0.88834316474355379</c:v>
                </c:pt>
                <c:pt idx="88">
                  <c:v>0.89855400571761757</c:v>
                </c:pt>
                <c:pt idx="89">
                  <c:v>0.90876484669168145</c:v>
                </c:pt>
                <c:pt idx="90">
                  <c:v>0.91897568766574533</c:v>
                </c:pt>
                <c:pt idx="91">
                  <c:v>0.92918652863980911</c:v>
                </c:pt>
                <c:pt idx="92">
                  <c:v>0.93939736961387299</c:v>
                </c:pt>
                <c:pt idx="93">
                  <c:v>0.94960821058793676</c:v>
                </c:pt>
                <c:pt idx="94">
                  <c:v>0.95981905156200065</c:v>
                </c:pt>
                <c:pt idx="95">
                  <c:v>0.97002989253606453</c:v>
                </c:pt>
                <c:pt idx="96">
                  <c:v>0.9802407335101283</c:v>
                </c:pt>
                <c:pt idx="97">
                  <c:v>0.99045157448419219</c:v>
                </c:pt>
                <c:pt idx="98">
                  <c:v>1.000662415458256</c:v>
                </c:pt>
                <c:pt idx="99">
                  <c:v>1.0108732564323197</c:v>
                </c:pt>
                <c:pt idx="100">
                  <c:v>1.0210840974063837</c:v>
                </c:pt>
                <c:pt idx="101">
                  <c:v>1.0312949383804475</c:v>
                </c:pt>
                <c:pt idx="102">
                  <c:v>1.0415057793545113</c:v>
                </c:pt>
                <c:pt idx="103">
                  <c:v>1.0517166203285753</c:v>
                </c:pt>
                <c:pt idx="104">
                  <c:v>1.061927461302639</c:v>
                </c:pt>
                <c:pt idx="105">
                  <c:v>1.0721383022767028</c:v>
                </c:pt>
                <c:pt idx="106">
                  <c:v>1.0823491432507666</c:v>
                </c:pt>
                <c:pt idx="107">
                  <c:v>1.0925599842248306</c:v>
                </c:pt>
                <c:pt idx="108">
                  <c:v>1.1027708251988944</c:v>
                </c:pt>
                <c:pt idx="109">
                  <c:v>1.1129816661729581</c:v>
                </c:pt>
                <c:pt idx="110">
                  <c:v>1.1231925071470221</c:v>
                </c:pt>
                <c:pt idx="111">
                  <c:v>1.1334033481210859</c:v>
                </c:pt>
                <c:pt idx="112">
                  <c:v>1.1436141890951497</c:v>
                </c:pt>
                <c:pt idx="113">
                  <c:v>1.1538250300692134</c:v>
                </c:pt>
                <c:pt idx="114">
                  <c:v>1.1640358710432774</c:v>
                </c:pt>
                <c:pt idx="115">
                  <c:v>1.1742467120173412</c:v>
                </c:pt>
                <c:pt idx="116">
                  <c:v>1.184457552991405</c:v>
                </c:pt>
                <c:pt idx="117">
                  <c:v>1.194668393965469</c:v>
                </c:pt>
                <c:pt idx="118">
                  <c:v>1.2048792349395328</c:v>
                </c:pt>
                <c:pt idx="119">
                  <c:v>1.2150900759135965</c:v>
                </c:pt>
                <c:pt idx="120">
                  <c:v>1.2253009168876603</c:v>
                </c:pt>
                <c:pt idx="121">
                  <c:v>1.2355117578617243</c:v>
                </c:pt>
                <c:pt idx="122">
                  <c:v>1.2457225988357881</c:v>
                </c:pt>
                <c:pt idx="123">
                  <c:v>1.2559334398098518</c:v>
                </c:pt>
                <c:pt idx="124">
                  <c:v>1.2661442807839158</c:v>
                </c:pt>
                <c:pt idx="125">
                  <c:v>1.2763551217579796</c:v>
                </c:pt>
                <c:pt idx="126">
                  <c:v>1.2865659627320434</c:v>
                </c:pt>
                <c:pt idx="127">
                  <c:v>1.2967768037061072</c:v>
                </c:pt>
                <c:pt idx="128">
                  <c:v>1.3069876446801711</c:v>
                </c:pt>
                <c:pt idx="129">
                  <c:v>1.3171984856542349</c:v>
                </c:pt>
                <c:pt idx="130">
                  <c:v>1.3274093266282987</c:v>
                </c:pt>
                <c:pt idx="131">
                  <c:v>1.3325147471153307</c:v>
                </c:pt>
              </c:numCache>
            </c:numRef>
          </c:xVal>
          <c:yVal>
            <c:numRef>
              <c:f>Viscosity!$KC$2:$KC$133</c:f>
              <c:numCache>
                <c:formatCode>General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3.9999999999999929</c:v>
                </c:pt>
                <c:pt idx="8">
                  <c:v>36.1</c:v>
                </c:pt>
                <c:pt idx="9">
                  <c:v>-4</c:v>
                </c:pt>
                <c:pt idx="10">
                  <c:v>-12</c:v>
                </c:pt>
                <c:pt idx="11">
                  <c:v>20.100000000000001</c:v>
                </c:pt>
                <c:pt idx="12">
                  <c:v>20.100000000000001</c:v>
                </c:pt>
                <c:pt idx="13">
                  <c:v>28.1</c:v>
                </c:pt>
                <c:pt idx="14">
                  <c:v>11.999999999999993</c:v>
                </c:pt>
                <c:pt idx="15">
                  <c:v>-4</c:v>
                </c:pt>
                <c:pt idx="16">
                  <c:v>-20</c:v>
                </c:pt>
                <c:pt idx="17">
                  <c:v>31.699999999999996</c:v>
                </c:pt>
                <c:pt idx="18">
                  <c:v>-36.1</c:v>
                </c:pt>
                <c:pt idx="19">
                  <c:v>-16</c:v>
                </c:pt>
                <c:pt idx="20">
                  <c:v>-16</c:v>
                </c:pt>
                <c:pt idx="21">
                  <c:v>-12</c:v>
                </c:pt>
                <c:pt idx="22">
                  <c:v>-12</c:v>
                </c:pt>
                <c:pt idx="23">
                  <c:v>-8</c:v>
                </c:pt>
                <c:pt idx="24">
                  <c:v>-12</c:v>
                </c:pt>
                <c:pt idx="25">
                  <c:v>-8</c:v>
                </c:pt>
                <c:pt idx="26">
                  <c:v>-12</c:v>
                </c:pt>
                <c:pt idx="27">
                  <c:v>-4</c:v>
                </c:pt>
                <c:pt idx="28">
                  <c:v>-16</c:v>
                </c:pt>
                <c:pt idx="29">
                  <c:v>-8</c:v>
                </c:pt>
                <c:pt idx="30">
                  <c:v>-16</c:v>
                </c:pt>
                <c:pt idx="31">
                  <c:v>-12</c:v>
                </c:pt>
                <c:pt idx="32">
                  <c:v>-4</c:v>
                </c:pt>
                <c:pt idx="33">
                  <c:v>-20</c:v>
                </c:pt>
                <c:pt idx="34">
                  <c:v>-20</c:v>
                </c:pt>
                <c:pt idx="35">
                  <c:v>-20</c:v>
                </c:pt>
                <c:pt idx="36">
                  <c:v>0</c:v>
                </c:pt>
                <c:pt idx="37">
                  <c:v>-24</c:v>
                </c:pt>
                <c:pt idx="38">
                  <c:v>-12</c:v>
                </c:pt>
                <c:pt idx="39">
                  <c:v>-24</c:v>
                </c:pt>
                <c:pt idx="40">
                  <c:v>7.9999999999999929</c:v>
                </c:pt>
                <c:pt idx="41">
                  <c:v>24.1</c:v>
                </c:pt>
                <c:pt idx="42">
                  <c:v>-24</c:v>
                </c:pt>
                <c:pt idx="43">
                  <c:v>-12</c:v>
                </c:pt>
                <c:pt idx="44">
                  <c:v>-8</c:v>
                </c:pt>
                <c:pt idx="45">
                  <c:v>-4</c:v>
                </c:pt>
                <c:pt idx="46">
                  <c:v>-24</c:v>
                </c:pt>
                <c:pt idx="47">
                  <c:v>-28.200000000000003</c:v>
                </c:pt>
                <c:pt idx="48">
                  <c:v>-24</c:v>
                </c:pt>
                <c:pt idx="49">
                  <c:v>-20</c:v>
                </c:pt>
                <c:pt idx="50">
                  <c:v>-8</c:v>
                </c:pt>
                <c:pt idx="51">
                  <c:v>-20</c:v>
                </c:pt>
                <c:pt idx="52">
                  <c:v>-20</c:v>
                </c:pt>
                <c:pt idx="53">
                  <c:v>-24</c:v>
                </c:pt>
                <c:pt idx="54">
                  <c:v>7.9999999999999929</c:v>
                </c:pt>
                <c:pt idx="55">
                  <c:v>71.900000000000006</c:v>
                </c:pt>
                <c:pt idx="56">
                  <c:v>-20</c:v>
                </c:pt>
                <c:pt idx="57">
                  <c:v>-24</c:v>
                </c:pt>
                <c:pt idx="58">
                  <c:v>-20</c:v>
                </c:pt>
                <c:pt idx="59">
                  <c:v>-20</c:v>
                </c:pt>
                <c:pt idx="60">
                  <c:v>7.9999999999999929</c:v>
                </c:pt>
                <c:pt idx="61">
                  <c:v>59.9</c:v>
                </c:pt>
                <c:pt idx="62">
                  <c:v>-20</c:v>
                </c:pt>
                <c:pt idx="63">
                  <c:v>-16</c:v>
                </c:pt>
                <c:pt idx="64">
                  <c:v>-20</c:v>
                </c:pt>
                <c:pt idx="65">
                  <c:v>-20</c:v>
                </c:pt>
                <c:pt idx="66">
                  <c:v>-60.1</c:v>
                </c:pt>
                <c:pt idx="67">
                  <c:v>-12</c:v>
                </c:pt>
                <c:pt idx="68">
                  <c:v>43.9</c:v>
                </c:pt>
                <c:pt idx="69">
                  <c:v>-12</c:v>
                </c:pt>
                <c:pt idx="70">
                  <c:v>24.1</c:v>
                </c:pt>
                <c:pt idx="71">
                  <c:v>59.9</c:v>
                </c:pt>
                <c:pt idx="72">
                  <c:v>-12</c:v>
                </c:pt>
                <c:pt idx="73">
                  <c:v>-16</c:v>
                </c:pt>
                <c:pt idx="74">
                  <c:v>7.9999999999999929</c:v>
                </c:pt>
                <c:pt idx="75">
                  <c:v>3.9999999999999929</c:v>
                </c:pt>
                <c:pt idx="76">
                  <c:v>-4</c:v>
                </c:pt>
                <c:pt idx="77">
                  <c:v>-8</c:v>
                </c:pt>
                <c:pt idx="78">
                  <c:v>-12</c:v>
                </c:pt>
                <c:pt idx="79">
                  <c:v>-16</c:v>
                </c:pt>
                <c:pt idx="80">
                  <c:v>0</c:v>
                </c:pt>
                <c:pt idx="81">
                  <c:v>-12</c:v>
                </c:pt>
                <c:pt idx="82">
                  <c:v>47.9</c:v>
                </c:pt>
                <c:pt idx="83">
                  <c:v>-8</c:v>
                </c:pt>
                <c:pt idx="84">
                  <c:v>75.900000000000006</c:v>
                </c:pt>
                <c:pt idx="85">
                  <c:v>39.9</c:v>
                </c:pt>
                <c:pt idx="86">
                  <c:v>-16</c:v>
                </c:pt>
                <c:pt idx="87">
                  <c:v>51.9</c:v>
                </c:pt>
                <c:pt idx="88">
                  <c:v>7.9999999999999929</c:v>
                </c:pt>
                <c:pt idx="89">
                  <c:v>79.900000000000006</c:v>
                </c:pt>
                <c:pt idx="90">
                  <c:v>28.1</c:v>
                </c:pt>
                <c:pt idx="91">
                  <c:v>111.9</c:v>
                </c:pt>
                <c:pt idx="92">
                  <c:v>39.9</c:v>
                </c:pt>
                <c:pt idx="93">
                  <c:v>36.1</c:v>
                </c:pt>
                <c:pt idx="94">
                  <c:v>55.9</c:v>
                </c:pt>
                <c:pt idx="95">
                  <c:v>75.900000000000006</c:v>
                </c:pt>
                <c:pt idx="96">
                  <c:v>143.9</c:v>
                </c:pt>
                <c:pt idx="97">
                  <c:v>203.9</c:v>
                </c:pt>
                <c:pt idx="98">
                  <c:v>360.9</c:v>
                </c:pt>
                <c:pt idx="99">
                  <c:v>353.9</c:v>
                </c:pt>
                <c:pt idx="100">
                  <c:v>430.9</c:v>
                </c:pt>
                <c:pt idx="101">
                  <c:v>493.9</c:v>
                </c:pt>
                <c:pt idx="102">
                  <c:v>580.9</c:v>
                </c:pt>
                <c:pt idx="103">
                  <c:v>664.9</c:v>
                </c:pt>
                <c:pt idx="104">
                  <c:v>811.9</c:v>
                </c:pt>
                <c:pt idx="105">
                  <c:v>874.9</c:v>
                </c:pt>
                <c:pt idx="106">
                  <c:v>989.9</c:v>
                </c:pt>
                <c:pt idx="107">
                  <c:v>1079.9000000000001</c:v>
                </c:pt>
                <c:pt idx="108">
                  <c:v>1219.9000000000001</c:v>
                </c:pt>
                <c:pt idx="109">
                  <c:v>1439.9</c:v>
                </c:pt>
                <c:pt idx="110">
                  <c:v>1469.9</c:v>
                </c:pt>
                <c:pt idx="111">
                  <c:v>1569.9</c:v>
                </c:pt>
                <c:pt idx="112">
                  <c:v>1709.9</c:v>
                </c:pt>
                <c:pt idx="113">
                  <c:v>1779.9</c:v>
                </c:pt>
                <c:pt idx="114">
                  <c:v>1859.9</c:v>
                </c:pt>
                <c:pt idx="115">
                  <c:v>1979.9</c:v>
                </c:pt>
                <c:pt idx="116">
                  <c:v>2159.9</c:v>
                </c:pt>
                <c:pt idx="117">
                  <c:v>2339.9</c:v>
                </c:pt>
                <c:pt idx="118">
                  <c:v>2409.9</c:v>
                </c:pt>
                <c:pt idx="119">
                  <c:v>2559.9</c:v>
                </c:pt>
                <c:pt idx="120">
                  <c:v>2699.9</c:v>
                </c:pt>
                <c:pt idx="121">
                  <c:v>2759.9</c:v>
                </c:pt>
                <c:pt idx="122">
                  <c:v>2909.9</c:v>
                </c:pt>
                <c:pt idx="123">
                  <c:v>3029.9</c:v>
                </c:pt>
                <c:pt idx="124">
                  <c:v>3129.9</c:v>
                </c:pt>
                <c:pt idx="125">
                  <c:v>3259.9</c:v>
                </c:pt>
                <c:pt idx="126">
                  <c:v>3449.9</c:v>
                </c:pt>
                <c:pt idx="127">
                  <c:v>3509.9</c:v>
                </c:pt>
                <c:pt idx="128">
                  <c:v>3649.9</c:v>
                </c:pt>
                <c:pt idx="129">
                  <c:v>3749.9</c:v>
                </c:pt>
                <c:pt idx="130">
                  <c:v>3849.9</c:v>
                </c:pt>
                <c:pt idx="131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BA24-4E4A-A0E5-5164D905D492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Viscosity!$KM$2:$KM$249</c:f>
              <c:numCache>
                <c:formatCode>General</c:formatCode>
                <c:ptCount val="248"/>
                <c:pt idx="0">
                  <c:v>0</c:v>
                </c:pt>
                <c:pt idx="1">
                  <c:v>5.4267189531310017E-3</c:v>
                </c:pt>
                <c:pt idx="2">
                  <c:v>1.0853437906262003E-2</c:v>
                </c:pt>
                <c:pt idx="3">
                  <c:v>1.6280156859393005E-2</c:v>
                </c:pt>
                <c:pt idx="4">
                  <c:v>2.1706875812524007E-2</c:v>
                </c:pt>
                <c:pt idx="5">
                  <c:v>2.7133594765655012E-2</c:v>
                </c:pt>
                <c:pt idx="6">
                  <c:v>3.256031371878601E-2</c:v>
                </c:pt>
                <c:pt idx="7">
                  <c:v>3.7987032671917012E-2</c:v>
                </c:pt>
                <c:pt idx="8">
                  <c:v>4.3413751625048014E-2</c:v>
                </c:pt>
                <c:pt idx="9">
                  <c:v>4.8840470578179015E-2</c:v>
                </c:pt>
                <c:pt idx="10">
                  <c:v>5.4267189531310024E-2</c:v>
                </c:pt>
                <c:pt idx="11">
                  <c:v>5.9693908484441026E-2</c:v>
                </c:pt>
                <c:pt idx="12">
                  <c:v>6.5120627437572021E-2</c:v>
                </c:pt>
                <c:pt idx="13">
                  <c:v>7.0547346390703022E-2</c:v>
                </c:pt>
                <c:pt idx="14">
                  <c:v>7.5974065343834024E-2</c:v>
                </c:pt>
                <c:pt idx="15">
                  <c:v>8.1400784296965026E-2</c:v>
                </c:pt>
                <c:pt idx="16">
                  <c:v>8.6827503250096028E-2</c:v>
                </c:pt>
                <c:pt idx="17">
                  <c:v>9.2254222203227029E-2</c:v>
                </c:pt>
                <c:pt idx="18">
                  <c:v>9.7680941156358031E-2</c:v>
                </c:pt>
                <c:pt idx="19">
                  <c:v>0.10310766010948905</c:v>
                </c:pt>
                <c:pt idx="20">
                  <c:v>0.10853437906262005</c:v>
                </c:pt>
                <c:pt idx="21">
                  <c:v>0.11396109801575105</c:v>
                </c:pt>
                <c:pt idx="22">
                  <c:v>0.11938781696888205</c:v>
                </c:pt>
                <c:pt idx="23">
                  <c:v>0.12481453592201305</c:v>
                </c:pt>
                <c:pt idx="24">
                  <c:v>0.13024125487514404</c:v>
                </c:pt>
                <c:pt idx="25">
                  <c:v>0.13566797382827506</c:v>
                </c:pt>
                <c:pt idx="26">
                  <c:v>0.14109469278140604</c:v>
                </c:pt>
                <c:pt idx="27">
                  <c:v>0.14652141173453706</c:v>
                </c:pt>
                <c:pt idx="28">
                  <c:v>0.15194813068766805</c:v>
                </c:pt>
                <c:pt idx="29">
                  <c:v>0.15737484964079906</c:v>
                </c:pt>
                <c:pt idx="30">
                  <c:v>0.16280156859393005</c:v>
                </c:pt>
                <c:pt idx="31">
                  <c:v>0.16822828754706107</c:v>
                </c:pt>
                <c:pt idx="32">
                  <c:v>0.17365500650019206</c:v>
                </c:pt>
                <c:pt idx="33">
                  <c:v>0.17908172545332307</c:v>
                </c:pt>
                <c:pt idx="34">
                  <c:v>0.18450844440645406</c:v>
                </c:pt>
                <c:pt idx="35">
                  <c:v>0.18993516335958507</c:v>
                </c:pt>
                <c:pt idx="36">
                  <c:v>0.19536188231271606</c:v>
                </c:pt>
                <c:pt idx="37">
                  <c:v>0.20078860126584708</c:v>
                </c:pt>
                <c:pt idx="38">
                  <c:v>0.20621532021897809</c:v>
                </c:pt>
                <c:pt idx="39">
                  <c:v>0.21164203917210908</c:v>
                </c:pt>
                <c:pt idx="40">
                  <c:v>0.2170687581252401</c:v>
                </c:pt>
                <c:pt idx="41">
                  <c:v>0.22249547707837108</c:v>
                </c:pt>
                <c:pt idx="42">
                  <c:v>0.2279221960315021</c:v>
                </c:pt>
                <c:pt idx="43">
                  <c:v>0.23334891498463309</c:v>
                </c:pt>
                <c:pt idx="44">
                  <c:v>0.2387756339377641</c:v>
                </c:pt>
                <c:pt idx="45">
                  <c:v>0.24420235289089509</c:v>
                </c:pt>
                <c:pt idx="46">
                  <c:v>0.24962907184402611</c:v>
                </c:pt>
                <c:pt idx="47">
                  <c:v>0.25505579079715712</c:v>
                </c:pt>
                <c:pt idx="48">
                  <c:v>0.26048250975028808</c:v>
                </c:pt>
                <c:pt idx="49">
                  <c:v>0.2659092287034191</c:v>
                </c:pt>
                <c:pt idx="50">
                  <c:v>0.27133594765655011</c:v>
                </c:pt>
                <c:pt idx="51">
                  <c:v>0.27676266660968113</c:v>
                </c:pt>
                <c:pt idx="52">
                  <c:v>0.28218938556281209</c:v>
                </c:pt>
                <c:pt idx="53">
                  <c:v>0.28761610451594311</c:v>
                </c:pt>
                <c:pt idx="54">
                  <c:v>0.29304282346907412</c:v>
                </c:pt>
                <c:pt idx="55">
                  <c:v>0.29846954242220514</c:v>
                </c:pt>
                <c:pt idx="56">
                  <c:v>0.3038962613753361</c:v>
                </c:pt>
                <c:pt idx="57">
                  <c:v>0.30932298032846711</c:v>
                </c:pt>
                <c:pt idx="58">
                  <c:v>0.31474969928159813</c:v>
                </c:pt>
                <c:pt idx="59">
                  <c:v>0.32017641823472914</c:v>
                </c:pt>
                <c:pt idx="60">
                  <c:v>0.3256031371878601</c:v>
                </c:pt>
                <c:pt idx="61">
                  <c:v>0.33102985614099112</c:v>
                </c:pt>
                <c:pt idx="62">
                  <c:v>0.33645657509412213</c:v>
                </c:pt>
                <c:pt idx="63">
                  <c:v>0.34188329404725315</c:v>
                </c:pt>
                <c:pt idx="64">
                  <c:v>0.34731001300038411</c:v>
                </c:pt>
                <c:pt idx="65">
                  <c:v>0.35273673195351513</c:v>
                </c:pt>
                <c:pt idx="66">
                  <c:v>0.35816345090664614</c:v>
                </c:pt>
                <c:pt idx="67">
                  <c:v>0.36359016985977716</c:v>
                </c:pt>
                <c:pt idx="68">
                  <c:v>0.36901688881290812</c:v>
                </c:pt>
                <c:pt idx="69">
                  <c:v>0.37444360776603913</c:v>
                </c:pt>
                <c:pt idx="70">
                  <c:v>0.37987032671917015</c:v>
                </c:pt>
                <c:pt idx="71">
                  <c:v>0.38529704567230116</c:v>
                </c:pt>
                <c:pt idx="72">
                  <c:v>0.39072376462543212</c:v>
                </c:pt>
                <c:pt idx="73">
                  <c:v>0.39615048357856314</c:v>
                </c:pt>
                <c:pt idx="74">
                  <c:v>0.40157720253169416</c:v>
                </c:pt>
                <c:pt idx="75">
                  <c:v>0.40700392148482517</c:v>
                </c:pt>
                <c:pt idx="76">
                  <c:v>0.41243064043795619</c:v>
                </c:pt>
                <c:pt idx="77">
                  <c:v>0.41785735939108715</c:v>
                </c:pt>
                <c:pt idx="78">
                  <c:v>0.42328407834421816</c:v>
                </c:pt>
                <c:pt idx="79">
                  <c:v>0.42871079729734918</c:v>
                </c:pt>
                <c:pt idx="80">
                  <c:v>0.43413751625048019</c:v>
                </c:pt>
                <c:pt idx="81">
                  <c:v>0.43956423520361115</c:v>
                </c:pt>
                <c:pt idx="82">
                  <c:v>0.44499095415674217</c:v>
                </c:pt>
                <c:pt idx="83">
                  <c:v>0.45041767310987318</c:v>
                </c:pt>
                <c:pt idx="84">
                  <c:v>0.4558443920630042</c:v>
                </c:pt>
                <c:pt idx="85">
                  <c:v>0.46127111101613516</c:v>
                </c:pt>
                <c:pt idx="86">
                  <c:v>0.46669782996926618</c:v>
                </c:pt>
                <c:pt idx="87">
                  <c:v>0.47212454892239719</c:v>
                </c:pt>
                <c:pt idx="88">
                  <c:v>0.47755126787552821</c:v>
                </c:pt>
                <c:pt idx="89">
                  <c:v>0.48297798682865917</c:v>
                </c:pt>
                <c:pt idx="90">
                  <c:v>0.48840470578179018</c:v>
                </c:pt>
                <c:pt idx="91">
                  <c:v>0.4938314247349212</c:v>
                </c:pt>
                <c:pt idx="92">
                  <c:v>0.49925814368805221</c:v>
                </c:pt>
                <c:pt idx="93">
                  <c:v>0.50468486264118317</c:v>
                </c:pt>
                <c:pt idx="94">
                  <c:v>0.51011158159431425</c:v>
                </c:pt>
                <c:pt idx="95">
                  <c:v>0.51553830054744521</c:v>
                </c:pt>
                <c:pt idx="96">
                  <c:v>0.52096501950057617</c:v>
                </c:pt>
                <c:pt idx="97">
                  <c:v>0.52639173845370724</c:v>
                </c:pt>
                <c:pt idx="98">
                  <c:v>0.5318184574068382</c:v>
                </c:pt>
                <c:pt idx="99">
                  <c:v>0.53724517635996916</c:v>
                </c:pt>
                <c:pt idx="100">
                  <c:v>0.54267189531310023</c:v>
                </c:pt>
                <c:pt idx="101">
                  <c:v>0.54809861426623119</c:v>
                </c:pt>
                <c:pt idx="102">
                  <c:v>0.55352533321936226</c:v>
                </c:pt>
                <c:pt idx="103">
                  <c:v>0.55895205217249322</c:v>
                </c:pt>
                <c:pt idx="104">
                  <c:v>0.56437877112562418</c:v>
                </c:pt>
                <c:pt idx="105">
                  <c:v>0.56980549007875525</c:v>
                </c:pt>
                <c:pt idx="106">
                  <c:v>0.57523220903188621</c:v>
                </c:pt>
                <c:pt idx="107">
                  <c:v>0.58065892798501717</c:v>
                </c:pt>
                <c:pt idx="108">
                  <c:v>0.58608564693814824</c:v>
                </c:pt>
                <c:pt idx="109">
                  <c:v>0.5915123658912792</c:v>
                </c:pt>
                <c:pt idx="110">
                  <c:v>0.59693908484441027</c:v>
                </c:pt>
                <c:pt idx="111">
                  <c:v>0.60236580379754123</c:v>
                </c:pt>
                <c:pt idx="112">
                  <c:v>0.60779252275067219</c:v>
                </c:pt>
                <c:pt idx="113">
                  <c:v>0.61321924170380326</c:v>
                </c:pt>
                <c:pt idx="114">
                  <c:v>0.61864596065693422</c:v>
                </c:pt>
                <c:pt idx="115">
                  <c:v>0.6240726796100653</c:v>
                </c:pt>
                <c:pt idx="116">
                  <c:v>0.62949939856319626</c:v>
                </c:pt>
                <c:pt idx="117">
                  <c:v>0.63492611751632722</c:v>
                </c:pt>
                <c:pt idx="118">
                  <c:v>0.64035283646945829</c:v>
                </c:pt>
                <c:pt idx="119">
                  <c:v>0.64577955542258925</c:v>
                </c:pt>
                <c:pt idx="120">
                  <c:v>0.65120627437572021</c:v>
                </c:pt>
                <c:pt idx="121">
                  <c:v>0.65663299332885128</c:v>
                </c:pt>
                <c:pt idx="122">
                  <c:v>0.66205971228198224</c:v>
                </c:pt>
                <c:pt idx="123">
                  <c:v>0.66748643123511331</c:v>
                </c:pt>
                <c:pt idx="124">
                  <c:v>0.67291315018824427</c:v>
                </c:pt>
                <c:pt idx="125">
                  <c:v>0.67833986914137523</c:v>
                </c:pt>
                <c:pt idx="126">
                  <c:v>0.6837665880945063</c:v>
                </c:pt>
                <c:pt idx="127">
                  <c:v>0.68919330704763726</c:v>
                </c:pt>
                <c:pt idx="128">
                  <c:v>0.69462002600076822</c:v>
                </c:pt>
                <c:pt idx="129">
                  <c:v>0.70004674495389929</c:v>
                </c:pt>
                <c:pt idx="130">
                  <c:v>0.70547346390703025</c:v>
                </c:pt>
                <c:pt idx="131">
                  <c:v>0.71090018286016132</c:v>
                </c:pt>
                <c:pt idx="132">
                  <c:v>0.71632690181329228</c:v>
                </c:pt>
                <c:pt idx="133">
                  <c:v>0.72175362076642324</c:v>
                </c:pt>
                <c:pt idx="134">
                  <c:v>0.72718033971955431</c:v>
                </c:pt>
                <c:pt idx="135">
                  <c:v>0.73260705867268527</c:v>
                </c:pt>
                <c:pt idx="136">
                  <c:v>0.73803377762581623</c:v>
                </c:pt>
                <c:pt idx="137">
                  <c:v>0.74346049657894731</c:v>
                </c:pt>
                <c:pt idx="138">
                  <c:v>0.74888721553207827</c:v>
                </c:pt>
                <c:pt idx="139">
                  <c:v>0.75431393448520934</c:v>
                </c:pt>
                <c:pt idx="140">
                  <c:v>0.7597406534383403</c:v>
                </c:pt>
                <c:pt idx="141">
                  <c:v>0.76516737239147126</c:v>
                </c:pt>
                <c:pt idx="142">
                  <c:v>0.77059409134460233</c:v>
                </c:pt>
                <c:pt idx="143">
                  <c:v>0.77602081029773329</c:v>
                </c:pt>
                <c:pt idx="144">
                  <c:v>0.78144752925086425</c:v>
                </c:pt>
                <c:pt idx="145">
                  <c:v>0.78687424820399532</c:v>
                </c:pt>
                <c:pt idx="146">
                  <c:v>0.79230096715712628</c:v>
                </c:pt>
                <c:pt idx="147">
                  <c:v>0.79772768611025735</c:v>
                </c:pt>
                <c:pt idx="148">
                  <c:v>0.80315440506338831</c:v>
                </c:pt>
                <c:pt idx="149">
                  <c:v>0.80858112401651927</c:v>
                </c:pt>
                <c:pt idx="150">
                  <c:v>0.81400784296965034</c:v>
                </c:pt>
                <c:pt idx="151">
                  <c:v>0.8194345619227813</c:v>
                </c:pt>
                <c:pt idx="152">
                  <c:v>0.82486128087591237</c:v>
                </c:pt>
                <c:pt idx="153">
                  <c:v>0.83028799982904333</c:v>
                </c:pt>
                <c:pt idx="154">
                  <c:v>0.83571471878217429</c:v>
                </c:pt>
                <c:pt idx="155">
                  <c:v>0.84114143773530536</c:v>
                </c:pt>
                <c:pt idx="156">
                  <c:v>0.84656815668843632</c:v>
                </c:pt>
                <c:pt idx="157">
                  <c:v>0.85199487564156728</c:v>
                </c:pt>
                <c:pt idx="158">
                  <c:v>0.85742159459469836</c:v>
                </c:pt>
                <c:pt idx="159">
                  <c:v>0.86284831354782932</c:v>
                </c:pt>
                <c:pt idx="160">
                  <c:v>0.86827503250096039</c:v>
                </c:pt>
                <c:pt idx="161">
                  <c:v>0.87370175145409135</c:v>
                </c:pt>
                <c:pt idx="162">
                  <c:v>0.87912847040722231</c:v>
                </c:pt>
                <c:pt idx="163">
                  <c:v>0.88455518936035338</c:v>
                </c:pt>
                <c:pt idx="164">
                  <c:v>0.88998190831348434</c:v>
                </c:pt>
                <c:pt idx="165">
                  <c:v>0.8954086272666153</c:v>
                </c:pt>
                <c:pt idx="166">
                  <c:v>0.90083534621974637</c:v>
                </c:pt>
                <c:pt idx="167">
                  <c:v>0.90626206517287733</c:v>
                </c:pt>
                <c:pt idx="168">
                  <c:v>0.9116887841260084</c:v>
                </c:pt>
                <c:pt idx="169">
                  <c:v>0.91711550307913936</c:v>
                </c:pt>
                <c:pt idx="170">
                  <c:v>0.92254222203227032</c:v>
                </c:pt>
                <c:pt idx="171">
                  <c:v>0.92796894098540139</c:v>
                </c:pt>
                <c:pt idx="172">
                  <c:v>0.93339565993853235</c:v>
                </c:pt>
                <c:pt idx="173">
                  <c:v>0.93882237889166331</c:v>
                </c:pt>
                <c:pt idx="174">
                  <c:v>0.94424909784479438</c:v>
                </c:pt>
                <c:pt idx="175">
                  <c:v>0.94967581679792534</c:v>
                </c:pt>
                <c:pt idx="176">
                  <c:v>0.95510253575105641</c:v>
                </c:pt>
                <c:pt idx="177">
                  <c:v>0.96052925470418737</c:v>
                </c:pt>
                <c:pt idx="178">
                  <c:v>0.96595597365731833</c:v>
                </c:pt>
                <c:pt idx="179">
                  <c:v>0.97138269261044941</c:v>
                </c:pt>
                <c:pt idx="180">
                  <c:v>0.97680941156358037</c:v>
                </c:pt>
                <c:pt idx="181">
                  <c:v>0.98223613051671133</c:v>
                </c:pt>
                <c:pt idx="182">
                  <c:v>0.9876628494698424</c:v>
                </c:pt>
                <c:pt idx="183">
                  <c:v>0.99308956842297336</c:v>
                </c:pt>
                <c:pt idx="184">
                  <c:v>0.99851628737610443</c:v>
                </c:pt>
                <c:pt idx="185">
                  <c:v>1.0039430063292354</c:v>
                </c:pt>
                <c:pt idx="186">
                  <c:v>1.0093697252823663</c:v>
                </c:pt>
                <c:pt idx="187">
                  <c:v>1.0147964442354973</c:v>
                </c:pt>
                <c:pt idx="188">
                  <c:v>1.0202231631886285</c:v>
                </c:pt>
                <c:pt idx="189">
                  <c:v>1.0256498821417595</c:v>
                </c:pt>
                <c:pt idx="190">
                  <c:v>1.0310766010948904</c:v>
                </c:pt>
                <c:pt idx="191">
                  <c:v>1.0365033200480214</c:v>
                </c:pt>
                <c:pt idx="192">
                  <c:v>1.0419300390011523</c:v>
                </c:pt>
                <c:pt idx="193">
                  <c:v>1.0473567579542835</c:v>
                </c:pt>
                <c:pt idx="194">
                  <c:v>1.0527834769074145</c:v>
                </c:pt>
                <c:pt idx="195">
                  <c:v>1.0582101958605454</c:v>
                </c:pt>
                <c:pt idx="196">
                  <c:v>1.0636369148136764</c:v>
                </c:pt>
                <c:pt idx="197">
                  <c:v>1.0690636337668074</c:v>
                </c:pt>
                <c:pt idx="198">
                  <c:v>1.0744903527199383</c:v>
                </c:pt>
                <c:pt idx="199">
                  <c:v>1.0799170716730695</c:v>
                </c:pt>
                <c:pt idx="200">
                  <c:v>1.0853437906262005</c:v>
                </c:pt>
                <c:pt idx="201">
                  <c:v>1.0907705095793314</c:v>
                </c:pt>
                <c:pt idx="202">
                  <c:v>1.0961972285324624</c:v>
                </c:pt>
                <c:pt idx="203">
                  <c:v>1.1016239474855933</c:v>
                </c:pt>
                <c:pt idx="204">
                  <c:v>1.1070506664387245</c:v>
                </c:pt>
                <c:pt idx="205">
                  <c:v>1.1124773853918555</c:v>
                </c:pt>
                <c:pt idx="206">
                  <c:v>1.1179041043449864</c:v>
                </c:pt>
                <c:pt idx="207">
                  <c:v>1.1233308232981174</c:v>
                </c:pt>
                <c:pt idx="208">
                  <c:v>1.1287575422512484</c:v>
                </c:pt>
                <c:pt idx="209">
                  <c:v>1.1341842612043795</c:v>
                </c:pt>
                <c:pt idx="210">
                  <c:v>1.1396109801575105</c:v>
                </c:pt>
                <c:pt idx="211">
                  <c:v>1.1450376991106415</c:v>
                </c:pt>
                <c:pt idx="212">
                  <c:v>1.1504644180637724</c:v>
                </c:pt>
                <c:pt idx="213">
                  <c:v>1.1558911370169034</c:v>
                </c:pt>
                <c:pt idx="214">
                  <c:v>1.1613178559700343</c:v>
                </c:pt>
                <c:pt idx="215">
                  <c:v>1.1667445749231655</c:v>
                </c:pt>
                <c:pt idx="216">
                  <c:v>1.1721712938762965</c:v>
                </c:pt>
                <c:pt idx="217">
                  <c:v>1.1775980128294274</c:v>
                </c:pt>
                <c:pt idx="218">
                  <c:v>1.1830247317825584</c:v>
                </c:pt>
                <c:pt idx="219">
                  <c:v>1.1884514507356894</c:v>
                </c:pt>
                <c:pt idx="220">
                  <c:v>1.1938781696888205</c:v>
                </c:pt>
                <c:pt idx="221">
                  <c:v>1.1993048886419515</c:v>
                </c:pt>
                <c:pt idx="222">
                  <c:v>1.2047316075950825</c:v>
                </c:pt>
                <c:pt idx="223">
                  <c:v>1.2101583265482134</c:v>
                </c:pt>
                <c:pt idx="224">
                  <c:v>1.2155850455013444</c:v>
                </c:pt>
                <c:pt idx="225">
                  <c:v>1.2210117644544756</c:v>
                </c:pt>
                <c:pt idx="226">
                  <c:v>1.2264384834076065</c:v>
                </c:pt>
                <c:pt idx="227">
                  <c:v>1.2318652023607375</c:v>
                </c:pt>
                <c:pt idx="228">
                  <c:v>1.2372919213138684</c:v>
                </c:pt>
                <c:pt idx="229">
                  <c:v>1.2427186402669994</c:v>
                </c:pt>
                <c:pt idx="230">
                  <c:v>1.2481453592201306</c:v>
                </c:pt>
                <c:pt idx="231">
                  <c:v>1.2535720781732616</c:v>
                </c:pt>
                <c:pt idx="232">
                  <c:v>1.2589987971263925</c:v>
                </c:pt>
                <c:pt idx="233">
                  <c:v>1.2644255160795235</c:v>
                </c:pt>
                <c:pt idx="234">
                  <c:v>1.2698522350326544</c:v>
                </c:pt>
                <c:pt idx="235">
                  <c:v>1.2752789539857854</c:v>
                </c:pt>
                <c:pt idx="236">
                  <c:v>1.2807056729389166</c:v>
                </c:pt>
                <c:pt idx="237">
                  <c:v>1.2861323918920475</c:v>
                </c:pt>
                <c:pt idx="238">
                  <c:v>1.2915591108451785</c:v>
                </c:pt>
                <c:pt idx="239">
                  <c:v>1.2969858297983095</c:v>
                </c:pt>
                <c:pt idx="240">
                  <c:v>1.3024125487514404</c:v>
                </c:pt>
                <c:pt idx="241">
                  <c:v>1.3078392677045716</c:v>
                </c:pt>
                <c:pt idx="242">
                  <c:v>1.3132659866577026</c:v>
                </c:pt>
                <c:pt idx="243">
                  <c:v>1.3186927056108335</c:v>
                </c:pt>
                <c:pt idx="244">
                  <c:v>1.3241194245639645</c:v>
                </c:pt>
                <c:pt idx="245">
                  <c:v>1.3295461435170954</c:v>
                </c:pt>
                <c:pt idx="246">
                  <c:v>1.3349728624702266</c:v>
                </c:pt>
                <c:pt idx="247">
                  <c:v>1.3403995814233576</c:v>
                </c:pt>
              </c:numCache>
            </c:numRef>
          </c:xVal>
          <c:yVal>
            <c:numRef>
              <c:f>Viscosity!$KL$2:$KL$249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36.1</c:v>
                </c:pt>
                <c:pt idx="33">
                  <c:v>28.1</c:v>
                </c:pt>
                <c:pt idx="34">
                  <c:v>31.9</c:v>
                </c:pt>
                <c:pt idx="35">
                  <c:v>0</c:v>
                </c:pt>
                <c:pt idx="36">
                  <c:v>0</c:v>
                </c:pt>
                <c:pt idx="37">
                  <c:v>24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8.02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24</c:v>
                </c:pt>
                <c:pt idx="53">
                  <c:v>0</c:v>
                </c:pt>
                <c:pt idx="54">
                  <c:v>0</c:v>
                </c:pt>
                <c:pt idx="55">
                  <c:v>12</c:v>
                </c:pt>
                <c:pt idx="56">
                  <c:v>0</c:v>
                </c:pt>
                <c:pt idx="57">
                  <c:v>0</c:v>
                </c:pt>
                <c:pt idx="58">
                  <c:v>20</c:v>
                </c:pt>
                <c:pt idx="59">
                  <c:v>0</c:v>
                </c:pt>
                <c:pt idx="60">
                  <c:v>8.02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88.2</c:v>
                </c:pt>
                <c:pt idx="66">
                  <c:v>24</c:v>
                </c:pt>
                <c:pt idx="67">
                  <c:v>8.02</c:v>
                </c:pt>
                <c:pt idx="68">
                  <c:v>0</c:v>
                </c:pt>
                <c:pt idx="69">
                  <c:v>0</c:v>
                </c:pt>
                <c:pt idx="70">
                  <c:v>12</c:v>
                </c:pt>
                <c:pt idx="71">
                  <c:v>0</c:v>
                </c:pt>
                <c:pt idx="72">
                  <c:v>0</c:v>
                </c:pt>
                <c:pt idx="73">
                  <c:v>12</c:v>
                </c:pt>
                <c:pt idx="74">
                  <c:v>0</c:v>
                </c:pt>
                <c:pt idx="75">
                  <c:v>16</c:v>
                </c:pt>
                <c:pt idx="76">
                  <c:v>20</c:v>
                </c:pt>
                <c:pt idx="77">
                  <c:v>40.1</c:v>
                </c:pt>
                <c:pt idx="78">
                  <c:v>20</c:v>
                </c:pt>
                <c:pt idx="79">
                  <c:v>0</c:v>
                </c:pt>
                <c:pt idx="80">
                  <c:v>12</c:v>
                </c:pt>
                <c:pt idx="81">
                  <c:v>16</c:v>
                </c:pt>
                <c:pt idx="82">
                  <c:v>20</c:v>
                </c:pt>
                <c:pt idx="83">
                  <c:v>68.099999999999994</c:v>
                </c:pt>
                <c:pt idx="84">
                  <c:v>84.2</c:v>
                </c:pt>
                <c:pt idx="85">
                  <c:v>0</c:v>
                </c:pt>
                <c:pt idx="86">
                  <c:v>24</c:v>
                </c:pt>
                <c:pt idx="87">
                  <c:v>36.1</c:v>
                </c:pt>
                <c:pt idx="88">
                  <c:v>31.9</c:v>
                </c:pt>
                <c:pt idx="89">
                  <c:v>31.9</c:v>
                </c:pt>
                <c:pt idx="90">
                  <c:v>31.9</c:v>
                </c:pt>
                <c:pt idx="91">
                  <c:v>72.099999999999994</c:v>
                </c:pt>
                <c:pt idx="92">
                  <c:v>96.2</c:v>
                </c:pt>
                <c:pt idx="93">
                  <c:v>0</c:v>
                </c:pt>
                <c:pt idx="94">
                  <c:v>0</c:v>
                </c:pt>
                <c:pt idx="95">
                  <c:v>56.1</c:v>
                </c:pt>
                <c:pt idx="96">
                  <c:v>0</c:v>
                </c:pt>
                <c:pt idx="97">
                  <c:v>24</c:v>
                </c:pt>
                <c:pt idx="98">
                  <c:v>52.1</c:v>
                </c:pt>
                <c:pt idx="99">
                  <c:v>0</c:v>
                </c:pt>
                <c:pt idx="100">
                  <c:v>0</c:v>
                </c:pt>
                <c:pt idx="101">
                  <c:v>12</c:v>
                </c:pt>
                <c:pt idx="102">
                  <c:v>24</c:v>
                </c:pt>
                <c:pt idx="103">
                  <c:v>20</c:v>
                </c:pt>
                <c:pt idx="104">
                  <c:v>28.1</c:v>
                </c:pt>
                <c:pt idx="105">
                  <c:v>28.1</c:v>
                </c:pt>
                <c:pt idx="106">
                  <c:v>20</c:v>
                </c:pt>
                <c:pt idx="107">
                  <c:v>20</c:v>
                </c:pt>
                <c:pt idx="108">
                  <c:v>24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28.1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</c:v>
                </c:pt>
                <c:pt idx="118">
                  <c:v>31.9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20</c:v>
                </c:pt>
                <c:pt idx="125">
                  <c:v>48.1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24</c:v>
                </c:pt>
                <c:pt idx="131">
                  <c:v>24</c:v>
                </c:pt>
                <c:pt idx="132">
                  <c:v>16</c:v>
                </c:pt>
                <c:pt idx="133">
                  <c:v>52.1</c:v>
                </c:pt>
                <c:pt idx="134">
                  <c:v>20</c:v>
                </c:pt>
                <c:pt idx="135">
                  <c:v>0</c:v>
                </c:pt>
                <c:pt idx="136">
                  <c:v>0</c:v>
                </c:pt>
                <c:pt idx="137">
                  <c:v>40.1</c:v>
                </c:pt>
                <c:pt idx="138">
                  <c:v>0</c:v>
                </c:pt>
                <c:pt idx="139">
                  <c:v>12</c:v>
                </c:pt>
                <c:pt idx="140">
                  <c:v>40.1</c:v>
                </c:pt>
                <c:pt idx="141">
                  <c:v>0</c:v>
                </c:pt>
                <c:pt idx="142">
                  <c:v>16</c:v>
                </c:pt>
                <c:pt idx="143">
                  <c:v>8.02</c:v>
                </c:pt>
                <c:pt idx="144">
                  <c:v>12</c:v>
                </c:pt>
                <c:pt idx="145">
                  <c:v>12</c:v>
                </c:pt>
                <c:pt idx="146">
                  <c:v>36.1</c:v>
                </c:pt>
                <c:pt idx="147">
                  <c:v>0</c:v>
                </c:pt>
                <c:pt idx="148">
                  <c:v>28.1</c:v>
                </c:pt>
                <c:pt idx="149">
                  <c:v>20</c:v>
                </c:pt>
                <c:pt idx="150">
                  <c:v>28.1</c:v>
                </c:pt>
                <c:pt idx="151">
                  <c:v>52.1</c:v>
                </c:pt>
                <c:pt idx="152">
                  <c:v>68.099999999999994</c:v>
                </c:pt>
                <c:pt idx="153">
                  <c:v>12</c:v>
                </c:pt>
                <c:pt idx="154">
                  <c:v>52.1</c:v>
                </c:pt>
                <c:pt idx="155">
                  <c:v>12</c:v>
                </c:pt>
                <c:pt idx="156">
                  <c:v>48.1</c:v>
                </c:pt>
                <c:pt idx="157">
                  <c:v>28.1</c:v>
                </c:pt>
                <c:pt idx="158">
                  <c:v>52.1</c:v>
                </c:pt>
                <c:pt idx="159">
                  <c:v>31.9</c:v>
                </c:pt>
                <c:pt idx="160">
                  <c:v>20</c:v>
                </c:pt>
                <c:pt idx="161">
                  <c:v>31.9</c:v>
                </c:pt>
                <c:pt idx="162">
                  <c:v>44.1</c:v>
                </c:pt>
                <c:pt idx="163">
                  <c:v>68.099999999999994</c:v>
                </c:pt>
                <c:pt idx="164">
                  <c:v>96.2</c:v>
                </c:pt>
                <c:pt idx="165">
                  <c:v>48.1</c:v>
                </c:pt>
                <c:pt idx="166">
                  <c:v>88.2</c:v>
                </c:pt>
                <c:pt idx="167">
                  <c:v>108</c:v>
                </c:pt>
                <c:pt idx="168">
                  <c:v>140</c:v>
                </c:pt>
                <c:pt idx="169">
                  <c:v>96.2</c:v>
                </c:pt>
                <c:pt idx="170">
                  <c:v>112</c:v>
                </c:pt>
                <c:pt idx="171">
                  <c:v>197</c:v>
                </c:pt>
                <c:pt idx="172">
                  <c:v>215</c:v>
                </c:pt>
                <c:pt idx="173">
                  <c:v>177</c:v>
                </c:pt>
                <c:pt idx="174">
                  <c:v>204</c:v>
                </c:pt>
                <c:pt idx="175">
                  <c:v>229</c:v>
                </c:pt>
                <c:pt idx="176">
                  <c:v>304</c:v>
                </c:pt>
                <c:pt idx="177">
                  <c:v>272</c:v>
                </c:pt>
                <c:pt idx="178">
                  <c:v>357</c:v>
                </c:pt>
                <c:pt idx="179">
                  <c:v>361</c:v>
                </c:pt>
                <c:pt idx="180">
                  <c:v>438</c:v>
                </c:pt>
                <c:pt idx="181">
                  <c:v>401</c:v>
                </c:pt>
                <c:pt idx="182">
                  <c:v>458</c:v>
                </c:pt>
                <c:pt idx="183">
                  <c:v>524</c:v>
                </c:pt>
                <c:pt idx="184">
                  <c:v>504</c:v>
                </c:pt>
                <c:pt idx="185">
                  <c:v>571</c:v>
                </c:pt>
                <c:pt idx="186">
                  <c:v>531</c:v>
                </c:pt>
                <c:pt idx="187">
                  <c:v>574</c:v>
                </c:pt>
                <c:pt idx="188">
                  <c:v>628</c:v>
                </c:pt>
                <c:pt idx="189">
                  <c:v>645</c:v>
                </c:pt>
                <c:pt idx="190">
                  <c:v>738</c:v>
                </c:pt>
                <c:pt idx="191">
                  <c:v>691</c:v>
                </c:pt>
                <c:pt idx="192">
                  <c:v>768</c:v>
                </c:pt>
                <c:pt idx="193">
                  <c:v>792</c:v>
                </c:pt>
                <c:pt idx="194">
                  <c:v>862</c:v>
                </c:pt>
                <c:pt idx="195">
                  <c:v>902</c:v>
                </c:pt>
                <c:pt idx="196">
                  <c:v>929</c:v>
                </c:pt>
                <c:pt idx="197">
                  <c:v>1000</c:v>
                </c:pt>
                <c:pt idx="198">
                  <c:v>1040</c:v>
                </c:pt>
                <c:pt idx="199">
                  <c:v>1120</c:v>
                </c:pt>
                <c:pt idx="200">
                  <c:v>1110</c:v>
                </c:pt>
                <c:pt idx="201">
                  <c:v>1190</c:v>
                </c:pt>
                <c:pt idx="202">
                  <c:v>1220</c:v>
                </c:pt>
                <c:pt idx="203">
                  <c:v>1300</c:v>
                </c:pt>
                <c:pt idx="204">
                  <c:v>1330</c:v>
                </c:pt>
                <c:pt idx="205">
                  <c:v>1350</c:v>
                </c:pt>
                <c:pt idx="206">
                  <c:v>1430</c:v>
                </c:pt>
                <c:pt idx="207">
                  <c:v>1460</c:v>
                </c:pt>
                <c:pt idx="208">
                  <c:v>1530</c:v>
                </c:pt>
                <c:pt idx="209">
                  <c:v>1600</c:v>
                </c:pt>
                <c:pt idx="210">
                  <c:v>1640</c:v>
                </c:pt>
                <c:pt idx="211">
                  <c:v>1720</c:v>
                </c:pt>
                <c:pt idx="212">
                  <c:v>1790</c:v>
                </c:pt>
                <c:pt idx="213">
                  <c:v>1900</c:v>
                </c:pt>
                <c:pt idx="214">
                  <c:v>1890</c:v>
                </c:pt>
                <c:pt idx="215">
                  <c:v>1950</c:v>
                </c:pt>
                <c:pt idx="216">
                  <c:v>2040</c:v>
                </c:pt>
                <c:pt idx="217">
                  <c:v>2050</c:v>
                </c:pt>
                <c:pt idx="218">
                  <c:v>2150</c:v>
                </c:pt>
                <c:pt idx="219">
                  <c:v>2290</c:v>
                </c:pt>
                <c:pt idx="220">
                  <c:v>2270</c:v>
                </c:pt>
                <c:pt idx="221">
                  <c:v>2370</c:v>
                </c:pt>
                <c:pt idx="222">
                  <c:v>2500</c:v>
                </c:pt>
                <c:pt idx="223">
                  <c:v>2500</c:v>
                </c:pt>
                <c:pt idx="224">
                  <c:v>2640</c:v>
                </c:pt>
                <c:pt idx="225">
                  <c:v>2590</c:v>
                </c:pt>
                <c:pt idx="226">
                  <c:v>2770</c:v>
                </c:pt>
                <c:pt idx="227">
                  <c:v>2770</c:v>
                </c:pt>
                <c:pt idx="228">
                  <c:v>2820</c:v>
                </c:pt>
                <c:pt idx="229">
                  <c:v>2910</c:v>
                </c:pt>
                <c:pt idx="230">
                  <c:v>2990</c:v>
                </c:pt>
                <c:pt idx="231">
                  <c:v>3040</c:v>
                </c:pt>
                <c:pt idx="232">
                  <c:v>3060</c:v>
                </c:pt>
                <c:pt idx="233">
                  <c:v>3110</c:v>
                </c:pt>
                <c:pt idx="234">
                  <c:v>3190</c:v>
                </c:pt>
                <c:pt idx="235">
                  <c:v>3190</c:v>
                </c:pt>
                <c:pt idx="236">
                  <c:v>3320</c:v>
                </c:pt>
                <c:pt idx="237">
                  <c:v>3290</c:v>
                </c:pt>
                <c:pt idx="238">
                  <c:v>3410</c:v>
                </c:pt>
                <c:pt idx="239">
                  <c:v>3440</c:v>
                </c:pt>
                <c:pt idx="240">
                  <c:v>3510</c:v>
                </c:pt>
                <c:pt idx="241">
                  <c:v>3540</c:v>
                </c:pt>
                <c:pt idx="242">
                  <c:v>3570</c:v>
                </c:pt>
                <c:pt idx="243">
                  <c:v>3670</c:v>
                </c:pt>
                <c:pt idx="244">
                  <c:v>3640</c:v>
                </c:pt>
                <c:pt idx="245">
                  <c:v>3710</c:v>
                </c:pt>
                <c:pt idx="246">
                  <c:v>3970</c:v>
                </c:pt>
                <c:pt idx="247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BA24-4E4A-A0E5-5164D905D492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Viscosity!$KV$2:$KV$624</c:f>
              <c:numCache>
                <c:formatCode>General</c:formatCode>
                <c:ptCount val="623"/>
                <c:pt idx="0">
                  <c:v>0</c:v>
                </c:pt>
                <c:pt idx="1">
                  <c:v>2.0939135913981368E-3</c:v>
                </c:pt>
                <c:pt idx="2">
                  <c:v>4.1878271827962736E-3</c:v>
                </c:pt>
                <c:pt idx="3">
                  <c:v>6.2817407741944109E-3</c:v>
                </c:pt>
                <c:pt idx="4">
                  <c:v>8.3756543655925473E-3</c:v>
                </c:pt>
                <c:pt idx="5">
                  <c:v>1.0469567956990685E-2</c:v>
                </c:pt>
                <c:pt idx="6">
                  <c:v>1.2563481548388822E-2</c:v>
                </c:pt>
                <c:pt idx="7">
                  <c:v>1.4657395139786958E-2</c:v>
                </c:pt>
                <c:pt idx="8">
                  <c:v>1.6751308731185095E-2</c:v>
                </c:pt>
                <c:pt idx="9">
                  <c:v>1.8845222322583233E-2</c:v>
                </c:pt>
                <c:pt idx="10">
                  <c:v>2.0939135913981371E-2</c:v>
                </c:pt>
                <c:pt idx="11">
                  <c:v>2.3033049505379505E-2</c:v>
                </c:pt>
                <c:pt idx="12">
                  <c:v>2.5126963096777644E-2</c:v>
                </c:pt>
                <c:pt idx="13">
                  <c:v>2.7220876688175782E-2</c:v>
                </c:pt>
                <c:pt idx="14">
                  <c:v>2.9314790279573916E-2</c:v>
                </c:pt>
                <c:pt idx="15">
                  <c:v>3.1408703870972055E-2</c:v>
                </c:pt>
                <c:pt idx="16">
                  <c:v>3.3502617462370189E-2</c:v>
                </c:pt>
                <c:pt idx="17">
                  <c:v>3.5596531053768331E-2</c:v>
                </c:pt>
                <c:pt idx="18">
                  <c:v>3.7690444645166465E-2</c:v>
                </c:pt>
                <c:pt idx="19">
                  <c:v>3.97843582365646E-2</c:v>
                </c:pt>
                <c:pt idx="20">
                  <c:v>4.1878271827962742E-2</c:v>
                </c:pt>
                <c:pt idx="21">
                  <c:v>4.3972185419360876E-2</c:v>
                </c:pt>
                <c:pt idx="22">
                  <c:v>4.6066099010759011E-2</c:v>
                </c:pt>
                <c:pt idx="23">
                  <c:v>4.8160012602157153E-2</c:v>
                </c:pt>
                <c:pt idx="24">
                  <c:v>5.0253926193555287E-2</c:v>
                </c:pt>
                <c:pt idx="25">
                  <c:v>5.2347839784953422E-2</c:v>
                </c:pt>
                <c:pt idx="26">
                  <c:v>5.4441753376351563E-2</c:v>
                </c:pt>
                <c:pt idx="27">
                  <c:v>5.6535666967749698E-2</c:v>
                </c:pt>
                <c:pt idx="28">
                  <c:v>5.8629580559147833E-2</c:v>
                </c:pt>
                <c:pt idx="29">
                  <c:v>6.0723494150545974E-2</c:v>
                </c:pt>
                <c:pt idx="30">
                  <c:v>6.2817407741944109E-2</c:v>
                </c:pt>
                <c:pt idx="31">
                  <c:v>6.4911321333342251E-2</c:v>
                </c:pt>
                <c:pt idx="32">
                  <c:v>6.7005234924740378E-2</c:v>
                </c:pt>
                <c:pt idx="33">
                  <c:v>6.909914851613852E-2</c:v>
                </c:pt>
                <c:pt idx="34">
                  <c:v>7.1193062107536662E-2</c:v>
                </c:pt>
                <c:pt idx="35">
                  <c:v>7.3286975698934789E-2</c:v>
                </c:pt>
                <c:pt idx="36">
                  <c:v>7.5380889290332931E-2</c:v>
                </c:pt>
                <c:pt idx="37">
                  <c:v>7.7474802881731072E-2</c:v>
                </c:pt>
                <c:pt idx="38">
                  <c:v>7.95687164731292E-2</c:v>
                </c:pt>
                <c:pt idx="39">
                  <c:v>8.1662630064527342E-2</c:v>
                </c:pt>
                <c:pt idx="40">
                  <c:v>8.3756543655925483E-2</c:v>
                </c:pt>
                <c:pt idx="41">
                  <c:v>8.5850457247323611E-2</c:v>
                </c:pt>
                <c:pt idx="42">
                  <c:v>8.7944370838721753E-2</c:v>
                </c:pt>
                <c:pt idx="43">
                  <c:v>9.0038284430119894E-2</c:v>
                </c:pt>
                <c:pt idx="44">
                  <c:v>9.2132198021518022E-2</c:v>
                </c:pt>
                <c:pt idx="45">
                  <c:v>9.4226111612916164E-2</c:v>
                </c:pt>
                <c:pt idx="46">
                  <c:v>9.6320025204314305E-2</c:v>
                </c:pt>
                <c:pt idx="47">
                  <c:v>9.8413938795712433E-2</c:v>
                </c:pt>
                <c:pt idx="48">
                  <c:v>0.10050785238711057</c:v>
                </c:pt>
                <c:pt idx="49">
                  <c:v>0.10260176597850872</c:v>
                </c:pt>
                <c:pt idx="50">
                  <c:v>0.10469567956990684</c:v>
                </c:pt>
                <c:pt idx="51">
                  <c:v>0.10678959316130499</c:v>
                </c:pt>
                <c:pt idx="52">
                  <c:v>0.10888350675270313</c:v>
                </c:pt>
                <c:pt idx="53">
                  <c:v>0.11097742034410125</c:v>
                </c:pt>
                <c:pt idx="54">
                  <c:v>0.1130713339354994</c:v>
                </c:pt>
                <c:pt idx="55">
                  <c:v>0.11516524752689754</c:v>
                </c:pt>
                <c:pt idx="56">
                  <c:v>0.11725916111829567</c:v>
                </c:pt>
                <c:pt idx="57">
                  <c:v>0.11935307470969381</c:v>
                </c:pt>
                <c:pt idx="58">
                  <c:v>0.12144698830109195</c:v>
                </c:pt>
                <c:pt idx="59">
                  <c:v>0.12354090189249008</c:v>
                </c:pt>
                <c:pt idx="60">
                  <c:v>0.12563481548388822</c:v>
                </c:pt>
                <c:pt idx="61">
                  <c:v>0.12772872907528635</c:v>
                </c:pt>
                <c:pt idx="62">
                  <c:v>0.1298226426666845</c:v>
                </c:pt>
                <c:pt idx="63">
                  <c:v>0.13191655625808263</c:v>
                </c:pt>
                <c:pt idx="64">
                  <c:v>0.13401046984948076</c:v>
                </c:pt>
                <c:pt idx="65">
                  <c:v>0.13610438344087891</c:v>
                </c:pt>
                <c:pt idx="66">
                  <c:v>0.13819829703227704</c:v>
                </c:pt>
                <c:pt idx="67">
                  <c:v>0.14029221062367517</c:v>
                </c:pt>
                <c:pt idx="68">
                  <c:v>0.14238612421507332</c:v>
                </c:pt>
                <c:pt idx="69">
                  <c:v>0.14448003780647145</c:v>
                </c:pt>
                <c:pt idx="70">
                  <c:v>0.14657395139786958</c:v>
                </c:pt>
                <c:pt idx="71">
                  <c:v>0.14866786498926773</c:v>
                </c:pt>
                <c:pt idx="72">
                  <c:v>0.15076177858066586</c:v>
                </c:pt>
                <c:pt idx="73">
                  <c:v>0.15285569217206399</c:v>
                </c:pt>
                <c:pt idx="74">
                  <c:v>0.15494960576346214</c:v>
                </c:pt>
                <c:pt idx="75">
                  <c:v>0.15704351935486027</c:v>
                </c:pt>
                <c:pt idx="76">
                  <c:v>0.1591374329462584</c:v>
                </c:pt>
                <c:pt idx="77">
                  <c:v>0.16123134653765656</c:v>
                </c:pt>
                <c:pt idx="78">
                  <c:v>0.16332526012905468</c:v>
                </c:pt>
                <c:pt idx="79">
                  <c:v>0.16541917372045281</c:v>
                </c:pt>
                <c:pt idx="80">
                  <c:v>0.16751308731185097</c:v>
                </c:pt>
                <c:pt idx="81">
                  <c:v>0.16960700090324909</c:v>
                </c:pt>
                <c:pt idx="82">
                  <c:v>0.17170091449464722</c:v>
                </c:pt>
                <c:pt idx="83">
                  <c:v>0.17379482808604538</c:v>
                </c:pt>
                <c:pt idx="84">
                  <c:v>0.17588874167744351</c:v>
                </c:pt>
                <c:pt idx="85">
                  <c:v>0.17798265526884163</c:v>
                </c:pt>
                <c:pt idx="86">
                  <c:v>0.18007656886023979</c:v>
                </c:pt>
                <c:pt idx="87">
                  <c:v>0.18217048245163792</c:v>
                </c:pt>
                <c:pt idx="88">
                  <c:v>0.18426439604303604</c:v>
                </c:pt>
                <c:pt idx="89">
                  <c:v>0.1863583096344342</c:v>
                </c:pt>
                <c:pt idx="90">
                  <c:v>0.18845222322583233</c:v>
                </c:pt>
                <c:pt idx="91">
                  <c:v>0.19054613681723045</c:v>
                </c:pt>
                <c:pt idx="92">
                  <c:v>0.19264005040862861</c:v>
                </c:pt>
                <c:pt idx="93">
                  <c:v>0.19473396400002674</c:v>
                </c:pt>
                <c:pt idx="94">
                  <c:v>0.19682787759142487</c:v>
                </c:pt>
                <c:pt idx="95">
                  <c:v>0.19892179118282302</c:v>
                </c:pt>
                <c:pt idx="96">
                  <c:v>0.20101570477422115</c:v>
                </c:pt>
                <c:pt idx="97">
                  <c:v>0.20310961836561928</c:v>
                </c:pt>
                <c:pt idx="98">
                  <c:v>0.20520353195701743</c:v>
                </c:pt>
                <c:pt idx="99">
                  <c:v>0.20729744554841556</c:v>
                </c:pt>
                <c:pt idx="100">
                  <c:v>0.20939135913981369</c:v>
                </c:pt>
                <c:pt idx="101">
                  <c:v>0.21148527273121184</c:v>
                </c:pt>
                <c:pt idx="102">
                  <c:v>0.21357918632260997</c:v>
                </c:pt>
                <c:pt idx="103">
                  <c:v>0.2156730999140081</c:v>
                </c:pt>
                <c:pt idx="104">
                  <c:v>0.21776701350540625</c:v>
                </c:pt>
                <c:pt idx="105">
                  <c:v>0.21986092709680438</c:v>
                </c:pt>
                <c:pt idx="106">
                  <c:v>0.22195484068820251</c:v>
                </c:pt>
                <c:pt idx="107">
                  <c:v>0.22404875427960066</c:v>
                </c:pt>
                <c:pt idx="108">
                  <c:v>0.22614266787099879</c:v>
                </c:pt>
                <c:pt idx="109">
                  <c:v>0.22823658146239692</c:v>
                </c:pt>
                <c:pt idx="110">
                  <c:v>0.23033049505379508</c:v>
                </c:pt>
                <c:pt idx="111">
                  <c:v>0.2324244086451932</c:v>
                </c:pt>
                <c:pt idx="112">
                  <c:v>0.23451832223659133</c:v>
                </c:pt>
                <c:pt idx="113">
                  <c:v>0.23661223582798949</c:v>
                </c:pt>
                <c:pt idx="114">
                  <c:v>0.23870614941938761</c:v>
                </c:pt>
                <c:pt idx="115">
                  <c:v>0.24080006301078574</c:v>
                </c:pt>
                <c:pt idx="116">
                  <c:v>0.2428939766021839</c:v>
                </c:pt>
                <c:pt idx="117">
                  <c:v>0.24498789019358203</c:v>
                </c:pt>
                <c:pt idx="118">
                  <c:v>0.24708180378498015</c:v>
                </c:pt>
                <c:pt idx="119">
                  <c:v>0.24917571737637831</c:v>
                </c:pt>
                <c:pt idx="120">
                  <c:v>0.25126963096777644</c:v>
                </c:pt>
                <c:pt idx="121">
                  <c:v>0.25336354455917459</c:v>
                </c:pt>
                <c:pt idx="122">
                  <c:v>0.25545745815057269</c:v>
                </c:pt>
                <c:pt idx="123">
                  <c:v>0.25755137174197085</c:v>
                </c:pt>
                <c:pt idx="124">
                  <c:v>0.259645285333369</c:v>
                </c:pt>
                <c:pt idx="125">
                  <c:v>0.2617391989247671</c:v>
                </c:pt>
                <c:pt idx="126">
                  <c:v>0.26383311251616526</c:v>
                </c:pt>
                <c:pt idx="127">
                  <c:v>0.26592702610756341</c:v>
                </c:pt>
                <c:pt idx="128">
                  <c:v>0.26802093969896151</c:v>
                </c:pt>
                <c:pt idx="129">
                  <c:v>0.27011485329035967</c:v>
                </c:pt>
                <c:pt idx="130">
                  <c:v>0.27220876688175782</c:v>
                </c:pt>
                <c:pt idx="131">
                  <c:v>0.27430268047315592</c:v>
                </c:pt>
                <c:pt idx="132">
                  <c:v>0.27639659406455408</c:v>
                </c:pt>
                <c:pt idx="133">
                  <c:v>0.27849050765595224</c:v>
                </c:pt>
                <c:pt idx="134">
                  <c:v>0.28058442124735034</c:v>
                </c:pt>
                <c:pt idx="135">
                  <c:v>0.28267833483874849</c:v>
                </c:pt>
                <c:pt idx="136">
                  <c:v>0.28477224843014665</c:v>
                </c:pt>
                <c:pt idx="137">
                  <c:v>0.28686616202154475</c:v>
                </c:pt>
                <c:pt idx="138">
                  <c:v>0.2889600756129429</c:v>
                </c:pt>
                <c:pt idx="139">
                  <c:v>0.29105398920434106</c:v>
                </c:pt>
                <c:pt idx="140">
                  <c:v>0.29314790279573916</c:v>
                </c:pt>
                <c:pt idx="141">
                  <c:v>0.29524181638713731</c:v>
                </c:pt>
                <c:pt idx="142">
                  <c:v>0.29733572997853547</c:v>
                </c:pt>
                <c:pt idx="143">
                  <c:v>0.29942964356993357</c:v>
                </c:pt>
                <c:pt idx="144">
                  <c:v>0.30152355716133172</c:v>
                </c:pt>
                <c:pt idx="145">
                  <c:v>0.30361747075272988</c:v>
                </c:pt>
                <c:pt idx="146">
                  <c:v>0.30571138434412798</c:v>
                </c:pt>
                <c:pt idx="147">
                  <c:v>0.30780529793552613</c:v>
                </c:pt>
                <c:pt idx="148">
                  <c:v>0.30989921152692429</c:v>
                </c:pt>
                <c:pt idx="149">
                  <c:v>0.31199312511832239</c:v>
                </c:pt>
                <c:pt idx="150">
                  <c:v>0.31408703870972055</c:v>
                </c:pt>
                <c:pt idx="151">
                  <c:v>0.3161809523011187</c:v>
                </c:pt>
                <c:pt idx="152">
                  <c:v>0.3182748658925168</c:v>
                </c:pt>
                <c:pt idx="153">
                  <c:v>0.32036877948391496</c:v>
                </c:pt>
                <c:pt idx="154">
                  <c:v>0.32246269307531311</c:v>
                </c:pt>
                <c:pt idx="155">
                  <c:v>0.32455660666671121</c:v>
                </c:pt>
                <c:pt idx="156">
                  <c:v>0.32665052025810937</c:v>
                </c:pt>
                <c:pt idx="157">
                  <c:v>0.32874443384950752</c:v>
                </c:pt>
                <c:pt idx="158">
                  <c:v>0.33083834744090562</c:v>
                </c:pt>
                <c:pt idx="159">
                  <c:v>0.33293226103230378</c:v>
                </c:pt>
                <c:pt idx="160">
                  <c:v>0.33502617462370193</c:v>
                </c:pt>
                <c:pt idx="161">
                  <c:v>0.33712008821510003</c:v>
                </c:pt>
                <c:pt idx="162">
                  <c:v>0.33921400180649819</c:v>
                </c:pt>
                <c:pt idx="163">
                  <c:v>0.34130791539789634</c:v>
                </c:pt>
                <c:pt idx="164">
                  <c:v>0.34340182898929444</c:v>
                </c:pt>
                <c:pt idx="165">
                  <c:v>0.3454957425806926</c:v>
                </c:pt>
                <c:pt idx="166">
                  <c:v>0.34758965617209076</c:v>
                </c:pt>
                <c:pt idx="167">
                  <c:v>0.34968356976348886</c:v>
                </c:pt>
                <c:pt idx="168">
                  <c:v>0.35177748335488701</c:v>
                </c:pt>
                <c:pt idx="169">
                  <c:v>0.35387139694628517</c:v>
                </c:pt>
                <c:pt idx="170">
                  <c:v>0.35596531053768327</c:v>
                </c:pt>
                <c:pt idx="171">
                  <c:v>0.35805922412908142</c:v>
                </c:pt>
                <c:pt idx="172">
                  <c:v>0.36015313772047958</c:v>
                </c:pt>
                <c:pt idx="173">
                  <c:v>0.36224705131187768</c:v>
                </c:pt>
                <c:pt idx="174">
                  <c:v>0.36434096490327583</c:v>
                </c:pt>
                <c:pt idx="175">
                  <c:v>0.36643487849467399</c:v>
                </c:pt>
                <c:pt idx="176">
                  <c:v>0.36852879208607209</c:v>
                </c:pt>
                <c:pt idx="177">
                  <c:v>0.37062270567747024</c:v>
                </c:pt>
                <c:pt idx="178">
                  <c:v>0.3727166192688684</c:v>
                </c:pt>
                <c:pt idx="179">
                  <c:v>0.3748105328602665</c:v>
                </c:pt>
                <c:pt idx="180">
                  <c:v>0.37690444645166465</c:v>
                </c:pt>
                <c:pt idx="181">
                  <c:v>0.37899836004306281</c:v>
                </c:pt>
                <c:pt idx="182">
                  <c:v>0.38109227363446091</c:v>
                </c:pt>
                <c:pt idx="183">
                  <c:v>0.38318618722585907</c:v>
                </c:pt>
                <c:pt idx="184">
                  <c:v>0.38528010081725722</c:v>
                </c:pt>
                <c:pt idx="185">
                  <c:v>0.38737401440865532</c:v>
                </c:pt>
                <c:pt idx="186">
                  <c:v>0.38946792800005348</c:v>
                </c:pt>
                <c:pt idx="187">
                  <c:v>0.39156184159145163</c:v>
                </c:pt>
                <c:pt idx="188">
                  <c:v>0.39365575518284973</c:v>
                </c:pt>
                <c:pt idx="189">
                  <c:v>0.39574966877424789</c:v>
                </c:pt>
                <c:pt idx="190">
                  <c:v>0.39784358236564604</c:v>
                </c:pt>
                <c:pt idx="191">
                  <c:v>0.39993749595704414</c:v>
                </c:pt>
                <c:pt idx="192">
                  <c:v>0.4020314095484423</c:v>
                </c:pt>
                <c:pt idx="193">
                  <c:v>0.40412532313984045</c:v>
                </c:pt>
                <c:pt idx="194">
                  <c:v>0.40621923673123855</c:v>
                </c:pt>
                <c:pt idx="195">
                  <c:v>0.40831315032263671</c:v>
                </c:pt>
                <c:pt idx="196">
                  <c:v>0.41040706391403486</c:v>
                </c:pt>
                <c:pt idx="197">
                  <c:v>0.41250097750543296</c:v>
                </c:pt>
                <c:pt idx="198">
                  <c:v>0.41459489109683112</c:v>
                </c:pt>
                <c:pt idx="199">
                  <c:v>0.41668880468822928</c:v>
                </c:pt>
                <c:pt idx="200">
                  <c:v>0.41878271827962738</c:v>
                </c:pt>
                <c:pt idx="201">
                  <c:v>0.42087663187102553</c:v>
                </c:pt>
                <c:pt idx="202">
                  <c:v>0.42297054546242369</c:v>
                </c:pt>
                <c:pt idx="203">
                  <c:v>0.42506445905382179</c:v>
                </c:pt>
                <c:pt idx="204">
                  <c:v>0.42715837264521994</c:v>
                </c:pt>
                <c:pt idx="205">
                  <c:v>0.4292522862366181</c:v>
                </c:pt>
                <c:pt idx="206">
                  <c:v>0.4313461998280162</c:v>
                </c:pt>
                <c:pt idx="207">
                  <c:v>0.43344011341941435</c:v>
                </c:pt>
                <c:pt idx="208">
                  <c:v>0.43553402701081251</c:v>
                </c:pt>
                <c:pt idx="209">
                  <c:v>0.43762794060221061</c:v>
                </c:pt>
                <c:pt idx="210">
                  <c:v>0.43972185419360876</c:v>
                </c:pt>
                <c:pt idx="211">
                  <c:v>0.44181576778500692</c:v>
                </c:pt>
                <c:pt idx="212">
                  <c:v>0.44390968137640502</c:v>
                </c:pt>
                <c:pt idx="213">
                  <c:v>0.44600359496780317</c:v>
                </c:pt>
                <c:pt idx="214">
                  <c:v>0.44809750855920133</c:v>
                </c:pt>
                <c:pt idx="215">
                  <c:v>0.45019142215059943</c:v>
                </c:pt>
                <c:pt idx="216">
                  <c:v>0.45228533574199759</c:v>
                </c:pt>
                <c:pt idx="217">
                  <c:v>0.45437924933339574</c:v>
                </c:pt>
                <c:pt idx="218">
                  <c:v>0.45647316292479384</c:v>
                </c:pt>
                <c:pt idx="219">
                  <c:v>0.458567076516192</c:v>
                </c:pt>
                <c:pt idx="220">
                  <c:v>0.46066099010759015</c:v>
                </c:pt>
                <c:pt idx="221">
                  <c:v>0.46275490369898825</c:v>
                </c:pt>
                <c:pt idx="222">
                  <c:v>0.46484881729038641</c:v>
                </c:pt>
                <c:pt idx="223">
                  <c:v>0.46694273088178456</c:v>
                </c:pt>
                <c:pt idx="224">
                  <c:v>0.46903664447318266</c:v>
                </c:pt>
                <c:pt idx="225">
                  <c:v>0.47113055806458082</c:v>
                </c:pt>
                <c:pt idx="226">
                  <c:v>0.47322447165597897</c:v>
                </c:pt>
                <c:pt idx="227">
                  <c:v>0.47531838524737707</c:v>
                </c:pt>
                <c:pt idx="228">
                  <c:v>0.47741229883877523</c:v>
                </c:pt>
                <c:pt idx="229">
                  <c:v>0.47950621243017338</c:v>
                </c:pt>
                <c:pt idx="230">
                  <c:v>0.48160012602157148</c:v>
                </c:pt>
                <c:pt idx="231">
                  <c:v>0.48369403961296964</c:v>
                </c:pt>
                <c:pt idx="232">
                  <c:v>0.4857879532043678</c:v>
                </c:pt>
                <c:pt idx="233">
                  <c:v>0.48788186679576589</c:v>
                </c:pt>
                <c:pt idx="234">
                  <c:v>0.48997578038716405</c:v>
                </c:pt>
                <c:pt idx="235">
                  <c:v>0.49206969397856221</c:v>
                </c:pt>
                <c:pt idx="236">
                  <c:v>0.49416360756996031</c:v>
                </c:pt>
                <c:pt idx="237">
                  <c:v>0.49625752116135846</c:v>
                </c:pt>
                <c:pt idx="238">
                  <c:v>0.49835143475275662</c:v>
                </c:pt>
                <c:pt idx="239">
                  <c:v>0.50044534834415477</c:v>
                </c:pt>
                <c:pt idx="240">
                  <c:v>0.50253926193555287</c:v>
                </c:pt>
                <c:pt idx="241">
                  <c:v>0.50463317552695097</c:v>
                </c:pt>
                <c:pt idx="242">
                  <c:v>0.50672708911834918</c:v>
                </c:pt>
                <c:pt idx="243">
                  <c:v>0.50882100270974728</c:v>
                </c:pt>
                <c:pt idx="244">
                  <c:v>0.51091491630114538</c:v>
                </c:pt>
                <c:pt idx="245">
                  <c:v>0.51300882989254359</c:v>
                </c:pt>
                <c:pt idx="246">
                  <c:v>0.51510274348394169</c:v>
                </c:pt>
                <c:pt idx="247">
                  <c:v>0.51719665707533979</c:v>
                </c:pt>
                <c:pt idx="248">
                  <c:v>0.51929057066673801</c:v>
                </c:pt>
                <c:pt idx="249">
                  <c:v>0.5213844842581361</c:v>
                </c:pt>
                <c:pt idx="250">
                  <c:v>0.5234783978495342</c:v>
                </c:pt>
                <c:pt idx="251">
                  <c:v>0.52557231144093242</c:v>
                </c:pt>
                <c:pt idx="252">
                  <c:v>0.52766622503233052</c:v>
                </c:pt>
                <c:pt idx="253">
                  <c:v>0.52976013862372862</c:v>
                </c:pt>
                <c:pt idx="254">
                  <c:v>0.53185405221512683</c:v>
                </c:pt>
                <c:pt idx="255">
                  <c:v>0.53394796580652493</c:v>
                </c:pt>
                <c:pt idx="256">
                  <c:v>0.53604187939792303</c:v>
                </c:pt>
                <c:pt idx="257">
                  <c:v>0.53813579298932124</c:v>
                </c:pt>
                <c:pt idx="258">
                  <c:v>0.54022970658071934</c:v>
                </c:pt>
                <c:pt idx="259">
                  <c:v>0.54232362017211744</c:v>
                </c:pt>
                <c:pt idx="260">
                  <c:v>0.54441753376351565</c:v>
                </c:pt>
                <c:pt idx="261">
                  <c:v>0.54651144735491375</c:v>
                </c:pt>
                <c:pt idx="262">
                  <c:v>0.54860536094631185</c:v>
                </c:pt>
                <c:pt idx="263">
                  <c:v>0.55069927453771006</c:v>
                </c:pt>
                <c:pt idx="264">
                  <c:v>0.55279318812910816</c:v>
                </c:pt>
                <c:pt idx="265">
                  <c:v>0.55488710172050626</c:v>
                </c:pt>
                <c:pt idx="266">
                  <c:v>0.55698101531190447</c:v>
                </c:pt>
                <c:pt idx="267">
                  <c:v>0.55907492890330257</c:v>
                </c:pt>
                <c:pt idx="268">
                  <c:v>0.56116884249470067</c:v>
                </c:pt>
                <c:pt idx="269">
                  <c:v>0.56326275608609888</c:v>
                </c:pt>
                <c:pt idx="270">
                  <c:v>0.56535666967749698</c:v>
                </c:pt>
                <c:pt idx="271">
                  <c:v>0.56745058326889508</c:v>
                </c:pt>
                <c:pt idx="272">
                  <c:v>0.56954449686029329</c:v>
                </c:pt>
                <c:pt idx="273">
                  <c:v>0.57163841045169139</c:v>
                </c:pt>
                <c:pt idx="274">
                  <c:v>0.57373232404308949</c:v>
                </c:pt>
                <c:pt idx="275">
                  <c:v>0.5758262376344877</c:v>
                </c:pt>
                <c:pt idx="276">
                  <c:v>0.5779201512258858</c:v>
                </c:pt>
                <c:pt idx="277">
                  <c:v>0.5800140648172839</c:v>
                </c:pt>
                <c:pt idx="278">
                  <c:v>0.58210797840868211</c:v>
                </c:pt>
                <c:pt idx="279">
                  <c:v>0.58420189200008021</c:v>
                </c:pt>
                <c:pt idx="280">
                  <c:v>0.58629580559147831</c:v>
                </c:pt>
                <c:pt idx="281">
                  <c:v>0.58838971918287652</c:v>
                </c:pt>
                <c:pt idx="282">
                  <c:v>0.59048363277427462</c:v>
                </c:pt>
                <c:pt idx="283">
                  <c:v>0.59257754636567272</c:v>
                </c:pt>
                <c:pt idx="284">
                  <c:v>0.59467145995707094</c:v>
                </c:pt>
                <c:pt idx="285">
                  <c:v>0.59676537354846904</c:v>
                </c:pt>
                <c:pt idx="286">
                  <c:v>0.59885928713986714</c:v>
                </c:pt>
                <c:pt idx="287">
                  <c:v>0.60095320073126535</c:v>
                </c:pt>
                <c:pt idx="288">
                  <c:v>0.60304711432266345</c:v>
                </c:pt>
                <c:pt idx="289">
                  <c:v>0.60514102791406155</c:v>
                </c:pt>
                <c:pt idx="290">
                  <c:v>0.60723494150545976</c:v>
                </c:pt>
                <c:pt idx="291">
                  <c:v>0.60932885509685786</c:v>
                </c:pt>
                <c:pt idx="292">
                  <c:v>0.61142276868825596</c:v>
                </c:pt>
                <c:pt idx="293">
                  <c:v>0.61351668227965417</c:v>
                </c:pt>
                <c:pt idx="294">
                  <c:v>0.61561059587105227</c:v>
                </c:pt>
                <c:pt idx="295">
                  <c:v>0.61770450946245037</c:v>
                </c:pt>
                <c:pt idx="296">
                  <c:v>0.61979842305384858</c:v>
                </c:pt>
                <c:pt idx="297">
                  <c:v>0.62189233664524668</c:v>
                </c:pt>
                <c:pt idx="298">
                  <c:v>0.62398625023664478</c:v>
                </c:pt>
                <c:pt idx="299">
                  <c:v>0.62608016382804299</c:v>
                </c:pt>
                <c:pt idx="300">
                  <c:v>0.62817407741944109</c:v>
                </c:pt>
                <c:pt idx="301">
                  <c:v>0.63026799101083919</c:v>
                </c:pt>
                <c:pt idx="302">
                  <c:v>0.6323619046022374</c:v>
                </c:pt>
                <c:pt idx="303">
                  <c:v>0.6344558181936355</c:v>
                </c:pt>
                <c:pt idx="304">
                  <c:v>0.6365497317850336</c:v>
                </c:pt>
                <c:pt idx="305">
                  <c:v>0.63864364537643181</c:v>
                </c:pt>
                <c:pt idx="306">
                  <c:v>0.64073755896782991</c:v>
                </c:pt>
                <c:pt idx="307">
                  <c:v>0.64283147255922801</c:v>
                </c:pt>
                <c:pt idx="308">
                  <c:v>0.64492538615062622</c:v>
                </c:pt>
                <c:pt idx="309">
                  <c:v>0.64701929974202432</c:v>
                </c:pt>
                <c:pt idx="310">
                  <c:v>0.64911321333342242</c:v>
                </c:pt>
                <c:pt idx="311">
                  <c:v>0.65120712692482063</c:v>
                </c:pt>
                <c:pt idx="312">
                  <c:v>0.65330104051621873</c:v>
                </c:pt>
                <c:pt idx="313">
                  <c:v>0.65539495410761683</c:v>
                </c:pt>
                <c:pt idx="314">
                  <c:v>0.65748886769901504</c:v>
                </c:pt>
                <c:pt idx="315">
                  <c:v>0.65958278129041314</c:v>
                </c:pt>
                <c:pt idx="316">
                  <c:v>0.66167669488181124</c:v>
                </c:pt>
                <c:pt idx="317">
                  <c:v>0.66377060847320946</c:v>
                </c:pt>
                <c:pt idx="318">
                  <c:v>0.66586452206460756</c:v>
                </c:pt>
                <c:pt idx="319">
                  <c:v>0.66795843565600566</c:v>
                </c:pt>
                <c:pt idx="320">
                  <c:v>0.67005234924740387</c:v>
                </c:pt>
                <c:pt idx="321">
                  <c:v>0.67214626283880197</c:v>
                </c:pt>
                <c:pt idx="322">
                  <c:v>0.67424017643020007</c:v>
                </c:pt>
                <c:pt idx="323">
                  <c:v>0.67633409002159828</c:v>
                </c:pt>
                <c:pt idx="324">
                  <c:v>0.67842800361299638</c:v>
                </c:pt>
                <c:pt idx="325">
                  <c:v>0.68052191720439448</c:v>
                </c:pt>
                <c:pt idx="326">
                  <c:v>0.68261583079579269</c:v>
                </c:pt>
                <c:pt idx="327">
                  <c:v>0.68470974438719079</c:v>
                </c:pt>
                <c:pt idx="328">
                  <c:v>0.68680365797858889</c:v>
                </c:pt>
                <c:pt idx="329">
                  <c:v>0.6888975715699871</c:v>
                </c:pt>
                <c:pt idx="330">
                  <c:v>0.6909914851613852</c:v>
                </c:pt>
                <c:pt idx="331">
                  <c:v>0.6930853987527833</c:v>
                </c:pt>
                <c:pt idx="332">
                  <c:v>0.69517931234418151</c:v>
                </c:pt>
                <c:pt idx="333">
                  <c:v>0.69727322593557961</c:v>
                </c:pt>
                <c:pt idx="334">
                  <c:v>0.69936713952697771</c:v>
                </c:pt>
                <c:pt idx="335">
                  <c:v>0.70146105311837592</c:v>
                </c:pt>
                <c:pt idx="336">
                  <c:v>0.70355496670977402</c:v>
                </c:pt>
                <c:pt idx="337">
                  <c:v>0.70564888030117212</c:v>
                </c:pt>
                <c:pt idx="338">
                  <c:v>0.70774279389257033</c:v>
                </c:pt>
                <c:pt idx="339">
                  <c:v>0.70983670748396843</c:v>
                </c:pt>
                <c:pt idx="340">
                  <c:v>0.71193062107536653</c:v>
                </c:pt>
                <c:pt idx="341">
                  <c:v>0.71402453466676474</c:v>
                </c:pt>
                <c:pt idx="342">
                  <c:v>0.71611844825816284</c:v>
                </c:pt>
                <c:pt idx="343">
                  <c:v>0.71821236184956094</c:v>
                </c:pt>
                <c:pt idx="344">
                  <c:v>0.72030627544095915</c:v>
                </c:pt>
                <c:pt idx="345">
                  <c:v>0.72240018903235725</c:v>
                </c:pt>
                <c:pt idx="346">
                  <c:v>0.72449410262375535</c:v>
                </c:pt>
                <c:pt idx="347">
                  <c:v>0.72658801621515356</c:v>
                </c:pt>
                <c:pt idx="348">
                  <c:v>0.72868192980655166</c:v>
                </c:pt>
                <c:pt idx="349">
                  <c:v>0.73077584339794976</c:v>
                </c:pt>
                <c:pt idx="350">
                  <c:v>0.73286975698934798</c:v>
                </c:pt>
                <c:pt idx="351">
                  <c:v>0.73496367058074608</c:v>
                </c:pt>
                <c:pt idx="352">
                  <c:v>0.73705758417214418</c:v>
                </c:pt>
                <c:pt idx="353">
                  <c:v>0.73915149776354239</c:v>
                </c:pt>
                <c:pt idx="354">
                  <c:v>0.74124541135494049</c:v>
                </c:pt>
                <c:pt idx="355">
                  <c:v>0.74333932494633859</c:v>
                </c:pt>
                <c:pt idx="356">
                  <c:v>0.7454332385377368</c:v>
                </c:pt>
                <c:pt idx="357">
                  <c:v>0.7475271521291349</c:v>
                </c:pt>
                <c:pt idx="358">
                  <c:v>0.749621065720533</c:v>
                </c:pt>
                <c:pt idx="359">
                  <c:v>0.75171497931193121</c:v>
                </c:pt>
                <c:pt idx="360">
                  <c:v>0.75380889290332931</c:v>
                </c:pt>
                <c:pt idx="361">
                  <c:v>0.75590280649472741</c:v>
                </c:pt>
                <c:pt idx="362">
                  <c:v>0.75799672008612562</c:v>
                </c:pt>
                <c:pt idx="363">
                  <c:v>0.76009063367752372</c:v>
                </c:pt>
                <c:pt idx="364">
                  <c:v>0.76218454726892182</c:v>
                </c:pt>
                <c:pt idx="365">
                  <c:v>0.76427846086032003</c:v>
                </c:pt>
                <c:pt idx="366">
                  <c:v>0.76637237445171813</c:v>
                </c:pt>
                <c:pt idx="367">
                  <c:v>0.76846628804311623</c:v>
                </c:pt>
                <c:pt idx="368">
                  <c:v>0.77056020163451444</c:v>
                </c:pt>
                <c:pt idx="369">
                  <c:v>0.77265411522591254</c:v>
                </c:pt>
                <c:pt idx="370">
                  <c:v>0.77474802881731064</c:v>
                </c:pt>
                <c:pt idx="371">
                  <c:v>0.77684194240870885</c:v>
                </c:pt>
                <c:pt idx="372">
                  <c:v>0.77893585600010695</c:v>
                </c:pt>
                <c:pt idx="373">
                  <c:v>0.78102976959150505</c:v>
                </c:pt>
                <c:pt idx="374">
                  <c:v>0.78312368318290326</c:v>
                </c:pt>
                <c:pt idx="375">
                  <c:v>0.78521759677430136</c:v>
                </c:pt>
                <c:pt idx="376">
                  <c:v>0.78731151036569946</c:v>
                </c:pt>
                <c:pt idx="377">
                  <c:v>0.78940542395709767</c:v>
                </c:pt>
                <c:pt idx="378">
                  <c:v>0.79149933754849577</c:v>
                </c:pt>
                <c:pt idx="379">
                  <c:v>0.79359325113989387</c:v>
                </c:pt>
                <c:pt idx="380">
                  <c:v>0.79568716473129208</c:v>
                </c:pt>
                <c:pt idx="381">
                  <c:v>0.79778107832269018</c:v>
                </c:pt>
                <c:pt idx="382">
                  <c:v>0.79987499191408828</c:v>
                </c:pt>
                <c:pt idx="383">
                  <c:v>0.8019689055054865</c:v>
                </c:pt>
                <c:pt idx="384">
                  <c:v>0.8040628190968846</c:v>
                </c:pt>
                <c:pt idx="385">
                  <c:v>0.8061567326882827</c:v>
                </c:pt>
                <c:pt idx="386">
                  <c:v>0.80825064627968091</c:v>
                </c:pt>
                <c:pt idx="387">
                  <c:v>0.81034455987107901</c:v>
                </c:pt>
                <c:pt idx="388">
                  <c:v>0.81243847346247711</c:v>
                </c:pt>
                <c:pt idx="389">
                  <c:v>0.81453238705387532</c:v>
                </c:pt>
                <c:pt idx="390">
                  <c:v>0.81662630064527342</c:v>
                </c:pt>
                <c:pt idx="391">
                  <c:v>0.81872021423667152</c:v>
                </c:pt>
                <c:pt idx="392">
                  <c:v>0.82081412782806973</c:v>
                </c:pt>
                <c:pt idx="393">
                  <c:v>0.82290804141946783</c:v>
                </c:pt>
                <c:pt idx="394">
                  <c:v>0.82500195501086593</c:v>
                </c:pt>
                <c:pt idx="395">
                  <c:v>0.82709586860226414</c:v>
                </c:pt>
                <c:pt idx="396">
                  <c:v>0.82918978219366224</c:v>
                </c:pt>
                <c:pt idx="397">
                  <c:v>0.83128369578506034</c:v>
                </c:pt>
                <c:pt idx="398">
                  <c:v>0.83337760937645855</c:v>
                </c:pt>
                <c:pt idx="399">
                  <c:v>0.83547152296785665</c:v>
                </c:pt>
                <c:pt idx="400">
                  <c:v>0.83756543655925475</c:v>
                </c:pt>
                <c:pt idx="401">
                  <c:v>0.83965935015065296</c:v>
                </c:pt>
                <c:pt idx="402">
                  <c:v>0.84175326374205106</c:v>
                </c:pt>
                <c:pt idx="403">
                  <c:v>0.84384717733344916</c:v>
                </c:pt>
                <c:pt idx="404">
                  <c:v>0.84594109092484737</c:v>
                </c:pt>
                <c:pt idx="405">
                  <c:v>0.84803500451624547</c:v>
                </c:pt>
                <c:pt idx="406">
                  <c:v>0.85012891810764357</c:v>
                </c:pt>
                <c:pt idx="407">
                  <c:v>0.85222283169904178</c:v>
                </c:pt>
                <c:pt idx="408">
                  <c:v>0.85431674529043988</c:v>
                </c:pt>
                <c:pt idx="409">
                  <c:v>0.85641065888183798</c:v>
                </c:pt>
                <c:pt idx="410">
                  <c:v>0.85850457247323619</c:v>
                </c:pt>
                <c:pt idx="411">
                  <c:v>0.86059848606463429</c:v>
                </c:pt>
                <c:pt idx="412">
                  <c:v>0.86269239965603239</c:v>
                </c:pt>
                <c:pt idx="413">
                  <c:v>0.8647863132474306</c:v>
                </c:pt>
                <c:pt idx="414">
                  <c:v>0.8668802268388287</c:v>
                </c:pt>
                <c:pt idx="415">
                  <c:v>0.8689741404302268</c:v>
                </c:pt>
                <c:pt idx="416">
                  <c:v>0.87106805402162502</c:v>
                </c:pt>
                <c:pt idx="417">
                  <c:v>0.87316196761302312</c:v>
                </c:pt>
                <c:pt idx="418">
                  <c:v>0.87525588120442122</c:v>
                </c:pt>
                <c:pt idx="419">
                  <c:v>0.87734979479581943</c:v>
                </c:pt>
                <c:pt idx="420">
                  <c:v>0.87944370838721753</c:v>
                </c:pt>
                <c:pt idx="421">
                  <c:v>0.88153762197861563</c:v>
                </c:pt>
                <c:pt idx="422">
                  <c:v>0.88363153557001384</c:v>
                </c:pt>
                <c:pt idx="423">
                  <c:v>0.88572544916141194</c:v>
                </c:pt>
                <c:pt idx="424">
                  <c:v>0.88781936275281004</c:v>
                </c:pt>
                <c:pt idx="425">
                  <c:v>0.88991327634420825</c:v>
                </c:pt>
                <c:pt idx="426">
                  <c:v>0.89200718993560635</c:v>
                </c:pt>
                <c:pt idx="427">
                  <c:v>0.89410110352700445</c:v>
                </c:pt>
                <c:pt idx="428">
                  <c:v>0.89619501711840266</c:v>
                </c:pt>
                <c:pt idx="429">
                  <c:v>0.89828893070980076</c:v>
                </c:pt>
                <c:pt idx="430">
                  <c:v>0.90038284430119886</c:v>
                </c:pt>
                <c:pt idx="431">
                  <c:v>0.90247675789259707</c:v>
                </c:pt>
                <c:pt idx="432">
                  <c:v>0.90457067148399517</c:v>
                </c:pt>
                <c:pt idx="433">
                  <c:v>0.90666458507539327</c:v>
                </c:pt>
                <c:pt idx="434">
                  <c:v>0.90875849866679148</c:v>
                </c:pt>
                <c:pt idx="435">
                  <c:v>0.91085241225818958</c:v>
                </c:pt>
                <c:pt idx="436">
                  <c:v>0.91294632584958768</c:v>
                </c:pt>
                <c:pt idx="437">
                  <c:v>0.91504023944098589</c:v>
                </c:pt>
                <c:pt idx="438">
                  <c:v>0.91713415303238399</c:v>
                </c:pt>
                <c:pt idx="439">
                  <c:v>0.91922806662378209</c:v>
                </c:pt>
                <c:pt idx="440">
                  <c:v>0.9213219802151803</c:v>
                </c:pt>
                <c:pt idx="441">
                  <c:v>0.9234158938065784</c:v>
                </c:pt>
                <c:pt idx="442">
                  <c:v>0.9255098073979765</c:v>
                </c:pt>
                <c:pt idx="443">
                  <c:v>0.92760372098937471</c:v>
                </c:pt>
                <c:pt idx="444">
                  <c:v>0.92969763458077281</c:v>
                </c:pt>
                <c:pt idx="445">
                  <c:v>0.93179154817217091</c:v>
                </c:pt>
                <c:pt idx="446">
                  <c:v>0.93388546176356912</c:v>
                </c:pt>
                <c:pt idx="447">
                  <c:v>0.93597937535496722</c:v>
                </c:pt>
                <c:pt idx="448">
                  <c:v>0.93807328894636532</c:v>
                </c:pt>
                <c:pt idx="449">
                  <c:v>0.94016720253776354</c:v>
                </c:pt>
                <c:pt idx="450">
                  <c:v>0.94226111612916164</c:v>
                </c:pt>
                <c:pt idx="451">
                  <c:v>0.94435502972055974</c:v>
                </c:pt>
                <c:pt idx="452">
                  <c:v>0.94644894331195795</c:v>
                </c:pt>
                <c:pt idx="453">
                  <c:v>0.94854285690335605</c:v>
                </c:pt>
                <c:pt idx="454">
                  <c:v>0.95063677049475415</c:v>
                </c:pt>
                <c:pt idx="455">
                  <c:v>0.95273068408615236</c:v>
                </c:pt>
                <c:pt idx="456">
                  <c:v>0.95482459767755046</c:v>
                </c:pt>
                <c:pt idx="457">
                  <c:v>0.95691851126894856</c:v>
                </c:pt>
                <c:pt idx="458">
                  <c:v>0.95901242486034677</c:v>
                </c:pt>
                <c:pt idx="459">
                  <c:v>0.96110633845174487</c:v>
                </c:pt>
                <c:pt idx="460">
                  <c:v>0.96320025204314297</c:v>
                </c:pt>
                <c:pt idx="461">
                  <c:v>0.96529416563454118</c:v>
                </c:pt>
                <c:pt idx="462">
                  <c:v>0.96738807922593928</c:v>
                </c:pt>
                <c:pt idx="463">
                  <c:v>0.96948199281733738</c:v>
                </c:pt>
                <c:pt idx="464">
                  <c:v>0.97157590640873559</c:v>
                </c:pt>
                <c:pt idx="465">
                  <c:v>0.97366982000013369</c:v>
                </c:pt>
                <c:pt idx="466">
                  <c:v>0.97576373359153179</c:v>
                </c:pt>
                <c:pt idx="467">
                  <c:v>0.97785764718293</c:v>
                </c:pt>
                <c:pt idx="468">
                  <c:v>0.9799515607743281</c:v>
                </c:pt>
                <c:pt idx="469">
                  <c:v>0.9820454743657262</c:v>
                </c:pt>
                <c:pt idx="470">
                  <c:v>0.98413938795712441</c:v>
                </c:pt>
                <c:pt idx="471">
                  <c:v>0.98623330154852251</c:v>
                </c:pt>
                <c:pt idx="472">
                  <c:v>0.98832721513992061</c:v>
                </c:pt>
                <c:pt idx="473">
                  <c:v>0.99042112873131882</c:v>
                </c:pt>
                <c:pt idx="474">
                  <c:v>0.99251504232271692</c:v>
                </c:pt>
                <c:pt idx="475">
                  <c:v>0.99460895591411502</c:v>
                </c:pt>
                <c:pt idx="476">
                  <c:v>0.99670286950551323</c:v>
                </c:pt>
                <c:pt idx="477">
                  <c:v>0.99879678309691133</c:v>
                </c:pt>
                <c:pt idx="478">
                  <c:v>1.0008906966883095</c:v>
                </c:pt>
                <c:pt idx="479">
                  <c:v>1.0029846102797075</c:v>
                </c:pt>
                <c:pt idx="480">
                  <c:v>1.0050785238711057</c:v>
                </c:pt>
                <c:pt idx="481">
                  <c:v>1.007172437462504</c:v>
                </c:pt>
                <c:pt idx="482">
                  <c:v>1.0092663510539019</c:v>
                </c:pt>
                <c:pt idx="483">
                  <c:v>1.0113602646453002</c:v>
                </c:pt>
                <c:pt idx="484">
                  <c:v>1.0134541782366984</c:v>
                </c:pt>
                <c:pt idx="485">
                  <c:v>1.0155480918280964</c:v>
                </c:pt>
                <c:pt idx="486">
                  <c:v>1.0176420054194946</c:v>
                </c:pt>
                <c:pt idx="487">
                  <c:v>1.0197359190108928</c:v>
                </c:pt>
                <c:pt idx="488">
                  <c:v>1.0218298326022908</c:v>
                </c:pt>
                <c:pt idx="489">
                  <c:v>1.023923746193689</c:v>
                </c:pt>
                <c:pt idx="490">
                  <c:v>1.0260176597850872</c:v>
                </c:pt>
                <c:pt idx="491">
                  <c:v>1.0281115733764852</c:v>
                </c:pt>
                <c:pt idx="492">
                  <c:v>1.0302054869678834</c:v>
                </c:pt>
                <c:pt idx="493">
                  <c:v>1.0322994005592816</c:v>
                </c:pt>
                <c:pt idx="494">
                  <c:v>1.0343933141506796</c:v>
                </c:pt>
                <c:pt idx="495">
                  <c:v>1.0364872277420778</c:v>
                </c:pt>
                <c:pt idx="496">
                  <c:v>1.038581141333476</c:v>
                </c:pt>
                <c:pt idx="497">
                  <c:v>1.040675054924874</c:v>
                </c:pt>
                <c:pt idx="498">
                  <c:v>1.0427689685162722</c:v>
                </c:pt>
                <c:pt idx="499">
                  <c:v>1.0448628821076704</c:v>
                </c:pt>
                <c:pt idx="500">
                  <c:v>1.0469567956990684</c:v>
                </c:pt>
                <c:pt idx="501">
                  <c:v>1.0490507092904666</c:v>
                </c:pt>
                <c:pt idx="502">
                  <c:v>1.0511446228818648</c:v>
                </c:pt>
                <c:pt idx="503">
                  <c:v>1.0532385364732628</c:v>
                </c:pt>
                <c:pt idx="504">
                  <c:v>1.055332450064661</c:v>
                </c:pt>
                <c:pt idx="505">
                  <c:v>1.0574263636560592</c:v>
                </c:pt>
                <c:pt idx="506">
                  <c:v>1.0595202772474572</c:v>
                </c:pt>
                <c:pt idx="507">
                  <c:v>1.0616141908388554</c:v>
                </c:pt>
                <c:pt idx="508">
                  <c:v>1.0637081044302537</c:v>
                </c:pt>
                <c:pt idx="509">
                  <c:v>1.0658020180216516</c:v>
                </c:pt>
                <c:pt idx="510">
                  <c:v>1.0678959316130499</c:v>
                </c:pt>
                <c:pt idx="511">
                  <c:v>1.0699898452044481</c:v>
                </c:pt>
                <c:pt idx="512">
                  <c:v>1.0720837587958461</c:v>
                </c:pt>
                <c:pt idx="513">
                  <c:v>1.0741776723872443</c:v>
                </c:pt>
                <c:pt idx="514">
                  <c:v>1.0762715859786425</c:v>
                </c:pt>
                <c:pt idx="515">
                  <c:v>1.0783654995700405</c:v>
                </c:pt>
                <c:pt idx="516">
                  <c:v>1.0804594131614387</c:v>
                </c:pt>
                <c:pt idx="517">
                  <c:v>1.0825533267528369</c:v>
                </c:pt>
                <c:pt idx="518">
                  <c:v>1.0846472403442349</c:v>
                </c:pt>
                <c:pt idx="519">
                  <c:v>1.0867411539356331</c:v>
                </c:pt>
                <c:pt idx="520">
                  <c:v>1.0888350675270313</c:v>
                </c:pt>
                <c:pt idx="521">
                  <c:v>1.0909289811184293</c:v>
                </c:pt>
                <c:pt idx="522">
                  <c:v>1.0930228947098275</c:v>
                </c:pt>
                <c:pt idx="523">
                  <c:v>1.0951168083012257</c:v>
                </c:pt>
                <c:pt idx="524">
                  <c:v>1.0972107218926237</c:v>
                </c:pt>
                <c:pt idx="525">
                  <c:v>1.0993046354840219</c:v>
                </c:pt>
                <c:pt idx="526">
                  <c:v>1.1013985490754201</c:v>
                </c:pt>
                <c:pt idx="527">
                  <c:v>1.1034924626668181</c:v>
                </c:pt>
                <c:pt idx="528">
                  <c:v>1.1055863762582163</c:v>
                </c:pt>
                <c:pt idx="529">
                  <c:v>1.1076802898496145</c:v>
                </c:pt>
                <c:pt idx="530">
                  <c:v>1.1097742034410125</c:v>
                </c:pt>
                <c:pt idx="531">
                  <c:v>1.1118681170324107</c:v>
                </c:pt>
                <c:pt idx="532">
                  <c:v>1.1139620306238089</c:v>
                </c:pt>
                <c:pt idx="533">
                  <c:v>1.1160559442152069</c:v>
                </c:pt>
                <c:pt idx="534">
                  <c:v>1.1181498578066051</c:v>
                </c:pt>
                <c:pt idx="535">
                  <c:v>1.1202437713980034</c:v>
                </c:pt>
                <c:pt idx="536">
                  <c:v>1.1223376849894013</c:v>
                </c:pt>
                <c:pt idx="537">
                  <c:v>1.1244315985807996</c:v>
                </c:pt>
                <c:pt idx="538">
                  <c:v>1.1265255121721978</c:v>
                </c:pt>
                <c:pt idx="539">
                  <c:v>1.1286194257635958</c:v>
                </c:pt>
                <c:pt idx="540">
                  <c:v>1.130713339354994</c:v>
                </c:pt>
                <c:pt idx="541">
                  <c:v>1.1328072529463922</c:v>
                </c:pt>
                <c:pt idx="542">
                  <c:v>1.1349011665377902</c:v>
                </c:pt>
                <c:pt idx="543">
                  <c:v>1.1369950801291884</c:v>
                </c:pt>
                <c:pt idx="544">
                  <c:v>1.1390889937205866</c:v>
                </c:pt>
                <c:pt idx="545">
                  <c:v>1.1411829073119846</c:v>
                </c:pt>
                <c:pt idx="546">
                  <c:v>1.1432768209033828</c:v>
                </c:pt>
                <c:pt idx="547">
                  <c:v>1.145370734494781</c:v>
                </c:pt>
                <c:pt idx="548">
                  <c:v>1.147464648086179</c:v>
                </c:pt>
                <c:pt idx="549">
                  <c:v>1.1495585616775772</c:v>
                </c:pt>
                <c:pt idx="550">
                  <c:v>1.1516524752689754</c:v>
                </c:pt>
                <c:pt idx="551">
                  <c:v>1.1537463888603734</c:v>
                </c:pt>
                <c:pt idx="552">
                  <c:v>1.1558403024517716</c:v>
                </c:pt>
                <c:pt idx="553">
                  <c:v>1.1579342160431698</c:v>
                </c:pt>
                <c:pt idx="554">
                  <c:v>1.1600281296345678</c:v>
                </c:pt>
                <c:pt idx="555">
                  <c:v>1.162122043225966</c:v>
                </c:pt>
                <c:pt idx="556">
                  <c:v>1.1642159568173642</c:v>
                </c:pt>
                <c:pt idx="557">
                  <c:v>1.1663098704087622</c:v>
                </c:pt>
                <c:pt idx="558">
                  <c:v>1.1684037840001604</c:v>
                </c:pt>
                <c:pt idx="559">
                  <c:v>1.1704976975915586</c:v>
                </c:pt>
                <c:pt idx="560">
                  <c:v>1.1725916111829566</c:v>
                </c:pt>
                <c:pt idx="561">
                  <c:v>1.1746855247743548</c:v>
                </c:pt>
                <c:pt idx="562">
                  <c:v>1.176779438365753</c:v>
                </c:pt>
                <c:pt idx="563">
                  <c:v>1.178873351957151</c:v>
                </c:pt>
                <c:pt idx="564">
                  <c:v>1.1809672655485492</c:v>
                </c:pt>
                <c:pt idx="565">
                  <c:v>1.1830611791399475</c:v>
                </c:pt>
                <c:pt idx="566">
                  <c:v>1.1851550927313454</c:v>
                </c:pt>
                <c:pt idx="567">
                  <c:v>1.1872490063227437</c:v>
                </c:pt>
                <c:pt idx="568">
                  <c:v>1.1893429199141419</c:v>
                </c:pt>
                <c:pt idx="569">
                  <c:v>1.1914368335055399</c:v>
                </c:pt>
                <c:pt idx="570">
                  <c:v>1.1935307470969381</c:v>
                </c:pt>
                <c:pt idx="571">
                  <c:v>1.1956246606883363</c:v>
                </c:pt>
                <c:pt idx="572">
                  <c:v>1.1977185742797343</c:v>
                </c:pt>
                <c:pt idx="573">
                  <c:v>1.1998124878711325</c:v>
                </c:pt>
                <c:pt idx="574">
                  <c:v>1.2019064014625307</c:v>
                </c:pt>
                <c:pt idx="575">
                  <c:v>1.2040003150539287</c:v>
                </c:pt>
                <c:pt idx="576">
                  <c:v>1.2060942286453269</c:v>
                </c:pt>
                <c:pt idx="577">
                  <c:v>1.2081881422367251</c:v>
                </c:pt>
                <c:pt idx="578">
                  <c:v>1.2102820558281231</c:v>
                </c:pt>
                <c:pt idx="579">
                  <c:v>1.2123759694195213</c:v>
                </c:pt>
                <c:pt idx="580">
                  <c:v>1.2144698830109195</c:v>
                </c:pt>
                <c:pt idx="581">
                  <c:v>1.2165637966023175</c:v>
                </c:pt>
                <c:pt idx="582">
                  <c:v>1.2186577101937157</c:v>
                </c:pt>
                <c:pt idx="583">
                  <c:v>1.2207516237851139</c:v>
                </c:pt>
                <c:pt idx="584">
                  <c:v>1.2228455373765119</c:v>
                </c:pt>
                <c:pt idx="585">
                  <c:v>1.2249394509679101</c:v>
                </c:pt>
                <c:pt idx="586">
                  <c:v>1.2270333645593083</c:v>
                </c:pt>
                <c:pt idx="587">
                  <c:v>1.2291272781507063</c:v>
                </c:pt>
                <c:pt idx="588">
                  <c:v>1.2312211917421045</c:v>
                </c:pt>
                <c:pt idx="589">
                  <c:v>1.2333151053335027</c:v>
                </c:pt>
                <c:pt idx="590">
                  <c:v>1.2354090189249007</c:v>
                </c:pt>
                <c:pt idx="591">
                  <c:v>1.2375029325162989</c:v>
                </c:pt>
                <c:pt idx="592">
                  <c:v>1.2395968461076972</c:v>
                </c:pt>
                <c:pt idx="593">
                  <c:v>1.2416907596990951</c:v>
                </c:pt>
                <c:pt idx="594">
                  <c:v>1.2437846732904934</c:v>
                </c:pt>
                <c:pt idx="595">
                  <c:v>1.2458785868818916</c:v>
                </c:pt>
                <c:pt idx="596">
                  <c:v>1.2479725004732896</c:v>
                </c:pt>
                <c:pt idx="597">
                  <c:v>1.2500664140646878</c:v>
                </c:pt>
                <c:pt idx="598">
                  <c:v>1.252160327656086</c:v>
                </c:pt>
                <c:pt idx="599">
                  <c:v>1.254254241247484</c:v>
                </c:pt>
                <c:pt idx="600">
                  <c:v>1.2563481548388822</c:v>
                </c:pt>
                <c:pt idx="601">
                  <c:v>1.2584420684302804</c:v>
                </c:pt>
                <c:pt idx="602">
                  <c:v>1.2605359820216784</c:v>
                </c:pt>
                <c:pt idx="603">
                  <c:v>1.2626298956130766</c:v>
                </c:pt>
                <c:pt idx="604">
                  <c:v>1.2647238092044748</c:v>
                </c:pt>
                <c:pt idx="605">
                  <c:v>1.2668177227958728</c:v>
                </c:pt>
                <c:pt idx="606">
                  <c:v>1.268911636387271</c:v>
                </c:pt>
                <c:pt idx="607">
                  <c:v>1.2710055499786692</c:v>
                </c:pt>
                <c:pt idx="608">
                  <c:v>1.2730994635700672</c:v>
                </c:pt>
                <c:pt idx="609">
                  <c:v>1.2751933771614654</c:v>
                </c:pt>
                <c:pt idx="610">
                  <c:v>1.2772872907528636</c:v>
                </c:pt>
                <c:pt idx="611">
                  <c:v>1.2793812043442616</c:v>
                </c:pt>
                <c:pt idx="612">
                  <c:v>1.2814751179356598</c:v>
                </c:pt>
                <c:pt idx="613">
                  <c:v>1.283569031527058</c:v>
                </c:pt>
                <c:pt idx="614">
                  <c:v>1.285662945118456</c:v>
                </c:pt>
                <c:pt idx="615">
                  <c:v>1.2877568587098542</c:v>
                </c:pt>
                <c:pt idx="616">
                  <c:v>1.2898507723012524</c:v>
                </c:pt>
                <c:pt idx="617">
                  <c:v>1.2919446858926504</c:v>
                </c:pt>
                <c:pt idx="618">
                  <c:v>1.2940385994840486</c:v>
                </c:pt>
                <c:pt idx="619">
                  <c:v>1.2961325130754469</c:v>
                </c:pt>
                <c:pt idx="620">
                  <c:v>1.2982264266668448</c:v>
                </c:pt>
                <c:pt idx="621">
                  <c:v>1.3003203402582431</c:v>
                </c:pt>
                <c:pt idx="622">
                  <c:v>1.3024142538496413</c:v>
                </c:pt>
              </c:numCache>
            </c:numRef>
          </c:xVal>
          <c:yVal>
            <c:numRef>
              <c:f>Viscosity!$KU$2:$KU$624</c:f>
              <c:numCache>
                <c:formatCode>General</c:formatCode>
                <c:ptCount val="623"/>
                <c:pt idx="0">
                  <c:v>0</c:v>
                </c:pt>
                <c:pt idx="1">
                  <c:v>63.590196078431219</c:v>
                </c:pt>
                <c:pt idx="2">
                  <c:v>106.59019607843122</c:v>
                </c:pt>
                <c:pt idx="3">
                  <c:v>34.590196078431219</c:v>
                </c:pt>
                <c:pt idx="4">
                  <c:v>10.590196078431219</c:v>
                </c:pt>
                <c:pt idx="5">
                  <c:v>94.590196078431219</c:v>
                </c:pt>
                <c:pt idx="6">
                  <c:v>183.59019607843123</c:v>
                </c:pt>
                <c:pt idx="7">
                  <c:v>54.590196078431219</c:v>
                </c:pt>
                <c:pt idx="8">
                  <c:v>2.5901960784312195</c:v>
                </c:pt>
                <c:pt idx="9">
                  <c:v>18.590196078431219</c:v>
                </c:pt>
                <c:pt idx="10">
                  <c:v>34.590196078431219</c:v>
                </c:pt>
                <c:pt idx="11">
                  <c:v>34.590196078431219</c:v>
                </c:pt>
                <c:pt idx="12">
                  <c:v>54.590196078431219</c:v>
                </c:pt>
                <c:pt idx="13">
                  <c:v>54.590196078431219</c:v>
                </c:pt>
                <c:pt idx="14">
                  <c:v>30.590196078431219</c:v>
                </c:pt>
                <c:pt idx="15">
                  <c:v>10.590196078431219</c:v>
                </c:pt>
                <c:pt idx="16">
                  <c:v>106.59019607843122</c:v>
                </c:pt>
                <c:pt idx="17">
                  <c:v>10.590196078431219</c:v>
                </c:pt>
                <c:pt idx="18">
                  <c:v>54.590196078431219</c:v>
                </c:pt>
                <c:pt idx="19">
                  <c:v>51.590196078431219</c:v>
                </c:pt>
                <c:pt idx="20">
                  <c:v>26.590196078431219</c:v>
                </c:pt>
                <c:pt idx="21">
                  <c:v>-5.4098039215687805</c:v>
                </c:pt>
                <c:pt idx="22">
                  <c:v>-29.209803921568778</c:v>
                </c:pt>
                <c:pt idx="23">
                  <c:v>10.590196078431219</c:v>
                </c:pt>
                <c:pt idx="24">
                  <c:v>-33.609803921568783</c:v>
                </c:pt>
                <c:pt idx="25">
                  <c:v>-37.209803921568778</c:v>
                </c:pt>
                <c:pt idx="26">
                  <c:v>-29.209803921568778</c:v>
                </c:pt>
                <c:pt idx="27">
                  <c:v>-1.4098039215687805</c:v>
                </c:pt>
                <c:pt idx="28">
                  <c:v>-49.209803921568778</c:v>
                </c:pt>
                <c:pt idx="29">
                  <c:v>-37.209803921568778</c:v>
                </c:pt>
                <c:pt idx="30">
                  <c:v>-25.409803921568781</c:v>
                </c:pt>
                <c:pt idx="31">
                  <c:v>34.590196078431219</c:v>
                </c:pt>
                <c:pt idx="32">
                  <c:v>-29.209803921568778</c:v>
                </c:pt>
                <c:pt idx="33">
                  <c:v>-33.609803921568783</c:v>
                </c:pt>
                <c:pt idx="34">
                  <c:v>-33.609803921568783</c:v>
                </c:pt>
                <c:pt idx="35">
                  <c:v>-1.4098039215687805</c:v>
                </c:pt>
                <c:pt idx="36">
                  <c:v>-29.209803921568778</c:v>
                </c:pt>
                <c:pt idx="37">
                  <c:v>-17.409803921568781</c:v>
                </c:pt>
                <c:pt idx="38">
                  <c:v>-25.409803921568781</c:v>
                </c:pt>
                <c:pt idx="39">
                  <c:v>10.590196078431219</c:v>
                </c:pt>
                <c:pt idx="40">
                  <c:v>83.590196078431219</c:v>
                </c:pt>
                <c:pt idx="41">
                  <c:v>-17.409803921568781</c:v>
                </c:pt>
                <c:pt idx="42">
                  <c:v>-5.4098039215687805</c:v>
                </c:pt>
                <c:pt idx="43">
                  <c:v>-9.4098039215687805</c:v>
                </c:pt>
                <c:pt idx="44">
                  <c:v>51.590196078431219</c:v>
                </c:pt>
                <c:pt idx="45">
                  <c:v>58.590196078431219</c:v>
                </c:pt>
                <c:pt idx="46">
                  <c:v>-53.309803921568786</c:v>
                </c:pt>
                <c:pt idx="47">
                  <c:v>-25.409803921568781</c:v>
                </c:pt>
                <c:pt idx="48">
                  <c:v>-21.409803921568781</c:v>
                </c:pt>
                <c:pt idx="49">
                  <c:v>-13.409803921568781</c:v>
                </c:pt>
                <c:pt idx="50">
                  <c:v>66.590196078431219</c:v>
                </c:pt>
                <c:pt idx="51">
                  <c:v>-21.409803921568781</c:v>
                </c:pt>
                <c:pt idx="52">
                  <c:v>10.590196078431219</c:v>
                </c:pt>
                <c:pt idx="53">
                  <c:v>83.590196078431219</c:v>
                </c:pt>
                <c:pt idx="54">
                  <c:v>66.590196078431219</c:v>
                </c:pt>
                <c:pt idx="55">
                  <c:v>-29.209803921568778</c:v>
                </c:pt>
                <c:pt idx="56">
                  <c:v>-13.409803921568781</c:v>
                </c:pt>
                <c:pt idx="57">
                  <c:v>-41.209803921568778</c:v>
                </c:pt>
                <c:pt idx="58">
                  <c:v>74.590196078431219</c:v>
                </c:pt>
                <c:pt idx="59">
                  <c:v>-29.209803921568778</c:v>
                </c:pt>
                <c:pt idx="60">
                  <c:v>-5.4098039215687805</c:v>
                </c:pt>
                <c:pt idx="61">
                  <c:v>89.590196078431219</c:v>
                </c:pt>
                <c:pt idx="62">
                  <c:v>193.59019607843123</c:v>
                </c:pt>
                <c:pt idx="63">
                  <c:v>-29.209803921568778</c:v>
                </c:pt>
                <c:pt idx="64">
                  <c:v>-37.209803921568778</c:v>
                </c:pt>
                <c:pt idx="65">
                  <c:v>-37.209803921568778</c:v>
                </c:pt>
                <c:pt idx="66">
                  <c:v>63.590196078431219</c:v>
                </c:pt>
                <c:pt idx="67">
                  <c:v>-41.209803921568778</c:v>
                </c:pt>
                <c:pt idx="68">
                  <c:v>-41.209803921568778</c:v>
                </c:pt>
                <c:pt idx="69">
                  <c:v>-37.209803921568778</c:v>
                </c:pt>
                <c:pt idx="70">
                  <c:v>-41.209803921568778</c:v>
                </c:pt>
                <c:pt idx="71">
                  <c:v>-49.209803921568778</c:v>
                </c:pt>
                <c:pt idx="72">
                  <c:v>-45.209803921568778</c:v>
                </c:pt>
                <c:pt idx="73">
                  <c:v>-9.4098039215687805</c:v>
                </c:pt>
                <c:pt idx="74">
                  <c:v>-5.4098039215687805</c:v>
                </c:pt>
                <c:pt idx="75">
                  <c:v>-57.309803921568786</c:v>
                </c:pt>
                <c:pt idx="76">
                  <c:v>-53.309803921568786</c:v>
                </c:pt>
                <c:pt idx="77">
                  <c:v>-49.209803921568778</c:v>
                </c:pt>
                <c:pt idx="78">
                  <c:v>-37.209803921568778</c:v>
                </c:pt>
                <c:pt idx="79">
                  <c:v>26.590196078431219</c:v>
                </c:pt>
                <c:pt idx="80">
                  <c:v>-37.209803921568778</c:v>
                </c:pt>
                <c:pt idx="81">
                  <c:v>-13.409803921568781</c:v>
                </c:pt>
                <c:pt idx="82">
                  <c:v>-65.309803921568772</c:v>
                </c:pt>
                <c:pt idx="83">
                  <c:v>-61.309803921568786</c:v>
                </c:pt>
                <c:pt idx="84">
                  <c:v>-17.409803921568781</c:v>
                </c:pt>
                <c:pt idx="85">
                  <c:v>-53.309803921568786</c:v>
                </c:pt>
                <c:pt idx="86">
                  <c:v>-53.309803921568786</c:v>
                </c:pt>
                <c:pt idx="87">
                  <c:v>155.59019607843123</c:v>
                </c:pt>
                <c:pt idx="88">
                  <c:v>-57.309803921568786</c:v>
                </c:pt>
                <c:pt idx="89">
                  <c:v>14.590196078431219</c:v>
                </c:pt>
                <c:pt idx="90">
                  <c:v>-45.209803921568778</c:v>
                </c:pt>
                <c:pt idx="91">
                  <c:v>-49.209803921568778</c:v>
                </c:pt>
                <c:pt idx="92">
                  <c:v>-25.409803921568781</c:v>
                </c:pt>
                <c:pt idx="93">
                  <c:v>-69.309803921568772</c:v>
                </c:pt>
                <c:pt idx="94">
                  <c:v>-61.309803921568786</c:v>
                </c:pt>
                <c:pt idx="95">
                  <c:v>-33.609803921568783</c:v>
                </c:pt>
                <c:pt idx="96">
                  <c:v>-57.309803921568786</c:v>
                </c:pt>
                <c:pt idx="97">
                  <c:v>-57.309803921568786</c:v>
                </c:pt>
                <c:pt idx="98">
                  <c:v>-29.209803921568778</c:v>
                </c:pt>
                <c:pt idx="99">
                  <c:v>-41.209803921568778</c:v>
                </c:pt>
                <c:pt idx="100">
                  <c:v>-61.309803921568786</c:v>
                </c:pt>
                <c:pt idx="101">
                  <c:v>-57.309803921568786</c:v>
                </c:pt>
                <c:pt idx="102">
                  <c:v>-5.4098039215687805</c:v>
                </c:pt>
                <c:pt idx="103">
                  <c:v>-49.209803921568778</c:v>
                </c:pt>
                <c:pt idx="104">
                  <c:v>-17.409803921568781</c:v>
                </c:pt>
                <c:pt idx="105">
                  <c:v>2.5901960784312195</c:v>
                </c:pt>
                <c:pt idx="106">
                  <c:v>71.590196078431219</c:v>
                </c:pt>
                <c:pt idx="107">
                  <c:v>-49.209803921568778</c:v>
                </c:pt>
                <c:pt idx="108">
                  <c:v>-53.309803921568786</c:v>
                </c:pt>
                <c:pt idx="109">
                  <c:v>-57.309803921568786</c:v>
                </c:pt>
                <c:pt idx="110">
                  <c:v>-49.209803921568778</c:v>
                </c:pt>
                <c:pt idx="111">
                  <c:v>-45.209803921568778</c:v>
                </c:pt>
                <c:pt idx="112">
                  <c:v>-37.209803921568778</c:v>
                </c:pt>
                <c:pt idx="113">
                  <c:v>6.5901960784312195</c:v>
                </c:pt>
                <c:pt idx="114">
                  <c:v>74.590196078431219</c:v>
                </c:pt>
                <c:pt idx="115">
                  <c:v>-57.309803921568786</c:v>
                </c:pt>
                <c:pt idx="116">
                  <c:v>-33.609803921568783</c:v>
                </c:pt>
                <c:pt idx="117">
                  <c:v>14.590196078431219</c:v>
                </c:pt>
                <c:pt idx="118">
                  <c:v>-9.4098039215687805</c:v>
                </c:pt>
                <c:pt idx="119">
                  <c:v>-49.209803921568778</c:v>
                </c:pt>
                <c:pt idx="120">
                  <c:v>-37.209803921568778</c:v>
                </c:pt>
                <c:pt idx="121">
                  <c:v>-25.409803921568781</c:v>
                </c:pt>
                <c:pt idx="122">
                  <c:v>-57.309803921568786</c:v>
                </c:pt>
                <c:pt idx="123">
                  <c:v>-33.609803921568783</c:v>
                </c:pt>
                <c:pt idx="124">
                  <c:v>-21.409803921568781</c:v>
                </c:pt>
                <c:pt idx="125">
                  <c:v>-21.409803921568781</c:v>
                </c:pt>
                <c:pt idx="126">
                  <c:v>-61.309803921568786</c:v>
                </c:pt>
                <c:pt idx="127">
                  <c:v>30.590196078431219</c:v>
                </c:pt>
                <c:pt idx="128">
                  <c:v>-45.209803921568778</c:v>
                </c:pt>
                <c:pt idx="129">
                  <c:v>-33.609803921568783</c:v>
                </c:pt>
                <c:pt idx="130">
                  <c:v>-21.409803921568781</c:v>
                </c:pt>
                <c:pt idx="131">
                  <c:v>86.590196078431219</c:v>
                </c:pt>
                <c:pt idx="132">
                  <c:v>-29.209803921568778</c:v>
                </c:pt>
                <c:pt idx="133">
                  <c:v>-45.209803921568778</c:v>
                </c:pt>
                <c:pt idx="134">
                  <c:v>-29.209803921568778</c:v>
                </c:pt>
                <c:pt idx="135">
                  <c:v>-9.4098039215687805</c:v>
                </c:pt>
                <c:pt idx="136">
                  <c:v>89.590196078431219</c:v>
                </c:pt>
                <c:pt idx="137">
                  <c:v>-21.409803921568781</c:v>
                </c:pt>
                <c:pt idx="138">
                  <c:v>-29.209803921568778</c:v>
                </c:pt>
                <c:pt idx="139">
                  <c:v>-5.4098039215687805</c:v>
                </c:pt>
                <c:pt idx="140">
                  <c:v>-45.209803921568778</c:v>
                </c:pt>
                <c:pt idx="141">
                  <c:v>186.59019607843123</c:v>
                </c:pt>
                <c:pt idx="142">
                  <c:v>-41.209803921568778</c:v>
                </c:pt>
                <c:pt idx="143">
                  <c:v>-1.4098039215687805</c:v>
                </c:pt>
                <c:pt idx="144">
                  <c:v>63.590196078431219</c:v>
                </c:pt>
                <c:pt idx="145">
                  <c:v>-33.609803921568783</c:v>
                </c:pt>
                <c:pt idx="146">
                  <c:v>-41.209803921568778</c:v>
                </c:pt>
                <c:pt idx="147">
                  <c:v>58.590196078431219</c:v>
                </c:pt>
                <c:pt idx="148">
                  <c:v>-9.4098039215687805</c:v>
                </c:pt>
                <c:pt idx="149">
                  <c:v>-13.409803921568781</c:v>
                </c:pt>
                <c:pt idx="150">
                  <c:v>-33.609803921568783</c:v>
                </c:pt>
                <c:pt idx="151">
                  <c:v>-57.309803921568786</c:v>
                </c:pt>
                <c:pt idx="152">
                  <c:v>245.59019607843123</c:v>
                </c:pt>
                <c:pt idx="153">
                  <c:v>-37.209803921568778</c:v>
                </c:pt>
                <c:pt idx="154">
                  <c:v>-5.4098039215687805</c:v>
                </c:pt>
                <c:pt idx="155">
                  <c:v>58.590196078431219</c:v>
                </c:pt>
                <c:pt idx="156">
                  <c:v>71.590196078431219</c:v>
                </c:pt>
                <c:pt idx="157">
                  <c:v>-37.209803921568778</c:v>
                </c:pt>
                <c:pt idx="158">
                  <c:v>-49.209803921568778</c:v>
                </c:pt>
                <c:pt idx="159">
                  <c:v>-5.4098039215687805</c:v>
                </c:pt>
                <c:pt idx="160">
                  <c:v>66.590196078431219</c:v>
                </c:pt>
                <c:pt idx="161">
                  <c:v>-41.209803921568778</c:v>
                </c:pt>
                <c:pt idx="162">
                  <c:v>-17.409803921568781</c:v>
                </c:pt>
                <c:pt idx="163">
                  <c:v>46.590196078431219</c:v>
                </c:pt>
                <c:pt idx="164">
                  <c:v>-37.209803921568778</c:v>
                </c:pt>
                <c:pt idx="165">
                  <c:v>-37.209803921568778</c:v>
                </c:pt>
                <c:pt idx="166">
                  <c:v>-25.409803921568781</c:v>
                </c:pt>
                <c:pt idx="167">
                  <c:v>26.590196078431219</c:v>
                </c:pt>
                <c:pt idx="168">
                  <c:v>-33.609803921568783</c:v>
                </c:pt>
                <c:pt idx="169">
                  <c:v>-41.209803921568778</c:v>
                </c:pt>
                <c:pt idx="170">
                  <c:v>22.590196078431219</c:v>
                </c:pt>
                <c:pt idx="171">
                  <c:v>22.590196078431219</c:v>
                </c:pt>
                <c:pt idx="172">
                  <c:v>-57.309803921568786</c:v>
                </c:pt>
                <c:pt idx="173">
                  <c:v>-37.209803921568778</c:v>
                </c:pt>
                <c:pt idx="174">
                  <c:v>-1.4098039215687805</c:v>
                </c:pt>
                <c:pt idx="175">
                  <c:v>86.590196078431219</c:v>
                </c:pt>
                <c:pt idx="176">
                  <c:v>-49.209803921568778</c:v>
                </c:pt>
                <c:pt idx="177">
                  <c:v>-25.409803921568781</c:v>
                </c:pt>
                <c:pt idx="178">
                  <c:v>-21.409803921568781</c:v>
                </c:pt>
                <c:pt idx="179">
                  <c:v>66.590196078431219</c:v>
                </c:pt>
                <c:pt idx="180">
                  <c:v>-17.409803921568781</c:v>
                </c:pt>
                <c:pt idx="181">
                  <c:v>-41.209803921568778</c:v>
                </c:pt>
                <c:pt idx="182">
                  <c:v>2.5901960784312195</c:v>
                </c:pt>
                <c:pt idx="183">
                  <c:v>-13.409803921568781</c:v>
                </c:pt>
                <c:pt idx="184">
                  <c:v>-37.209803921568778</c:v>
                </c:pt>
                <c:pt idx="185">
                  <c:v>-41.209803921568778</c:v>
                </c:pt>
                <c:pt idx="186">
                  <c:v>-33.609803921568783</c:v>
                </c:pt>
                <c:pt idx="187">
                  <c:v>-17.409803921568781</c:v>
                </c:pt>
                <c:pt idx="188">
                  <c:v>-53.309803921568786</c:v>
                </c:pt>
                <c:pt idx="189">
                  <c:v>-45.209803921568778</c:v>
                </c:pt>
                <c:pt idx="190">
                  <c:v>-41.209803921568778</c:v>
                </c:pt>
                <c:pt idx="191">
                  <c:v>-13.409803921568781</c:v>
                </c:pt>
                <c:pt idx="192">
                  <c:v>-57.309803921568786</c:v>
                </c:pt>
                <c:pt idx="193">
                  <c:v>-49.209803921568778</c:v>
                </c:pt>
                <c:pt idx="194">
                  <c:v>-37.209803921568778</c:v>
                </c:pt>
                <c:pt idx="195">
                  <c:v>-17.409803921568781</c:v>
                </c:pt>
                <c:pt idx="196">
                  <c:v>-45.209803921568778</c:v>
                </c:pt>
                <c:pt idx="197">
                  <c:v>-49.209803921568778</c:v>
                </c:pt>
                <c:pt idx="198">
                  <c:v>-41.209803921568778</c:v>
                </c:pt>
                <c:pt idx="199">
                  <c:v>-25.409803921568781</c:v>
                </c:pt>
                <c:pt idx="200">
                  <c:v>-49.209803921568778</c:v>
                </c:pt>
                <c:pt idx="201">
                  <c:v>-53.309803921568786</c:v>
                </c:pt>
                <c:pt idx="202">
                  <c:v>-49.209803921568778</c:v>
                </c:pt>
                <c:pt idx="203">
                  <c:v>-25.409803921568781</c:v>
                </c:pt>
                <c:pt idx="204">
                  <c:v>-53.309803921568786</c:v>
                </c:pt>
                <c:pt idx="205">
                  <c:v>-49.209803921568778</c:v>
                </c:pt>
                <c:pt idx="206">
                  <c:v>-45.209803921568778</c:v>
                </c:pt>
                <c:pt idx="207">
                  <c:v>38.590196078431219</c:v>
                </c:pt>
                <c:pt idx="208">
                  <c:v>-45.209803921568778</c:v>
                </c:pt>
                <c:pt idx="209">
                  <c:v>-41.209803921568778</c:v>
                </c:pt>
                <c:pt idx="210">
                  <c:v>-41.209803921568778</c:v>
                </c:pt>
                <c:pt idx="211">
                  <c:v>-33.609803921568783</c:v>
                </c:pt>
                <c:pt idx="212">
                  <c:v>-21.409803921568781</c:v>
                </c:pt>
                <c:pt idx="213">
                  <c:v>-73.309803921568772</c:v>
                </c:pt>
                <c:pt idx="214">
                  <c:v>-45.209803921568778</c:v>
                </c:pt>
                <c:pt idx="215">
                  <c:v>-41.209803921568778</c:v>
                </c:pt>
                <c:pt idx="216">
                  <c:v>10.590196078431219</c:v>
                </c:pt>
                <c:pt idx="217">
                  <c:v>-37.209803921568778</c:v>
                </c:pt>
                <c:pt idx="218">
                  <c:v>-21.409803921568781</c:v>
                </c:pt>
                <c:pt idx="219">
                  <c:v>-17.409803921568781</c:v>
                </c:pt>
                <c:pt idx="220">
                  <c:v>-57.309803921568786</c:v>
                </c:pt>
                <c:pt idx="221">
                  <c:v>-33.609803921568783</c:v>
                </c:pt>
                <c:pt idx="222">
                  <c:v>-1.4098039215687805</c:v>
                </c:pt>
                <c:pt idx="223">
                  <c:v>-53.309803921568786</c:v>
                </c:pt>
                <c:pt idx="224">
                  <c:v>-69.309803921568772</c:v>
                </c:pt>
                <c:pt idx="225">
                  <c:v>-17.409803921568781</c:v>
                </c:pt>
                <c:pt idx="226">
                  <c:v>-13.409803921568781</c:v>
                </c:pt>
                <c:pt idx="227">
                  <c:v>-45.209803921568778</c:v>
                </c:pt>
                <c:pt idx="228">
                  <c:v>-45.209803921568778</c:v>
                </c:pt>
                <c:pt idx="229">
                  <c:v>-21.409803921568781</c:v>
                </c:pt>
                <c:pt idx="230">
                  <c:v>18.590196078431219</c:v>
                </c:pt>
                <c:pt idx="231">
                  <c:v>-29.209803921568778</c:v>
                </c:pt>
                <c:pt idx="232">
                  <c:v>-45.209803921568778</c:v>
                </c:pt>
                <c:pt idx="233">
                  <c:v>-37.209803921568778</c:v>
                </c:pt>
                <c:pt idx="234">
                  <c:v>66.590196078431219</c:v>
                </c:pt>
                <c:pt idx="235">
                  <c:v>-33.609803921568783</c:v>
                </c:pt>
                <c:pt idx="236">
                  <c:v>-9.4098039215687805</c:v>
                </c:pt>
                <c:pt idx="237">
                  <c:v>18.590196078431219</c:v>
                </c:pt>
                <c:pt idx="238">
                  <c:v>114.59019607843122</c:v>
                </c:pt>
                <c:pt idx="239">
                  <c:v>-17.409803921568781</c:v>
                </c:pt>
                <c:pt idx="240">
                  <c:v>-45.209803921568778</c:v>
                </c:pt>
                <c:pt idx="241">
                  <c:v>-25.409803921568781</c:v>
                </c:pt>
                <c:pt idx="242">
                  <c:v>6.5901960784312195</c:v>
                </c:pt>
                <c:pt idx="243">
                  <c:v>-33.609803921568783</c:v>
                </c:pt>
                <c:pt idx="244">
                  <c:v>-41.209803921568778</c:v>
                </c:pt>
                <c:pt idx="245">
                  <c:v>-17.409803921568781</c:v>
                </c:pt>
                <c:pt idx="246">
                  <c:v>10.590196078431219</c:v>
                </c:pt>
                <c:pt idx="247">
                  <c:v>-49.209803921568778</c:v>
                </c:pt>
                <c:pt idx="248">
                  <c:v>-37.209803921568778</c:v>
                </c:pt>
                <c:pt idx="249">
                  <c:v>-21.409803921568781</c:v>
                </c:pt>
                <c:pt idx="250">
                  <c:v>-1.4098039215687805</c:v>
                </c:pt>
                <c:pt idx="251">
                  <c:v>-37.209803921568778</c:v>
                </c:pt>
                <c:pt idx="252">
                  <c:v>-5.4098039215687805</c:v>
                </c:pt>
                <c:pt idx="253">
                  <c:v>-25.409803921568781</c:v>
                </c:pt>
                <c:pt idx="254">
                  <c:v>-41.209803921568778</c:v>
                </c:pt>
                <c:pt idx="255">
                  <c:v>-53.309803921568786</c:v>
                </c:pt>
                <c:pt idx="256">
                  <c:v>-41.209803921568778</c:v>
                </c:pt>
                <c:pt idx="257">
                  <c:v>-29.209803921568778</c:v>
                </c:pt>
                <c:pt idx="258">
                  <c:v>-29.209803921568778</c:v>
                </c:pt>
                <c:pt idx="259">
                  <c:v>-29.209803921568778</c:v>
                </c:pt>
                <c:pt idx="260">
                  <c:v>-5.4098039215687805</c:v>
                </c:pt>
                <c:pt idx="261">
                  <c:v>-9.4098039215687805</c:v>
                </c:pt>
                <c:pt idx="262">
                  <c:v>-29.209803921568778</c:v>
                </c:pt>
                <c:pt idx="263">
                  <c:v>-37.209803921568778</c:v>
                </c:pt>
                <c:pt idx="264">
                  <c:v>-37.209803921568778</c:v>
                </c:pt>
                <c:pt idx="265">
                  <c:v>10.590196078431219</c:v>
                </c:pt>
                <c:pt idx="266">
                  <c:v>-5.4098039215687805</c:v>
                </c:pt>
                <c:pt idx="267">
                  <c:v>-45.209803921568778</c:v>
                </c:pt>
                <c:pt idx="268">
                  <c:v>-53.309803921568786</c:v>
                </c:pt>
                <c:pt idx="269">
                  <c:v>-49.209803921568778</c:v>
                </c:pt>
                <c:pt idx="270">
                  <c:v>-45.209803921568778</c:v>
                </c:pt>
                <c:pt idx="271">
                  <c:v>6.5901960784312195</c:v>
                </c:pt>
                <c:pt idx="272">
                  <c:v>18.590196078431219</c:v>
                </c:pt>
                <c:pt idx="273">
                  <c:v>178.59019607843123</c:v>
                </c:pt>
                <c:pt idx="274">
                  <c:v>-29.209803921568778</c:v>
                </c:pt>
                <c:pt idx="275">
                  <c:v>58.590196078431219</c:v>
                </c:pt>
                <c:pt idx="276">
                  <c:v>2.5901960784312195</c:v>
                </c:pt>
                <c:pt idx="277">
                  <c:v>-29.209803921568778</c:v>
                </c:pt>
                <c:pt idx="278">
                  <c:v>-29.209803921568778</c:v>
                </c:pt>
                <c:pt idx="279">
                  <c:v>34.590196078431219</c:v>
                </c:pt>
                <c:pt idx="280">
                  <c:v>10.590196078431219</c:v>
                </c:pt>
                <c:pt idx="281">
                  <c:v>46.590196078431219</c:v>
                </c:pt>
                <c:pt idx="282">
                  <c:v>-37.209803921568778</c:v>
                </c:pt>
                <c:pt idx="283">
                  <c:v>-29.209803921568778</c:v>
                </c:pt>
                <c:pt idx="284">
                  <c:v>-49.209803921568778</c:v>
                </c:pt>
                <c:pt idx="285">
                  <c:v>-41.209803921568778</c:v>
                </c:pt>
                <c:pt idx="286">
                  <c:v>-41.209803921568778</c:v>
                </c:pt>
                <c:pt idx="287">
                  <c:v>-73.309803921568772</c:v>
                </c:pt>
                <c:pt idx="288">
                  <c:v>14.590196078431219</c:v>
                </c:pt>
                <c:pt idx="289">
                  <c:v>-9.4098039215687805</c:v>
                </c:pt>
                <c:pt idx="290">
                  <c:v>-25.409803921568781</c:v>
                </c:pt>
                <c:pt idx="291">
                  <c:v>-21.409803921568781</c:v>
                </c:pt>
                <c:pt idx="292">
                  <c:v>109.59019607843122</c:v>
                </c:pt>
                <c:pt idx="293">
                  <c:v>54.590196078431219</c:v>
                </c:pt>
                <c:pt idx="294">
                  <c:v>46.590196078431219</c:v>
                </c:pt>
                <c:pt idx="295">
                  <c:v>-37.209803921568778</c:v>
                </c:pt>
                <c:pt idx="296">
                  <c:v>2.5901960784312195</c:v>
                </c:pt>
                <c:pt idx="297">
                  <c:v>43.590196078431219</c:v>
                </c:pt>
                <c:pt idx="298">
                  <c:v>-37.209803921568778</c:v>
                </c:pt>
                <c:pt idx="299">
                  <c:v>155.59019607843123</c:v>
                </c:pt>
                <c:pt idx="300">
                  <c:v>14.590196078431219</c:v>
                </c:pt>
                <c:pt idx="301">
                  <c:v>26.590196078431219</c:v>
                </c:pt>
                <c:pt idx="302">
                  <c:v>14.590196078431219</c:v>
                </c:pt>
                <c:pt idx="303">
                  <c:v>106.59019607843122</c:v>
                </c:pt>
                <c:pt idx="304">
                  <c:v>-45.209803921568778</c:v>
                </c:pt>
                <c:pt idx="305">
                  <c:v>51.590196078431219</c:v>
                </c:pt>
                <c:pt idx="306">
                  <c:v>186.59019607843123</c:v>
                </c:pt>
                <c:pt idx="307">
                  <c:v>18.590196078431219</c:v>
                </c:pt>
                <c:pt idx="308">
                  <c:v>206.59019607843123</c:v>
                </c:pt>
                <c:pt idx="309">
                  <c:v>-25.409803921568781</c:v>
                </c:pt>
                <c:pt idx="310">
                  <c:v>2.5901960784312195</c:v>
                </c:pt>
                <c:pt idx="311">
                  <c:v>2.5901960784312195</c:v>
                </c:pt>
                <c:pt idx="312">
                  <c:v>-1.4098039215687805</c:v>
                </c:pt>
                <c:pt idx="313">
                  <c:v>-33.609803921568783</c:v>
                </c:pt>
                <c:pt idx="314">
                  <c:v>-21.409803921568781</c:v>
                </c:pt>
                <c:pt idx="315">
                  <c:v>-45.209803921568778</c:v>
                </c:pt>
                <c:pt idx="316">
                  <c:v>215.59019607843123</c:v>
                </c:pt>
                <c:pt idx="317">
                  <c:v>-57.309803921568786</c:v>
                </c:pt>
                <c:pt idx="318">
                  <c:v>-49.209803921568778</c:v>
                </c:pt>
                <c:pt idx="319">
                  <c:v>-1.4098039215687805</c:v>
                </c:pt>
                <c:pt idx="320">
                  <c:v>54.590196078431219</c:v>
                </c:pt>
                <c:pt idx="321">
                  <c:v>-33.609803921568783</c:v>
                </c:pt>
                <c:pt idx="322">
                  <c:v>18.590196078431219</c:v>
                </c:pt>
                <c:pt idx="323">
                  <c:v>6.5901960784312195</c:v>
                </c:pt>
                <c:pt idx="324">
                  <c:v>-37.209803921568778</c:v>
                </c:pt>
                <c:pt idx="325">
                  <c:v>-45.209803921568778</c:v>
                </c:pt>
                <c:pt idx="326">
                  <c:v>-25.409803921568781</c:v>
                </c:pt>
                <c:pt idx="327">
                  <c:v>261.59019607843123</c:v>
                </c:pt>
                <c:pt idx="328">
                  <c:v>-25.409803921568781</c:v>
                </c:pt>
                <c:pt idx="329">
                  <c:v>-5.4098039215687805</c:v>
                </c:pt>
                <c:pt idx="330">
                  <c:v>71.590196078431219</c:v>
                </c:pt>
                <c:pt idx="331">
                  <c:v>-5.4098039215687805</c:v>
                </c:pt>
                <c:pt idx="332">
                  <c:v>-49.209803921568778</c:v>
                </c:pt>
                <c:pt idx="333">
                  <c:v>-9.4098039215687805</c:v>
                </c:pt>
                <c:pt idx="334">
                  <c:v>58.590196078431219</c:v>
                </c:pt>
                <c:pt idx="335">
                  <c:v>150.59019607843123</c:v>
                </c:pt>
                <c:pt idx="336">
                  <c:v>-25.409803921568781</c:v>
                </c:pt>
                <c:pt idx="337">
                  <c:v>-53.309803921568786</c:v>
                </c:pt>
                <c:pt idx="338">
                  <c:v>71.590196078431219</c:v>
                </c:pt>
                <c:pt idx="339">
                  <c:v>78.590196078431219</c:v>
                </c:pt>
                <c:pt idx="340">
                  <c:v>-33.609803921568783</c:v>
                </c:pt>
                <c:pt idx="341">
                  <c:v>-17.409803921568781</c:v>
                </c:pt>
                <c:pt idx="342">
                  <c:v>-37.209803921568778</c:v>
                </c:pt>
                <c:pt idx="343">
                  <c:v>98.590196078431219</c:v>
                </c:pt>
                <c:pt idx="344">
                  <c:v>-29.209803921568778</c:v>
                </c:pt>
                <c:pt idx="345">
                  <c:v>-37.209803921568778</c:v>
                </c:pt>
                <c:pt idx="346">
                  <c:v>34.590196078431219</c:v>
                </c:pt>
                <c:pt idx="347">
                  <c:v>-29.209803921568778</c:v>
                </c:pt>
                <c:pt idx="348">
                  <c:v>114.59019607843122</c:v>
                </c:pt>
                <c:pt idx="349">
                  <c:v>-29.209803921568778</c:v>
                </c:pt>
                <c:pt idx="350">
                  <c:v>-41.209803921568778</c:v>
                </c:pt>
                <c:pt idx="351">
                  <c:v>2.5901960784312195</c:v>
                </c:pt>
                <c:pt idx="352">
                  <c:v>155.59019607843123</c:v>
                </c:pt>
                <c:pt idx="353">
                  <c:v>-45.209803921568778</c:v>
                </c:pt>
                <c:pt idx="354">
                  <c:v>-41.209803921568778</c:v>
                </c:pt>
                <c:pt idx="355">
                  <c:v>-57.309803921568786</c:v>
                </c:pt>
                <c:pt idx="356">
                  <c:v>26.590196078431219</c:v>
                </c:pt>
                <c:pt idx="357">
                  <c:v>-29.209803921568778</c:v>
                </c:pt>
                <c:pt idx="358">
                  <c:v>-49.209803921568778</c:v>
                </c:pt>
                <c:pt idx="359">
                  <c:v>18.590196078431219</c:v>
                </c:pt>
                <c:pt idx="360">
                  <c:v>123.59019607843122</c:v>
                </c:pt>
                <c:pt idx="361">
                  <c:v>-65.309803921568772</c:v>
                </c:pt>
                <c:pt idx="362">
                  <c:v>-25.409803921568781</c:v>
                </c:pt>
                <c:pt idx="363">
                  <c:v>34.590196078431219</c:v>
                </c:pt>
                <c:pt idx="364">
                  <c:v>170.59019607843123</c:v>
                </c:pt>
                <c:pt idx="365">
                  <c:v>-65.309803921568772</c:v>
                </c:pt>
                <c:pt idx="366">
                  <c:v>-65.309803921568772</c:v>
                </c:pt>
                <c:pt idx="367">
                  <c:v>22.590196078431219</c:v>
                </c:pt>
                <c:pt idx="368">
                  <c:v>51.590196078431219</c:v>
                </c:pt>
                <c:pt idx="369">
                  <c:v>-65.309803921568772</c:v>
                </c:pt>
                <c:pt idx="370">
                  <c:v>-29.209803921568778</c:v>
                </c:pt>
                <c:pt idx="371">
                  <c:v>-17.409803921568781</c:v>
                </c:pt>
                <c:pt idx="372">
                  <c:v>126.59019607843122</c:v>
                </c:pt>
                <c:pt idx="373">
                  <c:v>-53.309803921568786</c:v>
                </c:pt>
                <c:pt idx="374">
                  <c:v>-61.309803921568786</c:v>
                </c:pt>
                <c:pt idx="375">
                  <c:v>-45.209803921568778</c:v>
                </c:pt>
                <c:pt idx="376">
                  <c:v>-13.409803921568781</c:v>
                </c:pt>
                <c:pt idx="377">
                  <c:v>175.59019607843123</c:v>
                </c:pt>
                <c:pt idx="378">
                  <c:v>-49.209803921568778</c:v>
                </c:pt>
                <c:pt idx="379">
                  <c:v>-29.209803921568778</c:v>
                </c:pt>
                <c:pt idx="380">
                  <c:v>26.590196078431219</c:v>
                </c:pt>
                <c:pt idx="381">
                  <c:v>-29.209803921568778</c:v>
                </c:pt>
                <c:pt idx="382">
                  <c:v>-29.209803921568778</c:v>
                </c:pt>
                <c:pt idx="383">
                  <c:v>-17.409803921568781</c:v>
                </c:pt>
                <c:pt idx="384">
                  <c:v>58.590196078431219</c:v>
                </c:pt>
                <c:pt idx="385">
                  <c:v>138.59019607843123</c:v>
                </c:pt>
                <c:pt idx="386">
                  <c:v>-37.209803921568778</c:v>
                </c:pt>
                <c:pt idx="387">
                  <c:v>-53.309803921568786</c:v>
                </c:pt>
                <c:pt idx="388">
                  <c:v>-45.209803921568778</c:v>
                </c:pt>
                <c:pt idx="389">
                  <c:v>-17.409803921568781</c:v>
                </c:pt>
                <c:pt idx="390">
                  <c:v>200.59019607843123</c:v>
                </c:pt>
                <c:pt idx="391">
                  <c:v>-25.409803921568781</c:v>
                </c:pt>
                <c:pt idx="392">
                  <c:v>-45.209803921568778</c:v>
                </c:pt>
                <c:pt idx="393">
                  <c:v>248.59019607843123</c:v>
                </c:pt>
                <c:pt idx="394">
                  <c:v>51.590196078431219</c:v>
                </c:pt>
                <c:pt idx="395">
                  <c:v>-25.409803921568781</c:v>
                </c:pt>
                <c:pt idx="396">
                  <c:v>-53.309803921568786</c:v>
                </c:pt>
                <c:pt idx="397">
                  <c:v>-37.209803921568778</c:v>
                </c:pt>
                <c:pt idx="398">
                  <c:v>-21.409803921568781</c:v>
                </c:pt>
                <c:pt idx="399">
                  <c:v>54.590196078431219</c:v>
                </c:pt>
                <c:pt idx="400">
                  <c:v>98.590196078431219</c:v>
                </c:pt>
                <c:pt idx="401">
                  <c:v>-37.209803921568778</c:v>
                </c:pt>
                <c:pt idx="402">
                  <c:v>-45.209803921568778</c:v>
                </c:pt>
                <c:pt idx="403">
                  <c:v>-37.209803921568778</c:v>
                </c:pt>
                <c:pt idx="404">
                  <c:v>-81.309803921568772</c:v>
                </c:pt>
                <c:pt idx="405">
                  <c:v>-29.209803921568778</c:v>
                </c:pt>
                <c:pt idx="406">
                  <c:v>-53.309803921568786</c:v>
                </c:pt>
                <c:pt idx="407">
                  <c:v>-49.209803921568778</c:v>
                </c:pt>
                <c:pt idx="408">
                  <c:v>-77.309803921568772</c:v>
                </c:pt>
                <c:pt idx="409">
                  <c:v>-37.209803921568778</c:v>
                </c:pt>
                <c:pt idx="410">
                  <c:v>46.590196078431219</c:v>
                </c:pt>
                <c:pt idx="411">
                  <c:v>-37.209803921568778</c:v>
                </c:pt>
                <c:pt idx="412">
                  <c:v>-45.209803921568778</c:v>
                </c:pt>
                <c:pt idx="413">
                  <c:v>-29.209803921568778</c:v>
                </c:pt>
                <c:pt idx="414">
                  <c:v>10.590196078431219</c:v>
                </c:pt>
                <c:pt idx="415">
                  <c:v>22.590196078431219</c:v>
                </c:pt>
                <c:pt idx="416">
                  <c:v>130.59019607843123</c:v>
                </c:pt>
                <c:pt idx="417">
                  <c:v>-25.409803921568781</c:v>
                </c:pt>
                <c:pt idx="418">
                  <c:v>94.590196078431219</c:v>
                </c:pt>
                <c:pt idx="419">
                  <c:v>10.590196078431219</c:v>
                </c:pt>
                <c:pt idx="420">
                  <c:v>-41.209803921568778</c:v>
                </c:pt>
                <c:pt idx="421">
                  <c:v>10.590196078431219</c:v>
                </c:pt>
                <c:pt idx="422">
                  <c:v>18.590196078431219</c:v>
                </c:pt>
                <c:pt idx="423">
                  <c:v>30.590196078431219</c:v>
                </c:pt>
                <c:pt idx="424">
                  <c:v>143.59019607843123</c:v>
                </c:pt>
                <c:pt idx="425">
                  <c:v>18.590196078431219</c:v>
                </c:pt>
                <c:pt idx="426">
                  <c:v>43.590196078431219</c:v>
                </c:pt>
                <c:pt idx="427">
                  <c:v>18.590196078431219</c:v>
                </c:pt>
                <c:pt idx="428">
                  <c:v>89.590196078431219</c:v>
                </c:pt>
                <c:pt idx="429">
                  <c:v>51.590196078431219</c:v>
                </c:pt>
                <c:pt idx="430">
                  <c:v>58.590196078431219</c:v>
                </c:pt>
                <c:pt idx="431">
                  <c:v>98.590196078431219</c:v>
                </c:pt>
                <c:pt idx="432">
                  <c:v>54.590196078431219</c:v>
                </c:pt>
                <c:pt idx="433">
                  <c:v>54.590196078431219</c:v>
                </c:pt>
                <c:pt idx="434">
                  <c:v>54.590196078431219</c:v>
                </c:pt>
                <c:pt idx="435">
                  <c:v>118.59019607843122</c:v>
                </c:pt>
                <c:pt idx="436">
                  <c:v>74.590196078431219</c:v>
                </c:pt>
                <c:pt idx="437">
                  <c:v>78.590196078431219</c:v>
                </c:pt>
                <c:pt idx="438">
                  <c:v>114.59019607843122</c:v>
                </c:pt>
                <c:pt idx="439">
                  <c:v>89.590196078431219</c:v>
                </c:pt>
                <c:pt idx="440">
                  <c:v>94.590196078431219</c:v>
                </c:pt>
                <c:pt idx="441">
                  <c:v>118.59019607843122</c:v>
                </c:pt>
                <c:pt idx="442">
                  <c:v>163.59019607843123</c:v>
                </c:pt>
                <c:pt idx="443">
                  <c:v>146.59019607843123</c:v>
                </c:pt>
                <c:pt idx="444">
                  <c:v>158.59019607843123</c:v>
                </c:pt>
                <c:pt idx="445">
                  <c:v>118.59019607843122</c:v>
                </c:pt>
                <c:pt idx="446">
                  <c:v>150.59019607843123</c:v>
                </c:pt>
                <c:pt idx="447">
                  <c:v>146.59019607843123</c:v>
                </c:pt>
                <c:pt idx="448">
                  <c:v>135.59019607843123</c:v>
                </c:pt>
                <c:pt idx="449">
                  <c:v>158.59019607843123</c:v>
                </c:pt>
                <c:pt idx="450">
                  <c:v>163.59019607843123</c:v>
                </c:pt>
                <c:pt idx="451">
                  <c:v>245.59019607843123</c:v>
                </c:pt>
                <c:pt idx="452">
                  <c:v>203.59019607843123</c:v>
                </c:pt>
                <c:pt idx="453">
                  <c:v>183.59019607843123</c:v>
                </c:pt>
                <c:pt idx="454">
                  <c:v>193.59019607843123</c:v>
                </c:pt>
                <c:pt idx="455">
                  <c:v>215.59019607843123</c:v>
                </c:pt>
                <c:pt idx="456">
                  <c:v>261.59019607843123</c:v>
                </c:pt>
                <c:pt idx="457">
                  <c:v>208.59019607843123</c:v>
                </c:pt>
                <c:pt idx="458">
                  <c:v>221.59019607843123</c:v>
                </c:pt>
                <c:pt idx="459">
                  <c:v>362.59019607843123</c:v>
                </c:pt>
                <c:pt idx="460">
                  <c:v>445.59019607843123</c:v>
                </c:pt>
                <c:pt idx="461">
                  <c:v>529.59019607843118</c:v>
                </c:pt>
                <c:pt idx="462">
                  <c:v>312.59019607843123</c:v>
                </c:pt>
                <c:pt idx="463">
                  <c:v>322.59019607843123</c:v>
                </c:pt>
                <c:pt idx="464">
                  <c:v>412.59019607843123</c:v>
                </c:pt>
                <c:pt idx="465">
                  <c:v>435.59019607843123</c:v>
                </c:pt>
                <c:pt idx="466">
                  <c:v>395.59019607843123</c:v>
                </c:pt>
                <c:pt idx="467">
                  <c:v>355.59019607843123</c:v>
                </c:pt>
                <c:pt idx="468">
                  <c:v>358.59019607843123</c:v>
                </c:pt>
                <c:pt idx="469">
                  <c:v>375.59019607843123</c:v>
                </c:pt>
                <c:pt idx="470">
                  <c:v>448.59019607843123</c:v>
                </c:pt>
                <c:pt idx="471">
                  <c:v>485.59019607843123</c:v>
                </c:pt>
                <c:pt idx="472">
                  <c:v>405.59019607843123</c:v>
                </c:pt>
                <c:pt idx="473">
                  <c:v>385.59019607843123</c:v>
                </c:pt>
                <c:pt idx="474">
                  <c:v>412.59019607843123</c:v>
                </c:pt>
                <c:pt idx="475">
                  <c:v>412.59019607843123</c:v>
                </c:pt>
                <c:pt idx="476">
                  <c:v>445.59019607843123</c:v>
                </c:pt>
                <c:pt idx="477">
                  <c:v>465.59019607843123</c:v>
                </c:pt>
                <c:pt idx="478">
                  <c:v>442.59019607843123</c:v>
                </c:pt>
                <c:pt idx="479">
                  <c:v>472.59019607843123</c:v>
                </c:pt>
                <c:pt idx="480">
                  <c:v>485.59019607843123</c:v>
                </c:pt>
                <c:pt idx="481">
                  <c:v>532.59019607843118</c:v>
                </c:pt>
                <c:pt idx="482">
                  <c:v>472.59019607843123</c:v>
                </c:pt>
                <c:pt idx="483">
                  <c:v>515.59019607843118</c:v>
                </c:pt>
                <c:pt idx="484">
                  <c:v>692.59019607843118</c:v>
                </c:pt>
                <c:pt idx="485">
                  <c:v>612.59019607843118</c:v>
                </c:pt>
                <c:pt idx="486">
                  <c:v>622.59019607843118</c:v>
                </c:pt>
                <c:pt idx="487">
                  <c:v>565.59019607843118</c:v>
                </c:pt>
                <c:pt idx="488">
                  <c:v>605.59019607843118</c:v>
                </c:pt>
                <c:pt idx="489">
                  <c:v>642.59019607843118</c:v>
                </c:pt>
                <c:pt idx="490">
                  <c:v>595.59019607843118</c:v>
                </c:pt>
                <c:pt idx="491">
                  <c:v>615.59019607843118</c:v>
                </c:pt>
                <c:pt idx="492">
                  <c:v>719.59019607843118</c:v>
                </c:pt>
                <c:pt idx="493">
                  <c:v>562.59019607843118</c:v>
                </c:pt>
                <c:pt idx="494">
                  <c:v>632.59019607843118</c:v>
                </c:pt>
                <c:pt idx="495">
                  <c:v>649.59019607843118</c:v>
                </c:pt>
                <c:pt idx="496">
                  <c:v>729.59019607843118</c:v>
                </c:pt>
                <c:pt idx="497">
                  <c:v>699.59019607843118</c:v>
                </c:pt>
                <c:pt idx="498">
                  <c:v>692.59019607843118</c:v>
                </c:pt>
                <c:pt idx="499">
                  <c:v>772.59019607843118</c:v>
                </c:pt>
                <c:pt idx="500">
                  <c:v>799.59019607843118</c:v>
                </c:pt>
                <c:pt idx="501">
                  <c:v>792.59019607843118</c:v>
                </c:pt>
                <c:pt idx="502">
                  <c:v>819.59019607843118</c:v>
                </c:pt>
                <c:pt idx="503">
                  <c:v>829.59019607843118</c:v>
                </c:pt>
                <c:pt idx="504">
                  <c:v>1004.5901960784312</c:v>
                </c:pt>
                <c:pt idx="505">
                  <c:v>803.59019607843118</c:v>
                </c:pt>
                <c:pt idx="506">
                  <c:v>874.59019607843118</c:v>
                </c:pt>
                <c:pt idx="507">
                  <c:v>894.59019607843118</c:v>
                </c:pt>
                <c:pt idx="508">
                  <c:v>954.59019607843118</c:v>
                </c:pt>
                <c:pt idx="509">
                  <c:v>904.59019607843118</c:v>
                </c:pt>
                <c:pt idx="510">
                  <c:v>934.59019607843118</c:v>
                </c:pt>
                <c:pt idx="511">
                  <c:v>964.59019607843118</c:v>
                </c:pt>
                <c:pt idx="512">
                  <c:v>994.59019607843118</c:v>
                </c:pt>
                <c:pt idx="513">
                  <c:v>1024.5901960784313</c:v>
                </c:pt>
                <c:pt idx="514">
                  <c:v>1014.5901960784312</c:v>
                </c:pt>
                <c:pt idx="515">
                  <c:v>1024.5901960784313</c:v>
                </c:pt>
                <c:pt idx="516">
                  <c:v>1044.5901960784313</c:v>
                </c:pt>
                <c:pt idx="517">
                  <c:v>1104.5901960784313</c:v>
                </c:pt>
                <c:pt idx="518">
                  <c:v>1204.5901960784313</c:v>
                </c:pt>
                <c:pt idx="519">
                  <c:v>1134.5901960784313</c:v>
                </c:pt>
                <c:pt idx="520">
                  <c:v>1134.5901960784313</c:v>
                </c:pt>
                <c:pt idx="521">
                  <c:v>1204.5901960784313</c:v>
                </c:pt>
                <c:pt idx="522">
                  <c:v>1164.5901960784313</c:v>
                </c:pt>
                <c:pt idx="523">
                  <c:v>1254.5901960784313</c:v>
                </c:pt>
                <c:pt idx="524">
                  <c:v>1204.5901960784313</c:v>
                </c:pt>
                <c:pt idx="525">
                  <c:v>1244.5901960784313</c:v>
                </c:pt>
                <c:pt idx="526">
                  <c:v>1264.5901960784313</c:v>
                </c:pt>
                <c:pt idx="527">
                  <c:v>1284.5901960784313</c:v>
                </c:pt>
                <c:pt idx="528">
                  <c:v>1234.5901960784313</c:v>
                </c:pt>
                <c:pt idx="529">
                  <c:v>1314.5901960784313</c:v>
                </c:pt>
                <c:pt idx="530">
                  <c:v>1364.5901960784313</c:v>
                </c:pt>
                <c:pt idx="531">
                  <c:v>1364.5901960784313</c:v>
                </c:pt>
                <c:pt idx="532">
                  <c:v>1384.5901960784313</c:v>
                </c:pt>
                <c:pt idx="533">
                  <c:v>1434.5901960784313</c:v>
                </c:pt>
                <c:pt idx="534">
                  <c:v>1484.5901960784313</c:v>
                </c:pt>
                <c:pt idx="535">
                  <c:v>1594.5901960784313</c:v>
                </c:pt>
                <c:pt idx="536">
                  <c:v>1504.5901960784313</c:v>
                </c:pt>
                <c:pt idx="537">
                  <c:v>1524.5901960784313</c:v>
                </c:pt>
                <c:pt idx="538">
                  <c:v>1514.5901960784313</c:v>
                </c:pt>
                <c:pt idx="539">
                  <c:v>1564.5901960784313</c:v>
                </c:pt>
                <c:pt idx="540">
                  <c:v>1594.5901960784313</c:v>
                </c:pt>
                <c:pt idx="541">
                  <c:v>1624.5901960784313</c:v>
                </c:pt>
                <c:pt idx="542">
                  <c:v>1674.5901960784313</c:v>
                </c:pt>
                <c:pt idx="543">
                  <c:v>1664.5901960784313</c:v>
                </c:pt>
                <c:pt idx="544">
                  <c:v>1694.5901960784313</c:v>
                </c:pt>
                <c:pt idx="545">
                  <c:v>1714.5901960784313</c:v>
                </c:pt>
                <c:pt idx="546">
                  <c:v>1764.5901960784313</c:v>
                </c:pt>
                <c:pt idx="547">
                  <c:v>1764.5901960784313</c:v>
                </c:pt>
                <c:pt idx="548">
                  <c:v>1764.5901960784313</c:v>
                </c:pt>
                <c:pt idx="549">
                  <c:v>1774.5901960784313</c:v>
                </c:pt>
                <c:pt idx="550">
                  <c:v>1794.5901960784313</c:v>
                </c:pt>
                <c:pt idx="551">
                  <c:v>1844.5901960784313</c:v>
                </c:pt>
                <c:pt idx="552">
                  <c:v>1844.5901960784313</c:v>
                </c:pt>
                <c:pt idx="553">
                  <c:v>1864.5901960784313</c:v>
                </c:pt>
                <c:pt idx="554">
                  <c:v>1914.5901960784313</c:v>
                </c:pt>
                <c:pt idx="555">
                  <c:v>1944.5901960784313</c:v>
                </c:pt>
                <c:pt idx="556">
                  <c:v>1944.5901960784313</c:v>
                </c:pt>
                <c:pt idx="557">
                  <c:v>1924.5901960784313</c:v>
                </c:pt>
                <c:pt idx="558">
                  <c:v>1994.5901960784313</c:v>
                </c:pt>
                <c:pt idx="559">
                  <c:v>1974.5901960784313</c:v>
                </c:pt>
                <c:pt idx="560">
                  <c:v>2024.5901960784313</c:v>
                </c:pt>
                <c:pt idx="561">
                  <c:v>2074.5901960784313</c:v>
                </c:pt>
                <c:pt idx="562">
                  <c:v>2064.5901960784313</c:v>
                </c:pt>
                <c:pt idx="563">
                  <c:v>2074.5901960784313</c:v>
                </c:pt>
                <c:pt idx="564">
                  <c:v>2094.5901960784313</c:v>
                </c:pt>
                <c:pt idx="565">
                  <c:v>2124.5901960784313</c:v>
                </c:pt>
                <c:pt idx="566">
                  <c:v>2124.5901960784313</c:v>
                </c:pt>
                <c:pt idx="567">
                  <c:v>2124.5901960784313</c:v>
                </c:pt>
                <c:pt idx="568">
                  <c:v>2144.5901960784313</c:v>
                </c:pt>
                <c:pt idx="569">
                  <c:v>2124.5901960784313</c:v>
                </c:pt>
                <c:pt idx="570">
                  <c:v>2194.5901960784313</c:v>
                </c:pt>
                <c:pt idx="571">
                  <c:v>2194.5901960784313</c:v>
                </c:pt>
                <c:pt idx="572">
                  <c:v>2214.5901960784313</c:v>
                </c:pt>
                <c:pt idx="573">
                  <c:v>2244.5901960784313</c:v>
                </c:pt>
                <c:pt idx="574">
                  <c:v>2294.5901960784313</c:v>
                </c:pt>
                <c:pt idx="575">
                  <c:v>2274.5901960784313</c:v>
                </c:pt>
                <c:pt idx="576">
                  <c:v>2324.5901960784313</c:v>
                </c:pt>
                <c:pt idx="577">
                  <c:v>2394.5901960784313</c:v>
                </c:pt>
                <c:pt idx="578">
                  <c:v>2444.5901960784313</c:v>
                </c:pt>
                <c:pt idx="579">
                  <c:v>2394.5901960784313</c:v>
                </c:pt>
                <c:pt idx="580">
                  <c:v>2414.5901960784313</c:v>
                </c:pt>
                <c:pt idx="581">
                  <c:v>2524.5901960784313</c:v>
                </c:pt>
                <c:pt idx="582">
                  <c:v>2574.5901960784313</c:v>
                </c:pt>
                <c:pt idx="583">
                  <c:v>2544.5901960784313</c:v>
                </c:pt>
                <c:pt idx="584">
                  <c:v>2544.5901960784313</c:v>
                </c:pt>
                <c:pt idx="585">
                  <c:v>2574.5901960784313</c:v>
                </c:pt>
                <c:pt idx="586">
                  <c:v>2634.5901960784313</c:v>
                </c:pt>
                <c:pt idx="587">
                  <c:v>2734.5901960784313</c:v>
                </c:pt>
                <c:pt idx="588">
                  <c:v>2734.5901960784313</c:v>
                </c:pt>
                <c:pt idx="589">
                  <c:v>2764.5901960784313</c:v>
                </c:pt>
                <c:pt idx="590">
                  <c:v>2714.5901960784313</c:v>
                </c:pt>
                <c:pt idx="591">
                  <c:v>2734.5901960784313</c:v>
                </c:pt>
                <c:pt idx="592">
                  <c:v>2734.5901960784313</c:v>
                </c:pt>
                <c:pt idx="593">
                  <c:v>2744.5901960784313</c:v>
                </c:pt>
                <c:pt idx="594">
                  <c:v>2744.5901960784313</c:v>
                </c:pt>
                <c:pt idx="595">
                  <c:v>2784.5901960784313</c:v>
                </c:pt>
                <c:pt idx="596">
                  <c:v>2764.5901960784313</c:v>
                </c:pt>
                <c:pt idx="597">
                  <c:v>2744.5901960784313</c:v>
                </c:pt>
                <c:pt idx="598">
                  <c:v>2764.5901960784313</c:v>
                </c:pt>
                <c:pt idx="599">
                  <c:v>2794.5901960784313</c:v>
                </c:pt>
                <c:pt idx="600">
                  <c:v>2814.5901960784313</c:v>
                </c:pt>
                <c:pt idx="601">
                  <c:v>2834.5901960784313</c:v>
                </c:pt>
                <c:pt idx="602">
                  <c:v>2964.5901960784313</c:v>
                </c:pt>
                <c:pt idx="603">
                  <c:v>3034.5901960784313</c:v>
                </c:pt>
                <c:pt idx="604">
                  <c:v>2984.5901960784313</c:v>
                </c:pt>
                <c:pt idx="605">
                  <c:v>3034.5901960784313</c:v>
                </c:pt>
                <c:pt idx="606">
                  <c:v>3034.5901960784313</c:v>
                </c:pt>
                <c:pt idx="607">
                  <c:v>3064.5901960784313</c:v>
                </c:pt>
                <c:pt idx="608">
                  <c:v>3094.5901960784313</c:v>
                </c:pt>
                <c:pt idx="609">
                  <c:v>3064.5901960784313</c:v>
                </c:pt>
                <c:pt idx="610">
                  <c:v>3064.5901960784313</c:v>
                </c:pt>
                <c:pt idx="611">
                  <c:v>3094.5901960784313</c:v>
                </c:pt>
                <c:pt idx="612">
                  <c:v>3164.5901960784313</c:v>
                </c:pt>
                <c:pt idx="613">
                  <c:v>3314.5901960784313</c:v>
                </c:pt>
                <c:pt idx="614">
                  <c:v>3314.5901960784313</c:v>
                </c:pt>
                <c:pt idx="615">
                  <c:v>3284.5901960784313</c:v>
                </c:pt>
                <c:pt idx="616">
                  <c:v>3314.5901960784313</c:v>
                </c:pt>
                <c:pt idx="617">
                  <c:v>3284.5901960784313</c:v>
                </c:pt>
                <c:pt idx="618">
                  <c:v>3314.5901960784313</c:v>
                </c:pt>
                <c:pt idx="619">
                  <c:v>3314.5901960784313</c:v>
                </c:pt>
                <c:pt idx="620">
                  <c:v>3344.5901960784313</c:v>
                </c:pt>
                <c:pt idx="621">
                  <c:v>3344.5901960784313</c:v>
                </c:pt>
                <c:pt idx="622">
                  <c:v>3414.5901960784313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BA24-4E4A-A0E5-5164D905D492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Viscosity!$LE$2:$LE$1235</c:f>
              <c:numCache>
                <c:formatCode>General</c:formatCode>
                <c:ptCount val="1234"/>
                <c:pt idx="0">
                  <c:v>0</c:v>
                </c:pt>
                <c:pt idx="1">
                  <c:v>1.0704859475703802E-3</c:v>
                </c:pt>
                <c:pt idx="2">
                  <c:v>2.1409718951407603E-3</c:v>
                </c:pt>
                <c:pt idx="3">
                  <c:v>3.2114578427111405E-3</c:v>
                </c:pt>
                <c:pt idx="4">
                  <c:v>4.2819437902815206E-3</c:v>
                </c:pt>
                <c:pt idx="5">
                  <c:v>5.3524297378519008E-3</c:v>
                </c:pt>
                <c:pt idx="6">
                  <c:v>6.422915685422281E-3</c:v>
                </c:pt>
                <c:pt idx="7">
                  <c:v>7.4934016329926611E-3</c:v>
                </c:pt>
                <c:pt idx="8">
                  <c:v>8.5638875805630413E-3</c:v>
                </c:pt>
                <c:pt idx="9">
                  <c:v>9.6343735281334206E-3</c:v>
                </c:pt>
                <c:pt idx="10">
                  <c:v>1.0704859475703802E-2</c:v>
                </c:pt>
                <c:pt idx="11">
                  <c:v>1.1775345423274181E-2</c:v>
                </c:pt>
                <c:pt idx="12">
                  <c:v>1.2845831370844562E-2</c:v>
                </c:pt>
                <c:pt idx="13">
                  <c:v>1.3916317318414941E-2</c:v>
                </c:pt>
                <c:pt idx="14">
                  <c:v>1.4986803265985322E-2</c:v>
                </c:pt>
                <c:pt idx="15">
                  <c:v>1.60572892135557E-2</c:v>
                </c:pt>
                <c:pt idx="16">
                  <c:v>1.7127775161126083E-2</c:v>
                </c:pt>
                <c:pt idx="17">
                  <c:v>1.8198261108696462E-2</c:v>
                </c:pt>
                <c:pt idx="18">
                  <c:v>1.9268747056266841E-2</c:v>
                </c:pt>
                <c:pt idx="19">
                  <c:v>2.033923300383722E-2</c:v>
                </c:pt>
                <c:pt idx="20">
                  <c:v>2.1409718951407603E-2</c:v>
                </c:pt>
                <c:pt idx="21">
                  <c:v>2.2480204898977982E-2</c:v>
                </c:pt>
                <c:pt idx="22">
                  <c:v>2.3550690846548362E-2</c:v>
                </c:pt>
                <c:pt idx="23">
                  <c:v>2.4621176794118741E-2</c:v>
                </c:pt>
                <c:pt idx="24">
                  <c:v>2.5691662741689124E-2</c:v>
                </c:pt>
                <c:pt idx="25">
                  <c:v>2.6762148689259503E-2</c:v>
                </c:pt>
                <c:pt idx="26">
                  <c:v>2.7832634636829882E-2</c:v>
                </c:pt>
                <c:pt idx="27">
                  <c:v>2.8903120584400262E-2</c:v>
                </c:pt>
                <c:pt idx="28">
                  <c:v>2.9973606531970644E-2</c:v>
                </c:pt>
                <c:pt idx="29">
                  <c:v>3.1044092479541024E-2</c:v>
                </c:pt>
                <c:pt idx="30">
                  <c:v>3.21145784271114E-2</c:v>
                </c:pt>
                <c:pt idx="31">
                  <c:v>3.3185064374681786E-2</c:v>
                </c:pt>
                <c:pt idx="32">
                  <c:v>3.4255550322252165E-2</c:v>
                </c:pt>
                <c:pt idx="33">
                  <c:v>3.5326036269822544E-2</c:v>
                </c:pt>
                <c:pt idx="34">
                  <c:v>3.6396522217392924E-2</c:v>
                </c:pt>
                <c:pt idx="35">
                  <c:v>3.7467008164963303E-2</c:v>
                </c:pt>
                <c:pt idx="36">
                  <c:v>3.8537494112533682E-2</c:v>
                </c:pt>
                <c:pt idx="37">
                  <c:v>3.9607980060104062E-2</c:v>
                </c:pt>
                <c:pt idx="38">
                  <c:v>4.0678466007674441E-2</c:v>
                </c:pt>
                <c:pt idx="39">
                  <c:v>4.1748951955244827E-2</c:v>
                </c:pt>
                <c:pt idx="40">
                  <c:v>4.2819437902815206E-2</c:v>
                </c:pt>
                <c:pt idx="41">
                  <c:v>4.3889923850385586E-2</c:v>
                </c:pt>
                <c:pt idx="42">
                  <c:v>4.4960409797955965E-2</c:v>
                </c:pt>
                <c:pt idx="43">
                  <c:v>4.6030895745526344E-2</c:v>
                </c:pt>
                <c:pt idx="44">
                  <c:v>4.7101381693096724E-2</c:v>
                </c:pt>
                <c:pt idx="45">
                  <c:v>4.8171867640667103E-2</c:v>
                </c:pt>
                <c:pt idx="46">
                  <c:v>4.9242353588237482E-2</c:v>
                </c:pt>
                <c:pt idx="47">
                  <c:v>5.0312839535807861E-2</c:v>
                </c:pt>
                <c:pt idx="48">
                  <c:v>5.1383325483378248E-2</c:v>
                </c:pt>
                <c:pt idx="49">
                  <c:v>5.2453811430948627E-2</c:v>
                </c:pt>
                <c:pt idx="50">
                  <c:v>5.3524297378519006E-2</c:v>
                </c:pt>
                <c:pt idx="51">
                  <c:v>5.4594783326089386E-2</c:v>
                </c:pt>
                <c:pt idx="52">
                  <c:v>5.5665269273659765E-2</c:v>
                </c:pt>
                <c:pt idx="53">
                  <c:v>5.6735755221230144E-2</c:v>
                </c:pt>
                <c:pt idx="54">
                  <c:v>5.7806241168800523E-2</c:v>
                </c:pt>
                <c:pt idx="55">
                  <c:v>5.8876727116370903E-2</c:v>
                </c:pt>
                <c:pt idx="56">
                  <c:v>5.9947213063941289E-2</c:v>
                </c:pt>
                <c:pt idx="57">
                  <c:v>6.1017699011511668E-2</c:v>
                </c:pt>
                <c:pt idx="58">
                  <c:v>6.2088184959082048E-2</c:v>
                </c:pt>
                <c:pt idx="59">
                  <c:v>6.315867090665242E-2</c:v>
                </c:pt>
                <c:pt idx="60">
                  <c:v>6.4229156854222799E-2</c:v>
                </c:pt>
                <c:pt idx="61">
                  <c:v>6.5299642801793192E-2</c:v>
                </c:pt>
                <c:pt idx="62">
                  <c:v>6.6370128749363572E-2</c:v>
                </c:pt>
                <c:pt idx="63">
                  <c:v>6.7440614696933951E-2</c:v>
                </c:pt>
                <c:pt idx="64">
                  <c:v>6.851110064450433E-2</c:v>
                </c:pt>
                <c:pt idx="65">
                  <c:v>6.958158659207471E-2</c:v>
                </c:pt>
                <c:pt idx="66">
                  <c:v>7.0652072539645089E-2</c:v>
                </c:pt>
                <c:pt idx="67">
                  <c:v>7.1722558487215468E-2</c:v>
                </c:pt>
                <c:pt idx="68">
                  <c:v>7.2793044434785847E-2</c:v>
                </c:pt>
                <c:pt idx="69">
                  <c:v>7.3863530382356227E-2</c:v>
                </c:pt>
                <c:pt idx="70">
                  <c:v>7.4934016329926606E-2</c:v>
                </c:pt>
                <c:pt idx="71">
                  <c:v>7.6004502277496985E-2</c:v>
                </c:pt>
                <c:pt idx="72">
                  <c:v>7.7074988225067365E-2</c:v>
                </c:pt>
                <c:pt idx="73">
                  <c:v>7.8145474172637744E-2</c:v>
                </c:pt>
                <c:pt idx="74">
                  <c:v>7.9215960120208123E-2</c:v>
                </c:pt>
                <c:pt idx="75">
                  <c:v>8.0286446067778502E-2</c:v>
                </c:pt>
                <c:pt idx="76">
                  <c:v>8.1356932015348882E-2</c:v>
                </c:pt>
                <c:pt idx="77">
                  <c:v>8.2427417962919261E-2</c:v>
                </c:pt>
                <c:pt idx="78">
                  <c:v>8.3497903910489654E-2</c:v>
                </c:pt>
                <c:pt idx="79">
                  <c:v>8.4568389858060034E-2</c:v>
                </c:pt>
                <c:pt idx="80">
                  <c:v>8.5638875805630413E-2</c:v>
                </c:pt>
                <c:pt idx="81">
                  <c:v>8.6709361753200792E-2</c:v>
                </c:pt>
                <c:pt idx="82">
                  <c:v>8.7779847700771171E-2</c:v>
                </c:pt>
                <c:pt idx="83">
                  <c:v>8.8850333648341551E-2</c:v>
                </c:pt>
                <c:pt idx="84">
                  <c:v>8.992081959591193E-2</c:v>
                </c:pt>
                <c:pt idx="85">
                  <c:v>9.0991305543482309E-2</c:v>
                </c:pt>
                <c:pt idx="86">
                  <c:v>9.2061791491052689E-2</c:v>
                </c:pt>
                <c:pt idx="87">
                  <c:v>9.3132277438623068E-2</c:v>
                </c:pt>
                <c:pt idx="88">
                  <c:v>9.4202763386193447E-2</c:v>
                </c:pt>
                <c:pt idx="89">
                  <c:v>9.5273249333763826E-2</c:v>
                </c:pt>
                <c:pt idx="90">
                  <c:v>9.6343735281334206E-2</c:v>
                </c:pt>
                <c:pt idx="91">
                  <c:v>9.7414221228904585E-2</c:v>
                </c:pt>
                <c:pt idx="92">
                  <c:v>9.8484707176474964E-2</c:v>
                </c:pt>
                <c:pt idx="93">
                  <c:v>9.9555193124045344E-2</c:v>
                </c:pt>
                <c:pt idx="94">
                  <c:v>0.10062567907161572</c:v>
                </c:pt>
                <c:pt idx="95">
                  <c:v>0.10169616501918612</c:v>
                </c:pt>
                <c:pt idx="96">
                  <c:v>0.1027666509667565</c:v>
                </c:pt>
                <c:pt idx="97">
                  <c:v>0.10383713691432687</c:v>
                </c:pt>
                <c:pt idx="98">
                  <c:v>0.10490762286189725</c:v>
                </c:pt>
                <c:pt idx="99">
                  <c:v>0.10597810880946763</c:v>
                </c:pt>
                <c:pt idx="100">
                  <c:v>0.10704859475703801</c:v>
                </c:pt>
                <c:pt idx="101">
                  <c:v>0.10811908070460839</c:v>
                </c:pt>
                <c:pt idx="102">
                  <c:v>0.10918956665217877</c:v>
                </c:pt>
                <c:pt idx="103">
                  <c:v>0.11026005259974915</c:v>
                </c:pt>
                <c:pt idx="104">
                  <c:v>0.11133053854731953</c:v>
                </c:pt>
                <c:pt idx="105">
                  <c:v>0.11240102449488991</c:v>
                </c:pt>
                <c:pt idx="106">
                  <c:v>0.11347151044246029</c:v>
                </c:pt>
                <c:pt idx="107">
                  <c:v>0.11454199639003067</c:v>
                </c:pt>
                <c:pt idx="108">
                  <c:v>0.11561248233760105</c:v>
                </c:pt>
                <c:pt idx="109">
                  <c:v>0.11668296828517143</c:v>
                </c:pt>
                <c:pt idx="110">
                  <c:v>0.11775345423274181</c:v>
                </c:pt>
                <c:pt idx="111">
                  <c:v>0.11882394018031218</c:v>
                </c:pt>
                <c:pt idx="112">
                  <c:v>0.11989442612788258</c:v>
                </c:pt>
                <c:pt idx="113">
                  <c:v>0.12096491207545296</c:v>
                </c:pt>
                <c:pt idx="114">
                  <c:v>0.12203539802302334</c:v>
                </c:pt>
                <c:pt idx="115">
                  <c:v>0.12310588397059372</c:v>
                </c:pt>
                <c:pt idx="116">
                  <c:v>0.1241763699181641</c:v>
                </c:pt>
                <c:pt idx="117">
                  <c:v>0.12524685586573447</c:v>
                </c:pt>
                <c:pt idx="118">
                  <c:v>0.12631734181330484</c:v>
                </c:pt>
                <c:pt idx="119">
                  <c:v>0.12738782776087523</c:v>
                </c:pt>
                <c:pt idx="120">
                  <c:v>0.1284583137084456</c:v>
                </c:pt>
                <c:pt idx="121">
                  <c:v>0.12952879965601599</c:v>
                </c:pt>
                <c:pt idx="122">
                  <c:v>0.13059928560358638</c:v>
                </c:pt>
                <c:pt idx="123">
                  <c:v>0.13166977155115675</c:v>
                </c:pt>
                <c:pt idx="124">
                  <c:v>0.13274025749872714</c:v>
                </c:pt>
                <c:pt idx="125">
                  <c:v>0.13381074344629751</c:v>
                </c:pt>
                <c:pt idx="126">
                  <c:v>0.1348812293938679</c:v>
                </c:pt>
                <c:pt idx="127">
                  <c:v>0.13595171534143827</c:v>
                </c:pt>
                <c:pt idx="128">
                  <c:v>0.13702220128900866</c:v>
                </c:pt>
                <c:pt idx="129">
                  <c:v>0.13809268723657903</c:v>
                </c:pt>
                <c:pt idx="130">
                  <c:v>0.13916317318414942</c:v>
                </c:pt>
                <c:pt idx="131">
                  <c:v>0.14023365913171978</c:v>
                </c:pt>
                <c:pt idx="132">
                  <c:v>0.14130414507929018</c:v>
                </c:pt>
                <c:pt idx="133">
                  <c:v>0.14237463102686054</c:v>
                </c:pt>
                <c:pt idx="134">
                  <c:v>0.14344511697443094</c:v>
                </c:pt>
                <c:pt idx="135">
                  <c:v>0.1445156029220013</c:v>
                </c:pt>
                <c:pt idx="136">
                  <c:v>0.14558608886957169</c:v>
                </c:pt>
                <c:pt idx="137">
                  <c:v>0.14665657481714206</c:v>
                </c:pt>
                <c:pt idx="138">
                  <c:v>0.14772706076471245</c:v>
                </c:pt>
                <c:pt idx="139">
                  <c:v>0.14879754671228285</c:v>
                </c:pt>
                <c:pt idx="140">
                  <c:v>0.14986803265985321</c:v>
                </c:pt>
                <c:pt idx="141">
                  <c:v>0.15093851860742361</c:v>
                </c:pt>
                <c:pt idx="142">
                  <c:v>0.15200900455499397</c:v>
                </c:pt>
                <c:pt idx="143">
                  <c:v>0.15307949050256436</c:v>
                </c:pt>
                <c:pt idx="144">
                  <c:v>0.15414997645013473</c:v>
                </c:pt>
                <c:pt idx="145">
                  <c:v>0.15522046239770512</c:v>
                </c:pt>
                <c:pt idx="146">
                  <c:v>0.15629094834527549</c:v>
                </c:pt>
                <c:pt idx="147">
                  <c:v>0.15736143429284588</c:v>
                </c:pt>
                <c:pt idx="148">
                  <c:v>0.15843192024041625</c:v>
                </c:pt>
                <c:pt idx="149">
                  <c:v>0.15950240618798664</c:v>
                </c:pt>
                <c:pt idx="150">
                  <c:v>0.160572892135557</c:v>
                </c:pt>
                <c:pt idx="151">
                  <c:v>0.1616433780831274</c:v>
                </c:pt>
                <c:pt idx="152">
                  <c:v>0.16271386403069776</c:v>
                </c:pt>
                <c:pt idx="153">
                  <c:v>0.16378434997826816</c:v>
                </c:pt>
                <c:pt idx="154">
                  <c:v>0.16485483592583852</c:v>
                </c:pt>
                <c:pt idx="155">
                  <c:v>0.16592532187340892</c:v>
                </c:pt>
                <c:pt idx="156">
                  <c:v>0.16699580782097931</c:v>
                </c:pt>
                <c:pt idx="157">
                  <c:v>0.16806629376854967</c:v>
                </c:pt>
                <c:pt idx="158">
                  <c:v>0.16913677971612007</c:v>
                </c:pt>
                <c:pt idx="159">
                  <c:v>0.17020726566369043</c:v>
                </c:pt>
                <c:pt idx="160">
                  <c:v>0.17127775161126083</c:v>
                </c:pt>
                <c:pt idx="161">
                  <c:v>0.17234823755883119</c:v>
                </c:pt>
                <c:pt idx="162">
                  <c:v>0.17341872350640158</c:v>
                </c:pt>
                <c:pt idx="163">
                  <c:v>0.17448920945397195</c:v>
                </c:pt>
                <c:pt idx="164">
                  <c:v>0.17555969540154234</c:v>
                </c:pt>
                <c:pt idx="165">
                  <c:v>0.17663018134911271</c:v>
                </c:pt>
                <c:pt idx="166">
                  <c:v>0.1777006672966831</c:v>
                </c:pt>
                <c:pt idx="167">
                  <c:v>0.17877115324425347</c:v>
                </c:pt>
                <c:pt idx="168">
                  <c:v>0.17984163919182386</c:v>
                </c:pt>
                <c:pt idx="169">
                  <c:v>0.18091212513939423</c:v>
                </c:pt>
                <c:pt idx="170">
                  <c:v>0.18198261108696462</c:v>
                </c:pt>
                <c:pt idx="171">
                  <c:v>0.18305309703453498</c:v>
                </c:pt>
                <c:pt idx="172">
                  <c:v>0.18412358298210538</c:v>
                </c:pt>
                <c:pt idx="173">
                  <c:v>0.18519406892967577</c:v>
                </c:pt>
                <c:pt idx="174">
                  <c:v>0.18626455487724614</c:v>
                </c:pt>
                <c:pt idx="175">
                  <c:v>0.18733504082481653</c:v>
                </c:pt>
                <c:pt idx="176">
                  <c:v>0.18840552677238689</c:v>
                </c:pt>
                <c:pt idx="177">
                  <c:v>0.18947601271995729</c:v>
                </c:pt>
                <c:pt idx="178">
                  <c:v>0.19054649866752765</c:v>
                </c:pt>
                <c:pt idx="179">
                  <c:v>0.19161698461509805</c:v>
                </c:pt>
                <c:pt idx="180">
                  <c:v>0.19268747056266841</c:v>
                </c:pt>
                <c:pt idx="181">
                  <c:v>0.1937579565102388</c:v>
                </c:pt>
                <c:pt idx="182">
                  <c:v>0.19482844245780917</c:v>
                </c:pt>
                <c:pt idx="183">
                  <c:v>0.19589892840537956</c:v>
                </c:pt>
                <c:pt idx="184">
                  <c:v>0.19696941435294993</c:v>
                </c:pt>
                <c:pt idx="185">
                  <c:v>0.19803990030052032</c:v>
                </c:pt>
                <c:pt idx="186">
                  <c:v>0.19911038624809069</c:v>
                </c:pt>
                <c:pt idx="187">
                  <c:v>0.20018087219566108</c:v>
                </c:pt>
                <c:pt idx="188">
                  <c:v>0.20125135814323145</c:v>
                </c:pt>
                <c:pt idx="189">
                  <c:v>0.20232184409080184</c:v>
                </c:pt>
                <c:pt idx="190">
                  <c:v>0.20339233003837223</c:v>
                </c:pt>
                <c:pt idx="191">
                  <c:v>0.2044628159859426</c:v>
                </c:pt>
                <c:pt idx="192">
                  <c:v>0.20553330193351299</c:v>
                </c:pt>
                <c:pt idx="193">
                  <c:v>0.20660378788108336</c:v>
                </c:pt>
                <c:pt idx="194">
                  <c:v>0.20767427382865375</c:v>
                </c:pt>
                <c:pt idx="195">
                  <c:v>0.20874475977622411</c:v>
                </c:pt>
                <c:pt idx="196">
                  <c:v>0.20981524572379451</c:v>
                </c:pt>
                <c:pt idx="197">
                  <c:v>0.21088573167136487</c:v>
                </c:pt>
                <c:pt idx="198">
                  <c:v>0.21195621761893527</c:v>
                </c:pt>
                <c:pt idx="199">
                  <c:v>0.21302670356650563</c:v>
                </c:pt>
                <c:pt idx="200">
                  <c:v>0.21409718951407603</c:v>
                </c:pt>
                <c:pt idx="201">
                  <c:v>0.21516767546164639</c:v>
                </c:pt>
                <c:pt idx="202">
                  <c:v>0.21623816140921678</c:v>
                </c:pt>
                <c:pt idx="203">
                  <c:v>0.21730864735678715</c:v>
                </c:pt>
                <c:pt idx="204">
                  <c:v>0.21837913330435754</c:v>
                </c:pt>
                <c:pt idx="205">
                  <c:v>0.21944961925192791</c:v>
                </c:pt>
                <c:pt idx="206">
                  <c:v>0.2205201051994983</c:v>
                </c:pt>
                <c:pt idx="207">
                  <c:v>0.22159059114706869</c:v>
                </c:pt>
                <c:pt idx="208">
                  <c:v>0.22266107709463906</c:v>
                </c:pt>
                <c:pt idx="209">
                  <c:v>0.22373156304220945</c:v>
                </c:pt>
                <c:pt idx="210">
                  <c:v>0.22480204898977982</c:v>
                </c:pt>
                <c:pt idx="211">
                  <c:v>0.22587253493735021</c:v>
                </c:pt>
                <c:pt idx="212">
                  <c:v>0.22694302088492058</c:v>
                </c:pt>
                <c:pt idx="213">
                  <c:v>0.22801350683249097</c:v>
                </c:pt>
                <c:pt idx="214">
                  <c:v>0.22908399278006134</c:v>
                </c:pt>
                <c:pt idx="215">
                  <c:v>0.23015447872763173</c:v>
                </c:pt>
                <c:pt idx="216">
                  <c:v>0.23122496467520209</c:v>
                </c:pt>
                <c:pt idx="217">
                  <c:v>0.23229545062277249</c:v>
                </c:pt>
                <c:pt idx="218">
                  <c:v>0.23336593657034285</c:v>
                </c:pt>
                <c:pt idx="219">
                  <c:v>0.23443642251791325</c:v>
                </c:pt>
                <c:pt idx="220">
                  <c:v>0.23550690846548361</c:v>
                </c:pt>
                <c:pt idx="221">
                  <c:v>0.236577394413054</c:v>
                </c:pt>
                <c:pt idx="222">
                  <c:v>0.23764788036062437</c:v>
                </c:pt>
                <c:pt idx="223">
                  <c:v>0.23871836630819476</c:v>
                </c:pt>
                <c:pt idx="224">
                  <c:v>0.23978885225576516</c:v>
                </c:pt>
                <c:pt idx="225">
                  <c:v>0.24085933820333552</c:v>
                </c:pt>
                <c:pt idx="226">
                  <c:v>0.24192982415090591</c:v>
                </c:pt>
                <c:pt idx="227">
                  <c:v>0.24300031009847628</c:v>
                </c:pt>
                <c:pt idx="228">
                  <c:v>0.24407079604604667</c:v>
                </c:pt>
                <c:pt idx="229">
                  <c:v>0.24514128199361704</c:v>
                </c:pt>
                <c:pt idx="230">
                  <c:v>0.24621176794118743</c:v>
                </c:pt>
                <c:pt idx="231">
                  <c:v>0.2472822538887578</c:v>
                </c:pt>
                <c:pt idx="232">
                  <c:v>0.24835273983632819</c:v>
                </c:pt>
                <c:pt idx="233">
                  <c:v>0.24942322578389856</c:v>
                </c:pt>
                <c:pt idx="234">
                  <c:v>0.25049371173146895</c:v>
                </c:pt>
                <c:pt idx="235">
                  <c:v>0.25156419767903931</c:v>
                </c:pt>
                <c:pt idx="236">
                  <c:v>0.25263468362660968</c:v>
                </c:pt>
                <c:pt idx="237">
                  <c:v>0.2537051695741801</c:v>
                </c:pt>
                <c:pt idx="238">
                  <c:v>0.25477565552175047</c:v>
                </c:pt>
                <c:pt idx="239">
                  <c:v>0.25584614146932083</c:v>
                </c:pt>
                <c:pt idx="240">
                  <c:v>0.2569166274168912</c:v>
                </c:pt>
                <c:pt idx="241">
                  <c:v>0.25798711336446162</c:v>
                </c:pt>
                <c:pt idx="242">
                  <c:v>0.25905759931203198</c:v>
                </c:pt>
                <c:pt idx="243">
                  <c:v>0.26012808525960235</c:v>
                </c:pt>
                <c:pt idx="244">
                  <c:v>0.26119857120717277</c:v>
                </c:pt>
                <c:pt idx="245">
                  <c:v>0.26226905715474313</c:v>
                </c:pt>
                <c:pt idx="246">
                  <c:v>0.2633395431023135</c:v>
                </c:pt>
                <c:pt idx="247">
                  <c:v>0.26441002904988387</c:v>
                </c:pt>
                <c:pt idx="248">
                  <c:v>0.26548051499745429</c:v>
                </c:pt>
                <c:pt idx="249">
                  <c:v>0.26655100094502465</c:v>
                </c:pt>
                <c:pt idx="250">
                  <c:v>0.26762148689259502</c:v>
                </c:pt>
                <c:pt idx="251">
                  <c:v>0.26869197284016538</c:v>
                </c:pt>
                <c:pt idx="252">
                  <c:v>0.2697624587877358</c:v>
                </c:pt>
                <c:pt idx="253">
                  <c:v>0.27083294473530617</c:v>
                </c:pt>
                <c:pt idx="254">
                  <c:v>0.27190343068287653</c:v>
                </c:pt>
                <c:pt idx="255">
                  <c:v>0.2729739166304469</c:v>
                </c:pt>
                <c:pt idx="256">
                  <c:v>0.27404440257801732</c:v>
                </c:pt>
                <c:pt idx="257">
                  <c:v>0.27511488852558769</c:v>
                </c:pt>
                <c:pt idx="258">
                  <c:v>0.27618537447315805</c:v>
                </c:pt>
                <c:pt idx="259">
                  <c:v>0.27725586042072847</c:v>
                </c:pt>
                <c:pt idx="260">
                  <c:v>0.27832634636829884</c:v>
                </c:pt>
                <c:pt idx="261">
                  <c:v>0.2793968323158692</c:v>
                </c:pt>
                <c:pt idx="262">
                  <c:v>0.28046731826343957</c:v>
                </c:pt>
                <c:pt idx="263">
                  <c:v>0.28153780421100999</c:v>
                </c:pt>
                <c:pt idx="264">
                  <c:v>0.28260829015858036</c:v>
                </c:pt>
                <c:pt idx="265">
                  <c:v>0.28367877610615072</c:v>
                </c:pt>
                <c:pt idx="266">
                  <c:v>0.28474926205372109</c:v>
                </c:pt>
                <c:pt idx="267">
                  <c:v>0.28581974800129151</c:v>
                </c:pt>
                <c:pt idx="268">
                  <c:v>0.28689023394886187</c:v>
                </c:pt>
                <c:pt idx="269">
                  <c:v>0.28796071989643224</c:v>
                </c:pt>
                <c:pt idx="270">
                  <c:v>0.2890312058440026</c:v>
                </c:pt>
                <c:pt idx="271">
                  <c:v>0.29010169179157302</c:v>
                </c:pt>
                <c:pt idx="272">
                  <c:v>0.29117217773914339</c:v>
                </c:pt>
                <c:pt idx="273">
                  <c:v>0.29224266368671376</c:v>
                </c:pt>
                <c:pt idx="274">
                  <c:v>0.29331314963428412</c:v>
                </c:pt>
                <c:pt idx="275">
                  <c:v>0.29438363558185454</c:v>
                </c:pt>
                <c:pt idx="276">
                  <c:v>0.29545412152942491</c:v>
                </c:pt>
                <c:pt idx="277">
                  <c:v>0.29652460747699527</c:v>
                </c:pt>
                <c:pt idx="278">
                  <c:v>0.29759509342456569</c:v>
                </c:pt>
                <c:pt idx="279">
                  <c:v>0.29866557937213606</c:v>
                </c:pt>
                <c:pt idx="280">
                  <c:v>0.29973606531970642</c:v>
                </c:pt>
                <c:pt idx="281">
                  <c:v>0.30080655126727679</c:v>
                </c:pt>
                <c:pt idx="282">
                  <c:v>0.30187703721484721</c:v>
                </c:pt>
                <c:pt idx="283">
                  <c:v>0.30294752316241758</c:v>
                </c:pt>
                <c:pt idx="284">
                  <c:v>0.30401800910998794</c:v>
                </c:pt>
                <c:pt idx="285">
                  <c:v>0.30508849505755831</c:v>
                </c:pt>
                <c:pt idx="286">
                  <c:v>0.30615898100512873</c:v>
                </c:pt>
                <c:pt idx="287">
                  <c:v>0.30722946695269909</c:v>
                </c:pt>
                <c:pt idx="288">
                  <c:v>0.30829995290026946</c:v>
                </c:pt>
                <c:pt idx="289">
                  <c:v>0.30937043884783982</c:v>
                </c:pt>
                <c:pt idx="290">
                  <c:v>0.31044092479541024</c:v>
                </c:pt>
                <c:pt idx="291">
                  <c:v>0.31151141074298061</c:v>
                </c:pt>
                <c:pt idx="292">
                  <c:v>0.31258189669055098</c:v>
                </c:pt>
                <c:pt idx="293">
                  <c:v>0.3136523826381214</c:v>
                </c:pt>
                <c:pt idx="294">
                  <c:v>0.31472286858569176</c:v>
                </c:pt>
                <c:pt idx="295">
                  <c:v>0.31579335453326213</c:v>
                </c:pt>
                <c:pt idx="296">
                  <c:v>0.31686384048083249</c:v>
                </c:pt>
                <c:pt idx="297">
                  <c:v>0.31793432642840291</c:v>
                </c:pt>
                <c:pt idx="298">
                  <c:v>0.31900481237597328</c:v>
                </c:pt>
                <c:pt idx="299">
                  <c:v>0.32007529832354364</c:v>
                </c:pt>
                <c:pt idx="300">
                  <c:v>0.32114578427111401</c:v>
                </c:pt>
                <c:pt idx="301">
                  <c:v>0.32221627021868443</c:v>
                </c:pt>
                <c:pt idx="302">
                  <c:v>0.3232867561662548</c:v>
                </c:pt>
                <c:pt idx="303">
                  <c:v>0.32435724211382516</c:v>
                </c:pt>
                <c:pt idx="304">
                  <c:v>0.32542772806139553</c:v>
                </c:pt>
                <c:pt idx="305">
                  <c:v>0.32649821400896595</c:v>
                </c:pt>
                <c:pt idx="306">
                  <c:v>0.32756869995653631</c:v>
                </c:pt>
                <c:pt idx="307">
                  <c:v>0.32863918590410668</c:v>
                </c:pt>
                <c:pt idx="308">
                  <c:v>0.32970967185167704</c:v>
                </c:pt>
                <c:pt idx="309">
                  <c:v>0.33078015779924747</c:v>
                </c:pt>
                <c:pt idx="310">
                  <c:v>0.33185064374681783</c:v>
                </c:pt>
                <c:pt idx="311">
                  <c:v>0.3329211296943882</c:v>
                </c:pt>
                <c:pt idx="312">
                  <c:v>0.33399161564195862</c:v>
                </c:pt>
                <c:pt idx="313">
                  <c:v>0.33506210158952898</c:v>
                </c:pt>
                <c:pt idx="314">
                  <c:v>0.33613258753709935</c:v>
                </c:pt>
                <c:pt idx="315">
                  <c:v>0.33720307348466971</c:v>
                </c:pt>
                <c:pt idx="316">
                  <c:v>0.33827355943224013</c:v>
                </c:pt>
                <c:pt idx="317">
                  <c:v>0.3393440453798105</c:v>
                </c:pt>
                <c:pt idx="318">
                  <c:v>0.34041453132738086</c:v>
                </c:pt>
                <c:pt idx="319">
                  <c:v>0.34148501727495123</c:v>
                </c:pt>
                <c:pt idx="320">
                  <c:v>0.34255550322252165</c:v>
                </c:pt>
                <c:pt idx="321">
                  <c:v>0.34362598917009202</c:v>
                </c:pt>
                <c:pt idx="322">
                  <c:v>0.34469647511766238</c:v>
                </c:pt>
                <c:pt idx="323">
                  <c:v>0.34576696106523275</c:v>
                </c:pt>
                <c:pt idx="324">
                  <c:v>0.34683744701280317</c:v>
                </c:pt>
                <c:pt idx="325">
                  <c:v>0.34790793296037353</c:v>
                </c:pt>
                <c:pt idx="326">
                  <c:v>0.3489784189079439</c:v>
                </c:pt>
                <c:pt idx="327">
                  <c:v>0.35004890485551432</c:v>
                </c:pt>
                <c:pt idx="328">
                  <c:v>0.35111939080308469</c:v>
                </c:pt>
                <c:pt idx="329">
                  <c:v>0.35218987675065505</c:v>
                </c:pt>
                <c:pt idx="330">
                  <c:v>0.35326036269822542</c:v>
                </c:pt>
                <c:pt idx="331">
                  <c:v>0.35433084864579584</c:v>
                </c:pt>
                <c:pt idx="332">
                  <c:v>0.3554013345933662</c:v>
                </c:pt>
                <c:pt idx="333">
                  <c:v>0.35647182054093657</c:v>
                </c:pt>
                <c:pt idx="334">
                  <c:v>0.35754230648850693</c:v>
                </c:pt>
                <c:pt idx="335">
                  <c:v>0.35861279243607735</c:v>
                </c:pt>
                <c:pt idx="336">
                  <c:v>0.35968327838364772</c:v>
                </c:pt>
                <c:pt idx="337">
                  <c:v>0.36075376433121809</c:v>
                </c:pt>
                <c:pt idx="338">
                  <c:v>0.36182425027878845</c:v>
                </c:pt>
                <c:pt idx="339">
                  <c:v>0.36289473622635887</c:v>
                </c:pt>
                <c:pt idx="340">
                  <c:v>0.36396522217392924</c:v>
                </c:pt>
                <c:pt idx="341">
                  <c:v>0.3650357081214996</c:v>
                </c:pt>
                <c:pt idx="342">
                  <c:v>0.36610619406906997</c:v>
                </c:pt>
                <c:pt idx="343">
                  <c:v>0.36717668001664039</c:v>
                </c:pt>
                <c:pt idx="344">
                  <c:v>0.36824716596421075</c:v>
                </c:pt>
                <c:pt idx="345">
                  <c:v>0.36931765191178112</c:v>
                </c:pt>
                <c:pt idx="346">
                  <c:v>0.37038813785935154</c:v>
                </c:pt>
                <c:pt idx="347">
                  <c:v>0.37145862380692191</c:v>
                </c:pt>
                <c:pt idx="348">
                  <c:v>0.37252910975449227</c:v>
                </c:pt>
                <c:pt idx="349">
                  <c:v>0.37359959570206264</c:v>
                </c:pt>
                <c:pt idx="350">
                  <c:v>0.37467008164963306</c:v>
                </c:pt>
                <c:pt idx="351">
                  <c:v>0.37574056759720342</c:v>
                </c:pt>
                <c:pt idx="352">
                  <c:v>0.37681105354477379</c:v>
                </c:pt>
                <c:pt idx="353">
                  <c:v>0.37788153949234415</c:v>
                </c:pt>
                <c:pt idx="354">
                  <c:v>0.37895202543991457</c:v>
                </c:pt>
                <c:pt idx="355">
                  <c:v>0.38002251138748494</c:v>
                </c:pt>
                <c:pt idx="356">
                  <c:v>0.38109299733505531</c:v>
                </c:pt>
                <c:pt idx="357">
                  <c:v>0.38216348328262567</c:v>
                </c:pt>
                <c:pt idx="358">
                  <c:v>0.38323396923019609</c:v>
                </c:pt>
                <c:pt idx="359">
                  <c:v>0.38430445517776646</c:v>
                </c:pt>
                <c:pt idx="360">
                  <c:v>0.38537494112533682</c:v>
                </c:pt>
                <c:pt idx="361">
                  <c:v>0.38644542707290724</c:v>
                </c:pt>
                <c:pt idx="362">
                  <c:v>0.38751591302047761</c:v>
                </c:pt>
                <c:pt idx="363">
                  <c:v>0.38858639896804797</c:v>
                </c:pt>
                <c:pt idx="364">
                  <c:v>0.38965688491561834</c:v>
                </c:pt>
                <c:pt idx="365">
                  <c:v>0.39072737086318876</c:v>
                </c:pt>
                <c:pt idx="366">
                  <c:v>0.39179785681075913</c:v>
                </c:pt>
                <c:pt idx="367">
                  <c:v>0.39286834275832949</c:v>
                </c:pt>
                <c:pt idx="368">
                  <c:v>0.39393882870589986</c:v>
                </c:pt>
                <c:pt idx="369">
                  <c:v>0.39500931465347028</c:v>
                </c:pt>
                <c:pt idx="370">
                  <c:v>0.39607980060104064</c:v>
                </c:pt>
                <c:pt idx="371">
                  <c:v>0.39715028654861101</c:v>
                </c:pt>
                <c:pt idx="372">
                  <c:v>0.39822077249618137</c:v>
                </c:pt>
                <c:pt idx="373">
                  <c:v>0.3992912584437518</c:v>
                </c:pt>
                <c:pt idx="374">
                  <c:v>0.40036174439132216</c:v>
                </c:pt>
                <c:pt idx="375">
                  <c:v>0.40143223033889253</c:v>
                </c:pt>
                <c:pt idx="376">
                  <c:v>0.40250271628646289</c:v>
                </c:pt>
                <c:pt idx="377">
                  <c:v>0.40357320223403331</c:v>
                </c:pt>
                <c:pt idx="378">
                  <c:v>0.40464368818160368</c:v>
                </c:pt>
                <c:pt idx="379">
                  <c:v>0.40571417412917404</c:v>
                </c:pt>
                <c:pt idx="380">
                  <c:v>0.40678466007674446</c:v>
                </c:pt>
                <c:pt idx="381">
                  <c:v>0.40785514602431483</c:v>
                </c:pt>
                <c:pt idx="382">
                  <c:v>0.4089256319718852</c:v>
                </c:pt>
                <c:pt idx="383">
                  <c:v>0.40999611791945556</c:v>
                </c:pt>
                <c:pt idx="384">
                  <c:v>0.41106660386702598</c:v>
                </c:pt>
                <c:pt idx="385">
                  <c:v>0.41213708981459635</c:v>
                </c:pt>
                <c:pt idx="386">
                  <c:v>0.41320757576216671</c:v>
                </c:pt>
                <c:pt idx="387">
                  <c:v>0.41427806170973708</c:v>
                </c:pt>
                <c:pt idx="388">
                  <c:v>0.4153485476573075</c:v>
                </c:pt>
                <c:pt idx="389">
                  <c:v>0.41641903360487786</c:v>
                </c:pt>
                <c:pt idx="390">
                  <c:v>0.41748951955244823</c:v>
                </c:pt>
                <c:pt idx="391">
                  <c:v>0.41856000550001859</c:v>
                </c:pt>
                <c:pt idx="392">
                  <c:v>0.41963049144758902</c:v>
                </c:pt>
                <c:pt idx="393">
                  <c:v>0.42070097739515938</c:v>
                </c:pt>
                <c:pt idx="394">
                  <c:v>0.42177146334272975</c:v>
                </c:pt>
                <c:pt idx="395">
                  <c:v>0.42284194929030017</c:v>
                </c:pt>
                <c:pt idx="396">
                  <c:v>0.42391243523787053</c:v>
                </c:pt>
                <c:pt idx="397">
                  <c:v>0.4249829211854409</c:v>
                </c:pt>
                <c:pt idx="398">
                  <c:v>0.42605340713301126</c:v>
                </c:pt>
                <c:pt idx="399">
                  <c:v>0.42712389308058168</c:v>
                </c:pt>
                <c:pt idx="400">
                  <c:v>0.42819437902815205</c:v>
                </c:pt>
                <c:pt idx="401">
                  <c:v>0.42926486497572242</c:v>
                </c:pt>
                <c:pt idx="402">
                  <c:v>0.43033535092329278</c:v>
                </c:pt>
                <c:pt idx="403">
                  <c:v>0.4314058368708632</c:v>
                </c:pt>
                <c:pt idx="404">
                  <c:v>0.43247632281843357</c:v>
                </c:pt>
                <c:pt idx="405">
                  <c:v>0.43354680876600393</c:v>
                </c:pt>
                <c:pt idx="406">
                  <c:v>0.4346172947135743</c:v>
                </c:pt>
                <c:pt idx="407">
                  <c:v>0.43568778066114472</c:v>
                </c:pt>
                <c:pt idx="408">
                  <c:v>0.43675826660871508</c:v>
                </c:pt>
                <c:pt idx="409">
                  <c:v>0.43782875255628545</c:v>
                </c:pt>
                <c:pt idx="410">
                  <c:v>0.43889923850385582</c:v>
                </c:pt>
                <c:pt idx="411">
                  <c:v>0.43996972445142624</c:v>
                </c:pt>
                <c:pt idx="412">
                  <c:v>0.4410402103989966</c:v>
                </c:pt>
                <c:pt idx="413">
                  <c:v>0.44211069634656697</c:v>
                </c:pt>
                <c:pt idx="414">
                  <c:v>0.44318118229413739</c:v>
                </c:pt>
                <c:pt idx="415">
                  <c:v>0.44425166824170775</c:v>
                </c:pt>
                <c:pt idx="416">
                  <c:v>0.44532215418927812</c:v>
                </c:pt>
                <c:pt idx="417">
                  <c:v>0.44639264013684848</c:v>
                </c:pt>
                <c:pt idx="418">
                  <c:v>0.44746312608441891</c:v>
                </c:pt>
                <c:pt idx="419">
                  <c:v>0.44853361203198927</c:v>
                </c:pt>
                <c:pt idx="420">
                  <c:v>0.44960409797955964</c:v>
                </c:pt>
                <c:pt idx="421">
                  <c:v>0.45067458392713</c:v>
                </c:pt>
                <c:pt idx="422">
                  <c:v>0.45174506987470042</c:v>
                </c:pt>
                <c:pt idx="423">
                  <c:v>0.45281555582227079</c:v>
                </c:pt>
                <c:pt idx="424">
                  <c:v>0.45388604176984115</c:v>
                </c:pt>
                <c:pt idx="425">
                  <c:v>0.45495652771741152</c:v>
                </c:pt>
                <c:pt idx="426">
                  <c:v>0.45602701366498194</c:v>
                </c:pt>
                <c:pt idx="427">
                  <c:v>0.4570974996125523</c:v>
                </c:pt>
                <c:pt idx="428">
                  <c:v>0.45816798556012267</c:v>
                </c:pt>
                <c:pt idx="429">
                  <c:v>0.45923847150769309</c:v>
                </c:pt>
                <c:pt idx="430">
                  <c:v>0.46030895745526346</c:v>
                </c:pt>
                <c:pt idx="431">
                  <c:v>0.46137944340283382</c:v>
                </c:pt>
                <c:pt idx="432">
                  <c:v>0.46244992935040419</c:v>
                </c:pt>
                <c:pt idx="433">
                  <c:v>0.46352041529797461</c:v>
                </c:pt>
                <c:pt idx="434">
                  <c:v>0.46459090124554497</c:v>
                </c:pt>
                <c:pt idx="435">
                  <c:v>0.46566138719311534</c:v>
                </c:pt>
                <c:pt idx="436">
                  <c:v>0.4667318731406857</c:v>
                </c:pt>
                <c:pt idx="437">
                  <c:v>0.46780235908825613</c:v>
                </c:pt>
                <c:pt idx="438">
                  <c:v>0.46887284503582649</c:v>
                </c:pt>
                <c:pt idx="439">
                  <c:v>0.46994333098339686</c:v>
                </c:pt>
                <c:pt idx="440">
                  <c:v>0.47101381693096722</c:v>
                </c:pt>
                <c:pt idx="441">
                  <c:v>0.47208430287853764</c:v>
                </c:pt>
                <c:pt idx="442">
                  <c:v>0.47315478882610801</c:v>
                </c:pt>
                <c:pt idx="443">
                  <c:v>0.47422527477367837</c:v>
                </c:pt>
                <c:pt idx="444">
                  <c:v>0.47529576072124874</c:v>
                </c:pt>
                <c:pt idx="445">
                  <c:v>0.47636624666881916</c:v>
                </c:pt>
                <c:pt idx="446">
                  <c:v>0.47743673261638953</c:v>
                </c:pt>
                <c:pt idx="447">
                  <c:v>0.47850721856395989</c:v>
                </c:pt>
                <c:pt idx="448">
                  <c:v>0.47957770451153031</c:v>
                </c:pt>
                <c:pt idx="449">
                  <c:v>0.48064819045910068</c:v>
                </c:pt>
                <c:pt idx="450">
                  <c:v>0.48171867640667104</c:v>
                </c:pt>
                <c:pt idx="451">
                  <c:v>0.48278916235424141</c:v>
                </c:pt>
                <c:pt idx="452">
                  <c:v>0.48385964830181183</c:v>
                </c:pt>
                <c:pt idx="453">
                  <c:v>0.48493013424938219</c:v>
                </c:pt>
                <c:pt idx="454">
                  <c:v>0.48600062019695256</c:v>
                </c:pt>
                <c:pt idx="455">
                  <c:v>0.48707110614452293</c:v>
                </c:pt>
                <c:pt idx="456">
                  <c:v>0.48814159209209335</c:v>
                </c:pt>
                <c:pt idx="457">
                  <c:v>0.48921207803966371</c:v>
                </c:pt>
                <c:pt idx="458">
                  <c:v>0.49028256398723408</c:v>
                </c:pt>
                <c:pt idx="459">
                  <c:v>0.49135304993480444</c:v>
                </c:pt>
                <c:pt idx="460">
                  <c:v>0.49242353588237486</c:v>
                </c:pt>
                <c:pt idx="461">
                  <c:v>0.49349402182994523</c:v>
                </c:pt>
                <c:pt idx="462">
                  <c:v>0.49456450777751559</c:v>
                </c:pt>
                <c:pt idx="463">
                  <c:v>0.49563499372508596</c:v>
                </c:pt>
                <c:pt idx="464">
                  <c:v>0.49670547967265638</c:v>
                </c:pt>
                <c:pt idx="465">
                  <c:v>0.49777596562022675</c:v>
                </c:pt>
                <c:pt idx="466">
                  <c:v>0.49884645156779711</c:v>
                </c:pt>
                <c:pt idx="467">
                  <c:v>0.49991693751536753</c:v>
                </c:pt>
                <c:pt idx="468">
                  <c:v>0.5009874234629379</c:v>
                </c:pt>
                <c:pt idx="469">
                  <c:v>0.50205790941050832</c:v>
                </c:pt>
                <c:pt idx="470">
                  <c:v>0.50312839535807863</c:v>
                </c:pt>
                <c:pt idx="471">
                  <c:v>0.50419888130564905</c:v>
                </c:pt>
                <c:pt idx="472">
                  <c:v>0.50526936725321936</c:v>
                </c:pt>
                <c:pt idx="473">
                  <c:v>0.50633985320078978</c:v>
                </c:pt>
                <c:pt idx="474">
                  <c:v>0.5074103391483602</c:v>
                </c:pt>
                <c:pt idx="475">
                  <c:v>0.50848082509593051</c:v>
                </c:pt>
                <c:pt idx="476">
                  <c:v>0.50955131104350093</c:v>
                </c:pt>
                <c:pt idx="477">
                  <c:v>0.51062179699107135</c:v>
                </c:pt>
                <c:pt idx="478">
                  <c:v>0.51169228293864166</c:v>
                </c:pt>
                <c:pt idx="479">
                  <c:v>0.51276276888621208</c:v>
                </c:pt>
                <c:pt idx="480">
                  <c:v>0.51383325483378239</c:v>
                </c:pt>
                <c:pt idx="481">
                  <c:v>0.51490374078135281</c:v>
                </c:pt>
                <c:pt idx="482">
                  <c:v>0.51597422672892324</c:v>
                </c:pt>
                <c:pt idx="483">
                  <c:v>0.51704471267649355</c:v>
                </c:pt>
                <c:pt idx="484">
                  <c:v>0.51811519862406397</c:v>
                </c:pt>
                <c:pt idx="485">
                  <c:v>0.51918568457163439</c:v>
                </c:pt>
                <c:pt idx="486">
                  <c:v>0.5202561705192047</c:v>
                </c:pt>
                <c:pt idx="487">
                  <c:v>0.52132665646677512</c:v>
                </c:pt>
                <c:pt idx="488">
                  <c:v>0.52239714241434554</c:v>
                </c:pt>
                <c:pt idx="489">
                  <c:v>0.52346762836191585</c:v>
                </c:pt>
                <c:pt idx="490">
                  <c:v>0.52453811430948627</c:v>
                </c:pt>
                <c:pt idx="491">
                  <c:v>0.52560860025705658</c:v>
                </c:pt>
                <c:pt idx="492">
                  <c:v>0.526679086204627</c:v>
                </c:pt>
                <c:pt idx="493">
                  <c:v>0.52774957215219742</c:v>
                </c:pt>
                <c:pt idx="494">
                  <c:v>0.52882005809976773</c:v>
                </c:pt>
                <c:pt idx="495">
                  <c:v>0.52989054404733815</c:v>
                </c:pt>
                <c:pt idx="496">
                  <c:v>0.53096102999490857</c:v>
                </c:pt>
                <c:pt idx="497">
                  <c:v>0.53203151594247888</c:v>
                </c:pt>
                <c:pt idx="498">
                  <c:v>0.5331020018900493</c:v>
                </c:pt>
                <c:pt idx="499">
                  <c:v>0.53417248783761972</c:v>
                </c:pt>
                <c:pt idx="500">
                  <c:v>0.53524297378519003</c:v>
                </c:pt>
                <c:pt idx="501">
                  <c:v>0.53631345973276046</c:v>
                </c:pt>
                <c:pt idx="502">
                  <c:v>0.53738394568033077</c:v>
                </c:pt>
                <c:pt idx="503">
                  <c:v>0.53845443162790119</c:v>
                </c:pt>
                <c:pt idx="504">
                  <c:v>0.53952491757547161</c:v>
                </c:pt>
                <c:pt idx="505">
                  <c:v>0.54059540352304192</c:v>
                </c:pt>
                <c:pt idx="506">
                  <c:v>0.54166588947061234</c:v>
                </c:pt>
                <c:pt idx="507">
                  <c:v>0.54273637541818276</c:v>
                </c:pt>
                <c:pt idx="508">
                  <c:v>0.54380686136575307</c:v>
                </c:pt>
                <c:pt idx="509">
                  <c:v>0.54487734731332349</c:v>
                </c:pt>
                <c:pt idx="510">
                  <c:v>0.5459478332608938</c:v>
                </c:pt>
                <c:pt idx="511">
                  <c:v>0.54701831920846422</c:v>
                </c:pt>
                <c:pt idx="512">
                  <c:v>0.54808880515603464</c:v>
                </c:pt>
                <c:pt idx="513">
                  <c:v>0.54915929110360495</c:v>
                </c:pt>
                <c:pt idx="514">
                  <c:v>0.55022977705117537</c:v>
                </c:pt>
                <c:pt idx="515">
                  <c:v>0.55130026299874579</c:v>
                </c:pt>
                <c:pt idx="516">
                  <c:v>0.5523707489463161</c:v>
                </c:pt>
                <c:pt idx="517">
                  <c:v>0.55344123489388652</c:v>
                </c:pt>
                <c:pt idx="518">
                  <c:v>0.55451172084145695</c:v>
                </c:pt>
                <c:pt idx="519">
                  <c:v>0.55558220678902726</c:v>
                </c:pt>
                <c:pt idx="520">
                  <c:v>0.55665269273659768</c:v>
                </c:pt>
                <c:pt idx="521">
                  <c:v>0.55772317868416799</c:v>
                </c:pt>
                <c:pt idx="522">
                  <c:v>0.55879366463173841</c:v>
                </c:pt>
                <c:pt idx="523">
                  <c:v>0.55986415057930883</c:v>
                </c:pt>
                <c:pt idx="524">
                  <c:v>0.56093463652687914</c:v>
                </c:pt>
                <c:pt idx="525">
                  <c:v>0.56200512247444956</c:v>
                </c:pt>
                <c:pt idx="526">
                  <c:v>0.56307560842201998</c:v>
                </c:pt>
                <c:pt idx="527">
                  <c:v>0.56414609436959029</c:v>
                </c:pt>
                <c:pt idx="528">
                  <c:v>0.56521658031716071</c:v>
                </c:pt>
                <c:pt idx="529">
                  <c:v>0.56628706626473102</c:v>
                </c:pt>
                <c:pt idx="530">
                  <c:v>0.56735755221230144</c:v>
                </c:pt>
                <c:pt idx="531">
                  <c:v>0.56842803815987186</c:v>
                </c:pt>
                <c:pt idx="532">
                  <c:v>0.56949852410744217</c:v>
                </c:pt>
                <c:pt idx="533">
                  <c:v>0.57056901005501259</c:v>
                </c:pt>
                <c:pt idx="534">
                  <c:v>0.57163949600258301</c:v>
                </c:pt>
                <c:pt idx="535">
                  <c:v>0.57270998195015332</c:v>
                </c:pt>
                <c:pt idx="536">
                  <c:v>0.57378046789772374</c:v>
                </c:pt>
                <c:pt idx="537">
                  <c:v>0.57485095384529417</c:v>
                </c:pt>
                <c:pt idx="538">
                  <c:v>0.57592143979286448</c:v>
                </c:pt>
                <c:pt idx="539">
                  <c:v>0.5769919257404349</c:v>
                </c:pt>
                <c:pt idx="540">
                  <c:v>0.57806241168800521</c:v>
                </c:pt>
                <c:pt idx="541">
                  <c:v>0.57913289763557563</c:v>
                </c:pt>
                <c:pt idx="542">
                  <c:v>0.58020338358314605</c:v>
                </c:pt>
                <c:pt idx="543">
                  <c:v>0.58127386953071636</c:v>
                </c:pt>
                <c:pt idx="544">
                  <c:v>0.58234435547828678</c:v>
                </c:pt>
                <c:pt idx="545">
                  <c:v>0.5834148414258572</c:v>
                </c:pt>
                <c:pt idx="546">
                  <c:v>0.58448532737342751</c:v>
                </c:pt>
                <c:pt idx="547">
                  <c:v>0.58555581332099793</c:v>
                </c:pt>
                <c:pt idx="548">
                  <c:v>0.58662629926856824</c:v>
                </c:pt>
                <c:pt idx="549">
                  <c:v>0.58769678521613866</c:v>
                </c:pt>
                <c:pt idx="550">
                  <c:v>0.58876727116370908</c:v>
                </c:pt>
                <c:pt idx="551">
                  <c:v>0.58983775711127939</c:v>
                </c:pt>
                <c:pt idx="552">
                  <c:v>0.59090824305884981</c:v>
                </c:pt>
                <c:pt idx="553">
                  <c:v>0.59197872900642023</c:v>
                </c:pt>
                <c:pt idx="554">
                  <c:v>0.59304921495399054</c:v>
                </c:pt>
                <c:pt idx="555">
                  <c:v>0.59411970090156097</c:v>
                </c:pt>
                <c:pt idx="556">
                  <c:v>0.59519018684913139</c:v>
                </c:pt>
                <c:pt idx="557">
                  <c:v>0.5962606727967017</c:v>
                </c:pt>
                <c:pt idx="558">
                  <c:v>0.59733115874427212</c:v>
                </c:pt>
                <c:pt idx="559">
                  <c:v>0.59840164469184243</c:v>
                </c:pt>
                <c:pt idx="560">
                  <c:v>0.59947213063941285</c:v>
                </c:pt>
                <c:pt idx="561">
                  <c:v>0.60054261658698327</c:v>
                </c:pt>
                <c:pt idx="562">
                  <c:v>0.60161310253455358</c:v>
                </c:pt>
                <c:pt idx="563">
                  <c:v>0.602683588482124</c:v>
                </c:pt>
                <c:pt idx="564">
                  <c:v>0.60375407442969442</c:v>
                </c:pt>
                <c:pt idx="565">
                  <c:v>0.60482456037726473</c:v>
                </c:pt>
                <c:pt idx="566">
                  <c:v>0.60589504632483515</c:v>
                </c:pt>
                <c:pt idx="567">
                  <c:v>0.60696553227240557</c:v>
                </c:pt>
                <c:pt idx="568">
                  <c:v>0.60803601821997588</c:v>
                </c:pt>
                <c:pt idx="569">
                  <c:v>0.6091065041675463</c:v>
                </c:pt>
                <c:pt idx="570">
                  <c:v>0.61017699011511661</c:v>
                </c:pt>
                <c:pt idx="571">
                  <c:v>0.61124747606268703</c:v>
                </c:pt>
                <c:pt idx="572">
                  <c:v>0.61231796201025745</c:v>
                </c:pt>
                <c:pt idx="573">
                  <c:v>0.61338844795782776</c:v>
                </c:pt>
                <c:pt idx="574">
                  <c:v>0.61445893390539819</c:v>
                </c:pt>
                <c:pt idx="575">
                  <c:v>0.61552941985296861</c:v>
                </c:pt>
                <c:pt idx="576">
                  <c:v>0.61659990580053892</c:v>
                </c:pt>
                <c:pt idx="577">
                  <c:v>0.61767039174810934</c:v>
                </c:pt>
                <c:pt idx="578">
                  <c:v>0.61874087769567965</c:v>
                </c:pt>
                <c:pt idx="579">
                  <c:v>0.61981136364325007</c:v>
                </c:pt>
                <c:pt idx="580">
                  <c:v>0.62088184959082049</c:v>
                </c:pt>
                <c:pt idx="581">
                  <c:v>0.6219523355383908</c:v>
                </c:pt>
                <c:pt idx="582">
                  <c:v>0.62302282148596122</c:v>
                </c:pt>
                <c:pt idx="583">
                  <c:v>0.62409330743353164</c:v>
                </c:pt>
                <c:pt idx="584">
                  <c:v>0.62516379338110195</c:v>
                </c:pt>
                <c:pt idx="585">
                  <c:v>0.62623427932867237</c:v>
                </c:pt>
                <c:pt idx="586">
                  <c:v>0.62730476527624279</c:v>
                </c:pt>
                <c:pt idx="587">
                  <c:v>0.6283752512238131</c:v>
                </c:pt>
                <c:pt idx="588">
                  <c:v>0.62944573717138352</c:v>
                </c:pt>
                <c:pt idx="589">
                  <c:v>0.63051622311895383</c:v>
                </c:pt>
                <c:pt idx="590">
                  <c:v>0.63158670906652425</c:v>
                </c:pt>
                <c:pt idx="591">
                  <c:v>0.63265719501409468</c:v>
                </c:pt>
                <c:pt idx="592">
                  <c:v>0.63372768096166499</c:v>
                </c:pt>
                <c:pt idx="593">
                  <c:v>0.63479816690923541</c:v>
                </c:pt>
                <c:pt idx="594">
                  <c:v>0.63586865285680583</c:v>
                </c:pt>
                <c:pt idx="595">
                  <c:v>0.63693913880437614</c:v>
                </c:pt>
                <c:pt idx="596">
                  <c:v>0.63800962475194656</c:v>
                </c:pt>
                <c:pt idx="597">
                  <c:v>0.63908011069951687</c:v>
                </c:pt>
                <c:pt idx="598">
                  <c:v>0.64015059664708729</c:v>
                </c:pt>
                <c:pt idx="599">
                  <c:v>0.64122108259465771</c:v>
                </c:pt>
                <c:pt idx="600">
                  <c:v>0.64229156854222802</c:v>
                </c:pt>
                <c:pt idx="601">
                  <c:v>0.64336205448979844</c:v>
                </c:pt>
                <c:pt idx="602">
                  <c:v>0.64443254043736886</c:v>
                </c:pt>
                <c:pt idx="603">
                  <c:v>0.64550302638493917</c:v>
                </c:pt>
                <c:pt idx="604">
                  <c:v>0.64657351233250959</c:v>
                </c:pt>
                <c:pt idx="605">
                  <c:v>0.64764399828008001</c:v>
                </c:pt>
                <c:pt idx="606">
                  <c:v>0.64871448422765032</c:v>
                </c:pt>
                <c:pt idx="607">
                  <c:v>0.64978497017522074</c:v>
                </c:pt>
                <c:pt idx="608">
                  <c:v>0.65085545612279105</c:v>
                </c:pt>
                <c:pt idx="609">
                  <c:v>0.65192594207036147</c:v>
                </c:pt>
                <c:pt idx="610">
                  <c:v>0.6529964280179319</c:v>
                </c:pt>
                <c:pt idx="611">
                  <c:v>0.65406691396550221</c:v>
                </c:pt>
                <c:pt idx="612">
                  <c:v>0.65513739991307263</c:v>
                </c:pt>
                <c:pt idx="613">
                  <c:v>0.65620788586064305</c:v>
                </c:pt>
                <c:pt idx="614">
                  <c:v>0.65727837180821336</c:v>
                </c:pt>
                <c:pt idx="615">
                  <c:v>0.65834885775578378</c:v>
                </c:pt>
                <c:pt idx="616">
                  <c:v>0.65941934370335409</c:v>
                </c:pt>
                <c:pt idx="617">
                  <c:v>0.66048982965092451</c:v>
                </c:pt>
                <c:pt idx="618">
                  <c:v>0.66156031559849493</c:v>
                </c:pt>
                <c:pt idx="619">
                  <c:v>0.66263080154606524</c:v>
                </c:pt>
                <c:pt idx="620">
                  <c:v>0.66370128749363566</c:v>
                </c:pt>
                <c:pt idx="621">
                  <c:v>0.66477177344120608</c:v>
                </c:pt>
                <c:pt idx="622">
                  <c:v>0.66584225938877639</c:v>
                </c:pt>
                <c:pt idx="623">
                  <c:v>0.66691274533634681</c:v>
                </c:pt>
                <c:pt idx="624">
                  <c:v>0.66798323128391723</c:v>
                </c:pt>
                <c:pt idx="625">
                  <c:v>0.66905371723148754</c:v>
                </c:pt>
                <c:pt idx="626">
                  <c:v>0.67012420317905796</c:v>
                </c:pt>
                <c:pt idx="627">
                  <c:v>0.67119468912662827</c:v>
                </c:pt>
                <c:pt idx="628">
                  <c:v>0.6722651750741987</c:v>
                </c:pt>
                <c:pt idx="629">
                  <c:v>0.67333566102176912</c:v>
                </c:pt>
                <c:pt idx="630">
                  <c:v>0.67440614696933943</c:v>
                </c:pt>
                <c:pt idx="631">
                  <c:v>0.67547663291690985</c:v>
                </c:pt>
                <c:pt idx="632">
                  <c:v>0.67654711886448027</c:v>
                </c:pt>
                <c:pt idx="633">
                  <c:v>0.67761760481205058</c:v>
                </c:pt>
                <c:pt idx="634">
                  <c:v>0.678688090759621</c:v>
                </c:pt>
                <c:pt idx="635">
                  <c:v>0.67975857670719142</c:v>
                </c:pt>
                <c:pt idx="636">
                  <c:v>0.68082906265476173</c:v>
                </c:pt>
                <c:pt idx="637">
                  <c:v>0.68189954860233215</c:v>
                </c:pt>
                <c:pt idx="638">
                  <c:v>0.68297003454990246</c:v>
                </c:pt>
                <c:pt idx="639">
                  <c:v>0.68404052049747288</c:v>
                </c:pt>
                <c:pt idx="640">
                  <c:v>0.6851110064450433</c:v>
                </c:pt>
                <c:pt idx="641">
                  <c:v>0.68618149239261361</c:v>
                </c:pt>
                <c:pt idx="642">
                  <c:v>0.68725197834018403</c:v>
                </c:pt>
                <c:pt idx="643">
                  <c:v>0.68832246428775445</c:v>
                </c:pt>
                <c:pt idx="644">
                  <c:v>0.68939295023532476</c:v>
                </c:pt>
                <c:pt idx="645">
                  <c:v>0.69046343618289518</c:v>
                </c:pt>
                <c:pt idx="646">
                  <c:v>0.69153392213046549</c:v>
                </c:pt>
                <c:pt idx="647">
                  <c:v>0.69260440807803592</c:v>
                </c:pt>
                <c:pt idx="648">
                  <c:v>0.69367489402560634</c:v>
                </c:pt>
                <c:pt idx="649">
                  <c:v>0.69474537997317665</c:v>
                </c:pt>
                <c:pt idx="650">
                  <c:v>0.69581586592074707</c:v>
                </c:pt>
                <c:pt idx="651">
                  <c:v>0.69688635186831749</c:v>
                </c:pt>
                <c:pt idx="652">
                  <c:v>0.6979568378158878</c:v>
                </c:pt>
                <c:pt idx="653">
                  <c:v>0.69902732376345822</c:v>
                </c:pt>
                <c:pt idx="654">
                  <c:v>0.70009780971102864</c:v>
                </c:pt>
                <c:pt idx="655">
                  <c:v>0.70116829565859895</c:v>
                </c:pt>
                <c:pt idx="656">
                  <c:v>0.70223878160616937</c:v>
                </c:pt>
                <c:pt idx="657">
                  <c:v>0.70330926755373968</c:v>
                </c:pt>
                <c:pt idx="658">
                  <c:v>0.7043797535013101</c:v>
                </c:pt>
                <c:pt idx="659">
                  <c:v>0.70545023944888052</c:v>
                </c:pt>
                <c:pt idx="660">
                  <c:v>0.70652072539645083</c:v>
                </c:pt>
                <c:pt idx="661">
                  <c:v>0.70759121134402125</c:v>
                </c:pt>
                <c:pt idx="662">
                  <c:v>0.70866169729159167</c:v>
                </c:pt>
                <c:pt idx="663">
                  <c:v>0.70973218323916198</c:v>
                </c:pt>
                <c:pt idx="664">
                  <c:v>0.71080266918673241</c:v>
                </c:pt>
                <c:pt idx="665">
                  <c:v>0.71187315513430272</c:v>
                </c:pt>
                <c:pt idx="666">
                  <c:v>0.71294364108187314</c:v>
                </c:pt>
                <c:pt idx="667">
                  <c:v>0.71401412702944356</c:v>
                </c:pt>
                <c:pt idx="668">
                  <c:v>0.71508461297701387</c:v>
                </c:pt>
                <c:pt idx="669">
                  <c:v>0.71615509892458429</c:v>
                </c:pt>
                <c:pt idx="670">
                  <c:v>0.71722558487215471</c:v>
                </c:pt>
                <c:pt idx="671">
                  <c:v>0.71829607081972502</c:v>
                </c:pt>
                <c:pt idx="672">
                  <c:v>0.71936655676729544</c:v>
                </c:pt>
                <c:pt idx="673">
                  <c:v>0.72043704271486586</c:v>
                </c:pt>
                <c:pt idx="674">
                  <c:v>0.72150752866243617</c:v>
                </c:pt>
                <c:pt idx="675">
                  <c:v>0.72257801461000659</c:v>
                </c:pt>
                <c:pt idx="676">
                  <c:v>0.7236485005575769</c:v>
                </c:pt>
                <c:pt idx="677">
                  <c:v>0.72471898650514732</c:v>
                </c:pt>
                <c:pt idx="678">
                  <c:v>0.72578947245271774</c:v>
                </c:pt>
                <c:pt idx="679">
                  <c:v>0.72685995840028805</c:v>
                </c:pt>
                <c:pt idx="680">
                  <c:v>0.72793044434785847</c:v>
                </c:pt>
                <c:pt idx="681">
                  <c:v>0.7290009302954289</c:v>
                </c:pt>
                <c:pt idx="682">
                  <c:v>0.7300714162429992</c:v>
                </c:pt>
                <c:pt idx="683">
                  <c:v>0.73114190219056963</c:v>
                </c:pt>
                <c:pt idx="684">
                  <c:v>0.73221238813813994</c:v>
                </c:pt>
                <c:pt idx="685">
                  <c:v>0.73328287408571036</c:v>
                </c:pt>
                <c:pt idx="686">
                  <c:v>0.73435336003328078</c:v>
                </c:pt>
                <c:pt idx="687">
                  <c:v>0.73542384598085109</c:v>
                </c:pt>
                <c:pt idx="688">
                  <c:v>0.73649433192842151</c:v>
                </c:pt>
                <c:pt idx="689">
                  <c:v>0.73756481787599193</c:v>
                </c:pt>
                <c:pt idx="690">
                  <c:v>0.73863530382356224</c:v>
                </c:pt>
                <c:pt idx="691">
                  <c:v>0.73970578977113266</c:v>
                </c:pt>
                <c:pt idx="692">
                  <c:v>0.74077627571870308</c:v>
                </c:pt>
                <c:pt idx="693">
                  <c:v>0.74184676166627339</c:v>
                </c:pt>
                <c:pt idx="694">
                  <c:v>0.74291724761384381</c:v>
                </c:pt>
                <c:pt idx="695">
                  <c:v>0.74398773356141412</c:v>
                </c:pt>
                <c:pt idx="696">
                  <c:v>0.74505821950898454</c:v>
                </c:pt>
                <c:pt idx="697">
                  <c:v>0.74612870545655496</c:v>
                </c:pt>
                <c:pt idx="698">
                  <c:v>0.74719919140412527</c:v>
                </c:pt>
                <c:pt idx="699">
                  <c:v>0.74826967735169569</c:v>
                </c:pt>
                <c:pt idx="700">
                  <c:v>0.74934016329926612</c:v>
                </c:pt>
                <c:pt idx="701">
                  <c:v>0.75041064924683643</c:v>
                </c:pt>
                <c:pt idx="702">
                  <c:v>0.75148113519440685</c:v>
                </c:pt>
                <c:pt idx="703">
                  <c:v>0.75255162114197716</c:v>
                </c:pt>
                <c:pt idx="704">
                  <c:v>0.75362210708954758</c:v>
                </c:pt>
                <c:pt idx="705">
                  <c:v>0.754692593037118</c:v>
                </c:pt>
                <c:pt idx="706">
                  <c:v>0.75576307898468831</c:v>
                </c:pt>
                <c:pt idx="707">
                  <c:v>0.75683356493225873</c:v>
                </c:pt>
                <c:pt idx="708">
                  <c:v>0.75790405087982915</c:v>
                </c:pt>
                <c:pt idx="709">
                  <c:v>0.75897453682739946</c:v>
                </c:pt>
                <c:pt idx="710">
                  <c:v>0.76004502277496988</c:v>
                </c:pt>
                <c:pt idx="711">
                  <c:v>0.7611155087225403</c:v>
                </c:pt>
                <c:pt idx="712">
                  <c:v>0.76218599467011061</c:v>
                </c:pt>
                <c:pt idx="713">
                  <c:v>0.76325648061768103</c:v>
                </c:pt>
                <c:pt idx="714">
                  <c:v>0.76432696656525134</c:v>
                </c:pt>
                <c:pt idx="715">
                  <c:v>0.76539745251282176</c:v>
                </c:pt>
                <c:pt idx="716">
                  <c:v>0.76646793846039218</c:v>
                </c:pt>
                <c:pt idx="717">
                  <c:v>0.76753842440796249</c:v>
                </c:pt>
                <c:pt idx="718">
                  <c:v>0.76860891035553291</c:v>
                </c:pt>
                <c:pt idx="719">
                  <c:v>0.76967939630310334</c:v>
                </c:pt>
                <c:pt idx="720">
                  <c:v>0.77074988225067365</c:v>
                </c:pt>
                <c:pt idx="721">
                  <c:v>0.77182036819824407</c:v>
                </c:pt>
                <c:pt idx="722">
                  <c:v>0.77289085414581449</c:v>
                </c:pt>
                <c:pt idx="723">
                  <c:v>0.7739613400933848</c:v>
                </c:pt>
                <c:pt idx="724">
                  <c:v>0.77503182604095522</c:v>
                </c:pt>
                <c:pt idx="725">
                  <c:v>0.77610231198852553</c:v>
                </c:pt>
                <c:pt idx="726">
                  <c:v>0.77717279793609595</c:v>
                </c:pt>
                <c:pt idx="727">
                  <c:v>0.77824328388366637</c:v>
                </c:pt>
                <c:pt idx="728">
                  <c:v>0.77931376983123668</c:v>
                </c:pt>
                <c:pt idx="729">
                  <c:v>0.7803842557788071</c:v>
                </c:pt>
                <c:pt idx="730">
                  <c:v>0.78145474172637752</c:v>
                </c:pt>
                <c:pt idx="731">
                  <c:v>0.78252522767394783</c:v>
                </c:pt>
                <c:pt idx="732">
                  <c:v>0.78359571362151825</c:v>
                </c:pt>
                <c:pt idx="733">
                  <c:v>0.78466619956908856</c:v>
                </c:pt>
                <c:pt idx="734">
                  <c:v>0.78573668551665898</c:v>
                </c:pt>
                <c:pt idx="735">
                  <c:v>0.7868071714642294</c:v>
                </c:pt>
                <c:pt idx="736">
                  <c:v>0.78787765741179971</c:v>
                </c:pt>
                <c:pt idx="737">
                  <c:v>0.78894814335937014</c:v>
                </c:pt>
                <c:pt idx="738">
                  <c:v>0.79001862930694056</c:v>
                </c:pt>
                <c:pt idx="739">
                  <c:v>0.79108911525451087</c:v>
                </c:pt>
                <c:pt idx="740">
                  <c:v>0.79215960120208129</c:v>
                </c:pt>
                <c:pt idx="741">
                  <c:v>0.79323008714965171</c:v>
                </c:pt>
                <c:pt idx="742">
                  <c:v>0.79430057309722202</c:v>
                </c:pt>
                <c:pt idx="743">
                  <c:v>0.79537105904479244</c:v>
                </c:pt>
                <c:pt idx="744">
                  <c:v>0.79644154499236275</c:v>
                </c:pt>
                <c:pt idx="745">
                  <c:v>0.79751203093993317</c:v>
                </c:pt>
                <c:pt idx="746">
                  <c:v>0.79858251688750359</c:v>
                </c:pt>
                <c:pt idx="747">
                  <c:v>0.7996530028350739</c:v>
                </c:pt>
                <c:pt idx="748">
                  <c:v>0.80072348878264432</c:v>
                </c:pt>
                <c:pt idx="749">
                  <c:v>0.80179397473021474</c:v>
                </c:pt>
                <c:pt idx="750">
                  <c:v>0.80286446067778505</c:v>
                </c:pt>
                <c:pt idx="751">
                  <c:v>0.80393494662535547</c:v>
                </c:pt>
                <c:pt idx="752">
                  <c:v>0.80500543257292578</c:v>
                </c:pt>
                <c:pt idx="753">
                  <c:v>0.8060759185204962</c:v>
                </c:pt>
                <c:pt idx="754">
                  <c:v>0.80714640446806662</c:v>
                </c:pt>
                <c:pt idx="755">
                  <c:v>0.80821689041563693</c:v>
                </c:pt>
                <c:pt idx="756">
                  <c:v>0.80928737636320736</c:v>
                </c:pt>
                <c:pt idx="757">
                  <c:v>0.81035786231077778</c:v>
                </c:pt>
                <c:pt idx="758">
                  <c:v>0.81142834825834809</c:v>
                </c:pt>
                <c:pt idx="759">
                  <c:v>0.81249883420591851</c:v>
                </c:pt>
                <c:pt idx="760">
                  <c:v>0.81356932015348893</c:v>
                </c:pt>
                <c:pt idx="761">
                  <c:v>0.81463980610105924</c:v>
                </c:pt>
                <c:pt idx="762">
                  <c:v>0.81571029204862966</c:v>
                </c:pt>
                <c:pt idx="763">
                  <c:v>0.81678077799619997</c:v>
                </c:pt>
                <c:pt idx="764">
                  <c:v>0.81785126394377039</c:v>
                </c:pt>
                <c:pt idx="765">
                  <c:v>0.81892174989134081</c:v>
                </c:pt>
                <c:pt idx="766">
                  <c:v>0.81999223583891112</c:v>
                </c:pt>
                <c:pt idx="767">
                  <c:v>0.82106272178648154</c:v>
                </c:pt>
                <c:pt idx="768">
                  <c:v>0.82213320773405196</c:v>
                </c:pt>
                <c:pt idx="769">
                  <c:v>0.82320369368162227</c:v>
                </c:pt>
                <c:pt idx="770">
                  <c:v>0.82427417962919269</c:v>
                </c:pt>
                <c:pt idx="771">
                  <c:v>0.825344665576763</c:v>
                </c:pt>
                <c:pt idx="772">
                  <c:v>0.82641515152433342</c:v>
                </c:pt>
                <c:pt idx="773">
                  <c:v>0.82748563747190385</c:v>
                </c:pt>
                <c:pt idx="774">
                  <c:v>0.82855612341947416</c:v>
                </c:pt>
                <c:pt idx="775">
                  <c:v>0.82962660936704458</c:v>
                </c:pt>
                <c:pt idx="776">
                  <c:v>0.830697095314615</c:v>
                </c:pt>
                <c:pt idx="777">
                  <c:v>0.83176758126218531</c:v>
                </c:pt>
                <c:pt idx="778">
                  <c:v>0.83283806720975573</c:v>
                </c:pt>
                <c:pt idx="779">
                  <c:v>0.83390855315732615</c:v>
                </c:pt>
                <c:pt idx="780">
                  <c:v>0.83497903910489646</c:v>
                </c:pt>
                <c:pt idx="781">
                  <c:v>0.83604952505246688</c:v>
                </c:pt>
                <c:pt idx="782">
                  <c:v>0.83712001100003719</c:v>
                </c:pt>
                <c:pt idx="783">
                  <c:v>0.83819049694760761</c:v>
                </c:pt>
                <c:pt idx="784">
                  <c:v>0.83926098289517803</c:v>
                </c:pt>
                <c:pt idx="785">
                  <c:v>0.84033146884274834</c:v>
                </c:pt>
                <c:pt idx="786">
                  <c:v>0.84140195479031876</c:v>
                </c:pt>
                <c:pt idx="787">
                  <c:v>0.84247244073788918</c:v>
                </c:pt>
                <c:pt idx="788">
                  <c:v>0.84354292668545949</c:v>
                </c:pt>
                <c:pt idx="789">
                  <c:v>0.84461341263302991</c:v>
                </c:pt>
                <c:pt idx="790">
                  <c:v>0.84568389858060034</c:v>
                </c:pt>
                <c:pt idx="791">
                  <c:v>0.84675438452817064</c:v>
                </c:pt>
                <c:pt idx="792">
                  <c:v>0.84782487047574107</c:v>
                </c:pt>
                <c:pt idx="793">
                  <c:v>0.84889535642331138</c:v>
                </c:pt>
                <c:pt idx="794">
                  <c:v>0.8499658423708818</c:v>
                </c:pt>
                <c:pt idx="795">
                  <c:v>0.85103632831845222</c:v>
                </c:pt>
                <c:pt idx="796">
                  <c:v>0.85210681426602253</c:v>
                </c:pt>
                <c:pt idx="797">
                  <c:v>0.85317730021359295</c:v>
                </c:pt>
                <c:pt idx="798">
                  <c:v>0.85424778616116337</c:v>
                </c:pt>
                <c:pt idx="799">
                  <c:v>0.85531827210873368</c:v>
                </c:pt>
                <c:pt idx="800">
                  <c:v>0.8563887580563041</c:v>
                </c:pt>
                <c:pt idx="801">
                  <c:v>0.85745924400387441</c:v>
                </c:pt>
                <c:pt idx="802">
                  <c:v>0.85852972995144483</c:v>
                </c:pt>
                <c:pt idx="803">
                  <c:v>0.85960021589901525</c:v>
                </c:pt>
                <c:pt idx="804">
                  <c:v>0.86067070184658556</c:v>
                </c:pt>
                <c:pt idx="805">
                  <c:v>0.86174118779415598</c:v>
                </c:pt>
                <c:pt idx="806">
                  <c:v>0.8628116737417264</c:v>
                </c:pt>
                <c:pt idx="807">
                  <c:v>0.86388215968929671</c:v>
                </c:pt>
                <c:pt idx="808">
                  <c:v>0.86495264563686713</c:v>
                </c:pt>
                <c:pt idx="809">
                  <c:v>0.86602313158443756</c:v>
                </c:pt>
                <c:pt idx="810">
                  <c:v>0.86709361753200787</c:v>
                </c:pt>
                <c:pt idx="811">
                  <c:v>0.86816410347957829</c:v>
                </c:pt>
                <c:pt idx="812">
                  <c:v>0.8692345894271486</c:v>
                </c:pt>
                <c:pt idx="813">
                  <c:v>0.87030507537471902</c:v>
                </c:pt>
                <c:pt idx="814">
                  <c:v>0.87137556132228944</c:v>
                </c:pt>
                <c:pt idx="815">
                  <c:v>0.87244604726985975</c:v>
                </c:pt>
                <c:pt idx="816">
                  <c:v>0.87351653321743017</c:v>
                </c:pt>
                <c:pt idx="817">
                  <c:v>0.87458701916500059</c:v>
                </c:pt>
                <c:pt idx="818">
                  <c:v>0.8756575051125709</c:v>
                </c:pt>
                <c:pt idx="819">
                  <c:v>0.87672799106014132</c:v>
                </c:pt>
                <c:pt idx="820">
                  <c:v>0.87779847700771163</c:v>
                </c:pt>
                <c:pt idx="821">
                  <c:v>0.87886896295528205</c:v>
                </c:pt>
                <c:pt idx="822">
                  <c:v>0.87993944890285247</c:v>
                </c:pt>
                <c:pt idx="823">
                  <c:v>0.88100993485042278</c:v>
                </c:pt>
                <c:pt idx="824">
                  <c:v>0.8820804207979932</c:v>
                </c:pt>
                <c:pt idx="825">
                  <c:v>0.88315090674556362</c:v>
                </c:pt>
                <c:pt idx="826">
                  <c:v>0.88422139269313393</c:v>
                </c:pt>
                <c:pt idx="827">
                  <c:v>0.88529187864070435</c:v>
                </c:pt>
                <c:pt idx="828">
                  <c:v>0.88636236458827478</c:v>
                </c:pt>
                <c:pt idx="829">
                  <c:v>0.88743285053584509</c:v>
                </c:pt>
                <c:pt idx="830">
                  <c:v>0.88850333648341551</c:v>
                </c:pt>
                <c:pt idx="831">
                  <c:v>0.88957382243098582</c:v>
                </c:pt>
                <c:pt idx="832">
                  <c:v>0.89064430837855624</c:v>
                </c:pt>
                <c:pt idx="833">
                  <c:v>0.89171479432612666</c:v>
                </c:pt>
                <c:pt idx="834">
                  <c:v>0.89278528027369697</c:v>
                </c:pt>
                <c:pt idx="835">
                  <c:v>0.89385576622126739</c:v>
                </c:pt>
                <c:pt idx="836">
                  <c:v>0.89492625216883781</c:v>
                </c:pt>
                <c:pt idx="837">
                  <c:v>0.89599673811640812</c:v>
                </c:pt>
                <c:pt idx="838">
                  <c:v>0.89706722406397854</c:v>
                </c:pt>
                <c:pt idx="839">
                  <c:v>0.89813771001154885</c:v>
                </c:pt>
                <c:pt idx="840">
                  <c:v>0.89920819595911927</c:v>
                </c:pt>
                <c:pt idx="841">
                  <c:v>0.90027868190668969</c:v>
                </c:pt>
                <c:pt idx="842">
                  <c:v>0.90134916785426</c:v>
                </c:pt>
                <c:pt idx="843">
                  <c:v>0.90241965380183042</c:v>
                </c:pt>
                <c:pt idx="844">
                  <c:v>0.90349013974940084</c:v>
                </c:pt>
                <c:pt idx="845">
                  <c:v>0.90456062569697115</c:v>
                </c:pt>
                <c:pt idx="846">
                  <c:v>0.90563111164454158</c:v>
                </c:pt>
                <c:pt idx="847">
                  <c:v>0.906701597592112</c:v>
                </c:pt>
                <c:pt idx="848">
                  <c:v>0.90777208353968231</c:v>
                </c:pt>
                <c:pt idx="849">
                  <c:v>0.90884256948725273</c:v>
                </c:pt>
                <c:pt idx="850">
                  <c:v>0.90991305543482304</c:v>
                </c:pt>
                <c:pt idx="851">
                  <c:v>0.91098354138239346</c:v>
                </c:pt>
                <c:pt idx="852">
                  <c:v>0.91205402732996388</c:v>
                </c:pt>
                <c:pt idx="853">
                  <c:v>0.91312451327753419</c:v>
                </c:pt>
                <c:pt idx="854">
                  <c:v>0.91419499922510461</c:v>
                </c:pt>
                <c:pt idx="855">
                  <c:v>0.91526548517267503</c:v>
                </c:pt>
                <c:pt idx="856">
                  <c:v>0.91633597112024534</c:v>
                </c:pt>
                <c:pt idx="857">
                  <c:v>0.91740645706781576</c:v>
                </c:pt>
                <c:pt idx="858">
                  <c:v>0.91847694301538618</c:v>
                </c:pt>
                <c:pt idx="859">
                  <c:v>0.91954742896295649</c:v>
                </c:pt>
                <c:pt idx="860">
                  <c:v>0.92061791491052691</c:v>
                </c:pt>
                <c:pt idx="861">
                  <c:v>0.92168840085809722</c:v>
                </c:pt>
                <c:pt idx="862">
                  <c:v>0.92275888680566764</c:v>
                </c:pt>
                <c:pt idx="863">
                  <c:v>0.92382937275323807</c:v>
                </c:pt>
                <c:pt idx="864">
                  <c:v>0.92489985870080837</c:v>
                </c:pt>
                <c:pt idx="865">
                  <c:v>0.9259703446483788</c:v>
                </c:pt>
                <c:pt idx="866">
                  <c:v>0.92704083059594922</c:v>
                </c:pt>
                <c:pt idx="867">
                  <c:v>0.92811131654351953</c:v>
                </c:pt>
                <c:pt idx="868">
                  <c:v>0.92918180249108995</c:v>
                </c:pt>
                <c:pt idx="869">
                  <c:v>0.93025228843866026</c:v>
                </c:pt>
                <c:pt idx="870">
                  <c:v>0.93132277438623068</c:v>
                </c:pt>
                <c:pt idx="871">
                  <c:v>0.9323932603338011</c:v>
                </c:pt>
                <c:pt idx="872">
                  <c:v>0.93346374628137141</c:v>
                </c:pt>
                <c:pt idx="873">
                  <c:v>0.93453423222894183</c:v>
                </c:pt>
                <c:pt idx="874">
                  <c:v>0.93560471817651225</c:v>
                </c:pt>
                <c:pt idx="875">
                  <c:v>0.93667520412408256</c:v>
                </c:pt>
                <c:pt idx="876">
                  <c:v>0.93774569007165298</c:v>
                </c:pt>
                <c:pt idx="877">
                  <c:v>0.9388161760192234</c:v>
                </c:pt>
                <c:pt idx="878">
                  <c:v>0.93988666196679371</c:v>
                </c:pt>
                <c:pt idx="879">
                  <c:v>0.94095714791436413</c:v>
                </c:pt>
                <c:pt idx="880">
                  <c:v>0.94202763386193444</c:v>
                </c:pt>
                <c:pt idx="881">
                  <c:v>0.94309811980950486</c:v>
                </c:pt>
                <c:pt idx="882">
                  <c:v>0.94416860575707529</c:v>
                </c:pt>
                <c:pt idx="883">
                  <c:v>0.9452390917046456</c:v>
                </c:pt>
                <c:pt idx="884">
                  <c:v>0.94630957765221602</c:v>
                </c:pt>
                <c:pt idx="885">
                  <c:v>0.94738006359978644</c:v>
                </c:pt>
                <c:pt idx="886">
                  <c:v>0.94845054954735675</c:v>
                </c:pt>
                <c:pt idx="887">
                  <c:v>0.94952103549492717</c:v>
                </c:pt>
                <c:pt idx="888">
                  <c:v>0.95059152144249748</c:v>
                </c:pt>
                <c:pt idx="889">
                  <c:v>0.9516620073900679</c:v>
                </c:pt>
                <c:pt idx="890">
                  <c:v>0.95273249333763832</c:v>
                </c:pt>
                <c:pt idx="891">
                  <c:v>0.95380297928520863</c:v>
                </c:pt>
                <c:pt idx="892">
                  <c:v>0.95487346523277905</c:v>
                </c:pt>
                <c:pt idx="893">
                  <c:v>0.95594395118034947</c:v>
                </c:pt>
                <c:pt idx="894">
                  <c:v>0.95701443712791978</c:v>
                </c:pt>
                <c:pt idx="895">
                  <c:v>0.9580849230754902</c:v>
                </c:pt>
                <c:pt idx="896">
                  <c:v>0.95915540902306062</c:v>
                </c:pt>
                <c:pt idx="897">
                  <c:v>0.96022589497063093</c:v>
                </c:pt>
                <c:pt idx="898">
                  <c:v>0.96129638091820135</c:v>
                </c:pt>
                <c:pt idx="899">
                  <c:v>0.96236686686577166</c:v>
                </c:pt>
                <c:pt idx="900">
                  <c:v>0.96343735281334208</c:v>
                </c:pt>
                <c:pt idx="901">
                  <c:v>0.96450783876091251</c:v>
                </c:pt>
                <c:pt idx="902">
                  <c:v>0.96557832470848282</c:v>
                </c:pt>
                <c:pt idx="903">
                  <c:v>0.96664881065605324</c:v>
                </c:pt>
                <c:pt idx="904">
                  <c:v>0.96771929660362366</c:v>
                </c:pt>
                <c:pt idx="905">
                  <c:v>0.96878978255119397</c:v>
                </c:pt>
                <c:pt idx="906">
                  <c:v>0.96986026849876439</c:v>
                </c:pt>
                <c:pt idx="907">
                  <c:v>0.9709307544463347</c:v>
                </c:pt>
                <c:pt idx="908">
                  <c:v>0.97200124039390512</c:v>
                </c:pt>
                <c:pt idx="909">
                  <c:v>0.97307172634147554</c:v>
                </c:pt>
                <c:pt idx="910">
                  <c:v>0.97414221228904585</c:v>
                </c:pt>
                <c:pt idx="911">
                  <c:v>0.97521269823661627</c:v>
                </c:pt>
                <c:pt idx="912">
                  <c:v>0.97628318418418669</c:v>
                </c:pt>
                <c:pt idx="913">
                  <c:v>0.977353670131757</c:v>
                </c:pt>
                <c:pt idx="914">
                  <c:v>0.97842415607932742</c:v>
                </c:pt>
                <c:pt idx="915">
                  <c:v>0.97949464202689784</c:v>
                </c:pt>
                <c:pt idx="916">
                  <c:v>0.98056512797446815</c:v>
                </c:pt>
                <c:pt idx="917">
                  <c:v>0.98163561392203857</c:v>
                </c:pt>
                <c:pt idx="918">
                  <c:v>0.98270609986960888</c:v>
                </c:pt>
                <c:pt idx="919">
                  <c:v>0.98377658581717931</c:v>
                </c:pt>
                <c:pt idx="920">
                  <c:v>0.98484707176474973</c:v>
                </c:pt>
                <c:pt idx="921">
                  <c:v>0.98591755771232004</c:v>
                </c:pt>
                <c:pt idx="922">
                  <c:v>0.98698804365989046</c:v>
                </c:pt>
                <c:pt idx="923">
                  <c:v>0.98805852960746088</c:v>
                </c:pt>
                <c:pt idx="924">
                  <c:v>0.98912901555503119</c:v>
                </c:pt>
                <c:pt idx="925">
                  <c:v>0.99019950150260161</c:v>
                </c:pt>
                <c:pt idx="926">
                  <c:v>0.99126998745017192</c:v>
                </c:pt>
                <c:pt idx="927">
                  <c:v>0.99234047339774234</c:v>
                </c:pt>
                <c:pt idx="928">
                  <c:v>0.99341095934531276</c:v>
                </c:pt>
                <c:pt idx="929">
                  <c:v>0.99448144529288307</c:v>
                </c:pt>
                <c:pt idx="930">
                  <c:v>0.99555193124045349</c:v>
                </c:pt>
                <c:pt idx="931">
                  <c:v>0.99662241718802391</c:v>
                </c:pt>
                <c:pt idx="932">
                  <c:v>0.99769290313559422</c:v>
                </c:pt>
                <c:pt idx="933">
                  <c:v>0.99876338908316464</c:v>
                </c:pt>
                <c:pt idx="934">
                  <c:v>0.99983387503073506</c:v>
                </c:pt>
                <c:pt idx="935">
                  <c:v>1.0009043609783055</c:v>
                </c:pt>
                <c:pt idx="936">
                  <c:v>1.0019748469258758</c:v>
                </c:pt>
                <c:pt idx="937">
                  <c:v>1.0030453328734461</c:v>
                </c:pt>
                <c:pt idx="938">
                  <c:v>1.0041158188210166</c:v>
                </c:pt>
                <c:pt idx="939">
                  <c:v>1.0051863047685869</c:v>
                </c:pt>
                <c:pt idx="940">
                  <c:v>1.0062567907161573</c:v>
                </c:pt>
                <c:pt idx="941">
                  <c:v>1.0073272766637276</c:v>
                </c:pt>
                <c:pt idx="942">
                  <c:v>1.0083977626112981</c:v>
                </c:pt>
                <c:pt idx="943">
                  <c:v>1.0094682485588684</c:v>
                </c:pt>
                <c:pt idx="944">
                  <c:v>1.0105387345064387</c:v>
                </c:pt>
                <c:pt idx="945">
                  <c:v>1.0116092204540093</c:v>
                </c:pt>
                <c:pt idx="946">
                  <c:v>1.0126797064015796</c:v>
                </c:pt>
                <c:pt idx="947">
                  <c:v>1.0137501923491499</c:v>
                </c:pt>
                <c:pt idx="948">
                  <c:v>1.0148206782967204</c:v>
                </c:pt>
                <c:pt idx="949">
                  <c:v>1.0158911642442907</c:v>
                </c:pt>
                <c:pt idx="950">
                  <c:v>1.016961650191861</c:v>
                </c:pt>
                <c:pt idx="951">
                  <c:v>1.0180321361394316</c:v>
                </c:pt>
                <c:pt idx="952">
                  <c:v>1.0191026220870019</c:v>
                </c:pt>
                <c:pt idx="953">
                  <c:v>1.0201731080345722</c:v>
                </c:pt>
                <c:pt idx="954">
                  <c:v>1.0212435939821427</c:v>
                </c:pt>
                <c:pt idx="955">
                  <c:v>1.022314079929713</c:v>
                </c:pt>
                <c:pt idx="956">
                  <c:v>1.0233845658772833</c:v>
                </c:pt>
                <c:pt idx="957">
                  <c:v>1.0244550518248539</c:v>
                </c:pt>
                <c:pt idx="958">
                  <c:v>1.0255255377724242</c:v>
                </c:pt>
                <c:pt idx="959">
                  <c:v>1.0265960237199945</c:v>
                </c:pt>
                <c:pt idx="960">
                  <c:v>1.0276665096675648</c:v>
                </c:pt>
                <c:pt idx="961">
                  <c:v>1.0287369956151353</c:v>
                </c:pt>
                <c:pt idx="962">
                  <c:v>1.0298074815627056</c:v>
                </c:pt>
                <c:pt idx="963">
                  <c:v>1.0308779675102759</c:v>
                </c:pt>
                <c:pt idx="964">
                  <c:v>1.0319484534578465</c:v>
                </c:pt>
                <c:pt idx="965">
                  <c:v>1.0330189394054168</c:v>
                </c:pt>
                <c:pt idx="966">
                  <c:v>1.0340894253529871</c:v>
                </c:pt>
                <c:pt idx="967">
                  <c:v>1.0351599113005576</c:v>
                </c:pt>
                <c:pt idx="968">
                  <c:v>1.0362303972481279</c:v>
                </c:pt>
                <c:pt idx="969">
                  <c:v>1.0373008831956982</c:v>
                </c:pt>
                <c:pt idx="970">
                  <c:v>1.0383713691432688</c:v>
                </c:pt>
                <c:pt idx="971">
                  <c:v>1.0394418550908391</c:v>
                </c:pt>
                <c:pt idx="972">
                  <c:v>1.0405123410384094</c:v>
                </c:pt>
                <c:pt idx="973">
                  <c:v>1.0415828269859799</c:v>
                </c:pt>
                <c:pt idx="974">
                  <c:v>1.0426533129335502</c:v>
                </c:pt>
                <c:pt idx="975">
                  <c:v>1.0437237988811205</c:v>
                </c:pt>
                <c:pt idx="976">
                  <c:v>1.0447942848286911</c:v>
                </c:pt>
                <c:pt idx="977">
                  <c:v>1.0458647707762614</c:v>
                </c:pt>
                <c:pt idx="978">
                  <c:v>1.0469352567238317</c:v>
                </c:pt>
                <c:pt idx="979">
                  <c:v>1.0480057426714022</c:v>
                </c:pt>
                <c:pt idx="980">
                  <c:v>1.0490762286189725</c:v>
                </c:pt>
                <c:pt idx="981">
                  <c:v>1.0501467145665428</c:v>
                </c:pt>
                <c:pt idx="982">
                  <c:v>1.0512172005141132</c:v>
                </c:pt>
                <c:pt idx="983">
                  <c:v>1.0522876864616837</c:v>
                </c:pt>
                <c:pt idx="984">
                  <c:v>1.053358172409254</c:v>
                </c:pt>
                <c:pt idx="985">
                  <c:v>1.0544286583568243</c:v>
                </c:pt>
                <c:pt idx="986">
                  <c:v>1.0554991443043948</c:v>
                </c:pt>
                <c:pt idx="987">
                  <c:v>1.0565696302519652</c:v>
                </c:pt>
                <c:pt idx="988">
                  <c:v>1.0576401161995355</c:v>
                </c:pt>
                <c:pt idx="989">
                  <c:v>1.058710602147106</c:v>
                </c:pt>
                <c:pt idx="990">
                  <c:v>1.0597810880946763</c:v>
                </c:pt>
                <c:pt idx="991">
                  <c:v>1.0608515740422466</c:v>
                </c:pt>
                <c:pt idx="992">
                  <c:v>1.0619220599898171</c:v>
                </c:pt>
                <c:pt idx="993">
                  <c:v>1.0629925459373875</c:v>
                </c:pt>
                <c:pt idx="994">
                  <c:v>1.0640630318849578</c:v>
                </c:pt>
                <c:pt idx="995">
                  <c:v>1.0651335178325283</c:v>
                </c:pt>
                <c:pt idx="996">
                  <c:v>1.0662040037800986</c:v>
                </c:pt>
                <c:pt idx="997">
                  <c:v>1.0672744897276689</c:v>
                </c:pt>
                <c:pt idx="998">
                  <c:v>1.0683449756752394</c:v>
                </c:pt>
                <c:pt idx="999">
                  <c:v>1.0694154616228098</c:v>
                </c:pt>
                <c:pt idx="1000">
                  <c:v>1.0704859475703801</c:v>
                </c:pt>
                <c:pt idx="1001">
                  <c:v>1.0715564335179504</c:v>
                </c:pt>
                <c:pt idx="1002">
                  <c:v>1.0726269194655209</c:v>
                </c:pt>
                <c:pt idx="1003">
                  <c:v>1.0736974054130912</c:v>
                </c:pt>
                <c:pt idx="1004">
                  <c:v>1.0747678913606615</c:v>
                </c:pt>
                <c:pt idx="1005">
                  <c:v>1.0758383773082321</c:v>
                </c:pt>
                <c:pt idx="1006">
                  <c:v>1.0769088632558024</c:v>
                </c:pt>
                <c:pt idx="1007">
                  <c:v>1.0779793492033727</c:v>
                </c:pt>
                <c:pt idx="1008">
                  <c:v>1.0790498351509432</c:v>
                </c:pt>
                <c:pt idx="1009">
                  <c:v>1.0801203210985135</c:v>
                </c:pt>
                <c:pt idx="1010">
                  <c:v>1.0811908070460838</c:v>
                </c:pt>
                <c:pt idx="1011">
                  <c:v>1.0822612929936544</c:v>
                </c:pt>
                <c:pt idx="1012">
                  <c:v>1.0833317789412247</c:v>
                </c:pt>
                <c:pt idx="1013">
                  <c:v>1.084402264888795</c:v>
                </c:pt>
                <c:pt idx="1014">
                  <c:v>1.0854727508363655</c:v>
                </c:pt>
                <c:pt idx="1015">
                  <c:v>1.0865432367839358</c:v>
                </c:pt>
                <c:pt idx="1016">
                  <c:v>1.0876137227315061</c:v>
                </c:pt>
                <c:pt idx="1017">
                  <c:v>1.0886842086790767</c:v>
                </c:pt>
                <c:pt idx="1018">
                  <c:v>1.089754694626647</c:v>
                </c:pt>
                <c:pt idx="1019">
                  <c:v>1.0908251805742173</c:v>
                </c:pt>
                <c:pt idx="1020">
                  <c:v>1.0918956665217876</c:v>
                </c:pt>
                <c:pt idx="1021">
                  <c:v>1.0929661524693581</c:v>
                </c:pt>
                <c:pt idx="1022">
                  <c:v>1.0940366384169284</c:v>
                </c:pt>
                <c:pt idx="1023">
                  <c:v>1.0951071243644988</c:v>
                </c:pt>
                <c:pt idx="1024">
                  <c:v>1.0961776103120693</c:v>
                </c:pt>
                <c:pt idx="1025">
                  <c:v>1.0972480962596396</c:v>
                </c:pt>
                <c:pt idx="1026">
                  <c:v>1.0983185822072099</c:v>
                </c:pt>
                <c:pt idx="1027">
                  <c:v>1.0993890681547804</c:v>
                </c:pt>
                <c:pt idx="1028">
                  <c:v>1.1004595541023507</c:v>
                </c:pt>
                <c:pt idx="1029">
                  <c:v>1.1015300400499211</c:v>
                </c:pt>
                <c:pt idx="1030">
                  <c:v>1.1026005259974916</c:v>
                </c:pt>
                <c:pt idx="1031">
                  <c:v>1.1036710119450619</c:v>
                </c:pt>
                <c:pt idx="1032">
                  <c:v>1.1047414978926322</c:v>
                </c:pt>
                <c:pt idx="1033">
                  <c:v>1.1058119838402027</c:v>
                </c:pt>
                <c:pt idx="1034">
                  <c:v>1.106882469787773</c:v>
                </c:pt>
                <c:pt idx="1035">
                  <c:v>1.1079529557353434</c:v>
                </c:pt>
                <c:pt idx="1036">
                  <c:v>1.1090234416829139</c:v>
                </c:pt>
                <c:pt idx="1037">
                  <c:v>1.1100939276304842</c:v>
                </c:pt>
                <c:pt idx="1038">
                  <c:v>1.1111644135780545</c:v>
                </c:pt>
                <c:pt idx="1039">
                  <c:v>1.1122348995256248</c:v>
                </c:pt>
                <c:pt idx="1040">
                  <c:v>1.1133053854731954</c:v>
                </c:pt>
                <c:pt idx="1041">
                  <c:v>1.1143758714207657</c:v>
                </c:pt>
                <c:pt idx="1042">
                  <c:v>1.115446357368336</c:v>
                </c:pt>
                <c:pt idx="1043">
                  <c:v>1.1165168433159065</c:v>
                </c:pt>
                <c:pt idx="1044">
                  <c:v>1.1175873292634768</c:v>
                </c:pt>
                <c:pt idx="1045">
                  <c:v>1.1186578152110471</c:v>
                </c:pt>
                <c:pt idx="1046">
                  <c:v>1.1197283011586177</c:v>
                </c:pt>
                <c:pt idx="1047">
                  <c:v>1.120798787106188</c:v>
                </c:pt>
                <c:pt idx="1048">
                  <c:v>1.1218692730537583</c:v>
                </c:pt>
                <c:pt idx="1049">
                  <c:v>1.1229397590013288</c:v>
                </c:pt>
                <c:pt idx="1050">
                  <c:v>1.1240102449488991</c:v>
                </c:pt>
                <c:pt idx="1051">
                  <c:v>1.1250807308964694</c:v>
                </c:pt>
                <c:pt idx="1052">
                  <c:v>1.12615121684404</c:v>
                </c:pt>
                <c:pt idx="1053">
                  <c:v>1.1272217027916103</c:v>
                </c:pt>
                <c:pt idx="1054">
                  <c:v>1.1282921887391806</c:v>
                </c:pt>
                <c:pt idx="1055">
                  <c:v>1.1293626746867511</c:v>
                </c:pt>
                <c:pt idx="1056">
                  <c:v>1.1304331606343214</c:v>
                </c:pt>
                <c:pt idx="1057">
                  <c:v>1.1315036465818917</c:v>
                </c:pt>
                <c:pt idx="1058">
                  <c:v>1.132574132529462</c:v>
                </c:pt>
                <c:pt idx="1059">
                  <c:v>1.1336446184770326</c:v>
                </c:pt>
                <c:pt idx="1060">
                  <c:v>1.1347151044246029</c:v>
                </c:pt>
                <c:pt idx="1061">
                  <c:v>1.1357855903721732</c:v>
                </c:pt>
                <c:pt idx="1062">
                  <c:v>1.1368560763197437</c:v>
                </c:pt>
                <c:pt idx="1063">
                  <c:v>1.137926562267314</c:v>
                </c:pt>
                <c:pt idx="1064">
                  <c:v>1.1389970482148843</c:v>
                </c:pt>
                <c:pt idx="1065">
                  <c:v>1.1400675341624549</c:v>
                </c:pt>
                <c:pt idx="1066">
                  <c:v>1.1411380201100252</c:v>
                </c:pt>
                <c:pt idx="1067">
                  <c:v>1.1422085060575955</c:v>
                </c:pt>
                <c:pt idx="1068">
                  <c:v>1.143278992005166</c:v>
                </c:pt>
                <c:pt idx="1069">
                  <c:v>1.1443494779527363</c:v>
                </c:pt>
                <c:pt idx="1070">
                  <c:v>1.1454199639003066</c:v>
                </c:pt>
                <c:pt idx="1071">
                  <c:v>1.1464904498478772</c:v>
                </c:pt>
                <c:pt idx="1072">
                  <c:v>1.1475609357954475</c:v>
                </c:pt>
                <c:pt idx="1073">
                  <c:v>1.1486314217430178</c:v>
                </c:pt>
                <c:pt idx="1074">
                  <c:v>1.1497019076905883</c:v>
                </c:pt>
                <c:pt idx="1075">
                  <c:v>1.1507723936381586</c:v>
                </c:pt>
                <c:pt idx="1076">
                  <c:v>1.151842879585729</c:v>
                </c:pt>
                <c:pt idx="1077">
                  <c:v>1.1529133655332993</c:v>
                </c:pt>
                <c:pt idx="1078">
                  <c:v>1.1539838514808698</c:v>
                </c:pt>
                <c:pt idx="1079">
                  <c:v>1.1550543374284401</c:v>
                </c:pt>
                <c:pt idx="1080">
                  <c:v>1.1561248233760104</c:v>
                </c:pt>
                <c:pt idx="1081">
                  <c:v>1.1571953093235809</c:v>
                </c:pt>
                <c:pt idx="1082">
                  <c:v>1.1582657952711513</c:v>
                </c:pt>
                <c:pt idx="1083">
                  <c:v>1.1593362812187216</c:v>
                </c:pt>
                <c:pt idx="1084">
                  <c:v>1.1604067671662921</c:v>
                </c:pt>
                <c:pt idx="1085">
                  <c:v>1.1614772531138624</c:v>
                </c:pt>
                <c:pt idx="1086">
                  <c:v>1.1625477390614327</c:v>
                </c:pt>
                <c:pt idx="1087">
                  <c:v>1.1636182250090032</c:v>
                </c:pt>
                <c:pt idx="1088">
                  <c:v>1.1646887109565736</c:v>
                </c:pt>
                <c:pt idx="1089">
                  <c:v>1.1657591969041439</c:v>
                </c:pt>
                <c:pt idx="1090">
                  <c:v>1.1668296828517144</c:v>
                </c:pt>
                <c:pt idx="1091">
                  <c:v>1.1679001687992847</c:v>
                </c:pt>
                <c:pt idx="1092">
                  <c:v>1.168970654746855</c:v>
                </c:pt>
                <c:pt idx="1093">
                  <c:v>1.1700411406944256</c:v>
                </c:pt>
                <c:pt idx="1094">
                  <c:v>1.1711116266419959</c:v>
                </c:pt>
                <c:pt idx="1095">
                  <c:v>1.1721821125895662</c:v>
                </c:pt>
                <c:pt idx="1096">
                  <c:v>1.1732525985371365</c:v>
                </c:pt>
                <c:pt idx="1097">
                  <c:v>1.174323084484707</c:v>
                </c:pt>
                <c:pt idx="1098">
                  <c:v>1.1753935704322773</c:v>
                </c:pt>
                <c:pt idx="1099">
                  <c:v>1.1764640563798476</c:v>
                </c:pt>
                <c:pt idx="1100">
                  <c:v>1.1775345423274182</c:v>
                </c:pt>
                <c:pt idx="1101">
                  <c:v>1.1786050282749885</c:v>
                </c:pt>
                <c:pt idx="1102">
                  <c:v>1.1796755142225588</c:v>
                </c:pt>
                <c:pt idx="1103">
                  <c:v>1.1807460001701293</c:v>
                </c:pt>
                <c:pt idx="1104">
                  <c:v>1.1818164861176996</c:v>
                </c:pt>
                <c:pt idx="1105">
                  <c:v>1.1828869720652699</c:v>
                </c:pt>
                <c:pt idx="1106">
                  <c:v>1.1839574580128405</c:v>
                </c:pt>
                <c:pt idx="1107">
                  <c:v>1.1850279439604108</c:v>
                </c:pt>
                <c:pt idx="1108">
                  <c:v>1.1860984299079811</c:v>
                </c:pt>
                <c:pt idx="1109">
                  <c:v>1.1871689158555516</c:v>
                </c:pt>
                <c:pt idx="1110">
                  <c:v>1.1882394018031219</c:v>
                </c:pt>
                <c:pt idx="1111">
                  <c:v>1.1893098877506922</c:v>
                </c:pt>
                <c:pt idx="1112">
                  <c:v>1.1903803736982628</c:v>
                </c:pt>
                <c:pt idx="1113">
                  <c:v>1.1914508596458331</c:v>
                </c:pt>
                <c:pt idx="1114">
                  <c:v>1.1925213455934034</c:v>
                </c:pt>
                <c:pt idx="1115">
                  <c:v>1.1935918315409737</c:v>
                </c:pt>
                <c:pt idx="1116">
                  <c:v>1.1946623174885442</c:v>
                </c:pt>
                <c:pt idx="1117">
                  <c:v>1.1957328034361145</c:v>
                </c:pt>
                <c:pt idx="1118">
                  <c:v>1.1968032893836849</c:v>
                </c:pt>
                <c:pt idx="1119">
                  <c:v>1.1978737753312554</c:v>
                </c:pt>
                <c:pt idx="1120">
                  <c:v>1.1989442612788257</c:v>
                </c:pt>
                <c:pt idx="1121">
                  <c:v>1.200014747226396</c:v>
                </c:pt>
                <c:pt idx="1122">
                  <c:v>1.2010852331739665</c:v>
                </c:pt>
                <c:pt idx="1123">
                  <c:v>1.2021557191215368</c:v>
                </c:pt>
                <c:pt idx="1124">
                  <c:v>1.2032262050691072</c:v>
                </c:pt>
                <c:pt idx="1125">
                  <c:v>1.2042966910166777</c:v>
                </c:pt>
                <c:pt idx="1126">
                  <c:v>1.205367176964248</c:v>
                </c:pt>
                <c:pt idx="1127">
                  <c:v>1.2064376629118183</c:v>
                </c:pt>
                <c:pt idx="1128">
                  <c:v>1.2075081488593888</c:v>
                </c:pt>
                <c:pt idx="1129">
                  <c:v>1.2085786348069592</c:v>
                </c:pt>
                <c:pt idx="1130">
                  <c:v>1.2096491207545295</c:v>
                </c:pt>
                <c:pt idx="1131">
                  <c:v>1.2107196067021</c:v>
                </c:pt>
                <c:pt idx="1132">
                  <c:v>1.2117900926496703</c:v>
                </c:pt>
                <c:pt idx="1133">
                  <c:v>1.2128605785972406</c:v>
                </c:pt>
                <c:pt idx="1134">
                  <c:v>1.2139310645448111</c:v>
                </c:pt>
                <c:pt idx="1135">
                  <c:v>1.2150015504923815</c:v>
                </c:pt>
                <c:pt idx="1136">
                  <c:v>1.2160720364399518</c:v>
                </c:pt>
                <c:pt idx="1137">
                  <c:v>1.2171425223875221</c:v>
                </c:pt>
                <c:pt idx="1138">
                  <c:v>1.2182130083350926</c:v>
                </c:pt>
                <c:pt idx="1139">
                  <c:v>1.2192834942826629</c:v>
                </c:pt>
                <c:pt idx="1140">
                  <c:v>1.2203539802302332</c:v>
                </c:pt>
                <c:pt idx="1141">
                  <c:v>1.2214244661778038</c:v>
                </c:pt>
                <c:pt idx="1142">
                  <c:v>1.2224949521253741</c:v>
                </c:pt>
                <c:pt idx="1143">
                  <c:v>1.2235654380729444</c:v>
                </c:pt>
                <c:pt idx="1144">
                  <c:v>1.2246359240205149</c:v>
                </c:pt>
                <c:pt idx="1145">
                  <c:v>1.2257064099680852</c:v>
                </c:pt>
                <c:pt idx="1146">
                  <c:v>1.2267768959156555</c:v>
                </c:pt>
                <c:pt idx="1147">
                  <c:v>1.2278473818632261</c:v>
                </c:pt>
                <c:pt idx="1148">
                  <c:v>1.2289178678107964</c:v>
                </c:pt>
                <c:pt idx="1149">
                  <c:v>1.2299883537583667</c:v>
                </c:pt>
                <c:pt idx="1150">
                  <c:v>1.2310588397059372</c:v>
                </c:pt>
                <c:pt idx="1151">
                  <c:v>1.2321293256535075</c:v>
                </c:pt>
                <c:pt idx="1152">
                  <c:v>1.2331998116010778</c:v>
                </c:pt>
                <c:pt idx="1153">
                  <c:v>1.2342702975486484</c:v>
                </c:pt>
                <c:pt idx="1154">
                  <c:v>1.2353407834962187</c:v>
                </c:pt>
                <c:pt idx="1155">
                  <c:v>1.236411269443789</c:v>
                </c:pt>
                <c:pt idx="1156">
                  <c:v>1.2374817553913593</c:v>
                </c:pt>
                <c:pt idx="1157">
                  <c:v>1.2385522413389298</c:v>
                </c:pt>
                <c:pt idx="1158">
                  <c:v>1.2396227272865001</c:v>
                </c:pt>
                <c:pt idx="1159">
                  <c:v>1.2406932132340704</c:v>
                </c:pt>
                <c:pt idx="1160">
                  <c:v>1.241763699181641</c:v>
                </c:pt>
                <c:pt idx="1161">
                  <c:v>1.2428341851292113</c:v>
                </c:pt>
                <c:pt idx="1162">
                  <c:v>1.2439046710767816</c:v>
                </c:pt>
                <c:pt idx="1163">
                  <c:v>1.2449751570243521</c:v>
                </c:pt>
                <c:pt idx="1164">
                  <c:v>1.2460456429719224</c:v>
                </c:pt>
                <c:pt idx="1165">
                  <c:v>1.2471161289194928</c:v>
                </c:pt>
                <c:pt idx="1166">
                  <c:v>1.2481866148670633</c:v>
                </c:pt>
                <c:pt idx="1167">
                  <c:v>1.2492571008146336</c:v>
                </c:pt>
                <c:pt idx="1168">
                  <c:v>1.2503275867622039</c:v>
                </c:pt>
                <c:pt idx="1169">
                  <c:v>1.2513980727097744</c:v>
                </c:pt>
                <c:pt idx="1170">
                  <c:v>1.2524685586573447</c:v>
                </c:pt>
                <c:pt idx="1171">
                  <c:v>1.2535390446049151</c:v>
                </c:pt>
                <c:pt idx="1172">
                  <c:v>1.2546095305524856</c:v>
                </c:pt>
                <c:pt idx="1173">
                  <c:v>1.2556800165000559</c:v>
                </c:pt>
                <c:pt idx="1174">
                  <c:v>1.2567505024476262</c:v>
                </c:pt>
                <c:pt idx="1175">
                  <c:v>1.2578209883951965</c:v>
                </c:pt>
                <c:pt idx="1176">
                  <c:v>1.258891474342767</c:v>
                </c:pt>
                <c:pt idx="1177">
                  <c:v>1.2599619602903374</c:v>
                </c:pt>
                <c:pt idx="1178">
                  <c:v>1.2610324462379077</c:v>
                </c:pt>
                <c:pt idx="1179">
                  <c:v>1.2621029321854782</c:v>
                </c:pt>
                <c:pt idx="1180">
                  <c:v>1.2631734181330485</c:v>
                </c:pt>
                <c:pt idx="1181">
                  <c:v>1.2642439040806188</c:v>
                </c:pt>
                <c:pt idx="1182">
                  <c:v>1.2653143900281894</c:v>
                </c:pt>
                <c:pt idx="1183">
                  <c:v>1.2663848759757597</c:v>
                </c:pt>
                <c:pt idx="1184">
                  <c:v>1.26745536192333</c:v>
                </c:pt>
                <c:pt idx="1185">
                  <c:v>1.2685258478709005</c:v>
                </c:pt>
                <c:pt idx="1186">
                  <c:v>1.2695963338184708</c:v>
                </c:pt>
                <c:pt idx="1187">
                  <c:v>1.2706668197660411</c:v>
                </c:pt>
                <c:pt idx="1188">
                  <c:v>1.2717373057136117</c:v>
                </c:pt>
                <c:pt idx="1189">
                  <c:v>1.272807791661182</c:v>
                </c:pt>
                <c:pt idx="1190">
                  <c:v>1.2738782776087523</c:v>
                </c:pt>
                <c:pt idx="1191">
                  <c:v>1.2749487635563228</c:v>
                </c:pt>
                <c:pt idx="1192">
                  <c:v>1.2760192495038931</c:v>
                </c:pt>
                <c:pt idx="1193">
                  <c:v>1.2770897354514634</c:v>
                </c:pt>
                <c:pt idx="1194">
                  <c:v>1.2781602213990337</c:v>
                </c:pt>
                <c:pt idx="1195">
                  <c:v>1.2792307073466043</c:v>
                </c:pt>
                <c:pt idx="1196">
                  <c:v>1.2803011932941746</c:v>
                </c:pt>
                <c:pt idx="1197">
                  <c:v>1.2813716792417449</c:v>
                </c:pt>
                <c:pt idx="1198">
                  <c:v>1.2824421651893154</c:v>
                </c:pt>
                <c:pt idx="1199">
                  <c:v>1.2835126511368857</c:v>
                </c:pt>
                <c:pt idx="1200">
                  <c:v>1.284583137084456</c:v>
                </c:pt>
                <c:pt idx="1201">
                  <c:v>1.2856536230320266</c:v>
                </c:pt>
                <c:pt idx="1202">
                  <c:v>1.2867241089795969</c:v>
                </c:pt>
                <c:pt idx="1203">
                  <c:v>1.2877945949271672</c:v>
                </c:pt>
                <c:pt idx="1204">
                  <c:v>1.2888650808747377</c:v>
                </c:pt>
                <c:pt idx="1205">
                  <c:v>1.289935566822308</c:v>
                </c:pt>
                <c:pt idx="1206">
                  <c:v>1.2910060527698783</c:v>
                </c:pt>
                <c:pt idx="1207">
                  <c:v>1.2920765387174489</c:v>
                </c:pt>
                <c:pt idx="1208">
                  <c:v>1.2931470246650192</c:v>
                </c:pt>
                <c:pt idx="1209">
                  <c:v>1.2942175106125895</c:v>
                </c:pt>
                <c:pt idx="1210">
                  <c:v>1.29528799656016</c:v>
                </c:pt>
                <c:pt idx="1211">
                  <c:v>1.2963584825077303</c:v>
                </c:pt>
                <c:pt idx="1212">
                  <c:v>1.2974289684553006</c:v>
                </c:pt>
                <c:pt idx="1213">
                  <c:v>1.298499454402871</c:v>
                </c:pt>
                <c:pt idx="1214">
                  <c:v>1.2995699403504415</c:v>
                </c:pt>
                <c:pt idx="1215">
                  <c:v>1.3006404262980118</c:v>
                </c:pt>
                <c:pt idx="1216">
                  <c:v>1.3017109122455821</c:v>
                </c:pt>
                <c:pt idx="1217">
                  <c:v>1.3027813981931526</c:v>
                </c:pt>
                <c:pt idx="1218">
                  <c:v>1.3038518841407229</c:v>
                </c:pt>
                <c:pt idx="1219">
                  <c:v>1.3049223700882933</c:v>
                </c:pt>
                <c:pt idx="1220">
                  <c:v>1.3059928560358638</c:v>
                </c:pt>
                <c:pt idx="1221">
                  <c:v>1.3070633419834341</c:v>
                </c:pt>
                <c:pt idx="1222">
                  <c:v>1.3081338279310044</c:v>
                </c:pt>
                <c:pt idx="1223">
                  <c:v>1.3092043138785749</c:v>
                </c:pt>
                <c:pt idx="1224">
                  <c:v>1.3102747998261453</c:v>
                </c:pt>
                <c:pt idx="1225">
                  <c:v>1.3113452857737156</c:v>
                </c:pt>
                <c:pt idx="1226">
                  <c:v>1.3124157717212861</c:v>
                </c:pt>
                <c:pt idx="1227">
                  <c:v>1.3134862576688564</c:v>
                </c:pt>
                <c:pt idx="1228">
                  <c:v>1.3145567436164267</c:v>
                </c:pt>
                <c:pt idx="1229">
                  <c:v>1.3156272295639972</c:v>
                </c:pt>
                <c:pt idx="1230">
                  <c:v>1.3166977155115676</c:v>
                </c:pt>
                <c:pt idx="1231">
                  <c:v>1.3177682014591379</c:v>
                </c:pt>
                <c:pt idx="1232">
                  <c:v>1.3188386874067082</c:v>
                </c:pt>
                <c:pt idx="1233">
                  <c:v>1.3199091733542787</c:v>
                </c:pt>
              </c:numCache>
            </c:numRef>
          </c:xVal>
          <c:yVal>
            <c:numRef>
              <c:f>Viscosity!$LD$2:$LD$1235</c:f>
              <c:numCache>
                <c:formatCode>General</c:formatCode>
                <c:ptCount val="12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</c:v>
                </c:pt>
                <c:pt idx="7">
                  <c:v>21</c:v>
                </c:pt>
                <c:pt idx="8">
                  <c:v>21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  <c:pt idx="12">
                  <c:v>16</c:v>
                </c:pt>
                <c:pt idx="13">
                  <c:v>16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28</c:v>
                </c:pt>
                <c:pt idx="18">
                  <c:v>16</c:v>
                </c:pt>
                <c:pt idx="19">
                  <c:v>13</c:v>
                </c:pt>
                <c:pt idx="20">
                  <c:v>13</c:v>
                </c:pt>
                <c:pt idx="21">
                  <c:v>8</c:v>
                </c:pt>
                <c:pt idx="22">
                  <c:v>36</c:v>
                </c:pt>
                <c:pt idx="23">
                  <c:v>13</c:v>
                </c:pt>
                <c:pt idx="24">
                  <c:v>16</c:v>
                </c:pt>
                <c:pt idx="25">
                  <c:v>8</c:v>
                </c:pt>
                <c:pt idx="26">
                  <c:v>13</c:v>
                </c:pt>
                <c:pt idx="27">
                  <c:v>13</c:v>
                </c:pt>
                <c:pt idx="28">
                  <c:v>16</c:v>
                </c:pt>
                <c:pt idx="29">
                  <c:v>13</c:v>
                </c:pt>
                <c:pt idx="30">
                  <c:v>24</c:v>
                </c:pt>
                <c:pt idx="31">
                  <c:v>93</c:v>
                </c:pt>
                <c:pt idx="32">
                  <c:v>105</c:v>
                </c:pt>
                <c:pt idx="33">
                  <c:v>13</c:v>
                </c:pt>
                <c:pt idx="34">
                  <c:v>41</c:v>
                </c:pt>
                <c:pt idx="35">
                  <c:v>21</c:v>
                </c:pt>
                <c:pt idx="36">
                  <c:v>64</c:v>
                </c:pt>
                <c:pt idx="37">
                  <c:v>21</c:v>
                </c:pt>
                <c:pt idx="38">
                  <c:v>24</c:v>
                </c:pt>
                <c:pt idx="39">
                  <c:v>56</c:v>
                </c:pt>
                <c:pt idx="40">
                  <c:v>88</c:v>
                </c:pt>
                <c:pt idx="41">
                  <c:v>13</c:v>
                </c:pt>
                <c:pt idx="42">
                  <c:v>96</c:v>
                </c:pt>
                <c:pt idx="43">
                  <c:v>28</c:v>
                </c:pt>
                <c:pt idx="44">
                  <c:v>48</c:v>
                </c:pt>
                <c:pt idx="45">
                  <c:v>48</c:v>
                </c:pt>
                <c:pt idx="46">
                  <c:v>53</c:v>
                </c:pt>
                <c:pt idx="47">
                  <c:v>36</c:v>
                </c:pt>
                <c:pt idx="48">
                  <c:v>36</c:v>
                </c:pt>
                <c:pt idx="49">
                  <c:v>56</c:v>
                </c:pt>
                <c:pt idx="50">
                  <c:v>53</c:v>
                </c:pt>
                <c:pt idx="51">
                  <c:v>163</c:v>
                </c:pt>
                <c:pt idx="52">
                  <c:v>16</c:v>
                </c:pt>
                <c:pt idx="53">
                  <c:v>16</c:v>
                </c:pt>
                <c:pt idx="54">
                  <c:v>8</c:v>
                </c:pt>
                <c:pt idx="55">
                  <c:v>4</c:v>
                </c:pt>
                <c:pt idx="56">
                  <c:v>88</c:v>
                </c:pt>
                <c:pt idx="57">
                  <c:v>4</c:v>
                </c:pt>
                <c:pt idx="58">
                  <c:v>215</c:v>
                </c:pt>
                <c:pt idx="59">
                  <c:v>64</c:v>
                </c:pt>
                <c:pt idx="60">
                  <c:v>21</c:v>
                </c:pt>
                <c:pt idx="61">
                  <c:v>53</c:v>
                </c:pt>
                <c:pt idx="62">
                  <c:v>16</c:v>
                </c:pt>
                <c:pt idx="63">
                  <c:v>100</c:v>
                </c:pt>
                <c:pt idx="64">
                  <c:v>36</c:v>
                </c:pt>
                <c:pt idx="65">
                  <c:v>59</c:v>
                </c:pt>
                <c:pt idx="66">
                  <c:v>56</c:v>
                </c:pt>
                <c:pt idx="67">
                  <c:v>93</c:v>
                </c:pt>
                <c:pt idx="68">
                  <c:v>125</c:v>
                </c:pt>
                <c:pt idx="69">
                  <c:v>16</c:v>
                </c:pt>
                <c:pt idx="70">
                  <c:v>8</c:v>
                </c:pt>
                <c:pt idx="71">
                  <c:v>-12</c:v>
                </c:pt>
                <c:pt idx="72">
                  <c:v>-24</c:v>
                </c:pt>
                <c:pt idx="73">
                  <c:v>79</c:v>
                </c:pt>
                <c:pt idx="74">
                  <c:v>4</c:v>
                </c:pt>
                <c:pt idx="75">
                  <c:v>8</c:v>
                </c:pt>
                <c:pt idx="76">
                  <c:v>53</c:v>
                </c:pt>
                <c:pt idx="77">
                  <c:v>36</c:v>
                </c:pt>
                <c:pt idx="78">
                  <c:v>4</c:v>
                </c:pt>
                <c:pt idx="79">
                  <c:v>13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8</c:v>
                </c:pt>
                <c:pt idx="84">
                  <c:v>8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44</c:v>
                </c:pt>
                <c:pt idx="94">
                  <c:v>73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8</c:v>
                </c:pt>
                <c:pt idx="99">
                  <c:v>8</c:v>
                </c:pt>
                <c:pt idx="100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8</c:v>
                </c:pt>
                <c:pt idx="106">
                  <c:v>16</c:v>
                </c:pt>
                <c:pt idx="107">
                  <c:v>8</c:v>
                </c:pt>
                <c:pt idx="108">
                  <c:v>21</c:v>
                </c:pt>
                <c:pt idx="109">
                  <c:v>13</c:v>
                </c:pt>
                <c:pt idx="110">
                  <c:v>8</c:v>
                </c:pt>
                <c:pt idx="111">
                  <c:v>4</c:v>
                </c:pt>
                <c:pt idx="112">
                  <c:v>4</c:v>
                </c:pt>
                <c:pt idx="113">
                  <c:v>8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33</c:v>
                </c:pt>
                <c:pt idx="118">
                  <c:v>84</c:v>
                </c:pt>
                <c:pt idx="119">
                  <c:v>21</c:v>
                </c:pt>
                <c:pt idx="120">
                  <c:v>8</c:v>
                </c:pt>
                <c:pt idx="121">
                  <c:v>4</c:v>
                </c:pt>
                <c:pt idx="122">
                  <c:v>53</c:v>
                </c:pt>
                <c:pt idx="123">
                  <c:v>24</c:v>
                </c:pt>
                <c:pt idx="124">
                  <c:v>13</c:v>
                </c:pt>
                <c:pt idx="125">
                  <c:v>24</c:v>
                </c:pt>
                <c:pt idx="126">
                  <c:v>8</c:v>
                </c:pt>
                <c:pt idx="127">
                  <c:v>36</c:v>
                </c:pt>
                <c:pt idx="128">
                  <c:v>0</c:v>
                </c:pt>
                <c:pt idx="129">
                  <c:v>0</c:v>
                </c:pt>
                <c:pt idx="130">
                  <c:v>13</c:v>
                </c:pt>
                <c:pt idx="131">
                  <c:v>16</c:v>
                </c:pt>
                <c:pt idx="132">
                  <c:v>8</c:v>
                </c:pt>
                <c:pt idx="133">
                  <c:v>4</c:v>
                </c:pt>
                <c:pt idx="134">
                  <c:v>108</c:v>
                </c:pt>
                <c:pt idx="135">
                  <c:v>4</c:v>
                </c:pt>
                <c:pt idx="136">
                  <c:v>4</c:v>
                </c:pt>
                <c:pt idx="137">
                  <c:v>21</c:v>
                </c:pt>
                <c:pt idx="138">
                  <c:v>59</c:v>
                </c:pt>
                <c:pt idx="139">
                  <c:v>8</c:v>
                </c:pt>
                <c:pt idx="140">
                  <c:v>4</c:v>
                </c:pt>
                <c:pt idx="141">
                  <c:v>4</c:v>
                </c:pt>
                <c:pt idx="142">
                  <c:v>0</c:v>
                </c:pt>
                <c:pt idx="143">
                  <c:v>53</c:v>
                </c:pt>
                <c:pt idx="144">
                  <c:v>8</c:v>
                </c:pt>
                <c:pt idx="145">
                  <c:v>13</c:v>
                </c:pt>
                <c:pt idx="146">
                  <c:v>21</c:v>
                </c:pt>
                <c:pt idx="147">
                  <c:v>16</c:v>
                </c:pt>
                <c:pt idx="148">
                  <c:v>33</c:v>
                </c:pt>
                <c:pt idx="149">
                  <c:v>8</c:v>
                </c:pt>
                <c:pt idx="150">
                  <c:v>4</c:v>
                </c:pt>
                <c:pt idx="151">
                  <c:v>0</c:v>
                </c:pt>
                <c:pt idx="152">
                  <c:v>33</c:v>
                </c:pt>
                <c:pt idx="153">
                  <c:v>0</c:v>
                </c:pt>
                <c:pt idx="154">
                  <c:v>13</c:v>
                </c:pt>
                <c:pt idx="155">
                  <c:v>4</c:v>
                </c:pt>
                <c:pt idx="156">
                  <c:v>8</c:v>
                </c:pt>
                <c:pt idx="157">
                  <c:v>4</c:v>
                </c:pt>
                <c:pt idx="158">
                  <c:v>0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0</c:v>
                </c:pt>
                <c:pt idx="163">
                  <c:v>13</c:v>
                </c:pt>
                <c:pt idx="164">
                  <c:v>4</c:v>
                </c:pt>
                <c:pt idx="165">
                  <c:v>4</c:v>
                </c:pt>
                <c:pt idx="166">
                  <c:v>21</c:v>
                </c:pt>
                <c:pt idx="167">
                  <c:v>8</c:v>
                </c:pt>
                <c:pt idx="168">
                  <c:v>4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13</c:v>
                </c:pt>
                <c:pt idx="174">
                  <c:v>13</c:v>
                </c:pt>
                <c:pt idx="175">
                  <c:v>4</c:v>
                </c:pt>
                <c:pt idx="176">
                  <c:v>4</c:v>
                </c:pt>
                <c:pt idx="177">
                  <c:v>53</c:v>
                </c:pt>
                <c:pt idx="178">
                  <c:v>4</c:v>
                </c:pt>
                <c:pt idx="179">
                  <c:v>4</c:v>
                </c:pt>
                <c:pt idx="180">
                  <c:v>0</c:v>
                </c:pt>
                <c:pt idx="181">
                  <c:v>8</c:v>
                </c:pt>
                <c:pt idx="182">
                  <c:v>8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8</c:v>
                </c:pt>
                <c:pt idx="187">
                  <c:v>4</c:v>
                </c:pt>
                <c:pt idx="188">
                  <c:v>4</c:v>
                </c:pt>
                <c:pt idx="189">
                  <c:v>0</c:v>
                </c:pt>
                <c:pt idx="190">
                  <c:v>8</c:v>
                </c:pt>
                <c:pt idx="191">
                  <c:v>8</c:v>
                </c:pt>
                <c:pt idx="192">
                  <c:v>0</c:v>
                </c:pt>
                <c:pt idx="193">
                  <c:v>-12</c:v>
                </c:pt>
                <c:pt idx="194">
                  <c:v>33</c:v>
                </c:pt>
                <c:pt idx="195">
                  <c:v>16</c:v>
                </c:pt>
                <c:pt idx="196">
                  <c:v>44</c:v>
                </c:pt>
                <c:pt idx="197">
                  <c:v>0</c:v>
                </c:pt>
                <c:pt idx="198">
                  <c:v>4</c:v>
                </c:pt>
                <c:pt idx="199">
                  <c:v>8</c:v>
                </c:pt>
                <c:pt idx="200">
                  <c:v>4</c:v>
                </c:pt>
                <c:pt idx="201">
                  <c:v>16</c:v>
                </c:pt>
                <c:pt idx="202">
                  <c:v>4</c:v>
                </c:pt>
                <c:pt idx="203">
                  <c:v>-12</c:v>
                </c:pt>
                <c:pt idx="204">
                  <c:v>4</c:v>
                </c:pt>
                <c:pt idx="205">
                  <c:v>8</c:v>
                </c:pt>
                <c:pt idx="206">
                  <c:v>0</c:v>
                </c:pt>
                <c:pt idx="207">
                  <c:v>4</c:v>
                </c:pt>
                <c:pt idx="208">
                  <c:v>21</c:v>
                </c:pt>
                <c:pt idx="209">
                  <c:v>8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16</c:v>
                </c:pt>
                <c:pt idx="216">
                  <c:v>21</c:v>
                </c:pt>
                <c:pt idx="217">
                  <c:v>21</c:v>
                </c:pt>
                <c:pt idx="218">
                  <c:v>8</c:v>
                </c:pt>
                <c:pt idx="219">
                  <c:v>0</c:v>
                </c:pt>
                <c:pt idx="220">
                  <c:v>36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4</c:v>
                </c:pt>
                <c:pt idx="228">
                  <c:v>13</c:v>
                </c:pt>
                <c:pt idx="229">
                  <c:v>13</c:v>
                </c:pt>
                <c:pt idx="230">
                  <c:v>4</c:v>
                </c:pt>
                <c:pt idx="231">
                  <c:v>16</c:v>
                </c:pt>
                <c:pt idx="232">
                  <c:v>8</c:v>
                </c:pt>
                <c:pt idx="233">
                  <c:v>21</c:v>
                </c:pt>
                <c:pt idx="234">
                  <c:v>24</c:v>
                </c:pt>
                <c:pt idx="235">
                  <c:v>4</c:v>
                </c:pt>
                <c:pt idx="236">
                  <c:v>4</c:v>
                </c:pt>
                <c:pt idx="237">
                  <c:v>16</c:v>
                </c:pt>
                <c:pt idx="238">
                  <c:v>13</c:v>
                </c:pt>
                <c:pt idx="239">
                  <c:v>13</c:v>
                </c:pt>
                <c:pt idx="240">
                  <c:v>4</c:v>
                </c:pt>
                <c:pt idx="241">
                  <c:v>0</c:v>
                </c:pt>
                <c:pt idx="242">
                  <c:v>8</c:v>
                </c:pt>
                <c:pt idx="243">
                  <c:v>24</c:v>
                </c:pt>
                <c:pt idx="244">
                  <c:v>48</c:v>
                </c:pt>
                <c:pt idx="245">
                  <c:v>36</c:v>
                </c:pt>
                <c:pt idx="246">
                  <c:v>44</c:v>
                </c:pt>
                <c:pt idx="247">
                  <c:v>33</c:v>
                </c:pt>
                <c:pt idx="248">
                  <c:v>8</c:v>
                </c:pt>
                <c:pt idx="249">
                  <c:v>100</c:v>
                </c:pt>
                <c:pt idx="250">
                  <c:v>36</c:v>
                </c:pt>
                <c:pt idx="251">
                  <c:v>8</c:v>
                </c:pt>
                <c:pt idx="252">
                  <c:v>16</c:v>
                </c:pt>
                <c:pt idx="253">
                  <c:v>64</c:v>
                </c:pt>
                <c:pt idx="254">
                  <c:v>44</c:v>
                </c:pt>
                <c:pt idx="255">
                  <c:v>153</c:v>
                </c:pt>
                <c:pt idx="256">
                  <c:v>41</c:v>
                </c:pt>
                <c:pt idx="257">
                  <c:v>-52</c:v>
                </c:pt>
                <c:pt idx="258">
                  <c:v>41</c:v>
                </c:pt>
                <c:pt idx="259">
                  <c:v>100</c:v>
                </c:pt>
                <c:pt idx="260">
                  <c:v>48</c:v>
                </c:pt>
                <c:pt idx="261">
                  <c:v>41</c:v>
                </c:pt>
                <c:pt idx="262">
                  <c:v>145</c:v>
                </c:pt>
                <c:pt idx="263">
                  <c:v>41</c:v>
                </c:pt>
                <c:pt idx="264">
                  <c:v>59</c:v>
                </c:pt>
                <c:pt idx="265">
                  <c:v>178</c:v>
                </c:pt>
                <c:pt idx="266">
                  <c:v>59</c:v>
                </c:pt>
                <c:pt idx="267">
                  <c:v>16</c:v>
                </c:pt>
                <c:pt idx="268">
                  <c:v>0</c:v>
                </c:pt>
                <c:pt idx="269">
                  <c:v>0</c:v>
                </c:pt>
                <c:pt idx="270">
                  <c:v>125</c:v>
                </c:pt>
                <c:pt idx="271">
                  <c:v>33</c:v>
                </c:pt>
                <c:pt idx="272">
                  <c:v>56</c:v>
                </c:pt>
                <c:pt idx="273">
                  <c:v>16</c:v>
                </c:pt>
                <c:pt idx="274">
                  <c:v>8</c:v>
                </c:pt>
                <c:pt idx="275">
                  <c:v>13</c:v>
                </c:pt>
                <c:pt idx="276">
                  <c:v>21</c:v>
                </c:pt>
                <c:pt idx="277">
                  <c:v>96</c:v>
                </c:pt>
                <c:pt idx="278">
                  <c:v>21</c:v>
                </c:pt>
                <c:pt idx="279">
                  <c:v>41</c:v>
                </c:pt>
                <c:pt idx="280">
                  <c:v>4</c:v>
                </c:pt>
                <c:pt idx="281">
                  <c:v>33</c:v>
                </c:pt>
                <c:pt idx="282">
                  <c:v>16</c:v>
                </c:pt>
                <c:pt idx="283">
                  <c:v>24</c:v>
                </c:pt>
                <c:pt idx="284">
                  <c:v>41</c:v>
                </c:pt>
                <c:pt idx="285">
                  <c:v>48</c:v>
                </c:pt>
                <c:pt idx="286">
                  <c:v>53</c:v>
                </c:pt>
                <c:pt idx="287">
                  <c:v>13</c:v>
                </c:pt>
                <c:pt idx="288">
                  <c:v>-8</c:v>
                </c:pt>
                <c:pt idx="289">
                  <c:v>21</c:v>
                </c:pt>
                <c:pt idx="290">
                  <c:v>21</c:v>
                </c:pt>
                <c:pt idx="291">
                  <c:v>56</c:v>
                </c:pt>
                <c:pt idx="292">
                  <c:v>120</c:v>
                </c:pt>
                <c:pt idx="293">
                  <c:v>4</c:v>
                </c:pt>
                <c:pt idx="294">
                  <c:v>48</c:v>
                </c:pt>
                <c:pt idx="295">
                  <c:v>59</c:v>
                </c:pt>
                <c:pt idx="296">
                  <c:v>79</c:v>
                </c:pt>
                <c:pt idx="297">
                  <c:v>160</c:v>
                </c:pt>
                <c:pt idx="298">
                  <c:v>24</c:v>
                </c:pt>
                <c:pt idx="299">
                  <c:v>33</c:v>
                </c:pt>
                <c:pt idx="300">
                  <c:v>53</c:v>
                </c:pt>
                <c:pt idx="301">
                  <c:v>13</c:v>
                </c:pt>
                <c:pt idx="302">
                  <c:v>16</c:v>
                </c:pt>
                <c:pt idx="303">
                  <c:v>-8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4</c:v>
                </c:pt>
                <c:pt idx="312">
                  <c:v>4</c:v>
                </c:pt>
                <c:pt idx="313">
                  <c:v>0</c:v>
                </c:pt>
                <c:pt idx="314">
                  <c:v>4</c:v>
                </c:pt>
                <c:pt idx="315">
                  <c:v>8</c:v>
                </c:pt>
                <c:pt idx="316">
                  <c:v>33</c:v>
                </c:pt>
                <c:pt idx="317">
                  <c:v>4</c:v>
                </c:pt>
                <c:pt idx="318">
                  <c:v>93</c:v>
                </c:pt>
                <c:pt idx="319">
                  <c:v>4</c:v>
                </c:pt>
                <c:pt idx="320">
                  <c:v>4</c:v>
                </c:pt>
                <c:pt idx="321">
                  <c:v>8</c:v>
                </c:pt>
                <c:pt idx="322">
                  <c:v>0</c:v>
                </c:pt>
                <c:pt idx="323">
                  <c:v>0</c:v>
                </c:pt>
                <c:pt idx="324">
                  <c:v>-59.8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13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0</c:v>
                </c:pt>
                <c:pt idx="333">
                  <c:v>16</c:v>
                </c:pt>
                <c:pt idx="334">
                  <c:v>116</c:v>
                </c:pt>
                <c:pt idx="335">
                  <c:v>48</c:v>
                </c:pt>
                <c:pt idx="336">
                  <c:v>13</c:v>
                </c:pt>
                <c:pt idx="337">
                  <c:v>76</c:v>
                </c:pt>
                <c:pt idx="338">
                  <c:v>125</c:v>
                </c:pt>
                <c:pt idx="339">
                  <c:v>13</c:v>
                </c:pt>
                <c:pt idx="340">
                  <c:v>36</c:v>
                </c:pt>
                <c:pt idx="341">
                  <c:v>4</c:v>
                </c:pt>
                <c:pt idx="342">
                  <c:v>16</c:v>
                </c:pt>
                <c:pt idx="343">
                  <c:v>13</c:v>
                </c:pt>
                <c:pt idx="344">
                  <c:v>13</c:v>
                </c:pt>
                <c:pt idx="345">
                  <c:v>0</c:v>
                </c:pt>
                <c:pt idx="346">
                  <c:v>0</c:v>
                </c:pt>
                <c:pt idx="347">
                  <c:v>13</c:v>
                </c:pt>
                <c:pt idx="348">
                  <c:v>0</c:v>
                </c:pt>
                <c:pt idx="349">
                  <c:v>4</c:v>
                </c:pt>
                <c:pt idx="350">
                  <c:v>24</c:v>
                </c:pt>
                <c:pt idx="351">
                  <c:v>16</c:v>
                </c:pt>
                <c:pt idx="352">
                  <c:v>120</c:v>
                </c:pt>
                <c:pt idx="353">
                  <c:v>4</c:v>
                </c:pt>
                <c:pt idx="354">
                  <c:v>13</c:v>
                </c:pt>
                <c:pt idx="355">
                  <c:v>-4</c:v>
                </c:pt>
                <c:pt idx="356">
                  <c:v>0</c:v>
                </c:pt>
                <c:pt idx="357">
                  <c:v>33</c:v>
                </c:pt>
                <c:pt idx="358">
                  <c:v>33</c:v>
                </c:pt>
                <c:pt idx="359">
                  <c:v>48</c:v>
                </c:pt>
                <c:pt idx="360">
                  <c:v>8</c:v>
                </c:pt>
                <c:pt idx="361">
                  <c:v>16</c:v>
                </c:pt>
                <c:pt idx="362">
                  <c:v>48</c:v>
                </c:pt>
                <c:pt idx="363">
                  <c:v>-4</c:v>
                </c:pt>
                <c:pt idx="364">
                  <c:v>0</c:v>
                </c:pt>
                <c:pt idx="365">
                  <c:v>13</c:v>
                </c:pt>
                <c:pt idx="366">
                  <c:v>4</c:v>
                </c:pt>
                <c:pt idx="367">
                  <c:v>4</c:v>
                </c:pt>
                <c:pt idx="368">
                  <c:v>0</c:v>
                </c:pt>
                <c:pt idx="369">
                  <c:v>36</c:v>
                </c:pt>
                <c:pt idx="370">
                  <c:v>0</c:v>
                </c:pt>
                <c:pt idx="371">
                  <c:v>24</c:v>
                </c:pt>
                <c:pt idx="372">
                  <c:v>59</c:v>
                </c:pt>
                <c:pt idx="373">
                  <c:v>13</c:v>
                </c:pt>
                <c:pt idx="374">
                  <c:v>21</c:v>
                </c:pt>
                <c:pt idx="375">
                  <c:v>28</c:v>
                </c:pt>
                <c:pt idx="376">
                  <c:v>36</c:v>
                </c:pt>
                <c:pt idx="377">
                  <c:v>73</c:v>
                </c:pt>
                <c:pt idx="378">
                  <c:v>33</c:v>
                </c:pt>
                <c:pt idx="379">
                  <c:v>4</c:v>
                </c:pt>
                <c:pt idx="380">
                  <c:v>33</c:v>
                </c:pt>
                <c:pt idx="381">
                  <c:v>21</c:v>
                </c:pt>
                <c:pt idx="382">
                  <c:v>16</c:v>
                </c:pt>
                <c:pt idx="383">
                  <c:v>28</c:v>
                </c:pt>
                <c:pt idx="384">
                  <c:v>59</c:v>
                </c:pt>
                <c:pt idx="385">
                  <c:v>13</c:v>
                </c:pt>
                <c:pt idx="386">
                  <c:v>24</c:v>
                </c:pt>
                <c:pt idx="387">
                  <c:v>56</c:v>
                </c:pt>
                <c:pt idx="388">
                  <c:v>41</c:v>
                </c:pt>
                <c:pt idx="389">
                  <c:v>-8</c:v>
                </c:pt>
                <c:pt idx="390">
                  <c:v>79</c:v>
                </c:pt>
                <c:pt idx="391">
                  <c:v>13</c:v>
                </c:pt>
                <c:pt idx="392">
                  <c:v>13</c:v>
                </c:pt>
                <c:pt idx="393">
                  <c:v>0</c:v>
                </c:pt>
                <c:pt idx="394">
                  <c:v>8</c:v>
                </c:pt>
                <c:pt idx="395">
                  <c:v>4</c:v>
                </c:pt>
                <c:pt idx="396">
                  <c:v>21</c:v>
                </c:pt>
                <c:pt idx="397">
                  <c:v>8</c:v>
                </c:pt>
                <c:pt idx="398">
                  <c:v>0</c:v>
                </c:pt>
                <c:pt idx="399">
                  <c:v>21</c:v>
                </c:pt>
                <c:pt idx="400">
                  <c:v>68</c:v>
                </c:pt>
                <c:pt idx="401">
                  <c:v>28</c:v>
                </c:pt>
                <c:pt idx="402">
                  <c:v>13</c:v>
                </c:pt>
                <c:pt idx="403">
                  <c:v>21</c:v>
                </c:pt>
                <c:pt idx="404">
                  <c:v>84</c:v>
                </c:pt>
                <c:pt idx="405">
                  <c:v>191</c:v>
                </c:pt>
                <c:pt idx="406">
                  <c:v>24</c:v>
                </c:pt>
                <c:pt idx="407">
                  <c:v>4</c:v>
                </c:pt>
                <c:pt idx="408">
                  <c:v>4</c:v>
                </c:pt>
                <c:pt idx="409">
                  <c:v>13</c:v>
                </c:pt>
                <c:pt idx="410">
                  <c:v>59</c:v>
                </c:pt>
                <c:pt idx="411">
                  <c:v>13</c:v>
                </c:pt>
                <c:pt idx="412">
                  <c:v>36</c:v>
                </c:pt>
                <c:pt idx="413">
                  <c:v>59</c:v>
                </c:pt>
                <c:pt idx="414">
                  <c:v>36</c:v>
                </c:pt>
                <c:pt idx="415">
                  <c:v>56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56</c:v>
                </c:pt>
                <c:pt idx="420">
                  <c:v>33</c:v>
                </c:pt>
                <c:pt idx="421">
                  <c:v>21</c:v>
                </c:pt>
                <c:pt idx="422">
                  <c:v>13</c:v>
                </c:pt>
                <c:pt idx="423">
                  <c:v>4</c:v>
                </c:pt>
                <c:pt idx="424">
                  <c:v>16</c:v>
                </c:pt>
                <c:pt idx="425">
                  <c:v>4</c:v>
                </c:pt>
                <c:pt idx="426">
                  <c:v>4</c:v>
                </c:pt>
                <c:pt idx="427">
                  <c:v>13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44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24</c:v>
                </c:pt>
                <c:pt idx="436">
                  <c:v>33</c:v>
                </c:pt>
                <c:pt idx="437">
                  <c:v>8</c:v>
                </c:pt>
                <c:pt idx="438">
                  <c:v>56</c:v>
                </c:pt>
                <c:pt idx="439">
                  <c:v>33</c:v>
                </c:pt>
                <c:pt idx="440">
                  <c:v>76</c:v>
                </c:pt>
                <c:pt idx="441">
                  <c:v>76</c:v>
                </c:pt>
                <c:pt idx="442">
                  <c:v>24</c:v>
                </c:pt>
                <c:pt idx="443">
                  <c:v>21</c:v>
                </c:pt>
                <c:pt idx="444">
                  <c:v>33</c:v>
                </c:pt>
                <c:pt idx="445">
                  <c:v>56</c:v>
                </c:pt>
                <c:pt idx="446">
                  <c:v>8</c:v>
                </c:pt>
                <c:pt idx="447">
                  <c:v>28</c:v>
                </c:pt>
                <c:pt idx="448">
                  <c:v>36</c:v>
                </c:pt>
                <c:pt idx="449">
                  <c:v>0</c:v>
                </c:pt>
                <c:pt idx="450">
                  <c:v>0</c:v>
                </c:pt>
                <c:pt idx="451">
                  <c:v>8</c:v>
                </c:pt>
                <c:pt idx="452">
                  <c:v>4</c:v>
                </c:pt>
                <c:pt idx="453">
                  <c:v>13</c:v>
                </c:pt>
                <c:pt idx="454">
                  <c:v>4</c:v>
                </c:pt>
                <c:pt idx="455">
                  <c:v>4</c:v>
                </c:pt>
                <c:pt idx="456">
                  <c:v>8</c:v>
                </c:pt>
                <c:pt idx="457">
                  <c:v>4</c:v>
                </c:pt>
                <c:pt idx="458">
                  <c:v>0</c:v>
                </c:pt>
                <c:pt idx="459">
                  <c:v>8</c:v>
                </c:pt>
                <c:pt idx="460">
                  <c:v>16</c:v>
                </c:pt>
                <c:pt idx="461">
                  <c:v>13</c:v>
                </c:pt>
                <c:pt idx="462">
                  <c:v>4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0</c:v>
                </c:pt>
                <c:pt idx="467">
                  <c:v>4</c:v>
                </c:pt>
                <c:pt idx="468">
                  <c:v>4</c:v>
                </c:pt>
                <c:pt idx="469">
                  <c:v>8</c:v>
                </c:pt>
                <c:pt idx="470">
                  <c:v>8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16</c:v>
                </c:pt>
                <c:pt idx="476">
                  <c:v>8</c:v>
                </c:pt>
                <c:pt idx="477">
                  <c:v>4</c:v>
                </c:pt>
                <c:pt idx="478">
                  <c:v>8</c:v>
                </c:pt>
                <c:pt idx="479">
                  <c:v>4</c:v>
                </c:pt>
                <c:pt idx="480">
                  <c:v>0</c:v>
                </c:pt>
                <c:pt idx="481">
                  <c:v>8</c:v>
                </c:pt>
                <c:pt idx="482">
                  <c:v>4</c:v>
                </c:pt>
                <c:pt idx="483">
                  <c:v>8</c:v>
                </c:pt>
                <c:pt idx="484">
                  <c:v>68</c:v>
                </c:pt>
                <c:pt idx="485">
                  <c:v>21</c:v>
                </c:pt>
                <c:pt idx="486">
                  <c:v>0</c:v>
                </c:pt>
                <c:pt idx="487">
                  <c:v>8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8</c:v>
                </c:pt>
                <c:pt idx="492">
                  <c:v>0</c:v>
                </c:pt>
                <c:pt idx="493">
                  <c:v>4</c:v>
                </c:pt>
                <c:pt idx="494">
                  <c:v>16</c:v>
                </c:pt>
                <c:pt idx="495">
                  <c:v>8</c:v>
                </c:pt>
                <c:pt idx="496">
                  <c:v>4</c:v>
                </c:pt>
                <c:pt idx="497">
                  <c:v>4</c:v>
                </c:pt>
                <c:pt idx="498">
                  <c:v>16</c:v>
                </c:pt>
                <c:pt idx="499">
                  <c:v>48</c:v>
                </c:pt>
                <c:pt idx="500">
                  <c:v>28</c:v>
                </c:pt>
                <c:pt idx="501">
                  <c:v>4</c:v>
                </c:pt>
                <c:pt idx="502">
                  <c:v>13</c:v>
                </c:pt>
                <c:pt idx="503">
                  <c:v>-12</c:v>
                </c:pt>
                <c:pt idx="504">
                  <c:v>13</c:v>
                </c:pt>
                <c:pt idx="505">
                  <c:v>4</c:v>
                </c:pt>
                <c:pt idx="506">
                  <c:v>16</c:v>
                </c:pt>
                <c:pt idx="507">
                  <c:v>-20</c:v>
                </c:pt>
                <c:pt idx="508">
                  <c:v>0</c:v>
                </c:pt>
                <c:pt idx="509">
                  <c:v>4</c:v>
                </c:pt>
                <c:pt idx="510">
                  <c:v>33</c:v>
                </c:pt>
                <c:pt idx="511">
                  <c:v>-8</c:v>
                </c:pt>
                <c:pt idx="512">
                  <c:v>16</c:v>
                </c:pt>
                <c:pt idx="513">
                  <c:v>4</c:v>
                </c:pt>
                <c:pt idx="514">
                  <c:v>16</c:v>
                </c:pt>
                <c:pt idx="515">
                  <c:v>64</c:v>
                </c:pt>
                <c:pt idx="516">
                  <c:v>-20</c:v>
                </c:pt>
                <c:pt idx="517">
                  <c:v>16</c:v>
                </c:pt>
                <c:pt idx="518">
                  <c:v>0</c:v>
                </c:pt>
                <c:pt idx="519">
                  <c:v>8</c:v>
                </c:pt>
                <c:pt idx="520">
                  <c:v>13</c:v>
                </c:pt>
                <c:pt idx="521">
                  <c:v>4</c:v>
                </c:pt>
                <c:pt idx="522">
                  <c:v>44</c:v>
                </c:pt>
                <c:pt idx="523">
                  <c:v>-28</c:v>
                </c:pt>
                <c:pt idx="524">
                  <c:v>8</c:v>
                </c:pt>
                <c:pt idx="525">
                  <c:v>24</c:v>
                </c:pt>
                <c:pt idx="526">
                  <c:v>13</c:v>
                </c:pt>
                <c:pt idx="527">
                  <c:v>53</c:v>
                </c:pt>
                <c:pt idx="528">
                  <c:v>8</c:v>
                </c:pt>
                <c:pt idx="529">
                  <c:v>8</c:v>
                </c:pt>
                <c:pt idx="530">
                  <c:v>0</c:v>
                </c:pt>
                <c:pt idx="531">
                  <c:v>16</c:v>
                </c:pt>
                <c:pt idx="532">
                  <c:v>8</c:v>
                </c:pt>
                <c:pt idx="533">
                  <c:v>8</c:v>
                </c:pt>
                <c:pt idx="534">
                  <c:v>21</c:v>
                </c:pt>
                <c:pt idx="535">
                  <c:v>36</c:v>
                </c:pt>
                <c:pt idx="536">
                  <c:v>21</c:v>
                </c:pt>
                <c:pt idx="537">
                  <c:v>16</c:v>
                </c:pt>
                <c:pt idx="538">
                  <c:v>28</c:v>
                </c:pt>
                <c:pt idx="539">
                  <c:v>33</c:v>
                </c:pt>
                <c:pt idx="540">
                  <c:v>21</c:v>
                </c:pt>
                <c:pt idx="541">
                  <c:v>13</c:v>
                </c:pt>
                <c:pt idx="542">
                  <c:v>21</c:v>
                </c:pt>
                <c:pt idx="543">
                  <c:v>16</c:v>
                </c:pt>
                <c:pt idx="544">
                  <c:v>21</c:v>
                </c:pt>
                <c:pt idx="545">
                  <c:v>21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8</c:v>
                </c:pt>
                <c:pt idx="554">
                  <c:v>8</c:v>
                </c:pt>
                <c:pt idx="555">
                  <c:v>41</c:v>
                </c:pt>
                <c:pt idx="556">
                  <c:v>24</c:v>
                </c:pt>
                <c:pt idx="557">
                  <c:v>8</c:v>
                </c:pt>
                <c:pt idx="558">
                  <c:v>21</c:v>
                </c:pt>
                <c:pt idx="559">
                  <c:v>21</c:v>
                </c:pt>
                <c:pt idx="560">
                  <c:v>24</c:v>
                </c:pt>
                <c:pt idx="561">
                  <c:v>28</c:v>
                </c:pt>
                <c:pt idx="562">
                  <c:v>16</c:v>
                </c:pt>
                <c:pt idx="563">
                  <c:v>28</c:v>
                </c:pt>
                <c:pt idx="564">
                  <c:v>13</c:v>
                </c:pt>
                <c:pt idx="565">
                  <c:v>16</c:v>
                </c:pt>
                <c:pt idx="566">
                  <c:v>24</c:v>
                </c:pt>
                <c:pt idx="567">
                  <c:v>28</c:v>
                </c:pt>
                <c:pt idx="568">
                  <c:v>13</c:v>
                </c:pt>
                <c:pt idx="569">
                  <c:v>33</c:v>
                </c:pt>
                <c:pt idx="570">
                  <c:v>68</c:v>
                </c:pt>
                <c:pt idx="571">
                  <c:v>73</c:v>
                </c:pt>
                <c:pt idx="572">
                  <c:v>108</c:v>
                </c:pt>
                <c:pt idx="573">
                  <c:v>33</c:v>
                </c:pt>
                <c:pt idx="574">
                  <c:v>79</c:v>
                </c:pt>
                <c:pt idx="575">
                  <c:v>44</c:v>
                </c:pt>
                <c:pt idx="576">
                  <c:v>53</c:v>
                </c:pt>
                <c:pt idx="577">
                  <c:v>28</c:v>
                </c:pt>
                <c:pt idx="578">
                  <c:v>36</c:v>
                </c:pt>
                <c:pt idx="579">
                  <c:v>24</c:v>
                </c:pt>
                <c:pt idx="580">
                  <c:v>21</c:v>
                </c:pt>
                <c:pt idx="581">
                  <c:v>41</c:v>
                </c:pt>
                <c:pt idx="582">
                  <c:v>128</c:v>
                </c:pt>
                <c:pt idx="583">
                  <c:v>48</c:v>
                </c:pt>
                <c:pt idx="584">
                  <c:v>44</c:v>
                </c:pt>
                <c:pt idx="585">
                  <c:v>41</c:v>
                </c:pt>
                <c:pt idx="586">
                  <c:v>16</c:v>
                </c:pt>
                <c:pt idx="587">
                  <c:v>44</c:v>
                </c:pt>
                <c:pt idx="588">
                  <c:v>56</c:v>
                </c:pt>
                <c:pt idx="589">
                  <c:v>76</c:v>
                </c:pt>
                <c:pt idx="590">
                  <c:v>41</c:v>
                </c:pt>
                <c:pt idx="591">
                  <c:v>170</c:v>
                </c:pt>
                <c:pt idx="592">
                  <c:v>33</c:v>
                </c:pt>
                <c:pt idx="593">
                  <c:v>33</c:v>
                </c:pt>
                <c:pt idx="594">
                  <c:v>73</c:v>
                </c:pt>
                <c:pt idx="595">
                  <c:v>36</c:v>
                </c:pt>
                <c:pt idx="596">
                  <c:v>24</c:v>
                </c:pt>
                <c:pt idx="597">
                  <c:v>33</c:v>
                </c:pt>
                <c:pt idx="598">
                  <c:v>68</c:v>
                </c:pt>
                <c:pt idx="599">
                  <c:v>48</c:v>
                </c:pt>
                <c:pt idx="600">
                  <c:v>59</c:v>
                </c:pt>
                <c:pt idx="601">
                  <c:v>79</c:v>
                </c:pt>
                <c:pt idx="602">
                  <c:v>48</c:v>
                </c:pt>
                <c:pt idx="603">
                  <c:v>-12</c:v>
                </c:pt>
                <c:pt idx="604">
                  <c:v>28</c:v>
                </c:pt>
                <c:pt idx="605">
                  <c:v>8</c:v>
                </c:pt>
                <c:pt idx="606">
                  <c:v>13</c:v>
                </c:pt>
                <c:pt idx="607">
                  <c:v>21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16</c:v>
                </c:pt>
                <c:pt idx="612">
                  <c:v>8</c:v>
                </c:pt>
                <c:pt idx="613">
                  <c:v>-4</c:v>
                </c:pt>
                <c:pt idx="614">
                  <c:v>8</c:v>
                </c:pt>
                <c:pt idx="615">
                  <c:v>16</c:v>
                </c:pt>
                <c:pt idx="616">
                  <c:v>36</c:v>
                </c:pt>
                <c:pt idx="617">
                  <c:v>16</c:v>
                </c:pt>
                <c:pt idx="618">
                  <c:v>-8</c:v>
                </c:pt>
                <c:pt idx="619">
                  <c:v>4</c:v>
                </c:pt>
                <c:pt idx="620">
                  <c:v>13</c:v>
                </c:pt>
                <c:pt idx="621">
                  <c:v>21</c:v>
                </c:pt>
                <c:pt idx="622">
                  <c:v>24</c:v>
                </c:pt>
                <c:pt idx="623">
                  <c:v>24</c:v>
                </c:pt>
                <c:pt idx="624">
                  <c:v>13</c:v>
                </c:pt>
                <c:pt idx="625">
                  <c:v>64</c:v>
                </c:pt>
                <c:pt idx="626">
                  <c:v>21</c:v>
                </c:pt>
                <c:pt idx="627">
                  <c:v>16</c:v>
                </c:pt>
                <c:pt idx="628">
                  <c:v>13</c:v>
                </c:pt>
                <c:pt idx="629">
                  <c:v>28</c:v>
                </c:pt>
                <c:pt idx="630">
                  <c:v>16</c:v>
                </c:pt>
                <c:pt idx="631">
                  <c:v>79</c:v>
                </c:pt>
                <c:pt idx="632">
                  <c:v>28</c:v>
                </c:pt>
                <c:pt idx="633">
                  <c:v>-24</c:v>
                </c:pt>
                <c:pt idx="634">
                  <c:v>13</c:v>
                </c:pt>
                <c:pt idx="635">
                  <c:v>4</c:v>
                </c:pt>
                <c:pt idx="636">
                  <c:v>16</c:v>
                </c:pt>
                <c:pt idx="637">
                  <c:v>21</c:v>
                </c:pt>
                <c:pt idx="638">
                  <c:v>16</c:v>
                </c:pt>
                <c:pt idx="639">
                  <c:v>8</c:v>
                </c:pt>
                <c:pt idx="640">
                  <c:v>8</c:v>
                </c:pt>
                <c:pt idx="641">
                  <c:v>-28</c:v>
                </c:pt>
                <c:pt idx="642">
                  <c:v>44</c:v>
                </c:pt>
                <c:pt idx="643">
                  <c:v>41</c:v>
                </c:pt>
                <c:pt idx="644">
                  <c:v>21</c:v>
                </c:pt>
                <c:pt idx="645">
                  <c:v>16</c:v>
                </c:pt>
                <c:pt idx="646">
                  <c:v>36</c:v>
                </c:pt>
                <c:pt idx="647">
                  <c:v>24</c:v>
                </c:pt>
                <c:pt idx="648">
                  <c:v>36</c:v>
                </c:pt>
                <c:pt idx="649">
                  <c:v>13</c:v>
                </c:pt>
                <c:pt idx="650">
                  <c:v>33</c:v>
                </c:pt>
                <c:pt idx="651">
                  <c:v>44</c:v>
                </c:pt>
                <c:pt idx="652">
                  <c:v>53</c:v>
                </c:pt>
                <c:pt idx="653">
                  <c:v>28</c:v>
                </c:pt>
                <c:pt idx="654">
                  <c:v>48</c:v>
                </c:pt>
                <c:pt idx="655">
                  <c:v>13</c:v>
                </c:pt>
                <c:pt idx="656">
                  <c:v>36</c:v>
                </c:pt>
                <c:pt idx="657">
                  <c:v>13</c:v>
                </c:pt>
                <c:pt idx="658">
                  <c:v>33</c:v>
                </c:pt>
                <c:pt idx="659">
                  <c:v>84</c:v>
                </c:pt>
                <c:pt idx="660">
                  <c:v>24</c:v>
                </c:pt>
                <c:pt idx="661">
                  <c:v>73</c:v>
                </c:pt>
                <c:pt idx="662">
                  <c:v>28</c:v>
                </c:pt>
                <c:pt idx="663">
                  <c:v>59</c:v>
                </c:pt>
                <c:pt idx="664">
                  <c:v>21</c:v>
                </c:pt>
                <c:pt idx="665">
                  <c:v>41</c:v>
                </c:pt>
                <c:pt idx="666">
                  <c:v>76</c:v>
                </c:pt>
                <c:pt idx="667">
                  <c:v>33</c:v>
                </c:pt>
                <c:pt idx="668">
                  <c:v>13</c:v>
                </c:pt>
                <c:pt idx="669">
                  <c:v>53</c:v>
                </c:pt>
                <c:pt idx="670">
                  <c:v>16</c:v>
                </c:pt>
                <c:pt idx="671">
                  <c:v>16</c:v>
                </c:pt>
                <c:pt idx="672">
                  <c:v>28</c:v>
                </c:pt>
                <c:pt idx="673">
                  <c:v>16</c:v>
                </c:pt>
                <c:pt idx="674">
                  <c:v>24</c:v>
                </c:pt>
                <c:pt idx="675">
                  <c:v>108</c:v>
                </c:pt>
                <c:pt idx="676">
                  <c:v>28</c:v>
                </c:pt>
                <c:pt idx="677">
                  <c:v>21</c:v>
                </c:pt>
                <c:pt idx="678">
                  <c:v>44</c:v>
                </c:pt>
                <c:pt idx="679">
                  <c:v>100</c:v>
                </c:pt>
                <c:pt idx="680">
                  <c:v>59</c:v>
                </c:pt>
                <c:pt idx="681">
                  <c:v>41</c:v>
                </c:pt>
                <c:pt idx="682">
                  <c:v>79</c:v>
                </c:pt>
                <c:pt idx="683">
                  <c:v>64</c:v>
                </c:pt>
                <c:pt idx="684">
                  <c:v>153</c:v>
                </c:pt>
                <c:pt idx="685">
                  <c:v>59</c:v>
                </c:pt>
                <c:pt idx="686">
                  <c:v>93</c:v>
                </c:pt>
                <c:pt idx="687">
                  <c:v>28</c:v>
                </c:pt>
                <c:pt idx="688">
                  <c:v>84</c:v>
                </c:pt>
                <c:pt idx="689">
                  <c:v>59</c:v>
                </c:pt>
                <c:pt idx="690">
                  <c:v>76</c:v>
                </c:pt>
                <c:pt idx="691">
                  <c:v>68</c:v>
                </c:pt>
                <c:pt idx="692">
                  <c:v>24</c:v>
                </c:pt>
                <c:pt idx="693">
                  <c:v>153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96</c:v>
                </c:pt>
                <c:pt idx="698">
                  <c:v>36</c:v>
                </c:pt>
                <c:pt idx="699">
                  <c:v>48</c:v>
                </c:pt>
                <c:pt idx="700">
                  <c:v>41</c:v>
                </c:pt>
                <c:pt idx="701">
                  <c:v>36</c:v>
                </c:pt>
                <c:pt idx="702">
                  <c:v>36</c:v>
                </c:pt>
                <c:pt idx="703">
                  <c:v>16</c:v>
                </c:pt>
                <c:pt idx="704">
                  <c:v>44</c:v>
                </c:pt>
                <c:pt idx="705">
                  <c:v>53</c:v>
                </c:pt>
                <c:pt idx="706">
                  <c:v>64</c:v>
                </c:pt>
                <c:pt idx="707">
                  <c:v>93</c:v>
                </c:pt>
                <c:pt idx="708">
                  <c:v>64</c:v>
                </c:pt>
                <c:pt idx="709">
                  <c:v>21</c:v>
                </c:pt>
                <c:pt idx="710">
                  <c:v>16</c:v>
                </c:pt>
                <c:pt idx="711">
                  <c:v>41</c:v>
                </c:pt>
                <c:pt idx="712">
                  <c:v>36</c:v>
                </c:pt>
                <c:pt idx="713">
                  <c:v>16</c:v>
                </c:pt>
                <c:pt idx="714">
                  <c:v>4</c:v>
                </c:pt>
                <c:pt idx="715">
                  <c:v>21</c:v>
                </c:pt>
                <c:pt idx="716">
                  <c:v>76</c:v>
                </c:pt>
                <c:pt idx="717">
                  <c:v>84</c:v>
                </c:pt>
                <c:pt idx="718">
                  <c:v>41</c:v>
                </c:pt>
                <c:pt idx="719">
                  <c:v>48</c:v>
                </c:pt>
                <c:pt idx="720">
                  <c:v>13</c:v>
                </c:pt>
                <c:pt idx="721">
                  <c:v>100</c:v>
                </c:pt>
                <c:pt idx="722">
                  <c:v>21</c:v>
                </c:pt>
                <c:pt idx="723">
                  <c:v>13</c:v>
                </c:pt>
                <c:pt idx="724">
                  <c:v>33</c:v>
                </c:pt>
                <c:pt idx="725">
                  <c:v>116</c:v>
                </c:pt>
                <c:pt idx="726">
                  <c:v>16</c:v>
                </c:pt>
                <c:pt idx="727">
                  <c:v>16</c:v>
                </c:pt>
                <c:pt idx="728">
                  <c:v>33</c:v>
                </c:pt>
                <c:pt idx="729">
                  <c:v>44</c:v>
                </c:pt>
                <c:pt idx="730">
                  <c:v>76</c:v>
                </c:pt>
                <c:pt idx="731">
                  <c:v>24</c:v>
                </c:pt>
                <c:pt idx="732">
                  <c:v>24</c:v>
                </c:pt>
                <c:pt idx="733">
                  <c:v>56</c:v>
                </c:pt>
                <c:pt idx="734">
                  <c:v>125</c:v>
                </c:pt>
                <c:pt idx="735">
                  <c:v>16</c:v>
                </c:pt>
                <c:pt idx="736">
                  <c:v>0</c:v>
                </c:pt>
                <c:pt idx="737">
                  <c:v>36</c:v>
                </c:pt>
                <c:pt idx="738">
                  <c:v>4</c:v>
                </c:pt>
                <c:pt idx="739">
                  <c:v>48</c:v>
                </c:pt>
                <c:pt idx="740">
                  <c:v>28</c:v>
                </c:pt>
                <c:pt idx="741">
                  <c:v>16</c:v>
                </c:pt>
                <c:pt idx="742">
                  <c:v>36</c:v>
                </c:pt>
                <c:pt idx="743">
                  <c:v>28</c:v>
                </c:pt>
                <c:pt idx="744">
                  <c:v>21</c:v>
                </c:pt>
                <c:pt idx="745">
                  <c:v>24</c:v>
                </c:pt>
                <c:pt idx="746">
                  <c:v>28</c:v>
                </c:pt>
                <c:pt idx="747">
                  <c:v>68</c:v>
                </c:pt>
                <c:pt idx="748">
                  <c:v>28</c:v>
                </c:pt>
                <c:pt idx="749">
                  <c:v>48</c:v>
                </c:pt>
                <c:pt idx="750">
                  <c:v>24</c:v>
                </c:pt>
                <c:pt idx="751">
                  <c:v>93</c:v>
                </c:pt>
                <c:pt idx="752">
                  <c:v>33</c:v>
                </c:pt>
                <c:pt idx="753">
                  <c:v>36</c:v>
                </c:pt>
                <c:pt idx="754">
                  <c:v>28</c:v>
                </c:pt>
                <c:pt idx="755">
                  <c:v>33</c:v>
                </c:pt>
                <c:pt idx="756">
                  <c:v>64</c:v>
                </c:pt>
                <c:pt idx="757">
                  <c:v>116</c:v>
                </c:pt>
                <c:pt idx="758">
                  <c:v>28</c:v>
                </c:pt>
                <c:pt idx="759">
                  <c:v>28</c:v>
                </c:pt>
                <c:pt idx="760">
                  <c:v>8</c:v>
                </c:pt>
                <c:pt idx="761">
                  <c:v>28</c:v>
                </c:pt>
                <c:pt idx="762">
                  <c:v>100</c:v>
                </c:pt>
                <c:pt idx="763">
                  <c:v>21</c:v>
                </c:pt>
                <c:pt idx="764">
                  <c:v>24</c:v>
                </c:pt>
                <c:pt idx="765">
                  <c:v>93</c:v>
                </c:pt>
                <c:pt idx="766">
                  <c:v>33</c:v>
                </c:pt>
                <c:pt idx="767">
                  <c:v>-20</c:v>
                </c:pt>
                <c:pt idx="768">
                  <c:v>33</c:v>
                </c:pt>
                <c:pt idx="769">
                  <c:v>28</c:v>
                </c:pt>
                <c:pt idx="770">
                  <c:v>48</c:v>
                </c:pt>
                <c:pt idx="771">
                  <c:v>21</c:v>
                </c:pt>
                <c:pt idx="772">
                  <c:v>8</c:v>
                </c:pt>
                <c:pt idx="773">
                  <c:v>33</c:v>
                </c:pt>
                <c:pt idx="774">
                  <c:v>-32</c:v>
                </c:pt>
                <c:pt idx="775">
                  <c:v>116</c:v>
                </c:pt>
                <c:pt idx="776">
                  <c:v>28</c:v>
                </c:pt>
                <c:pt idx="777">
                  <c:v>16</c:v>
                </c:pt>
                <c:pt idx="778">
                  <c:v>41</c:v>
                </c:pt>
                <c:pt idx="779">
                  <c:v>13</c:v>
                </c:pt>
                <c:pt idx="780">
                  <c:v>28</c:v>
                </c:pt>
                <c:pt idx="781">
                  <c:v>28</c:v>
                </c:pt>
                <c:pt idx="782">
                  <c:v>24</c:v>
                </c:pt>
                <c:pt idx="783">
                  <c:v>36</c:v>
                </c:pt>
                <c:pt idx="784">
                  <c:v>53</c:v>
                </c:pt>
                <c:pt idx="785">
                  <c:v>73</c:v>
                </c:pt>
                <c:pt idx="786">
                  <c:v>93</c:v>
                </c:pt>
                <c:pt idx="787">
                  <c:v>4</c:v>
                </c:pt>
                <c:pt idx="788">
                  <c:v>28</c:v>
                </c:pt>
                <c:pt idx="789">
                  <c:v>68</c:v>
                </c:pt>
                <c:pt idx="790">
                  <c:v>28</c:v>
                </c:pt>
                <c:pt idx="791">
                  <c:v>21</c:v>
                </c:pt>
                <c:pt idx="792">
                  <c:v>13</c:v>
                </c:pt>
                <c:pt idx="793">
                  <c:v>16</c:v>
                </c:pt>
                <c:pt idx="794">
                  <c:v>41</c:v>
                </c:pt>
                <c:pt idx="795">
                  <c:v>13</c:v>
                </c:pt>
                <c:pt idx="796">
                  <c:v>21</c:v>
                </c:pt>
                <c:pt idx="797">
                  <c:v>33</c:v>
                </c:pt>
                <c:pt idx="798">
                  <c:v>33</c:v>
                </c:pt>
                <c:pt idx="799">
                  <c:v>53</c:v>
                </c:pt>
                <c:pt idx="800">
                  <c:v>28</c:v>
                </c:pt>
                <c:pt idx="801">
                  <c:v>21</c:v>
                </c:pt>
                <c:pt idx="802">
                  <c:v>36</c:v>
                </c:pt>
                <c:pt idx="803">
                  <c:v>4</c:v>
                </c:pt>
                <c:pt idx="804">
                  <c:v>36</c:v>
                </c:pt>
                <c:pt idx="805">
                  <c:v>21</c:v>
                </c:pt>
                <c:pt idx="806">
                  <c:v>56</c:v>
                </c:pt>
                <c:pt idx="807">
                  <c:v>21</c:v>
                </c:pt>
                <c:pt idx="808">
                  <c:v>24</c:v>
                </c:pt>
                <c:pt idx="809">
                  <c:v>28</c:v>
                </c:pt>
                <c:pt idx="810">
                  <c:v>13</c:v>
                </c:pt>
                <c:pt idx="811">
                  <c:v>24</c:v>
                </c:pt>
                <c:pt idx="812">
                  <c:v>21</c:v>
                </c:pt>
                <c:pt idx="813">
                  <c:v>73</c:v>
                </c:pt>
                <c:pt idx="814">
                  <c:v>100</c:v>
                </c:pt>
                <c:pt idx="815">
                  <c:v>28</c:v>
                </c:pt>
                <c:pt idx="816">
                  <c:v>24</c:v>
                </c:pt>
                <c:pt idx="817">
                  <c:v>16</c:v>
                </c:pt>
                <c:pt idx="818">
                  <c:v>21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36</c:v>
                </c:pt>
                <c:pt idx="823">
                  <c:v>16</c:v>
                </c:pt>
                <c:pt idx="824">
                  <c:v>24</c:v>
                </c:pt>
                <c:pt idx="825">
                  <c:v>24</c:v>
                </c:pt>
                <c:pt idx="826">
                  <c:v>33</c:v>
                </c:pt>
                <c:pt idx="827">
                  <c:v>16</c:v>
                </c:pt>
                <c:pt idx="828">
                  <c:v>13</c:v>
                </c:pt>
                <c:pt idx="829">
                  <c:v>28</c:v>
                </c:pt>
                <c:pt idx="830">
                  <c:v>16</c:v>
                </c:pt>
                <c:pt idx="831">
                  <c:v>16</c:v>
                </c:pt>
                <c:pt idx="832">
                  <c:v>24</c:v>
                </c:pt>
                <c:pt idx="833">
                  <c:v>13</c:v>
                </c:pt>
                <c:pt idx="834">
                  <c:v>28</c:v>
                </c:pt>
                <c:pt idx="835">
                  <c:v>64</c:v>
                </c:pt>
                <c:pt idx="836">
                  <c:v>48</c:v>
                </c:pt>
                <c:pt idx="837">
                  <c:v>16</c:v>
                </c:pt>
                <c:pt idx="838">
                  <c:v>21</c:v>
                </c:pt>
                <c:pt idx="839">
                  <c:v>13</c:v>
                </c:pt>
                <c:pt idx="840">
                  <c:v>21</c:v>
                </c:pt>
                <c:pt idx="841">
                  <c:v>41</c:v>
                </c:pt>
                <c:pt idx="842">
                  <c:v>21</c:v>
                </c:pt>
                <c:pt idx="843">
                  <c:v>21</c:v>
                </c:pt>
                <c:pt idx="844">
                  <c:v>41</c:v>
                </c:pt>
                <c:pt idx="845">
                  <c:v>24</c:v>
                </c:pt>
                <c:pt idx="846">
                  <c:v>21</c:v>
                </c:pt>
                <c:pt idx="847">
                  <c:v>13</c:v>
                </c:pt>
                <c:pt idx="848">
                  <c:v>24</c:v>
                </c:pt>
                <c:pt idx="849">
                  <c:v>33</c:v>
                </c:pt>
                <c:pt idx="850">
                  <c:v>21</c:v>
                </c:pt>
                <c:pt idx="851">
                  <c:v>16</c:v>
                </c:pt>
                <c:pt idx="852">
                  <c:v>16</c:v>
                </c:pt>
                <c:pt idx="853">
                  <c:v>-28</c:v>
                </c:pt>
                <c:pt idx="854">
                  <c:v>56</c:v>
                </c:pt>
                <c:pt idx="855">
                  <c:v>24</c:v>
                </c:pt>
                <c:pt idx="856">
                  <c:v>16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24</c:v>
                </c:pt>
                <c:pt idx="861">
                  <c:v>33</c:v>
                </c:pt>
                <c:pt idx="862">
                  <c:v>28</c:v>
                </c:pt>
                <c:pt idx="863">
                  <c:v>16</c:v>
                </c:pt>
                <c:pt idx="864">
                  <c:v>21</c:v>
                </c:pt>
                <c:pt idx="865">
                  <c:v>33</c:v>
                </c:pt>
                <c:pt idx="866">
                  <c:v>53</c:v>
                </c:pt>
                <c:pt idx="867">
                  <c:v>96</c:v>
                </c:pt>
                <c:pt idx="868">
                  <c:v>28</c:v>
                </c:pt>
                <c:pt idx="869">
                  <c:v>41</c:v>
                </c:pt>
                <c:pt idx="870">
                  <c:v>73</c:v>
                </c:pt>
                <c:pt idx="871">
                  <c:v>41</c:v>
                </c:pt>
                <c:pt idx="872">
                  <c:v>100</c:v>
                </c:pt>
                <c:pt idx="873">
                  <c:v>56</c:v>
                </c:pt>
                <c:pt idx="874">
                  <c:v>68</c:v>
                </c:pt>
                <c:pt idx="875">
                  <c:v>44</c:v>
                </c:pt>
                <c:pt idx="876">
                  <c:v>24</c:v>
                </c:pt>
                <c:pt idx="877">
                  <c:v>36</c:v>
                </c:pt>
                <c:pt idx="878">
                  <c:v>33</c:v>
                </c:pt>
                <c:pt idx="879">
                  <c:v>170</c:v>
                </c:pt>
                <c:pt idx="880">
                  <c:v>21</c:v>
                </c:pt>
                <c:pt idx="881">
                  <c:v>53</c:v>
                </c:pt>
                <c:pt idx="882">
                  <c:v>36</c:v>
                </c:pt>
                <c:pt idx="883">
                  <c:v>148</c:v>
                </c:pt>
                <c:pt idx="884">
                  <c:v>64</c:v>
                </c:pt>
                <c:pt idx="885">
                  <c:v>93</c:v>
                </c:pt>
                <c:pt idx="886">
                  <c:v>108</c:v>
                </c:pt>
                <c:pt idx="887">
                  <c:v>208</c:v>
                </c:pt>
                <c:pt idx="888">
                  <c:v>41</c:v>
                </c:pt>
                <c:pt idx="889">
                  <c:v>125</c:v>
                </c:pt>
                <c:pt idx="890">
                  <c:v>59</c:v>
                </c:pt>
                <c:pt idx="891">
                  <c:v>462</c:v>
                </c:pt>
                <c:pt idx="892">
                  <c:v>44</c:v>
                </c:pt>
                <c:pt idx="893">
                  <c:v>93</c:v>
                </c:pt>
                <c:pt idx="894">
                  <c:v>272</c:v>
                </c:pt>
                <c:pt idx="895">
                  <c:v>64</c:v>
                </c:pt>
                <c:pt idx="896">
                  <c:v>64</c:v>
                </c:pt>
                <c:pt idx="897">
                  <c:v>185</c:v>
                </c:pt>
                <c:pt idx="898">
                  <c:v>56</c:v>
                </c:pt>
                <c:pt idx="899">
                  <c:v>201</c:v>
                </c:pt>
                <c:pt idx="900">
                  <c:v>73</c:v>
                </c:pt>
                <c:pt idx="901">
                  <c:v>125</c:v>
                </c:pt>
                <c:pt idx="902">
                  <c:v>156</c:v>
                </c:pt>
                <c:pt idx="903">
                  <c:v>148</c:v>
                </c:pt>
                <c:pt idx="904">
                  <c:v>272</c:v>
                </c:pt>
                <c:pt idx="905">
                  <c:v>96</c:v>
                </c:pt>
                <c:pt idx="906">
                  <c:v>93</c:v>
                </c:pt>
                <c:pt idx="907">
                  <c:v>178</c:v>
                </c:pt>
                <c:pt idx="908">
                  <c:v>79</c:v>
                </c:pt>
                <c:pt idx="909">
                  <c:v>73</c:v>
                </c:pt>
                <c:pt idx="910">
                  <c:v>93</c:v>
                </c:pt>
                <c:pt idx="911">
                  <c:v>185</c:v>
                </c:pt>
                <c:pt idx="912">
                  <c:v>288</c:v>
                </c:pt>
                <c:pt idx="913">
                  <c:v>100</c:v>
                </c:pt>
                <c:pt idx="914">
                  <c:v>148</c:v>
                </c:pt>
                <c:pt idx="915">
                  <c:v>178</c:v>
                </c:pt>
                <c:pt idx="916">
                  <c:v>170</c:v>
                </c:pt>
                <c:pt idx="917">
                  <c:v>245</c:v>
                </c:pt>
                <c:pt idx="918">
                  <c:v>120</c:v>
                </c:pt>
                <c:pt idx="919">
                  <c:v>113</c:v>
                </c:pt>
                <c:pt idx="920">
                  <c:v>163</c:v>
                </c:pt>
                <c:pt idx="921">
                  <c:v>342</c:v>
                </c:pt>
                <c:pt idx="922">
                  <c:v>125</c:v>
                </c:pt>
                <c:pt idx="923">
                  <c:v>191</c:v>
                </c:pt>
                <c:pt idx="924">
                  <c:v>153</c:v>
                </c:pt>
                <c:pt idx="925">
                  <c:v>285</c:v>
                </c:pt>
                <c:pt idx="926">
                  <c:v>185</c:v>
                </c:pt>
                <c:pt idx="927">
                  <c:v>173</c:v>
                </c:pt>
                <c:pt idx="928">
                  <c:v>163</c:v>
                </c:pt>
                <c:pt idx="929">
                  <c:v>215</c:v>
                </c:pt>
                <c:pt idx="930">
                  <c:v>235</c:v>
                </c:pt>
                <c:pt idx="931">
                  <c:v>656</c:v>
                </c:pt>
                <c:pt idx="932">
                  <c:v>160</c:v>
                </c:pt>
                <c:pt idx="933">
                  <c:v>163</c:v>
                </c:pt>
                <c:pt idx="934">
                  <c:v>188</c:v>
                </c:pt>
                <c:pt idx="935">
                  <c:v>176</c:v>
                </c:pt>
                <c:pt idx="936">
                  <c:v>231</c:v>
                </c:pt>
                <c:pt idx="937">
                  <c:v>188</c:v>
                </c:pt>
                <c:pt idx="938">
                  <c:v>201</c:v>
                </c:pt>
                <c:pt idx="939">
                  <c:v>255</c:v>
                </c:pt>
                <c:pt idx="940">
                  <c:v>342</c:v>
                </c:pt>
                <c:pt idx="941">
                  <c:v>218</c:v>
                </c:pt>
                <c:pt idx="942">
                  <c:v>248</c:v>
                </c:pt>
                <c:pt idx="943">
                  <c:v>312</c:v>
                </c:pt>
                <c:pt idx="944">
                  <c:v>325</c:v>
                </c:pt>
                <c:pt idx="945">
                  <c:v>305</c:v>
                </c:pt>
                <c:pt idx="946">
                  <c:v>272</c:v>
                </c:pt>
                <c:pt idx="947">
                  <c:v>412</c:v>
                </c:pt>
                <c:pt idx="948">
                  <c:v>282</c:v>
                </c:pt>
                <c:pt idx="949">
                  <c:v>555</c:v>
                </c:pt>
                <c:pt idx="950">
                  <c:v>318</c:v>
                </c:pt>
                <c:pt idx="951">
                  <c:v>385</c:v>
                </c:pt>
                <c:pt idx="952">
                  <c:v>318</c:v>
                </c:pt>
                <c:pt idx="953">
                  <c:v>318</c:v>
                </c:pt>
                <c:pt idx="954">
                  <c:v>425</c:v>
                </c:pt>
                <c:pt idx="955">
                  <c:v>429</c:v>
                </c:pt>
                <c:pt idx="956">
                  <c:v>375</c:v>
                </c:pt>
                <c:pt idx="957">
                  <c:v>375</c:v>
                </c:pt>
                <c:pt idx="958">
                  <c:v>445</c:v>
                </c:pt>
                <c:pt idx="959">
                  <c:v>435</c:v>
                </c:pt>
                <c:pt idx="960">
                  <c:v>455</c:v>
                </c:pt>
                <c:pt idx="961">
                  <c:v>462</c:v>
                </c:pt>
                <c:pt idx="962">
                  <c:v>509</c:v>
                </c:pt>
                <c:pt idx="963">
                  <c:v>368</c:v>
                </c:pt>
                <c:pt idx="964">
                  <c:v>502</c:v>
                </c:pt>
                <c:pt idx="965">
                  <c:v>449</c:v>
                </c:pt>
                <c:pt idx="966">
                  <c:v>449</c:v>
                </c:pt>
                <c:pt idx="967">
                  <c:v>442</c:v>
                </c:pt>
                <c:pt idx="968">
                  <c:v>492</c:v>
                </c:pt>
                <c:pt idx="969">
                  <c:v>475</c:v>
                </c:pt>
                <c:pt idx="970">
                  <c:v>482</c:v>
                </c:pt>
                <c:pt idx="971">
                  <c:v>525</c:v>
                </c:pt>
                <c:pt idx="972">
                  <c:v>606</c:v>
                </c:pt>
                <c:pt idx="973">
                  <c:v>489</c:v>
                </c:pt>
                <c:pt idx="974">
                  <c:v>502</c:v>
                </c:pt>
                <c:pt idx="975">
                  <c:v>502</c:v>
                </c:pt>
                <c:pt idx="976">
                  <c:v>565</c:v>
                </c:pt>
                <c:pt idx="977">
                  <c:v>545</c:v>
                </c:pt>
                <c:pt idx="978">
                  <c:v>545</c:v>
                </c:pt>
                <c:pt idx="979">
                  <c:v>542</c:v>
                </c:pt>
                <c:pt idx="980">
                  <c:v>582</c:v>
                </c:pt>
                <c:pt idx="981">
                  <c:v>659</c:v>
                </c:pt>
                <c:pt idx="982">
                  <c:v>589</c:v>
                </c:pt>
                <c:pt idx="983">
                  <c:v>589</c:v>
                </c:pt>
                <c:pt idx="984">
                  <c:v>632</c:v>
                </c:pt>
                <c:pt idx="985">
                  <c:v>646</c:v>
                </c:pt>
                <c:pt idx="986">
                  <c:v>742</c:v>
                </c:pt>
                <c:pt idx="987">
                  <c:v>836</c:v>
                </c:pt>
                <c:pt idx="988">
                  <c:v>709</c:v>
                </c:pt>
                <c:pt idx="989">
                  <c:v>686</c:v>
                </c:pt>
                <c:pt idx="990">
                  <c:v>686</c:v>
                </c:pt>
                <c:pt idx="991">
                  <c:v>692</c:v>
                </c:pt>
                <c:pt idx="992">
                  <c:v>712</c:v>
                </c:pt>
                <c:pt idx="993">
                  <c:v>769</c:v>
                </c:pt>
                <c:pt idx="994">
                  <c:v>729</c:v>
                </c:pt>
                <c:pt idx="995">
                  <c:v>706</c:v>
                </c:pt>
                <c:pt idx="996">
                  <c:v>729</c:v>
                </c:pt>
                <c:pt idx="997">
                  <c:v>712</c:v>
                </c:pt>
                <c:pt idx="998">
                  <c:v>726</c:v>
                </c:pt>
                <c:pt idx="999">
                  <c:v>894</c:v>
                </c:pt>
                <c:pt idx="1000">
                  <c:v>864</c:v>
                </c:pt>
                <c:pt idx="1001">
                  <c:v>816</c:v>
                </c:pt>
                <c:pt idx="1002">
                  <c:v>836</c:v>
                </c:pt>
                <c:pt idx="1003">
                  <c:v>904</c:v>
                </c:pt>
                <c:pt idx="1004">
                  <c:v>894</c:v>
                </c:pt>
                <c:pt idx="1005">
                  <c:v>803</c:v>
                </c:pt>
                <c:pt idx="1006">
                  <c:v>914</c:v>
                </c:pt>
                <c:pt idx="1007">
                  <c:v>874</c:v>
                </c:pt>
                <c:pt idx="1008">
                  <c:v>793</c:v>
                </c:pt>
                <c:pt idx="1009">
                  <c:v>844</c:v>
                </c:pt>
                <c:pt idx="1010">
                  <c:v>904</c:v>
                </c:pt>
                <c:pt idx="1011">
                  <c:v>934</c:v>
                </c:pt>
                <c:pt idx="1012">
                  <c:v>904</c:v>
                </c:pt>
                <c:pt idx="1013">
                  <c:v>914</c:v>
                </c:pt>
                <c:pt idx="1014">
                  <c:v>904</c:v>
                </c:pt>
                <c:pt idx="1015">
                  <c:v>944</c:v>
                </c:pt>
                <c:pt idx="1016">
                  <c:v>994</c:v>
                </c:pt>
                <c:pt idx="1017">
                  <c:v>974</c:v>
                </c:pt>
                <c:pt idx="1018">
                  <c:v>944</c:v>
                </c:pt>
                <c:pt idx="1019">
                  <c:v>964</c:v>
                </c:pt>
                <c:pt idx="1020">
                  <c:v>964</c:v>
                </c:pt>
                <c:pt idx="1021">
                  <c:v>994</c:v>
                </c:pt>
                <c:pt idx="1022">
                  <c:v>994</c:v>
                </c:pt>
                <c:pt idx="1023">
                  <c:v>1004</c:v>
                </c:pt>
                <c:pt idx="1024">
                  <c:v>1044</c:v>
                </c:pt>
                <c:pt idx="1025">
                  <c:v>1014</c:v>
                </c:pt>
                <c:pt idx="1026">
                  <c:v>1054</c:v>
                </c:pt>
                <c:pt idx="1027">
                  <c:v>1054</c:v>
                </c:pt>
                <c:pt idx="1028">
                  <c:v>1084</c:v>
                </c:pt>
                <c:pt idx="1029">
                  <c:v>1114</c:v>
                </c:pt>
                <c:pt idx="1030">
                  <c:v>1144</c:v>
                </c:pt>
                <c:pt idx="1031">
                  <c:v>1154</c:v>
                </c:pt>
                <c:pt idx="1032">
                  <c:v>1164</c:v>
                </c:pt>
                <c:pt idx="1033">
                  <c:v>1174</c:v>
                </c:pt>
                <c:pt idx="1034">
                  <c:v>1184</c:v>
                </c:pt>
                <c:pt idx="1035">
                  <c:v>1244</c:v>
                </c:pt>
                <c:pt idx="1036">
                  <c:v>1244</c:v>
                </c:pt>
                <c:pt idx="1037">
                  <c:v>1244</c:v>
                </c:pt>
                <c:pt idx="1038">
                  <c:v>1244</c:v>
                </c:pt>
                <c:pt idx="1039">
                  <c:v>1274</c:v>
                </c:pt>
                <c:pt idx="1040">
                  <c:v>1274</c:v>
                </c:pt>
                <c:pt idx="1041">
                  <c:v>1294</c:v>
                </c:pt>
                <c:pt idx="1042">
                  <c:v>1304</c:v>
                </c:pt>
                <c:pt idx="1043">
                  <c:v>1334</c:v>
                </c:pt>
                <c:pt idx="1044">
                  <c:v>1354</c:v>
                </c:pt>
                <c:pt idx="1045">
                  <c:v>1354</c:v>
                </c:pt>
                <c:pt idx="1046">
                  <c:v>1374</c:v>
                </c:pt>
                <c:pt idx="1047">
                  <c:v>1384</c:v>
                </c:pt>
                <c:pt idx="1048">
                  <c:v>1364</c:v>
                </c:pt>
                <c:pt idx="1049">
                  <c:v>1404</c:v>
                </c:pt>
                <c:pt idx="1050">
                  <c:v>1414</c:v>
                </c:pt>
                <c:pt idx="1051">
                  <c:v>1464</c:v>
                </c:pt>
                <c:pt idx="1052">
                  <c:v>1414</c:v>
                </c:pt>
                <c:pt idx="1053">
                  <c:v>1434</c:v>
                </c:pt>
                <c:pt idx="1054">
                  <c:v>1504</c:v>
                </c:pt>
                <c:pt idx="1055">
                  <c:v>1504</c:v>
                </c:pt>
                <c:pt idx="1056">
                  <c:v>1504</c:v>
                </c:pt>
                <c:pt idx="1057">
                  <c:v>1544</c:v>
                </c:pt>
                <c:pt idx="1058">
                  <c:v>1564</c:v>
                </c:pt>
                <c:pt idx="1059">
                  <c:v>1584</c:v>
                </c:pt>
                <c:pt idx="1060">
                  <c:v>1594</c:v>
                </c:pt>
                <c:pt idx="1061">
                  <c:v>1614</c:v>
                </c:pt>
                <c:pt idx="1062">
                  <c:v>1594</c:v>
                </c:pt>
                <c:pt idx="1063">
                  <c:v>1614</c:v>
                </c:pt>
                <c:pt idx="1064">
                  <c:v>1664</c:v>
                </c:pt>
                <c:pt idx="1065">
                  <c:v>1784</c:v>
                </c:pt>
                <c:pt idx="1066">
                  <c:v>1744</c:v>
                </c:pt>
                <c:pt idx="1067">
                  <c:v>1744</c:v>
                </c:pt>
                <c:pt idx="1068">
                  <c:v>1784</c:v>
                </c:pt>
                <c:pt idx="1069">
                  <c:v>1834</c:v>
                </c:pt>
                <c:pt idx="1070">
                  <c:v>1844</c:v>
                </c:pt>
                <c:pt idx="1071">
                  <c:v>1794</c:v>
                </c:pt>
                <c:pt idx="1072">
                  <c:v>1864</c:v>
                </c:pt>
                <c:pt idx="1073">
                  <c:v>1844</c:v>
                </c:pt>
                <c:pt idx="1074">
                  <c:v>1864</c:v>
                </c:pt>
                <c:pt idx="1075">
                  <c:v>1844</c:v>
                </c:pt>
                <c:pt idx="1076">
                  <c:v>1844</c:v>
                </c:pt>
                <c:pt idx="1077">
                  <c:v>1894</c:v>
                </c:pt>
                <c:pt idx="1078">
                  <c:v>1864</c:v>
                </c:pt>
                <c:pt idx="1079">
                  <c:v>1814</c:v>
                </c:pt>
                <c:pt idx="1080">
                  <c:v>1864</c:v>
                </c:pt>
                <c:pt idx="1081">
                  <c:v>1844</c:v>
                </c:pt>
                <c:pt idx="1082">
                  <c:v>1964</c:v>
                </c:pt>
                <c:pt idx="1083">
                  <c:v>1984</c:v>
                </c:pt>
                <c:pt idx="1084">
                  <c:v>1944</c:v>
                </c:pt>
                <c:pt idx="1085">
                  <c:v>1934</c:v>
                </c:pt>
                <c:pt idx="1086">
                  <c:v>1944</c:v>
                </c:pt>
                <c:pt idx="1087">
                  <c:v>1884</c:v>
                </c:pt>
                <c:pt idx="1088">
                  <c:v>1934</c:v>
                </c:pt>
                <c:pt idx="1089">
                  <c:v>1944</c:v>
                </c:pt>
                <c:pt idx="1090">
                  <c:v>1984</c:v>
                </c:pt>
                <c:pt idx="1091">
                  <c:v>1944</c:v>
                </c:pt>
                <c:pt idx="1092">
                  <c:v>1944</c:v>
                </c:pt>
                <c:pt idx="1093">
                  <c:v>2034</c:v>
                </c:pt>
                <c:pt idx="1094">
                  <c:v>2014</c:v>
                </c:pt>
                <c:pt idx="1095">
                  <c:v>2084</c:v>
                </c:pt>
                <c:pt idx="1096">
                  <c:v>2094</c:v>
                </c:pt>
                <c:pt idx="1097">
                  <c:v>2114</c:v>
                </c:pt>
                <c:pt idx="1098">
                  <c:v>2114</c:v>
                </c:pt>
                <c:pt idx="1099">
                  <c:v>2094</c:v>
                </c:pt>
                <c:pt idx="1100">
                  <c:v>2114</c:v>
                </c:pt>
                <c:pt idx="1101">
                  <c:v>2134</c:v>
                </c:pt>
                <c:pt idx="1102">
                  <c:v>2144</c:v>
                </c:pt>
                <c:pt idx="1103">
                  <c:v>2114</c:v>
                </c:pt>
                <c:pt idx="1104">
                  <c:v>2134</c:v>
                </c:pt>
                <c:pt idx="1105">
                  <c:v>2144</c:v>
                </c:pt>
                <c:pt idx="1106">
                  <c:v>2194</c:v>
                </c:pt>
                <c:pt idx="1107">
                  <c:v>2244</c:v>
                </c:pt>
                <c:pt idx="1108">
                  <c:v>2194</c:v>
                </c:pt>
                <c:pt idx="1109">
                  <c:v>2264</c:v>
                </c:pt>
                <c:pt idx="1110">
                  <c:v>2294</c:v>
                </c:pt>
                <c:pt idx="1111">
                  <c:v>2314</c:v>
                </c:pt>
                <c:pt idx="1112">
                  <c:v>2344</c:v>
                </c:pt>
                <c:pt idx="1113">
                  <c:v>2334</c:v>
                </c:pt>
                <c:pt idx="1114">
                  <c:v>2294</c:v>
                </c:pt>
                <c:pt idx="1115">
                  <c:v>2314</c:v>
                </c:pt>
                <c:pt idx="1116">
                  <c:v>2334</c:v>
                </c:pt>
                <c:pt idx="1117">
                  <c:v>2434</c:v>
                </c:pt>
                <c:pt idx="1118">
                  <c:v>2414</c:v>
                </c:pt>
                <c:pt idx="1119">
                  <c:v>2484</c:v>
                </c:pt>
                <c:pt idx="1120">
                  <c:v>2494</c:v>
                </c:pt>
                <c:pt idx="1121">
                  <c:v>2564</c:v>
                </c:pt>
                <c:pt idx="1122">
                  <c:v>2494</c:v>
                </c:pt>
                <c:pt idx="1123">
                  <c:v>2484</c:v>
                </c:pt>
                <c:pt idx="1124">
                  <c:v>2514</c:v>
                </c:pt>
                <c:pt idx="1125">
                  <c:v>2534</c:v>
                </c:pt>
                <c:pt idx="1126">
                  <c:v>2514</c:v>
                </c:pt>
                <c:pt idx="1127">
                  <c:v>2494</c:v>
                </c:pt>
                <c:pt idx="1128">
                  <c:v>2544</c:v>
                </c:pt>
                <c:pt idx="1129">
                  <c:v>2664</c:v>
                </c:pt>
                <c:pt idx="1130">
                  <c:v>2684</c:v>
                </c:pt>
                <c:pt idx="1131">
                  <c:v>2654</c:v>
                </c:pt>
                <c:pt idx="1132">
                  <c:v>2604</c:v>
                </c:pt>
                <c:pt idx="1133">
                  <c:v>2664</c:v>
                </c:pt>
                <c:pt idx="1134">
                  <c:v>2684</c:v>
                </c:pt>
                <c:pt idx="1135">
                  <c:v>2664</c:v>
                </c:pt>
                <c:pt idx="1136">
                  <c:v>2634</c:v>
                </c:pt>
                <c:pt idx="1137">
                  <c:v>2654</c:v>
                </c:pt>
                <c:pt idx="1138">
                  <c:v>2664</c:v>
                </c:pt>
                <c:pt idx="1139">
                  <c:v>2714</c:v>
                </c:pt>
                <c:pt idx="1140">
                  <c:v>2664</c:v>
                </c:pt>
                <c:pt idx="1141">
                  <c:v>2684</c:v>
                </c:pt>
                <c:pt idx="1142">
                  <c:v>2714</c:v>
                </c:pt>
                <c:pt idx="1143">
                  <c:v>2814</c:v>
                </c:pt>
                <c:pt idx="1144">
                  <c:v>2764</c:v>
                </c:pt>
                <c:pt idx="1145">
                  <c:v>2764</c:v>
                </c:pt>
                <c:pt idx="1146">
                  <c:v>2804</c:v>
                </c:pt>
                <c:pt idx="1147">
                  <c:v>2764</c:v>
                </c:pt>
                <c:pt idx="1148">
                  <c:v>2764</c:v>
                </c:pt>
                <c:pt idx="1149">
                  <c:v>3104</c:v>
                </c:pt>
                <c:pt idx="1150">
                  <c:v>3034</c:v>
                </c:pt>
                <c:pt idx="1151">
                  <c:v>3004</c:v>
                </c:pt>
                <c:pt idx="1152">
                  <c:v>2984</c:v>
                </c:pt>
                <c:pt idx="1153">
                  <c:v>2954</c:v>
                </c:pt>
                <c:pt idx="1154">
                  <c:v>2864</c:v>
                </c:pt>
                <c:pt idx="1155">
                  <c:v>2834</c:v>
                </c:pt>
                <c:pt idx="1156">
                  <c:v>2814</c:v>
                </c:pt>
                <c:pt idx="1157">
                  <c:v>2754</c:v>
                </c:pt>
                <c:pt idx="1158">
                  <c:v>2804</c:v>
                </c:pt>
                <c:pt idx="1159">
                  <c:v>2954</c:v>
                </c:pt>
                <c:pt idx="1160">
                  <c:v>2964</c:v>
                </c:pt>
                <c:pt idx="1161">
                  <c:v>3004</c:v>
                </c:pt>
                <c:pt idx="1162">
                  <c:v>2964</c:v>
                </c:pt>
                <c:pt idx="1163">
                  <c:v>3384</c:v>
                </c:pt>
                <c:pt idx="1164">
                  <c:v>3554</c:v>
                </c:pt>
                <c:pt idx="1165">
                  <c:v>3354</c:v>
                </c:pt>
                <c:pt idx="1166">
                  <c:v>3314</c:v>
                </c:pt>
                <c:pt idx="1167">
                  <c:v>3164</c:v>
                </c:pt>
                <c:pt idx="1168">
                  <c:v>3004</c:v>
                </c:pt>
                <c:pt idx="1169">
                  <c:v>2914</c:v>
                </c:pt>
                <c:pt idx="1170">
                  <c:v>2854</c:v>
                </c:pt>
                <c:pt idx="1171">
                  <c:v>2814</c:v>
                </c:pt>
                <c:pt idx="1172">
                  <c:v>2904</c:v>
                </c:pt>
                <c:pt idx="1173">
                  <c:v>2834</c:v>
                </c:pt>
                <c:pt idx="1174">
                  <c:v>2784</c:v>
                </c:pt>
                <c:pt idx="1175">
                  <c:v>2784</c:v>
                </c:pt>
                <c:pt idx="1176">
                  <c:v>2834</c:v>
                </c:pt>
                <c:pt idx="1177">
                  <c:v>2904</c:v>
                </c:pt>
                <c:pt idx="1178">
                  <c:v>2714</c:v>
                </c:pt>
                <c:pt idx="1179">
                  <c:v>2804</c:v>
                </c:pt>
                <c:pt idx="1180">
                  <c:v>2834</c:v>
                </c:pt>
                <c:pt idx="1181">
                  <c:v>2834</c:v>
                </c:pt>
                <c:pt idx="1182">
                  <c:v>2784</c:v>
                </c:pt>
                <c:pt idx="1183">
                  <c:v>2834</c:v>
                </c:pt>
                <c:pt idx="1184">
                  <c:v>2804</c:v>
                </c:pt>
                <c:pt idx="1185">
                  <c:v>2804</c:v>
                </c:pt>
                <c:pt idx="1186">
                  <c:v>2814</c:v>
                </c:pt>
                <c:pt idx="1187">
                  <c:v>2834</c:v>
                </c:pt>
                <c:pt idx="1188">
                  <c:v>2864</c:v>
                </c:pt>
                <c:pt idx="1189">
                  <c:v>2804</c:v>
                </c:pt>
                <c:pt idx="1190">
                  <c:v>2804</c:v>
                </c:pt>
                <c:pt idx="1191">
                  <c:v>2914</c:v>
                </c:pt>
                <c:pt idx="1192">
                  <c:v>2854</c:v>
                </c:pt>
                <c:pt idx="1193">
                  <c:v>2834</c:v>
                </c:pt>
                <c:pt idx="1194">
                  <c:v>3614</c:v>
                </c:pt>
                <c:pt idx="1195">
                  <c:v>3514</c:v>
                </c:pt>
                <c:pt idx="1196">
                  <c:v>3034</c:v>
                </c:pt>
                <c:pt idx="1197">
                  <c:v>2954</c:v>
                </c:pt>
                <c:pt idx="1198">
                  <c:v>2954</c:v>
                </c:pt>
                <c:pt idx="1199">
                  <c:v>2934</c:v>
                </c:pt>
                <c:pt idx="1200">
                  <c:v>3064</c:v>
                </c:pt>
                <c:pt idx="1201">
                  <c:v>2934</c:v>
                </c:pt>
                <c:pt idx="1202">
                  <c:v>2954</c:v>
                </c:pt>
                <c:pt idx="1203">
                  <c:v>2884</c:v>
                </c:pt>
                <c:pt idx="1204">
                  <c:v>2884</c:v>
                </c:pt>
                <c:pt idx="1205">
                  <c:v>2914</c:v>
                </c:pt>
                <c:pt idx="1206">
                  <c:v>2854</c:v>
                </c:pt>
                <c:pt idx="1207">
                  <c:v>2854</c:v>
                </c:pt>
                <c:pt idx="1208">
                  <c:v>2914</c:v>
                </c:pt>
                <c:pt idx="1209">
                  <c:v>2934</c:v>
                </c:pt>
                <c:pt idx="1210">
                  <c:v>2804</c:v>
                </c:pt>
                <c:pt idx="1211">
                  <c:v>2864</c:v>
                </c:pt>
                <c:pt idx="1212">
                  <c:v>2864</c:v>
                </c:pt>
                <c:pt idx="1213">
                  <c:v>2914</c:v>
                </c:pt>
                <c:pt idx="1214">
                  <c:v>2964</c:v>
                </c:pt>
                <c:pt idx="1215">
                  <c:v>2864</c:v>
                </c:pt>
                <c:pt idx="1216">
                  <c:v>2884</c:v>
                </c:pt>
                <c:pt idx="1217">
                  <c:v>2854</c:v>
                </c:pt>
                <c:pt idx="1218">
                  <c:v>2784</c:v>
                </c:pt>
                <c:pt idx="1219">
                  <c:v>2834</c:v>
                </c:pt>
                <c:pt idx="1220">
                  <c:v>2834</c:v>
                </c:pt>
                <c:pt idx="1221">
                  <c:v>2884</c:v>
                </c:pt>
                <c:pt idx="1222">
                  <c:v>2864</c:v>
                </c:pt>
                <c:pt idx="1223">
                  <c:v>2854</c:v>
                </c:pt>
                <c:pt idx="1224">
                  <c:v>2854</c:v>
                </c:pt>
                <c:pt idx="1225">
                  <c:v>2864</c:v>
                </c:pt>
                <c:pt idx="1226">
                  <c:v>2904</c:v>
                </c:pt>
                <c:pt idx="1227">
                  <c:v>2834</c:v>
                </c:pt>
                <c:pt idx="1228">
                  <c:v>2854</c:v>
                </c:pt>
                <c:pt idx="1229">
                  <c:v>2834</c:v>
                </c:pt>
                <c:pt idx="1230">
                  <c:v>2884</c:v>
                </c:pt>
                <c:pt idx="1231">
                  <c:v>2934</c:v>
                </c:pt>
                <c:pt idx="1232">
                  <c:v>2934</c:v>
                </c:pt>
                <c:pt idx="1233">
                  <c:v>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BA24-4E4A-A0E5-5164D905D492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Viscosity!$LN$2:$LN$137</c:f>
              <c:numCache>
                <c:formatCode>General</c:formatCode>
                <c:ptCount val="136"/>
                <c:pt idx="0">
                  <c:v>0</c:v>
                </c:pt>
                <c:pt idx="1">
                  <c:v>9.6757872096601867E-3</c:v>
                </c:pt>
                <c:pt idx="2">
                  <c:v>1.9351574419320373E-2</c:v>
                </c:pt>
                <c:pt idx="3">
                  <c:v>2.902736162898056E-2</c:v>
                </c:pt>
                <c:pt idx="4">
                  <c:v>3.8703148838640747E-2</c:v>
                </c:pt>
                <c:pt idx="5">
                  <c:v>4.8378936048300937E-2</c:v>
                </c:pt>
                <c:pt idx="6">
                  <c:v>5.805472325796112E-2</c:v>
                </c:pt>
                <c:pt idx="7">
                  <c:v>6.773051046762131E-2</c:v>
                </c:pt>
                <c:pt idx="8">
                  <c:v>7.7406297677281494E-2</c:v>
                </c:pt>
                <c:pt idx="9">
                  <c:v>8.7082084886941691E-2</c:v>
                </c:pt>
                <c:pt idx="10">
                  <c:v>9.6757872096601874E-2</c:v>
                </c:pt>
                <c:pt idx="11">
                  <c:v>0.10643365930626206</c:v>
                </c:pt>
                <c:pt idx="12">
                  <c:v>0.11610944651592224</c:v>
                </c:pt>
                <c:pt idx="13">
                  <c:v>0.12578523372558242</c:v>
                </c:pt>
                <c:pt idx="14">
                  <c:v>0.13546102093524262</c:v>
                </c:pt>
                <c:pt idx="15">
                  <c:v>0.14513680814490282</c:v>
                </c:pt>
                <c:pt idx="16">
                  <c:v>0.15481259535456299</c:v>
                </c:pt>
                <c:pt idx="17">
                  <c:v>0.16448838256422318</c:v>
                </c:pt>
                <c:pt idx="18">
                  <c:v>0.17416416977388338</c:v>
                </c:pt>
                <c:pt idx="19">
                  <c:v>0.18383995698354355</c:v>
                </c:pt>
                <c:pt idx="20">
                  <c:v>0.19351574419320375</c:v>
                </c:pt>
                <c:pt idx="21">
                  <c:v>0.20319153140286392</c:v>
                </c:pt>
                <c:pt idx="22">
                  <c:v>0.21286731861252411</c:v>
                </c:pt>
                <c:pt idx="23">
                  <c:v>0.22254310582218431</c:v>
                </c:pt>
                <c:pt idx="24">
                  <c:v>0.23221889303184448</c:v>
                </c:pt>
                <c:pt idx="25">
                  <c:v>0.24189468024150468</c:v>
                </c:pt>
                <c:pt idx="26">
                  <c:v>0.25157046745116485</c:v>
                </c:pt>
                <c:pt idx="27">
                  <c:v>0.26124625466082507</c:v>
                </c:pt>
                <c:pt idx="28">
                  <c:v>0.27092204187048524</c:v>
                </c:pt>
                <c:pt idx="29">
                  <c:v>0.28059782908014541</c:v>
                </c:pt>
                <c:pt idx="30">
                  <c:v>0.29027361628980564</c:v>
                </c:pt>
                <c:pt idx="31">
                  <c:v>0.29994940349946581</c:v>
                </c:pt>
                <c:pt idx="32">
                  <c:v>0.30962519070912597</c:v>
                </c:pt>
                <c:pt idx="33">
                  <c:v>0.3193009779187862</c:v>
                </c:pt>
                <c:pt idx="34">
                  <c:v>0.32897676512844637</c:v>
                </c:pt>
                <c:pt idx="35">
                  <c:v>0.33865255233810654</c:v>
                </c:pt>
                <c:pt idx="36">
                  <c:v>0.34832833954776676</c:v>
                </c:pt>
                <c:pt idx="37">
                  <c:v>0.35800412675742693</c:v>
                </c:pt>
                <c:pt idx="38">
                  <c:v>0.3676799139670871</c:v>
                </c:pt>
                <c:pt idx="39">
                  <c:v>0.37735570117674733</c:v>
                </c:pt>
                <c:pt idx="40">
                  <c:v>0.3870314883864075</c:v>
                </c:pt>
                <c:pt idx="41">
                  <c:v>0.39670727559606767</c:v>
                </c:pt>
                <c:pt idx="42">
                  <c:v>0.40638306280572783</c:v>
                </c:pt>
                <c:pt idx="43">
                  <c:v>0.41605885001538806</c:v>
                </c:pt>
                <c:pt idx="44">
                  <c:v>0.42573463722504823</c:v>
                </c:pt>
                <c:pt idx="45">
                  <c:v>0.4354104244347084</c:v>
                </c:pt>
                <c:pt idx="46">
                  <c:v>0.44508621164436862</c:v>
                </c:pt>
                <c:pt idx="47">
                  <c:v>0.45476199885402879</c:v>
                </c:pt>
                <c:pt idx="48">
                  <c:v>0.46443778606368896</c:v>
                </c:pt>
                <c:pt idx="49">
                  <c:v>0.47411357327334919</c:v>
                </c:pt>
                <c:pt idx="50">
                  <c:v>0.48378936048300936</c:v>
                </c:pt>
                <c:pt idx="51">
                  <c:v>0.49346514769266953</c:v>
                </c:pt>
                <c:pt idx="52">
                  <c:v>0.5031409349023297</c:v>
                </c:pt>
                <c:pt idx="53">
                  <c:v>0.51281672211198992</c:v>
                </c:pt>
                <c:pt idx="54">
                  <c:v>0.52249250932165014</c:v>
                </c:pt>
                <c:pt idx="55">
                  <c:v>0.53216829653131026</c:v>
                </c:pt>
                <c:pt idx="56">
                  <c:v>0.54184408374097048</c:v>
                </c:pt>
                <c:pt idx="57">
                  <c:v>0.55151987095063071</c:v>
                </c:pt>
                <c:pt idx="58">
                  <c:v>0.56119565816029082</c:v>
                </c:pt>
                <c:pt idx="59">
                  <c:v>0.57087144536995105</c:v>
                </c:pt>
                <c:pt idx="60">
                  <c:v>0.58054723257961127</c:v>
                </c:pt>
                <c:pt idx="61">
                  <c:v>0.59022301978927139</c:v>
                </c:pt>
                <c:pt idx="62">
                  <c:v>0.59989880699893161</c:v>
                </c:pt>
                <c:pt idx="63">
                  <c:v>0.60957459420859184</c:v>
                </c:pt>
                <c:pt idx="64">
                  <c:v>0.61925038141825195</c:v>
                </c:pt>
                <c:pt idx="65">
                  <c:v>0.62892616862791217</c:v>
                </c:pt>
                <c:pt idx="66">
                  <c:v>0.6386019558375724</c:v>
                </c:pt>
                <c:pt idx="67">
                  <c:v>0.64827774304723251</c:v>
                </c:pt>
                <c:pt idx="68">
                  <c:v>0.65795353025689274</c:v>
                </c:pt>
                <c:pt idx="69">
                  <c:v>0.66762931746655296</c:v>
                </c:pt>
                <c:pt idx="70">
                  <c:v>0.67730510467621308</c:v>
                </c:pt>
                <c:pt idx="71">
                  <c:v>0.6869808918858733</c:v>
                </c:pt>
                <c:pt idx="72">
                  <c:v>0.69665667909553353</c:v>
                </c:pt>
                <c:pt idx="73">
                  <c:v>0.70633246630519364</c:v>
                </c:pt>
                <c:pt idx="74">
                  <c:v>0.71600825351485387</c:v>
                </c:pt>
                <c:pt idx="75">
                  <c:v>0.72568404072451409</c:v>
                </c:pt>
                <c:pt idx="76">
                  <c:v>0.7353598279341742</c:v>
                </c:pt>
                <c:pt idx="77">
                  <c:v>0.74503561514383443</c:v>
                </c:pt>
                <c:pt idx="78">
                  <c:v>0.75471140235349465</c:v>
                </c:pt>
                <c:pt idx="79">
                  <c:v>0.76438718956315477</c:v>
                </c:pt>
                <c:pt idx="80">
                  <c:v>0.77406297677281499</c:v>
                </c:pt>
                <c:pt idx="81">
                  <c:v>0.78373876398247522</c:v>
                </c:pt>
                <c:pt idx="82">
                  <c:v>0.79341455119213533</c:v>
                </c:pt>
                <c:pt idx="83">
                  <c:v>0.80309033840179556</c:v>
                </c:pt>
                <c:pt idx="84">
                  <c:v>0.81276612561145567</c:v>
                </c:pt>
                <c:pt idx="85">
                  <c:v>0.82244191282111589</c:v>
                </c:pt>
                <c:pt idx="86">
                  <c:v>0.83211770003077612</c:v>
                </c:pt>
                <c:pt idx="87">
                  <c:v>0.84179348724043623</c:v>
                </c:pt>
                <c:pt idx="88">
                  <c:v>0.85146927445009646</c:v>
                </c:pt>
                <c:pt idx="89">
                  <c:v>0.86114506165975668</c:v>
                </c:pt>
                <c:pt idx="90">
                  <c:v>0.8708208488694168</c:v>
                </c:pt>
                <c:pt idx="91">
                  <c:v>0.88049663607907702</c:v>
                </c:pt>
                <c:pt idx="92">
                  <c:v>0.89017242328873725</c:v>
                </c:pt>
                <c:pt idx="93">
                  <c:v>0.89984821049839736</c:v>
                </c:pt>
                <c:pt idx="94">
                  <c:v>0.90952399770805759</c:v>
                </c:pt>
                <c:pt idx="95">
                  <c:v>0.91919978491771781</c:v>
                </c:pt>
                <c:pt idx="96">
                  <c:v>0.92887557212737792</c:v>
                </c:pt>
                <c:pt idx="97">
                  <c:v>0.93855135933703815</c:v>
                </c:pt>
                <c:pt idx="98">
                  <c:v>0.94822714654669837</c:v>
                </c:pt>
                <c:pt idx="99">
                  <c:v>0.95790293375635849</c:v>
                </c:pt>
                <c:pt idx="100">
                  <c:v>0.96757872096601871</c:v>
                </c:pt>
                <c:pt idx="101">
                  <c:v>0.97725450817567894</c:v>
                </c:pt>
                <c:pt idx="102">
                  <c:v>0.98693029538533905</c:v>
                </c:pt>
                <c:pt idx="103">
                  <c:v>0.99660608259499928</c:v>
                </c:pt>
                <c:pt idx="104">
                  <c:v>1.0062818698046594</c:v>
                </c:pt>
                <c:pt idx="105">
                  <c:v>1.0159576570143196</c:v>
                </c:pt>
                <c:pt idx="106">
                  <c:v>1.0256334442239798</c:v>
                </c:pt>
                <c:pt idx="107">
                  <c:v>1.0353092314336401</c:v>
                </c:pt>
                <c:pt idx="108">
                  <c:v>1.0449850186433003</c:v>
                </c:pt>
                <c:pt idx="109">
                  <c:v>1.0546608058529605</c:v>
                </c:pt>
                <c:pt idx="110">
                  <c:v>1.0643365930626205</c:v>
                </c:pt>
                <c:pt idx="111">
                  <c:v>1.0740123802722807</c:v>
                </c:pt>
                <c:pt idx="112">
                  <c:v>1.083688167481941</c:v>
                </c:pt>
                <c:pt idx="113">
                  <c:v>1.0933639546916012</c:v>
                </c:pt>
                <c:pt idx="114">
                  <c:v>1.1030397419012614</c:v>
                </c:pt>
                <c:pt idx="115">
                  <c:v>1.1127155291109214</c:v>
                </c:pt>
                <c:pt idx="116">
                  <c:v>1.1223913163205816</c:v>
                </c:pt>
                <c:pt idx="117">
                  <c:v>1.1320671035302419</c:v>
                </c:pt>
                <c:pt idx="118">
                  <c:v>1.1417428907399021</c:v>
                </c:pt>
                <c:pt idx="119">
                  <c:v>1.1514186779495623</c:v>
                </c:pt>
                <c:pt idx="120">
                  <c:v>1.1610944651592225</c:v>
                </c:pt>
                <c:pt idx="121">
                  <c:v>1.1707702523688825</c:v>
                </c:pt>
                <c:pt idx="122">
                  <c:v>1.1804460395785428</c:v>
                </c:pt>
                <c:pt idx="123">
                  <c:v>1.190121826788203</c:v>
                </c:pt>
                <c:pt idx="124">
                  <c:v>1.1997976139978632</c:v>
                </c:pt>
                <c:pt idx="125">
                  <c:v>1.2094734012075234</c:v>
                </c:pt>
                <c:pt idx="126">
                  <c:v>1.2191491884171837</c:v>
                </c:pt>
                <c:pt idx="127">
                  <c:v>1.2288249756268437</c:v>
                </c:pt>
                <c:pt idx="128">
                  <c:v>1.2385007628365039</c:v>
                </c:pt>
                <c:pt idx="129">
                  <c:v>1.2481765500461641</c:v>
                </c:pt>
                <c:pt idx="130">
                  <c:v>1.2578523372558243</c:v>
                </c:pt>
                <c:pt idx="131">
                  <c:v>1.2675281244654846</c:v>
                </c:pt>
                <c:pt idx="132">
                  <c:v>1.2772039116751448</c:v>
                </c:pt>
                <c:pt idx="133">
                  <c:v>1.2868796988848048</c:v>
                </c:pt>
                <c:pt idx="134">
                  <c:v>1.296555486094465</c:v>
                </c:pt>
                <c:pt idx="135">
                  <c:v>1.2989744328968802</c:v>
                </c:pt>
              </c:numCache>
            </c:numRef>
          </c:xVal>
          <c:yVal>
            <c:numRef>
              <c:f>Viscosity!$LM$2:$LM$137</c:f>
              <c:numCache>
                <c:formatCode>General</c:formatCode>
                <c:ptCount val="1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</c:v>
                </c:pt>
                <c:pt idx="40">
                  <c:v>4</c:v>
                </c:pt>
                <c:pt idx="41">
                  <c:v>8</c:v>
                </c:pt>
                <c:pt idx="42">
                  <c:v>8</c:v>
                </c:pt>
                <c:pt idx="43">
                  <c:v>36</c:v>
                </c:pt>
                <c:pt idx="44">
                  <c:v>0</c:v>
                </c:pt>
                <c:pt idx="45">
                  <c:v>-35.799999999999997</c:v>
                </c:pt>
                <c:pt idx="46">
                  <c:v>12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129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24</c:v>
                </c:pt>
                <c:pt idx="57">
                  <c:v>0</c:v>
                </c:pt>
                <c:pt idx="58">
                  <c:v>0</c:v>
                </c:pt>
                <c:pt idx="59">
                  <c:v>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8</c:v>
                </c:pt>
                <c:pt idx="70">
                  <c:v>4</c:v>
                </c:pt>
                <c:pt idx="71">
                  <c:v>8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8</c:v>
                </c:pt>
                <c:pt idx="76">
                  <c:v>12</c:v>
                </c:pt>
                <c:pt idx="77">
                  <c:v>12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24</c:v>
                </c:pt>
                <c:pt idx="94">
                  <c:v>20</c:v>
                </c:pt>
                <c:pt idx="95">
                  <c:v>20</c:v>
                </c:pt>
                <c:pt idx="96">
                  <c:v>24</c:v>
                </c:pt>
                <c:pt idx="97">
                  <c:v>32</c:v>
                </c:pt>
                <c:pt idx="98">
                  <c:v>44</c:v>
                </c:pt>
                <c:pt idx="99">
                  <c:v>44</c:v>
                </c:pt>
                <c:pt idx="100">
                  <c:v>60</c:v>
                </c:pt>
                <c:pt idx="101">
                  <c:v>77</c:v>
                </c:pt>
                <c:pt idx="102">
                  <c:v>72</c:v>
                </c:pt>
                <c:pt idx="103">
                  <c:v>80</c:v>
                </c:pt>
                <c:pt idx="104">
                  <c:v>95</c:v>
                </c:pt>
                <c:pt idx="105">
                  <c:v>129</c:v>
                </c:pt>
                <c:pt idx="106">
                  <c:v>206</c:v>
                </c:pt>
                <c:pt idx="107">
                  <c:v>261</c:v>
                </c:pt>
                <c:pt idx="108">
                  <c:v>341</c:v>
                </c:pt>
                <c:pt idx="109">
                  <c:v>438</c:v>
                </c:pt>
                <c:pt idx="110">
                  <c:v>551</c:v>
                </c:pt>
                <c:pt idx="111">
                  <c:v>645</c:v>
                </c:pt>
                <c:pt idx="112">
                  <c:v>792</c:v>
                </c:pt>
                <c:pt idx="113">
                  <c:v>940</c:v>
                </c:pt>
                <c:pt idx="114">
                  <c:v>1070</c:v>
                </c:pt>
                <c:pt idx="115">
                  <c:v>1190</c:v>
                </c:pt>
                <c:pt idx="116">
                  <c:v>1270</c:v>
                </c:pt>
                <c:pt idx="117">
                  <c:v>1430</c:v>
                </c:pt>
                <c:pt idx="118">
                  <c:v>1600</c:v>
                </c:pt>
                <c:pt idx="119">
                  <c:v>1780</c:v>
                </c:pt>
                <c:pt idx="120">
                  <c:v>1930</c:v>
                </c:pt>
                <c:pt idx="121">
                  <c:v>2030</c:v>
                </c:pt>
                <c:pt idx="122">
                  <c:v>2180</c:v>
                </c:pt>
                <c:pt idx="123">
                  <c:v>2320</c:v>
                </c:pt>
                <c:pt idx="124">
                  <c:v>2440</c:v>
                </c:pt>
                <c:pt idx="125">
                  <c:v>2520</c:v>
                </c:pt>
                <c:pt idx="126">
                  <c:v>2650</c:v>
                </c:pt>
                <c:pt idx="127">
                  <c:v>2800</c:v>
                </c:pt>
                <c:pt idx="128">
                  <c:v>2920</c:v>
                </c:pt>
                <c:pt idx="129">
                  <c:v>3100</c:v>
                </c:pt>
                <c:pt idx="130">
                  <c:v>3220</c:v>
                </c:pt>
                <c:pt idx="131">
                  <c:v>3390</c:v>
                </c:pt>
                <c:pt idx="132">
                  <c:v>3520</c:v>
                </c:pt>
                <c:pt idx="133">
                  <c:v>3690</c:v>
                </c:pt>
                <c:pt idx="134">
                  <c:v>3850</c:v>
                </c:pt>
                <c:pt idx="135">
                  <c:v>3890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BA24-4E4A-A0E5-5164D905D492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Viscosity!$LW$2:$LW$68</c:f>
              <c:numCache>
                <c:formatCode>General</c:formatCode>
                <c:ptCount val="67"/>
                <c:pt idx="0">
                  <c:v>0</c:v>
                </c:pt>
                <c:pt idx="1">
                  <c:v>2.0190697911832638E-2</c:v>
                </c:pt>
                <c:pt idx="2">
                  <c:v>4.0381395823665275E-2</c:v>
                </c:pt>
                <c:pt idx="3">
                  <c:v>6.0572093735497906E-2</c:v>
                </c:pt>
                <c:pt idx="4">
                  <c:v>8.0762791647330551E-2</c:v>
                </c:pt>
                <c:pt idx="5">
                  <c:v>0.10095348955916318</c:v>
                </c:pt>
                <c:pt idx="6">
                  <c:v>0.12114418747099581</c:v>
                </c:pt>
                <c:pt idx="7">
                  <c:v>0.14133488538282846</c:v>
                </c:pt>
                <c:pt idx="8">
                  <c:v>0.1615255832946611</c:v>
                </c:pt>
                <c:pt idx="9">
                  <c:v>0.18171628120649372</c:v>
                </c:pt>
                <c:pt idx="10">
                  <c:v>0.20190697911832636</c:v>
                </c:pt>
                <c:pt idx="11">
                  <c:v>0.22209767703015901</c:v>
                </c:pt>
                <c:pt idx="12">
                  <c:v>0.24228837494199162</c:v>
                </c:pt>
                <c:pt idx="13">
                  <c:v>0.26247907285382427</c:v>
                </c:pt>
                <c:pt idx="14">
                  <c:v>0.28266977076565691</c:v>
                </c:pt>
                <c:pt idx="15">
                  <c:v>0.30286046867748956</c:v>
                </c:pt>
                <c:pt idx="16">
                  <c:v>0.3230511665893222</c:v>
                </c:pt>
                <c:pt idx="17">
                  <c:v>0.34324186450115479</c:v>
                </c:pt>
                <c:pt idx="18">
                  <c:v>0.36343256241298744</c:v>
                </c:pt>
                <c:pt idx="19">
                  <c:v>0.38362326032482008</c:v>
                </c:pt>
                <c:pt idx="20">
                  <c:v>0.40381395823665273</c:v>
                </c:pt>
                <c:pt idx="21">
                  <c:v>0.42400465614848537</c:v>
                </c:pt>
                <c:pt idx="22">
                  <c:v>0.44419535406031802</c:v>
                </c:pt>
                <c:pt idx="23">
                  <c:v>0.46438605197215066</c:v>
                </c:pt>
                <c:pt idx="24">
                  <c:v>0.48457674988398325</c:v>
                </c:pt>
                <c:pt idx="25">
                  <c:v>0.50476744779581595</c:v>
                </c:pt>
                <c:pt idx="26">
                  <c:v>0.52495814570764854</c:v>
                </c:pt>
                <c:pt idx="27">
                  <c:v>0.54514884361948124</c:v>
                </c:pt>
                <c:pt idx="28">
                  <c:v>0.56533954153131383</c:v>
                </c:pt>
                <c:pt idx="29">
                  <c:v>0.58553023944314642</c:v>
                </c:pt>
                <c:pt idx="30">
                  <c:v>0.60572093735497912</c:v>
                </c:pt>
                <c:pt idx="31">
                  <c:v>0.62591163526681171</c:v>
                </c:pt>
                <c:pt idx="32">
                  <c:v>0.64610233317864441</c:v>
                </c:pt>
                <c:pt idx="33">
                  <c:v>0.66629303109047699</c:v>
                </c:pt>
                <c:pt idx="34">
                  <c:v>0.68648372900230958</c:v>
                </c:pt>
                <c:pt idx="35">
                  <c:v>0.70667442691414228</c:v>
                </c:pt>
                <c:pt idx="36">
                  <c:v>0.72686512482597487</c:v>
                </c:pt>
                <c:pt idx="37">
                  <c:v>0.74705582273780757</c:v>
                </c:pt>
                <c:pt idx="38">
                  <c:v>0.76724652064964016</c:v>
                </c:pt>
                <c:pt idx="39">
                  <c:v>0.78743721856147286</c:v>
                </c:pt>
                <c:pt idx="40">
                  <c:v>0.80762791647330545</c:v>
                </c:pt>
                <c:pt idx="41">
                  <c:v>0.82781861438513804</c:v>
                </c:pt>
                <c:pt idx="42">
                  <c:v>0.84800931229697074</c:v>
                </c:pt>
                <c:pt idx="43">
                  <c:v>0.86820001020880333</c:v>
                </c:pt>
                <c:pt idx="44">
                  <c:v>0.88839070812063603</c:v>
                </c:pt>
                <c:pt idx="45">
                  <c:v>0.90858140603246862</c:v>
                </c:pt>
                <c:pt idx="46">
                  <c:v>0.92877210394430132</c:v>
                </c:pt>
                <c:pt idx="47">
                  <c:v>0.94896280185613391</c:v>
                </c:pt>
                <c:pt idx="48">
                  <c:v>0.9691534997679665</c:v>
                </c:pt>
                <c:pt idx="49">
                  <c:v>0.9893441976797992</c:v>
                </c:pt>
                <c:pt idx="50">
                  <c:v>1.0095348955916319</c:v>
                </c:pt>
                <c:pt idx="51">
                  <c:v>1.0297255935034644</c:v>
                </c:pt>
                <c:pt idx="52">
                  <c:v>1.0499162914152971</c:v>
                </c:pt>
                <c:pt idx="53">
                  <c:v>1.0701069893271298</c:v>
                </c:pt>
                <c:pt idx="54">
                  <c:v>1.0902976872389625</c:v>
                </c:pt>
                <c:pt idx="55">
                  <c:v>1.110488385150795</c:v>
                </c:pt>
                <c:pt idx="56">
                  <c:v>1.1306790830626277</c:v>
                </c:pt>
                <c:pt idx="57">
                  <c:v>1.1508697809744604</c:v>
                </c:pt>
                <c:pt idx="58">
                  <c:v>1.1710604788862928</c:v>
                </c:pt>
                <c:pt idx="59">
                  <c:v>1.1912511767981255</c:v>
                </c:pt>
                <c:pt idx="60">
                  <c:v>1.2114418747099582</c:v>
                </c:pt>
                <c:pt idx="61">
                  <c:v>1.2316325726217907</c:v>
                </c:pt>
                <c:pt idx="62">
                  <c:v>1.2518232705336234</c:v>
                </c:pt>
                <c:pt idx="63">
                  <c:v>1.2720139684454561</c:v>
                </c:pt>
                <c:pt idx="64">
                  <c:v>1.2922046663572888</c:v>
                </c:pt>
                <c:pt idx="65">
                  <c:v>1.3123953642691213</c:v>
                </c:pt>
                <c:pt idx="66">
                  <c:v>1.3180487596844346</c:v>
                </c:pt>
              </c:numCache>
            </c:numRef>
          </c:xVal>
          <c:yVal>
            <c:numRef>
              <c:f>Viscosity!$LV$2:$LV$68</c:f>
              <c:numCache>
                <c:formatCode>General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-8</c:v>
                </c:pt>
                <c:pt idx="19">
                  <c:v>-4</c:v>
                </c:pt>
                <c:pt idx="20">
                  <c:v>-4</c:v>
                </c:pt>
                <c:pt idx="21">
                  <c:v>0</c:v>
                </c:pt>
                <c:pt idx="22">
                  <c:v>-4</c:v>
                </c:pt>
                <c:pt idx="23">
                  <c:v>-4</c:v>
                </c:pt>
                <c:pt idx="24">
                  <c:v>19.999999999999993</c:v>
                </c:pt>
                <c:pt idx="25">
                  <c:v>0</c:v>
                </c:pt>
                <c:pt idx="26">
                  <c:v>-4</c:v>
                </c:pt>
                <c:pt idx="27">
                  <c:v>8</c:v>
                </c:pt>
                <c:pt idx="28">
                  <c:v>16</c:v>
                </c:pt>
                <c:pt idx="29">
                  <c:v>71.900000000000006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47.699999999999996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4</c:v>
                </c:pt>
                <c:pt idx="44">
                  <c:v>8</c:v>
                </c:pt>
                <c:pt idx="45">
                  <c:v>19.999999999999993</c:v>
                </c:pt>
                <c:pt idx="46">
                  <c:v>12</c:v>
                </c:pt>
                <c:pt idx="47">
                  <c:v>36.1</c:v>
                </c:pt>
                <c:pt idx="48">
                  <c:v>55.9</c:v>
                </c:pt>
                <c:pt idx="49">
                  <c:v>71.900000000000006</c:v>
                </c:pt>
                <c:pt idx="50">
                  <c:v>132.9</c:v>
                </c:pt>
                <c:pt idx="51">
                  <c:v>216.9</c:v>
                </c:pt>
                <c:pt idx="52">
                  <c:v>409.9</c:v>
                </c:pt>
                <c:pt idx="53">
                  <c:v>676.9</c:v>
                </c:pt>
                <c:pt idx="54">
                  <c:v>944.9</c:v>
                </c:pt>
                <c:pt idx="55">
                  <c:v>1215.9000000000001</c:v>
                </c:pt>
                <c:pt idx="56">
                  <c:v>1505.9</c:v>
                </c:pt>
                <c:pt idx="57">
                  <c:v>1825.9</c:v>
                </c:pt>
                <c:pt idx="58">
                  <c:v>2105.9</c:v>
                </c:pt>
                <c:pt idx="59">
                  <c:v>2325.9</c:v>
                </c:pt>
                <c:pt idx="60">
                  <c:v>2515.9</c:v>
                </c:pt>
                <c:pt idx="61">
                  <c:v>2815.9</c:v>
                </c:pt>
                <c:pt idx="62">
                  <c:v>3065.9</c:v>
                </c:pt>
                <c:pt idx="63">
                  <c:v>3325.9</c:v>
                </c:pt>
                <c:pt idx="64">
                  <c:v>3625.9</c:v>
                </c:pt>
                <c:pt idx="65">
                  <c:v>3895.9</c:v>
                </c:pt>
                <c:pt idx="66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BA24-4E4A-A0E5-5164D905D492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Viscosity!$MF$2:$MF$35</c:f>
              <c:numCache>
                <c:formatCode>General</c:formatCode>
                <c:ptCount val="34"/>
                <c:pt idx="0">
                  <c:v>0</c:v>
                </c:pt>
                <c:pt idx="1">
                  <c:v>4.0097976739801887E-2</c:v>
                </c:pt>
                <c:pt idx="2">
                  <c:v>8.0195953479603774E-2</c:v>
                </c:pt>
                <c:pt idx="3">
                  <c:v>0.12029393021940567</c:v>
                </c:pt>
                <c:pt idx="4">
                  <c:v>0.16039190695920755</c:v>
                </c:pt>
                <c:pt idx="5">
                  <c:v>0.20048988369900944</c:v>
                </c:pt>
                <c:pt idx="6">
                  <c:v>0.24058786043881134</c:v>
                </c:pt>
                <c:pt idx="7">
                  <c:v>0.28068583717861323</c:v>
                </c:pt>
                <c:pt idx="8">
                  <c:v>0.32078381391841509</c:v>
                </c:pt>
                <c:pt idx="9">
                  <c:v>0.36088179065821696</c:v>
                </c:pt>
                <c:pt idx="10">
                  <c:v>0.40097976739801888</c:v>
                </c:pt>
                <c:pt idx="11">
                  <c:v>0.44107774413782075</c:v>
                </c:pt>
                <c:pt idx="12">
                  <c:v>0.48117572087762267</c:v>
                </c:pt>
                <c:pt idx="13">
                  <c:v>0.52127369761742448</c:v>
                </c:pt>
                <c:pt idx="14">
                  <c:v>0.56137167435722646</c:v>
                </c:pt>
                <c:pt idx="15">
                  <c:v>0.60146965109702832</c:v>
                </c:pt>
                <c:pt idx="16">
                  <c:v>0.64156762783683019</c:v>
                </c:pt>
                <c:pt idx="17">
                  <c:v>0.68166560457663206</c:v>
                </c:pt>
                <c:pt idx="18">
                  <c:v>0.72176358131643392</c:v>
                </c:pt>
                <c:pt idx="19">
                  <c:v>0.7618615580562359</c:v>
                </c:pt>
                <c:pt idx="20">
                  <c:v>0.80195953479603777</c:v>
                </c:pt>
                <c:pt idx="21">
                  <c:v>0.84205751153583963</c:v>
                </c:pt>
                <c:pt idx="22">
                  <c:v>0.8821554882756415</c:v>
                </c:pt>
                <c:pt idx="23">
                  <c:v>0.92225346501544336</c:v>
                </c:pt>
                <c:pt idx="24">
                  <c:v>0.96235144175524534</c:v>
                </c:pt>
                <c:pt idx="25">
                  <c:v>1.0024494184950472</c:v>
                </c:pt>
                <c:pt idx="26">
                  <c:v>1.042547395234849</c:v>
                </c:pt>
                <c:pt idx="27">
                  <c:v>1.0826453719746509</c:v>
                </c:pt>
                <c:pt idx="28">
                  <c:v>1.1227433487144529</c:v>
                </c:pt>
                <c:pt idx="29">
                  <c:v>1.1628413254542547</c:v>
                </c:pt>
                <c:pt idx="30">
                  <c:v>1.2029393021940566</c:v>
                </c:pt>
                <c:pt idx="31">
                  <c:v>1.2430372789338584</c:v>
                </c:pt>
                <c:pt idx="32">
                  <c:v>1.2831352556736604</c:v>
                </c:pt>
                <c:pt idx="33">
                  <c:v>1.3132087382285118</c:v>
                </c:pt>
              </c:numCache>
            </c:numRef>
          </c:xVal>
          <c:yVal>
            <c:numRef>
              <c:f>Viscosity!$ME$2:$ME$35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69</c:v>
                </c:pt>
                <c:pt idx="6">
                  <c:v>-3</c:v>
                </c:pt>
                <c:pt idx="7">
                  <c:v>-3</c:v>
                </c:pt>
                <c:pt idx="8">
                  <c:v>9</c:v>
                </c:pt>
                <c:pt idx="9">
                  <c:v>0</c:v>
                </c:pt>
                <c:pt idx="10">
                  <c:v>-3</c:v>
                </c:pt>
                <c:pt idx="11">
                  <c:v>-3</c:v>
                </c:pt>
                <c:pt idx="12">
                  <c:v>-16</c:v>
                </c:pt>
                <c:pt idx="13">
                  <c:v>-40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-11</c:v>
                </c:pt>
                <c:pt idx="18">
                  <c:v>-16</c:v>
                </c:pt>
                <c:pt idx="19">
                  <c:v>-16</c:v>
                </c:pt>
                <c:pt idx="20">
                  <c:v>29</c:v>
                </c:pt>
                <c:pt idx="21">
                  <c:v>35</c:v>
                </c:pt>
                <c:pt idx="22">
                  <c:v>-8</c:v>
                </c:pt>
                <c:pt idx="23">
                  <c:v>9</c:v>
                </c:pt>
                <c:pt idx="24">
                  <c:v>92</c:v>
                </c:pt>
                <c:pt idx="25">
                  <c:v>201</c:v>
                </c:pt>
                <c:pt idx="26">
                  <c:v>448</c:v>
                </c:pt>
                <c:pt idx="27">
                  <c:v>940</c:v>
                </c:pt>
                <c:pt idx="28">
                  <c:v>1390</c:v>
                </c:pt>
                <c:pt idx="29">
                  <c:v>1960</c:v>
                </c:pt>
                <c:pt idx="30">
                  <c:v>2390</c:v>
                </c:pt>
                <c:pt idx="31">
                  <c:v>2940</c:v>
                </c:pt>
                <c:pt idx="32">
                  <c:v>3360</c:v>
                </c:pt>
                <c:pt idx="33">
                  <c:v>3830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BA24-4E4A-A0E5-5164D905D492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Viscosity!$MO$2:$MO$295</c:f>
              <c:numCache>
                <c:formatCode>General</c:formatCode>
                <c:ptCount val="294"/>
                <c:pt idx="0">
                  <c:v>0</c:v>
                </c:pt>
                <c:pt idx="1">
                  <c:v>4.3820299343435643E-3</c:v>
                </c:pt>
                <c:pt idx="2">
                  <c:v>8.7640598686871286E-3</c:v>
                </c:pt>
                <c:pt idx="3">
                  <c:v>1.3146089803030692E-2</c:v>
                </c:pt>
                <c:pt idx="4">
                  <c:v>1.7528119737374257E-2</c:v>
                </c:pt>
                <c:pt idx="5">
                  <c:v>2.1910149671717821E-2</c:v>
                </c:pt>
                <c:pt idx="6">
                  <c:v>2.6292179606061384E-2</c:v>
                </c:pt>
                <c:pt idx="7">
                  <c:v>3.0674209540404947E-2</c:v>
                </c:pt>
                <c:pt idx="8">
                  <c:v>3.5056239474748514E-2</c:v>
                </c:pt>
                <c:pt idx="9">
                  <c:v>3.9438269409092078E-2</c:v>
                </c:pt>
                <c:pt idx="10">
                  <c:v>4.3820299343435641E-2</c:v>
                </c:pt>
                <c:pt idx="11">
                  <c:v>4.8202329277779205E-2</c:v>
                </c:pt>
                <c:pt idx="12">
                  <c:v>5.2584359212122768E-2</c:v>
                </c:pt>
                <c:pt idx="13">
                  <c:v>5.6966389146466331E-2</c:v>
                </c:pt>
                <c:pt idx="14">
                  <c:v>6.1348419080809895E-2</c:v>
                </c:pt>
                <c:pt idx="15">
                  <c:v>6.5730449015153458E-2</c:v>
                </c:pt>
                <c:pt idx="16">
                  <c:v>7.0112478949497029E-2</c:v>
                </c:pt>
                <c:pt idx="17">
                  <c:v>7.4494508883840585E-2</c:v>
                </c:pt>
                <c:pt idx="18">
                  <c:v>7.8876538818184155E-2</c:v>
                </c:pt>
                <c:pt idx="19">
                  <c:v>8.3258568752527712E-2</c:v>
                </c:pt>
                <c:pt idx="20">
                  <c:v>8.7640598686871282E-2</c:v>
                </c:pt>
                <c:pt idx="21">
                  <c:v>9.2022628621214839E-2</c:v>
                </c:pt>
                <c:pt idx="22">
                  <c:v>9.6404658555558409E-2</c:v>
                </c:pt>
                <c:pt idx="23">
                  <c:v>0.10078668848990197</c:v>
                </c:pt>
                <c:pt idx="24">
                  <c:v>0.10516871842424554</c:v>
                </c:pt>
                <c:pt idx="25">
                  <c:v>0.10955074835858909</c:v>
                </c:pt>
                <c:pt idx="26">
                  <c:v>0.11393277829293266</c:v>
                </c:pt>
                <c:pt idx="27">
                  <c:v>0.11831480822727622</c:v>
                </c:pt>
                <c:pt idx="28">
                  <c:v>0.12269683816161979</c:v>
                </c:pt>
                <c:pt idx="29">
                  <c:v>0.12707886809596336</c:v>
                </c:pt>
                <c:pt idx="30">
                  <c:v>0.13146089803030692</c:v>
                </c:pt>
                <c:pt idx="31">
                  <c:v>0.13584292796465047</c:v>
                </c:pt>
                <c:pt idx="32">
                  <c:v>0.14022495789899406</c:v>
                </c:pt>
                <c:pt idx="33">
                  <c:v>0.14460698783333761</c:v>
                </c:pt>
                <c:pt idx="34">
                  <c:v>0.14898901776768117</c:v>
                </c:pt>
                <c:pt idx="35">
                  <c:v>0.15337104770202473</c:v>
                </c:pt>
                <c:pt idx="36">
                  <c:v>0.15775307763636831</c:v>
                </c:pt>
                <c:pt idx="37">
                  <c:v>0.16213510757071187</c:v>
                </c:pt>
                <c:pt idx="38">
                  <c:v>0.16651713750505542</c:v>
                </c:pt>
                <c:pt idx="39">
                  <c:v>0.17089916743939898</c:v>
                </c:pt>
                <c:pt idx="40">
                  <c:v>0.17528119737374256</c:v>
                </c:pt>
                <c:pt idx="41">
                  <c:v>0.17966322730808612</c:v>
                </c:pt>
                <c:pt idx="42">
                  <c:v>0.18404525724242968</c:v>
                </c:pt>
                <c:pt idx="43">
                  <c:v>0.18842728717677326</c:v>
                </c:pt>
                <c:pt idx="44">
                  <c:v>0.19280931711111682</c:v>
                </c:pt>
                <c:pt idx="45">
                  <c:v>0.19719134704546037</c:v>
                </c:pt>
                <c:pt idx="46">
                  <c:v>0.20157337697980393</c:v>
                </c:pt>
                <c:pt idx="47">
                  <c:v>0.20595540691414752</c:v>
                </c:pt>
                <c:pt idx="48">
                  <c:v>0.21033743684849107</c:v>
                </c:pt>
                <c:pt idx="49">
                  <c:v>0.21471946678283463</c:v>
                </c:pt>
                <c:pt idx="50">
                  <c:v>0.21910149671717818</c:v>
                </c:pt>
                <c:pt idx="51">
                  <c:v>0.22348352665152177</c:v>
                </c:pt>
                <c:pt idx="52">
                  <c:v>0.22786555658586533</c:v>
                </c:pt>
                <c:pt idx="53">
                  <c:v>0.23224758652020888</c:v>
                </c:pt>
                <c:pt idx="54">
                  <c:v>0.23662961645455244</c:v>
                </c:pt>
                <c:pt idx="55">
                  <c:v>0.24101164638889602</c:v>
                </c:pt>
                <c:pt idx="56">
                  <c:v>0.24539367632323958</c:v>
                </c:pt>
                <c:pt idx="57">
                  <c:v>0.24977570625758314</c:v>
                </c:pt>
                <c:pt idx="58">
                  <c:v>0.25415773619192672</c:v>
                </c:pt>
                <c:pt idx="59">
                  <c:v>0.25853976612627028</c:v>
                </c:pt>
                <c:pt idx="60">
                  <c:v>0.26292179606061383</c:v>
                </c:pt>
                <c:pt idx="61">
                  <c:v>0.26730382599495739</c:v>
                </c:pt>
                <c:pt idx="62">
                  <c:v>0.27168585592930095</c:v>
                </c:pt>
                <c:pt idx="63">
                  <c:v>0.2760678858636445</c:v>
                </c:pt>
                <c:pt idx="64">
                  <c:v>0.28044991579798811</c:v>
                </c:pt>
                <c:pt idx="65">
                  <c:v>0.28483194573233167</c:v>
                </c:pt>
                <c:pt idx="66">
                  <c:v>0.28921397566667523</c:v>
                </c:pt>
                <c:pt idx="67">
                  <c:v>0.29359600560101878</c:v>
                </c:pt>
                <c:pt idx="68">
                  <c:v>0.29797803553536234</c:v>
                </c:pt>
                <c:pt idx="69">
                  <c:v>0.3023600654697059</c:v>
                </c:pt>
                <c:pt idx="70">
                  <c:v>0.30674209540404945</c:v>
                </c:pt>
                <c:pt idx="71">
                  <c:v>0.31112412533839306</c:v>
                </c:pt>
                <c:pt idx="72">
                  <c:v>0.31550615527273662</c:v>
                </c:pt>
                <c:pt idx="73">
                  <c:v>0.31988818520708018</c:v>
                </c:pt>
                <c:pt idx="74">
                  <c:v>0.32427021514142373</c:v>
                </c:pt>
                <c:pt idx="75">
                  <c:v>0.32865224507576729</c:v>
                </c:pt>
                <c:pt idx="76">
                  <c:v>0.33303427501011085</c:v>
                </c:pt>
                <c:pt idx="77">
                  <c:v>0.3374163049444544</c:v>
                </c:pt>
                <c:pt idx="78">
                  <c:v>0.34179833487879796</c:v>
                </c:pt>
                <c:pt idx="79">
                  <c:v>0.34618036481314157</c:v>
                </c:pt>
                <c:pt idx="80">
                  <c:v>0.35056239474748513</c:v>
                </c:pt>
                <c:pt idx="81">
                  <c:v>0.35494442468182869</c:v>
                </c:pt>
                <c:pt idx="82">
                  <c:v>0.35932645461617224</c:v>
                </c:pt>
                <c:pt idx="83">
                  <c:v>0.3637084845505158</c:v>
                </c:pt>
                <c:pt idx="84">
                  <c:v>0.36809051448485935</c:v>
                </c:pt>
                <c:pt idx="85">
                  <c:v>0.37247254441920291</c:v>
                </c:pt>
                <c:pt idx="86">
                  <c:v>0.37685457435354652</c:v>
                </c:pt>
                <c:pt idx="87">
                  <c:v>0.38123660428789008</c:v>
                </c:pt>
                <c:pt idx="88">
                  <c:v>0.38561863422223364</c:v>
                </c:pt>
                <c:pt idx="89">
                  <c:v>0.39000066415657719</c:v>
                </c:pt>
                <c:pt idx="90">
                  <c:v>0.39438269409092075</c:v>
                </c:pt>
                <c:pt idx="91">
                  <c:v>0.39876472402526431</c:v>
                </c:pt>
                <c:pt idx="92">
                  <c:v>0.40314675395960786</c:v>
                </c:pt>
                <c:pt idx="93">
                  <c:v>0.40752878389395142</c:v>
                </c:pt>
                <c:pt idx="94">
                  <c:v>0.41191081382829503</c:v>
                </c:pt>
                <c:pt idx="95">
                  <c:v>0.41629284376263859</c:v>
                </c:pt>
                <c:pt idx="96">
                  <c:v>0.42067487369698214</c:v>
                </c:pt>
                <c:pt idx="97">
                  <c:v>0.4250569036313257</c:v>
                </c:pt>
                <c:pt idx="98">
                  <c:v>0.42943893356566926</c:v>
                </c:pt>
                <c:pt idx="99">
                  <c:v>0.43382096350001281</c:v>
                </c:pt>
                <c:pt idx="100">
                  <c:v>0.43820299343435637</c:v>
                </c:pt>
                <c:pt idx="101">
                  <c:v>0.44258502336869998</c:v>
                </c:pt>
                <c:pt idx="102">
                  <c:v>0.44696705330304354</c:v>
                </c:pt>
                <c:pt idx="103">
                  <c:v>0.45134908323738709</c:v>
                </c:pt>
                <c:pt idx="104">
                  <c:v>0.45573111317173065</c:v>
                </c:pt>
                <c:pt idx="105">
                  <c:v>0.46011314310607421</c:v>
                </c:pt>
                <c:pt idx="106">
                  <c:v>0.46449517304041776</c:v>
                </c:pt>
                <c:pt idx="107">
                  <c:v>0.46887720297476132</c:v>
                </c:pt>
                <c:pt idx="108">
                  <c:v>0.47325923290910488</c:v>
                </c:pt>
                <c:pt idx="109">
                  <c:v>0.47764126284344849</c:v>
                </c:pt>
                <c:pt idx="110">
                  <c:v>0.48202329277779205</c:v>
                </c:pt>
                <c:pt idx="111">
                  <c:v>0.4864053227121356</c:v>
                </c:pt>
                <c:pt idx="112">
                  <c:v>0.49078735264647916</c:v>
                </c:pt>
                <c:pt idx="113">
                  <c:v>0.49516938258082271</c:v>
                </c:pt>
                <c:pt idx="114">
                  <c:v>0.49955141251516627</c:v>
                </c:pt>
                <c:pt idx="115">
                  <c:v>0.50393344244950988</c:v>
                </c:pt>
                <c:pt idx="116">
                  <c:v>0.50831547238385344</c:v>
                </c:pt>
                <c:pt idx="117">
                  <c:v>0.512697502318197</c:v>
                </c:pt>
                <c:pt idx="118">
                  <c:v>0.51707953225254055</c:v>
                </c:pt>
                <c:pt idx="119">
                  <c:v>0.52146156218688411</c:v>
                </c:pt>
                <c:pt idx="120">
                  <c:v>0.52584359212122767</c:v>
                </c:pt>
                <c:pt idx="121">
                  <c:v>0.53022562205557122</c:v>
                </c:pt>
                <c:pt idx="122">
                  <c:v>0.53460765198991478</c:v>
                </c:pt>
                <c:pt idx="123">
                  <c:v>0.53898968192425833</c:v>
                </c:pt>
                <c:pt idx="124">
                  <c:v>0.54337171185860189</c:v>
                </c:pt>
                <c:pt idx="125">
                  <c:v>0.54775374179294545</c:v>
                </c:pt>
                <c:pt idx="126">
                  <c:v>0.552135771727289</c:v>
                </c:pt>
                <c:pt idx="127">
                  <c:v>0.55651780166163267</c:v>
                </c:pt>
                <c:pt idx="128">
                  <c:v>0.56089983159597623</c:v>
                </c:pt>
                <c:pt idx="129">
                  <c:v>0.56528186153031978</c:v>
                </c:pt>
                <c:pt idx="130">
                  <c:v>0.56966389146466334</c:v>
                </c:pt>
                <c:pt idx="131">
                  <c:v>0.5740459213990069</c:v>
                </c:pt>
                <c:pt idx="132">
                  <c:v>0.57842795133335045</c:v>
                </c:pt>
                <c:pt idx="133">
                  <c:v>0.58280998126769401</c:v>
                </c:pt>
                <c:pt idx="134">
                  <c:v>0.58719201120203757</c:v>
                </c:pt>
                <c:pt idx="135">
                  <c:v>0.59157404113638112</c:v>
                </c:pt>
                <c:pt idx="136">
                  <c:v>0.59595607107072468</c:v>
                </c:pt>
                <c:pt idx="137">
                  <c:v>0.60033810100506824</c:v>
                </c:pt>
                <c:pt idx="138">
                  <c:v>0.60472013093941179</c:v>
                </c:pt>
                <c:pt idx="139">
                  <c:v>0.60910216087375535</c:v>
                </c:pt>
                <c:pt idx="140">
                  <c:v>0.61348419080809891</c:v>
                </c:pt>
                <c:pt idx="141">
                  <c:v>0.61786622074244246</c:v>
                </c:pt>
                <c:pt idx="142">
                  <c:v>0.62224825067678613</c:v>
                </c:pt>
                <c:pt idx="143">
                  <c:v>0.62663028061112969</c:v>
                </c:pt>
                <c:pt idx="144">
                  <c:v>0.63101231054547324</c:v>
                </c:pt>
                <c:pt idx="145">
                  <c:v>0.6353943404798168</c:v>
                </c:pt>
                <c:pt idx="146">
                  <c:v>0.63977637041416036</c:v>
                </c:pt>
                <c:pt idx="147">
                  <c:v>0.64415840034850391</c:v>
                </c:pt>
                <c:pt idx="148">
                  <c:v>0.64854043028284747</c:v>
                </c:pt>
                <c:pt idx="149">
                  <c:v>0.65292246021719103</c:v>
                </c:pt>
                <c:pt idx="150">
                  <c:v>0.65730449015153458</c:v>
                </c:pt>
                <c:pt idx="151">
                  <c:v>0.66168652008587814</c:v>
                </c:pt>
                <c:pt idx="152">
                  <c:v>0.66606855002022169</c:v>
                </c:pt>
                <c:pt idx="153">
                  <c:v>0.67045057995456525</c:v>
                </c:pt>
                <c:pt idx="154">
                  <c:v>0.67483260988890881</c:v>
                </c:pt>
                <c:pt idx="155">
                  <c:v>0.67921463982325236</c:v>
                </c:pt>
                <c:pt idx="156">
                  <c:v>0.68359666975759592</c:v>
                </c:pt>
                <c:pt idx="157">
                  <c:v>0.68797869969193959</c:v>
                </c:pt>
                <c:pt idx="158">
                  <c:v>0.69236072962628314</c:v>
                </c:pt>
                <c:pt idx="159">
                  <c:v>0.6967427595606267</c:v>
                </c:pt>
                <c:pt idx="160">
                  <c:v>0.70112478949497026</c:v>
                </c:pt>
                <c:pt idx="161">
                  <c:v>0.70550681942931381</c:v>
                </c:pt>
                <c:pt idx="162">
                  <c:v>0.70988884936365737</c:v>
                </c:pt>
                <c:pt idx="163">
                  <c:v>0.71427087929800093</c:v>
                </c:pt>
                <c:pt idx="164">
                  <c:v>0.71865290923234448</c:v>
                </c:pt>
                <c:pt idx="165">
                  <c:v>0.72303493916668804</c:v>
                </c:pt>
                <c:pt idx="166">
                  <c:v>0.7274169691010316</c:v>
                </c:pt>
                <c:pt idx="167">
                  <c:v>0.73179899903537515</c:v>
                </c:pt>
                <c:pt idx="168">
                  <c:v>0.73618102896971871</c:v>
                </c:pt>
                <c:pt idx="169">
                  <c:v>0.74056305890406227</c:v>
                </c:pt>
                <c:pt idx="170">
                  <c:v>0.74494508883840582</c:v>
                </c:pt>
                <c:pt idx="171">
                  <c:v>0.74932711877274938</c:v>
                </c:pt>
                <c:pt idx="172">
                  <c:v>0.75370914870709305</c:v>
                </c:pt>
                <c:pt idx="173">
                  <c:v>0.7580911786414366</c:v>
                </c:pt>
                <c:pt idx="174">
                  <c:v>0.76247320857578016</c:v>
                </c:pt>
                <c:pt idx="175">
                  <c:v>0.76685523851012372</c:v>
                </c:pt>
                <c:pt idx="176">
                  <c:v>0.77123726844446727</c:v>
                </c:pt>
                <c:pt idx="177">
                  <c:v>0.77561929837881083</c:v>
                </c:pt>
                <c:pt idx="178">
                  <c:v>0.78000132831315439</c:v>
                </c:pt>
                <c:pt idx="179">
                  <c:v>0.78438335824749794</c:v>
                </c:pt>
                <c:pt idx="180">
                  <c:v>0.7887653881818415</c:v>
                </c:pt>
                <c:pt idx="181">
                  <c:v>0.79314741811618505</c:v>
                </c:pt>
                <c:pt idx="182">
                  <c:v>0.79752944805052861</c:v>
                </c:pt>
                <c:pt idx="183">
                  <c:v>0.80191147798487217</c:v>
                </c:pt>
                <c:pt idx="184">
                  <c:v>0.80629350791921572</c:v>
                </c:pt>
                <c:pt idx="185">
                  <c:v>0.81067553785355928</c:v>
                </c:pt>
                <c:pt idx="186">
                  <c:v>0.81505756778790284</c:v>
                </c:pt>
                <c:pt idx="187">
                  <c:v>0.8194395977222465</c:v>
                </c:pt>
                <c:pt idx="188">
                  <c:v>0.82382162765659006</c:v>
                </c:pt>
                <c:pt idx="189">
                  <c:v>0.82820365759093362</c:v>
                </c:pt>
                <c:pt idx="190">
                  <c:v>0.83258568752527717</c:v>
                </c:pt>
                <c:pt idx="191">
                  <c:v>0.83696771745962073</c:v>
                </c:pt>
                <c:pt idx="192">
                  <c:v>0.84134974739396429</c:v>
                </c:pt>
                <c:pt idx="193">
                  <c:v>0.84573177732830784</c:v>
                </c:pt>
                <c:pt idx="194">
                  <c:v>0.8501138072626514</c:v>
                </c:pt>
                <c:pt idx="195">
                  <c:v>0.85449583719699496</c:v>
                </c:pt>
                <c:pt idx="196">
                  <c:v>0.85887786713133851</c:v>
                </c:pt>
                <c:pt idx="197">
                  <c:v>0.86325989706568207</c:v>
                </c:pt>
                <c:pt idx="198">
                  <c:v>0.86764192700002563</c:v>
                </c:pt>
                <c:pt idx="199">
                  <c:v>0.87202395693436918</c:v>
                </c:pt>
                <c:pt idx="200">
                  <c:v>0.87640598686871274</c:v>
                </c:pt>
                <c:pt idx="201">
                  <c:v>0.8807880168030563</c:v>
                </c:pt>
                <c:pt idx="202">
                  <c:v>0.88517004673739996</c:v>
                </c:pt>
                <c:pt idx="203">
                  <c:v>0.88955207667174352</c:v>
                </c:pt>
                <c:pt idx="204">
                  <c:v>0.89393410660608708</c:v>
                </c:pt>
                <c:pt idx="205">
                  <c:v>0.89831613654043063</c:v>
                </c:pt>
                <c:pt idx="206">
                  <c:v>0.90269816647477419</c:v>
                </c:pt>
                <c:pt idx="207">
                  <c:v>0.90708019640911774</c:v>
                </c:pt>
                <c:pt idx="208">
                  <c:v>0.9114622263434613</c:v>
                </c:pt>
                <c:pt idx="209">
                  <c:v>0.91584425627780486</c:v>
                </c:pt>
                <c:pt idx="210">
                  <c:v>0.92022628621214841</c:v>
                </c:pt>
                <c:pt idx="211">
                  <c:v>0.92460831614649197</c:v>
                </c:pt>
                <c:pt idx="212">
                  <c:v>0.92899034608083553</c:v>
                </c:pt>
                <c:pt idx="213">
                  <c:v>0.93337237601517908</c:v>
                </c:pt>
                <c:pt idx="214">
                  <c:v>0.93775440594952264</c:v>
                </c:pt>
                <c:pt idx="215">
                  <c:v>0.9421364358838662</c:v>
                </c:pt>
                <c:pt idx="216">
                  <c:v>0.94651846581820975</c:v>
                </c:pt>
                <c:pt idx="217">
                  <c:v>0.95090049575255342</c:v>
                </c:pt>
                <c:pt idx="218">
                  <c:v>0.95528252568689698</c:v>
                </c:pt>
                <c:pt idx="219">
                  <c:v>0.95966455562124053</c:v>
                </c:pt>
                <c:pt idx="220">
                  <c:v>0.96404658555558409</c:v>
                </c:pt>
                <c:pt idx="221">
                  <c:v>0.96842861548992765</c:v>
                </c:pt>
                <c:pt idx="222">
                  <c:v>0.9728106454242712</c:v>
                </c:pt>
                <c:pt idx="223">
                  <c:v>0.97719267535861476</c:v>
                </c:pt>
                <c:pt idx="224">
                  <c:v>0.98157470529295832</c:v>
                </c:pt>
                <c:pt idx="225">
                  <c:v>0.98595673522730187</c:v>
                </c:pt>
                <c:pt idx="226">
                  <c:v>0.99033876516164543</c:v>
                </c:pt>
                <c:pt idx="227">
                  <c:v>0.99472079509598899</c:v>
                </c:pt>
                <c:pt idx="228">
                  <c:v>0.99910282503033254</c:v>
                </c:pt>
                <c:pt idx="229">
                  <c:v>1.0034848549646762</c:v>
                </c:pt>
                <c:pt idx="230">
                  <c:v>1.0078668848990198</c:v>
                </c:pt>
                <c:pt idx="231">
                  <c:v>1.0122489148333633</c:v>
                </c:pt>
                <c:pt idx="232">
                  <c:v>1.0166309447677069</c:v>
                </c:pt>
                <c:pt idx="233">
                  <c:v>1.0210129747020504</c:v>
                </c:pt>
                <c:pt idx="234">
                  <c:v>1.025395004636394</c:v>
                </c:pt>
                <c:pt idx="235">
                  <c:v>1.0297770345707375</c:v>
                </c:pt>
                <c:pt idx="236">
                  <c:v>1.0341590645050811</c:v>
                </c:pt>
                <c:pt idx="237">
                  <c:v>1.0385410944394247</c:v>
                </c:pt>
                <c:pt idx="238">
                  <c:v>1.0429231243737682</c:v>
                </c:pt>
                <c:pt idx="239">
                  <c:v>1.0473051543081118</c:v>
                </c:pt>
                <c:pt idx="240">
                  <c:v>1.0516871842424553</c:v>
                </c:pt>
                <c:pt idx="241">
                  <c:v>1.0560692141767989</c:v>
                </c:pt>
                <c:pt idx="242">
                  <c:v>1.0604512441111424</c:v>
                </c:pt>
                <c:pt idx="243">
                  <c:v>1.064833274045486</c:v>
                </c:pt>
                <c:pt idx="244">
                  <c:v>1.0692153039798296</c:v>
                </c:pt>
                <c:pt idx="245">
                  <c:v>1.0735973339141731</c:v>
                </c:pt>
                <c:pt idx="246">
                  <c:v>1.0779793638485167</c:v>
                </c:pt>
                <c:pt idx="247">
                  <c:v>1.0823613937828602</c:v>
                </c:pt>
                <c:pt idx="248">
                  <c:v>1.0867434237172038</c:v>
                </c:pt>
                <c:pt idx="249">
                  <c:v>1.0911254536515473</c:v>
                </c:pt>
                <c:pt idx="250">
                  <c:v>1.0955074835858909</c:v>
                </c:pt>
                <c:pt idx="251">
                  <c:v>1.0998895135202345</c:v>
                </c:pt>
                <c:pt idx="252">
                  <c:v>1.104271543454578</c:v>
                </c:pt>
                <c:pt idx="253">
                  <c:v>1.1086535733889216</c:v>
                </c:pt>
                <c:pt idx="254">
                  <c:v>1.1130356033232653</c:v>
                </c:pt>
                <c:pt idx="255">
                  <c:v>1.1174176332576089</c:v>
                </c:pt>
                <c:pt idx="256">
                  <c:v>1.1217996631919525</c:v>
                </c:pt>
                <c:pt idx="257">
                  <c:v>1.126181693126296</c:v>
                </c:pt>
                <c:pt idx="258">
                  <c:v>1.1305637230606396</c:v>
                </c:pt>
                <c:pt idx="259">
                  <c:v>1.1349457529949831</c:v>
                </c:pt>
                <c:pt idx="260">
                  <c:v>1.1393277829293267</c:v>
                </c:pt>
                <c:pt idx="261">
                  <c:v>1.1437098128636702</c:v>
                </c:pt>
                <c:pt idx="262">
                  <c:v>1.1480918427980138</c:v>
                </c:pt>
                <c:pt idx="263">
                  <c:v>1.1524738727323574</c:v>
                </c:pt>
                <c:pt idx="264">
                  <c:v>1.1568559026667009</c:v>
                </c:pt>
                <c:pt idx="265">
                  <c:v>1.1612379326010445</c:v>
                </c:pt>
                <c:pt idx="266">
                  <c:v>1.165619962535388</c:v>
                </c:pt>
                <c:pt idx="267">
                  <c:v>1.1700019924697316</c:v>
                </c:pt>
                <c:pt idx="268">
                  <c:v>1.1743840224040751</c:v>
                </c:pt>
                <c:pt idx="269">
                  <c:v>1.1787660523384187</c:v>
                </c:pt>
                <c:pt idx="270">
                  <c:v>1.1831480822727622</c:v>
                </c:pt>
                <c:pt idx="271">
                  <c:v>1.1875301122071058</c:v>
                </c:pt>
                <c:pt idx="272">
                  <c:v>1.1919121421414494</c:v>
                </c:pt>
                <c:pt idx="273">
                  <c:v>1.1962941720757929</c:v>
                </c:pt>
                <c:pt idx="274">
                  <c:v>1.2006762020101365</c:v>
                </c:pt>
                <c:pt idx="275">
                  <c:v>1.20505823194448</c:v>
                </c:pt>
                <c:pt idx="276">
                  <c:v>1.2094402618788236</c:v>
                </c:pt>
                <c:pt idx="277">
                  <c:v>1.2138222918131671</c:v>
                </c:pt>
                <c:pt idx="278">
                  <c:v>1.2182043217475107</c:v>
                </c:pt>
                <c:pt idx="279">
                  <c:v>1.2225863516818543</c:v>
                </c:pt>
                <c:pt idx="280">
                  <c:v>1.2269683816161978</c:v>
                </c:pt>
                <c:pt idx="281">
                  <c:v>1.2313504115505414</c:v>
                </c:pt>
                <c:pt idx="282">
                  <c:v>1.2357324414848849</c:v>
                </c:pt>
                <c:pt idx="283">
                  <c:v>1.2401144714192285</c:v>
                </c:pt>
                <c:pt idx="284">
                  <c:v>1.2444965013535723</c:v>
                </c:pt>
                <c:pt idx="285">
                  <c:v>1.2488785312879158</c:v>
                </c:pt>
                <c:pt idx="286">
                  <c:v>1.2532605612222594</c:v>
                </c:pt>
                <c:pt idx="287">
                  <c:v>1.2576425911566029</c:v>
                </c:pt>
                <c:pt idx="288">
                  <c:v>1.2620246210909465</c:v>
                </c:pt>
                <c:pt idx="289">
                  <c:v>1.26640665102529</c:v>
                </c:pt>
                <c:pt idx="290">
                  <c:v>1.2707886809596336</c:v>
                </c:pt>
                <c:pt idx="291">
                  <c:v>1.2751707108939772</c:v>
                </c:pt>
                <c:pt idx="292">
                  <c:v>1.2795527408283207</c:v>
                </c:pt>
                <c:pt idx="293">
                  <c:v>1.2802845398273559</c:v>
                </c:pt>
              </c:numCache>
            </c:numRef>
          </c:xVal>
          <c:yVal>
            <c:numRef>
              <c:f>Viscosity!$MN$2:$MN$295</c:f>
              <c:numCache>
                <c:formatCode>General</c:formatCode>
                <c:ptCount val="2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8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0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</c:v>
                </c:pt>
                <c:pt idx="41">
                  <c:v>16</c:v>
                </c:pt>
                <c:pt idx="42">
                  <c:v>0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4</c:v>
                </c:pt>
                <c:pt idx="48">
                  <c:v>12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8</c:v>
                </c:pt>
                <c:pt idx="79">
                  <c:v>4</c:v>
                </c:pt>
                <c:pt idx="80">
                  <c:v>36</c:v>
                </c:pt>
                <c:pt idx="81">
                  <c:v>-4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</c:v>
                </c:pt>
                <c:pt idx="93">
                  <c:v>0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-4</c:v>
                </c:pt>
                <c:pt idx="98">
                  <c:v>16</c:v>
                </c:pt>
                <c:pt idx="99">
                  <c:v>12</c:v>
                </c:pt>
                <c:pt idx="100">
                  <c:v>0</c:v>
                </c:pt>
                <c:pt idx="101">
                  <c:v>-4</c:v>
                </c:pt>
                <c:pt idx="102">
                  <c:v>24</c:v>
                </c:pt>
                <c:pt idx="103">
                  <c:v>32</c:v>
                </c:pt>
                <c:pt idx="104">
                  <c:v>-4</c:v>
                </c:pt>
                <c:pt idx="105">
                  <c:v>0</c:v>
                </c:pt>
                <c:pt idx="106">
                  <c:v>8</c:v>
                </c:pt>
                <c:pt idx="107">
                  <c:v>4</c:v>
                </c:pt>
                <c:pt idx="108">
                  <c:v>8</c:v>
                </c:pt>
                <c:pt idx="109">
                  <c:v>-8</c:v>
                </c:pt>
                <c:pt idx="110">
                  <c:v>16</c:v>
                </c:pt>
                <c:pt idx="111">
                  <c:v>0</c:v>
                </c:pt>
                <c:pt idx="112">
                  <c:v>4</c:v>
                </c:pt>
                <c:pt idx="113">
                  <c:v>-4</c:v>
                </c:pt>
                <c:pt idx="114">
                  <c:v>-8</c:v>
                </c:pt>
                <c:pt idx="115">
                  <c:v>8</c:v>
                </c:pt>
                <c:pt idx="116">
                  <c:v>8</c:v>
                </c:pt>
                <c:pt idx="117">
                  <c:v>0</c:v>
                </c:pt>
                <c:pt idx="118">
                  <c:v>-4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-8</c:v>
                </c:pt>
                <c:pt idx="125">
                  <c:v>4</c:v>
                </c:pt>
                <c:pt idx="126">
                  <c:v>-4</c:v>
                </c:pt>
                <c:pt idx="127">
                  <c:v>-4</c:v>
                </c:pt>
                <c:pt idx="128">
                  <c:v>0</c:v>
                </c:pt>
                <c:pt idx="129">
                  <c:v>-8</c:v>
                </c:pt>
                <c:pt idx="130">
                  <c:v>-4</c:v>
                </c:pt>
                <c:pt idx="131">
                  <c:v>0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-8</c:v>
                </c:pt>
                <c:pt idx="138">
                  <c:v>-4</c:v>
                </c:pt>
                <c:pt idx="139">
                  <c:v>-8</c:v>
                </c:pt>
                <c:pt idx="140">
                  <c:v>12</c:v>
                </c:pt>
                <c:pt idx="141">
                  <c:v>-8</c:v>
                </c:pt>
                <c:pt idx="142">
                  <c:v>-8</c:v>
                </c:pt>
                <c:pt idx="143">
                  <c:v>-8</c:v>
                </c:pt>
                <c:pt idx="144">
                  <c:v>-4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0</c:v>
                </c:pt>
                <c:pt idx="150">
                  <c:v>-16</c:v>
                </c:pt>
                <c:pt idx="151">
                  <c:v>-12</c:v>
                </c:pt>
                <c:pt idx="152">
                  <c:v>-12</c:v>
                </c:pt>
                <c:pt idx="153">
                  <c:v>-16</c:v>
                </c:pt>
                <c:pt idx="154">
                  <c:v>-12</c:v>
                </c:pt>
                <c:pt idx="155">
                  <c:v>-16</c:v>
                </c:pt>
                <c:pt idx="156">
                  <c:v>-4</c:v>
                </c:pt>
                <c:pt idx="157">
                  <c:v>-12</c:v>
                </c:pt>
                <c:pt idx="158">
                  <c:v>-12</c:v>
                </c:pt>
                <c:pt idx="159">
                  <c:v>-12</c:v>
                </c:pt>
                <c:pt idx="160">
                  <c:v>-4</c:v>
                </c:pt>
                <c:pt idx="161">
                  <c:v>0</c:v>
                </c:pt>
                <c:pt idx="162">
                  <c:v>-8</c:v>
                </c:pt>
                <c:pt idx="163">
                  <c:v>-12</c:v>
                </c:pt>
                <c:pt idx="164">
                  <c:v>-12</c:v>
                </c:pt>
                <c:pt idx="165">
                  <c:v>-12</c:v>
                </c:pt>
                <c:pt idx="166">
                  <c:v>-12</c:v>
                </c:pt>
                <c:pt idx="167">
                  <c:v>-12</c:v>
                </c:pt>
                <c:pt idx="168">
                  <c:v>-8</c:v>
                </c:pt>
                <c:pt idx="169">
                  <c:v>-12</c:v>
                </c:pt>
                <c:pt idx="170">
                  <c:v>-8</c:v>
                </c:pt>
                <c:pt idx="171">
                  <c:v>-12</c:v>
                </c:pt>
                <c:pt idx="172">
                  <c:v>-12</c:v>
                </c:pt>
                <c:pt idx="173">
                  <c:v>-8</c:v>
                </c:pt>
                <c:pt idx="174">
                  <c:v>-12</c:v>
                </c:pt>
                <c:pt idx="175">
                  <c:v>-12</c:v>
                </c:pt>
                <c:pt idx="176">
                  <c:v>12</c:v>
                </c:pt>
                <c:pt idx="177">
                  <c:v>24</c:v>
                </c:pt>
                <c:pt idx="178">
                  <c:v>32</c:v>
                </c:pt>
                <c:pt idx="179">
                  <c:v>32</c:v>
                </c:pt>
                <c:pt idx="180">
                  <c:v>-12</c:v>
                </c:pt>
                <c:pt idx="181">
                  <c:v>-4</c:v>
                </c:pt>
                <c:pt idx="182">
                  <c:v>12</c:v>
                </c:pt>
                <c:pt idx="183">
                  <c:v>28</c:v>
                </c:pt>
                <c:pt idx="184">
                  <c:v>-12</c:v>
                </c:pt>
                <c:pt idx="185">
                  <c:v>-8</c:v>
                </c:pt>
                <c:pt idx="186">
                  <c:v>-4</c:v>
                </c:pt>
                <c:pt idx="187">
                  <c:v>-4</c:v>
                </c:pt>
                <c:pt idx="188">
                  <c:v>0</c:v>
                </c:pt>
                <c:pt idx="189">
                  <c:v>-4</c:v>
                </c:pt>
                <c:pt idx="190">
                  <c:v>4</c:v>
                </c:pt>
                <c:pt idx="191">
                  <c:v>-4</c:v>
                </c:pt>
                <c:pt idx="192">
                  <c:v>-4</c:v>
                </c:pt>
                <c:pt idx="193">
                  <c:v>4</c:v>
                </c:pt>
                <c:pt idx="194">
                  <c:v>-8</c:v>
                </c:pt>
                <c:pt idx="195">
                  <c:v>0</c:v>
                </c:pt>
                <c:pt idx="196">
                  <c:v>-4</c:v>
                </c:pt>
                <c:pt idx="197">
                  <c:v>20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0</c:v>
                </c:pt>
                <c:pt idx="203">
                  <c:v>12</c:v>
                </c:pt>
                <c:pt idx="204">
                  <c:v>0</c:v>
                </c:pt>
                <c:pt idx="205">
                  <c:v>0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4</c:v>
                </c:pt>
                <c:pt idx="211">
                  <c:v>12</c:v>
                </c:pt>
                <c:pt idx="212">
                  <c:v>12</c:v>
                </c:pt>
                <c:pt idx="213">
                  <c:v>32</c:v>
                </c:pt>
                <c:pt idx="214">
                  <c:v>28</c:v>
                </c:pt>
                <c:pt idx="215">
                  <c:v>16</c:v>
                </c:pt>
                <c:pt idx="216">
                  <c:v>32</c:v>
                </c:pt>
                <c:pt idx="217">
                  <c:v>36</c:v>
                </c:pt>
                <c:pt idx="218">
                  <c:v>36</c:v>
                </c:pt>
                <c:pt idx="219">
                  <c:v>73</c:v>
                </c:pt>
                <c:pt idx="220">
                  <c:v>73</c:v>
                </c:pt>
                <c:pt idx="221">
                  <c:v>76</c:v>
                </c:pt>
                <c:pt idx="222">
                  <c:v>76</c:v>
                </c:pt>
                <c:pt idx="223">
                  <c:v>81</c:v>
                </c:pt>
                <c:pt idx="224">
                  <c:v>81</c:v>
                </c:pt>
                <c:pt idx="225">
                  <c:v>88</c:v>
                </c:pt>
                <c:pt idx="226">
                  <c:v>93</c:v>
                </c:pt>
                <c:pt idx="227">
                  <c:v>99</c:v>
                </c:pt>
                <c:pt idx="228">
                  <c:v>113</c:v>
                </c:pt>
                <c:pt idx="229">
                  <c:v>116</c:v>
                </c:pt>
                <c:pt idx="230">
                  <c:v>124</c:v>
                </c:pt>
                <c:pt idx="231">
                  <c:v>176</c:v>
                </c:pt>
                <c:pt idx="232">
                  <c:v>176</c:v>
                </c:pt>
                <c:pt idx="233">
                  <c:v>180</c:v>
                </c:pt>
                <c:pt idx="234">
                  <c:v>196</c:v>
                </c:pt>
                <c:pt idx="235">
                  <c:v>203</c:v>
                </c:pt>
                <c:pt idx="236">
                  <c:v>225</c:v>
                </c:pt>
                <c:pt idx="237">
                  <c:v>255</c:v>
                </c:pt>
                <c:pt idx="238">
                  <c:v>271</c:v>
                </c:pt>
                <c:pt idx="239">
                  <c:v>301</c:v>
                </c:pt>
                <c:pt idx="240">
                  <c:v>328</c:v>
                </c:pt>
                <c:pt idx="241">
                  <c:v>395</c:v>
                </c:pt>
                <c:pt idx="242">
                  <c:v>438</c:v>
                </c:pt>
                <c:pt idx="243">
                  <c:v>502</c:v>
                </c:pt>
                <c:pt idx="244">
                  <c:v>555</c:v>
                </c:pt>
                <c:pt idx="245">
                  <c:v>656</c:v>
                </c:pt>
                <c:pt idx="246">
                  <c:v>689</c:v>
                </c:pt>
                <c:pt idx="247">
                  <c:v>749</c:v>
                </c:pt>
                <c:pt idx="248">
                  <c:v>813</c:v>
                </c:pt>
                <c:pt idx="249">
                  <c:v>869</c:v>
                </c:pt>
                <c:pt idx="250">
                  <c:v>994</c:v>
                </c:pt>
                <c:pt idx="251">
                  <c:v>1024</c:v>
                </c:pt>
                <c:pt idx="252">
                  <c:v>1094</c:v>
                </c:pt>
                <c:pt idx="253">
                  <c:v>1144</c:v>
                </c:pt>
                <c:pt idx="254">
                  <c:v>1194</c:v>
                </c:pt>
                <c:pt idx="255">
                  <c:v>1244</c:v>
                </c:pt>
                <c:pt idx="256">
                  <c:v>1264</c:v>
                </c:pt>
                <c:pt idx="257">
                  <c:v>1324</c:v>
                </c:pt>
                <c:pt idx="258">
                  <c:v>1344</c:v>
                </c:pt>
                <c:pt idx="259">
                  <c:v>1374</c:v>
                </c:pt>
                <c:pt idx="260">
                  <c:v>1444</c:v>
                </c:pt>
                <c:pt idx="261">
                  <c:v>1554</c:v>
                </c:pt>
                <c:pt idx="262">
                  <c:v>1654</c:v>
                </c:pt>
                <c:pt idx="263">
                  <c:v>1704</c:v>
                </c:pt>
                <c:pt idx="264">
                  <c:v>1804</c:v>
                </c:pt>
                <c:pt idx="265">
                  <c:v>1874</c:v>
                </c:pt>
                <c:pt idx="266">
                  <c:v>1954</c:v>
                </c:pt>
                <c:pt idx="267">
                  <c:v>2034</c:v>
                </c:pt>
                <c:pt idx="268">
                  <c:v>2124</c:v>
                </c:pt>
                <c:pt idx="269">
                  <c:v>2184</c:v>
                </c:pt>
                <c:pt idx="270">
                  <c:v>2274</c:v>
                </c:pt>
                <c:pt idx="271">
                  <c:v>2324</c:v>
                </c:pt>
                <c:pt idx="272">
                  <c:v>2374</c:v>
                </c:pt>
                <c:pt idx="273">
                  <c:v>2444</c:v>
                </c:pt>
                <c:pt idx="274">
                  <c:v>2554</c:v>
                </c:pt>
                <c:pt idx="275">
                  <c:v>2534</c:v>
                </c:pt>
                <c:pt idx="276">
                  <c:v>2604</c:v>
                </c:pt>
                <c:pt idx="277">
                  <c:v>2644</c:v>
                </c:pt>
                <c:pt idx="278">
                  <c:v>2694</c:v>
                </c:pt>
                <c:pt idx="279">
                  <c:v>2794</c:v>
                </c:pt>
                <c:pt idx="280">
                  <c:v>2874</c:v>
                </c:pt>
                <c:pt idx="281">
                  <c:v>2994</c:v>
                </c:pt>
                <c:pt idx="282">
                  <c:v>3044</c:v>
                </c:pt>
                <c:pt idx="283">
                  <c:v>3104</c:v>
                </c:pt>
                <c:pt idx="284">
                  <c:v>3204</c:v>
                </c:pt>
                <c:pt idx="285">
                  <c:v>3224</c:v>
                </c:pt>
                <c:pt idx="286">
                  <c:v>3394</c:v>
                </c:pt>
                <c:pt idx="287">
                  <c:v>3454</c:v>
                </c:pt>
                <c:pt idx="288">
                  <c:v>3494</c:v>
                </c:pt>
                <c:pt idx="289">
                  <c:v>3524</c:v>
                </c:pt>
                <c:pt idx="290">
                  <c:v>3554</c:v>
                </c:pt>
                <c:pt idx="291">
                  <c:v>3754</c:v>
                </c:pt>
                <c:pt idx="292">
                  <c:v>3854</c:v>
                </c:pt>
                <c:pt idx="293">
                  <c:v>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BA24-4E4A-A0E5-5164D905D492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Viscosity!$MX$2:$MX$58</c:f>
              <c:numCache>
                <c:formatCode>General</c:formatCode>
                <c:ptCount val="57"/>
                <c:pt idx="0">
                  <c:v>0</c:v>
                </c:pt>
                <c:pt idx="1">
                  <c:v>2.3513704617420084E-2</c:v>
                </c:pt>
                <c:pt idx="2">
                  <c:v>4.7027409234840167E-2</c:v>
                </c:pt>
                <c:pt idx="3">
                  <c:v>7.0541113852260251E-2</c:v>
                </c:pt>
                <c:pt idx="4">
                  <c:v>9.4054818469680335E-2</c:v>
                </c:pt>
                <c:pt idx="5">
                  <c:v>0.11756852308710042</c:v>
                </c:pt>
                <c:pt idx="6">
                  <c:v>0.1410822277045205</c:v>
                </c:pt>
                <c:pt idx="7">
                  <c:v>0.16459593232194059</c:v>
                </c:pt>
                <c:pt idx="8">
                  <c:v>0.18810963693936067</c:v>
                </c:pt>
                <c:pt idx="9">
                  <c:v>0.21162334155678075</c:v>
                </c:pt>
                <c:pt idx="10">
                  <c:v>0.23513704617420084</c:v>
                </c:pt>
                <c:pt idx="11">
                  <c:v>0.25865075079162092</c:v>
                </c:pt>
                <c:pt idx="12">
                  <c:v>0.282164455409041</c:v>
                </c:pt>
                <c:pt idx="13">
                  <c:v>0.30567816002646109</c:v>
                </c:pt>
                <c:pt idx="14">
                  <c:v>0.32919186464388117</c:v>
                </c:pt>
                <c:pt idx="15">
                  <c:v>0.35270556926130125</c:v>
                </c:pt>
                <c:pt idx="16">
                  <c:v>0.37621927387872134</c:v>
                </c:pt>
                <c:pt idx="17">
                  <c:v>0.39973297849614142</c:v>
                </c:pt>
                <c:pt idx="18">
                  <c:v>0.42324668311356151</c:v>
                </c:pt>
                <c:pt idx="19">
                  <c:v>0.44676038773098159</c:v>
                </c:pt>
                <c:pt idx="20">
                  <c:v>0.47027409234840167</c:v>
                </c:pt>
                <c:pt idx="21">
                  <c:v>0.49378779696582176</c:v>
                </c:pt>
                <c:pt idx="22">
                  <c:v>0.51730150158324184</c:v>
                </c:pt>
                <c:pt idx="23">
                  <c:v>0.54081520620066192</c:v>
                </c:pt>
                <c:pt idx="24">
                  <c:v>0.56432891081808201</c:v>
                </c:pt>
                <c:pt idx="25">
                  <c:v>0.58784261543550209</c:v>
                </c:pt>
                <c:pt idx="26">
                  <c:v>0.61135632005292218</c:v>
                </c:pt>
                <c:pt idx="27">
                  <c:v>0.63487002467034226</c:v>
                </c:pt>
                <c:pt idx="28">
                  <c:v>0.65838372928776234</c:v>
                </c:pt>
                <c:pt idx="29">
                  <c:v>0.68189743390518243</c:v>
                </c:pt>
                <c:pt idx="30">
                  <c:v>0.70541113852260251</c:v>
                </c:pt>
                <c:pt idx="31">
                  <c:v>0.72892484314002259</c:v>
                </c:pt>
                <c:pt idx="32">
                  <c:v>0.75243854775744268</c:v>
                </c:pt>
                <c:pt idx="33">
                  <c:v>0.77595225237486276</c:v>
                </c:pt>
                <c:pt idx="34">
                  <c:v>0.79946595699228284</c:v>
                </c:pt>
                <c:pt idx="35">
                  <c:v>0.82297966160970293</c:v>
                </c:pt>
                <c:pt idx="36">
                  <c:v>0.84649336622712301</c:v>
                </c:pt>
                <c:pt idx="37">
                  <c:v>0.8700070708445431</c:v>
                </c:pt>
                <c:pt idx="38">
                  <c:v>0.89352077546196318</c:v>
                </c:pt>
                <c:pt idx="39">
                  <c:v>0.91703448007938326</c:v>
                </c:pt>
                <c:pt idx="40">
                  <c:v>0.94054818469680335</c:v>
                </c:pt>
                <c:pt idx="41">
                  <c:v>0.96406188931422343</c:v>
                </c:pt>
                <c:pt idx="42">
                  <c:v>0.98757559393164351</c:v>
                </c:pt>
                <c:pt idx="43">
                  <c:v>1.0110892985490636</c:v>
                </c:pt>
                <c:pt idx="44">
                  <c:v>1.0346030031664837</c:v>
                </c:pt>
                <c:pt idx="45">
                  <c:v>1.0581167077839038</c:v>
                </c:pt>
                <c:pt idx="46">
                  <c:v>1.0816304124013238</c:v>
                </c:pt>
                <c:pt idx="47">
                  <c:v>1.1051441170187439</c:v>
                </c:pt>
                <c:pt idx="48">
                  <c:v>1.128657821636164</c:v>
                </c:pt>
                <c:pt idx="49">
                  <c:v>1.1521715262535841</c:v>
                </c:pt>
                <c:pt idx="50">
                  <c:v>1.1756852308710042</c:v>
                </c:pt>
                <c:pt idx="51">
                  <c:v>1.1991989354884243</c:v>
                </c:pt>
                <c:pt idx="52">
                  <c:v>1.2227126401058444</c:v>
                </c:pt>
                <c:pt idx="53">
                  <c:v>1.2462263447232644</c:v>
                </c:pt>
                <c:pt idx="54">
                  <c:v>1.2697400493406845</c:v>
                </c:pt>
                <c:pt idx="55">
                  <c:v>1.2932537539581046</c:v>
                </c:pt>
                <c:pt idx="56">
                  <c:v>1.3108890324211697</c:v>
                </c:pt>
              </c:numCache>
            </c:numRef>
          </c:xVal>
          <c:yVal>
            <c:numRef>
              <c:f>Viscosity!$MW$2:$MW$58</c:f>
              <c:numCache>
                <c:formatCode>General</c:formatCod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</c:v>
                </c:pt>
                <c:pt idx="38">
                  <c:v>16</c:v>
                </c:pt>
                <c:pt idx="39">
                  <c:v>52.1</c:v>
                </c:pt>
                <c:pt idx="40">
                  <c:v>64.099999999999994</c:v>
                </c:pt>
                <c:pt idx="41">
                  <c:v>84.2</c:v>
                </c:pt>
                <c:pt idx="42">
                  <c:v>164</c:v>
                </c:pt>
                <c:pt idx="43">
                  <c:v>256</c:v>
                </c:pt>
                <c:pt idx="44">
                  <c:v>448</c:v>
                </c:pt>
                <c:pt idx="45">
                  <c:v>718</c:v>
                </c:pt>
                <c:pt idx="46">
                  <c:v>942</c:v>
                </c:pt>
                <c:pt idx="47">
                  <c:v>1220</c:v>
                </c:pt>
                <c:pt idx="48">
                  <c:v>1490</c:v>
                </c:pt>
                <c:pt idx="49">
                  <c:v>1790</c:v>
                </c:pt>
                <c:pt idx="50">
                  <c:v>2020</c:v>
                </c:pt>
                <c:pt idx="51">
                  <c:v>2240</c:v>
                </c:pt>
                <c:pt idx="52">
                  <c:v>2570</c:v>
                </c:pt>
                <c:pt idx="53">
                  <c:v>2860</c:v>
                </c:pt>
                <c:pt idx="54">
                  <c:v>3260</c:v>
                </c:pt>
                <c:pt idx="55">
                  <c:v>3610</c:v>
                </c:pt>
                <c:pt idx="56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BA24-4E4A-A0E5-5164D905D492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Viscosity!$NG$2:$NG$94</c:f>
              <c:numCache>
                <c:formatCode>General</c:formatCode>
                <c:ptCount val="93"/>
                <c:pt idx="0">
                  <c:v>0</c:v>
                </c:pt>
                <c:pt idx="1">
                  <c:v>1.4573220046974021E-2</c:v>
                </c:pt>
                <c:pt idx="2">
                  <c:v>2.9146440093948043E-2</c:v>
                </c:pt>
                <c:pt idx="3">
                  <c:v>4.3719660140922066E-2</c:v>
                </c:pt>
                <c:pt idx="4">
                  <c:v>5.8292880187896086E-2</c:v>
                </c:pt>
                <c:pt idx="5">
                  <c:v>7.2866100234870113E-2</c:v>
                </c:pt>
                <c:pt idx="6">
                  <c:v>8.7439320281844132E-2</c:v>
                </c:pt>
                <c:pt idx="7">
                  <c:v>0.10201254032881815</c:v>
                </c:pt>
                <c:pt idx="8">
                  <c:v>0.11658576037579217</c:v>
                </c:pt>
                <c:pt idx="9">
                  <c:v>0.13115898042276619</c:v>
                </c:pt>
                <c:pt idx="10">
                  <c:v>0.14573220046974023</c:v>
                </c:pt>
                <c:pt idx="11">
                  <c:v>0.16030542051671423</c:v>
                </c:pt>
                <c:pt idx="12">
                  <c:v>0.17487864056368826</c:v>
                </c:pt>
                <c:pt idx="13">
                  <c:v>0.18945186061066227</c:v>
                </c:pt>
                <c:pt idx="14">
                  <c:v>0.2040250806576363</c:v>
                </c:pt>
                <c:pt idx="15">
                  <c:v>0.21859830070461031</c:v>
                </c:pt>
                <c:pt idx="16">
                  <c:v>0.23317152075158434</c:v>
                </c:pt>
                <c:pt idx="17">
                  <c:v>0.24774474079855835</c:v>
                </c:pt>
                <c:pt idx="18">
                  <c:v>0.26231796084553238</c:v>
                </c:pt>
                <c:pt idx="19">
                  <c:v>0.27689118089250642</c:v>
                </c:pt>
                <c:pt idx="20">
                  <c:v>0.29146440093948045</c:v>
                </c:pt>
                <c:pt idx="21">
                  <c:v>0.30603762098645443</c:v>
                </c:pt>
                <c:pt idx="22">
                  <c:v>0.32061084103342846</c:v>
                </c:pt>
                <c:pt idx="23">
                  <c:v>0.3351840610804025</c:v>
                </c:pt>
                <c:pt idx="24">
                  <c:v>0.34975728112737653</c:v>
                </c:pt>
                <c:pt idx="25">
                  <c:v>0.36433050117435051</c:v>
                </c:pt>
                <c:pt idx="26">
                  <c:v>0.37890372122132454</c:v>
                </c:pt>
                <c:pt idx="27">
                  <c:v>0.39347694126829857</c:v>
                </c:pt>
                <c:pt idx="28">
                  <c:v>0.40805016131527261</c:v>
                </c:pt>
                <c:pt idx="29">
                  <c:v>0.42262338136224664</c:v>
                </c:pt>
                <c:pt idx="30">
                  <c:v>0.43719660140922062</c:v>
                </c:pt>
                <c:pt idx="31">
                  <c:v>0.45176982145619465</c:v>
                </c:pt>
                <c:pt idx="32">
                  <c:v>0.46634304150316869</c:v>
                </c:pt>
                <c:pt idx="33">
                  <c:v>0.48091626155014272</c:v>
                </c:pt>
                <c:pt idx="34">
                  <c:v>0.4954894815971167</c:v>
                </c:pt>
                <c:pt idx="35">
                  <c:v>0.51006270164409073</c:v>
                </c:pt>
                <c:pt idx="36">
                  <c:v>0.52463592169106477</c:v>
                </c:pt>
                <c:pt idx="37">
                  <c:v>0.5392091417380388</c:v>
                </c:pt>
                <c:pt idx="38">
                  <c:v>0.55378236178501283</c:v>
                </c:pt>
                <c:pt idx="39">
                  <c:v>0.56835558183198687</c:v>
                </c:pt>
                <c:pt idx="40">
                  <c:v>0.5829288018789609</c:v>
                </c:pt>
                <c:pt idx="41">
                  <c:v>0.59750202192593482</c:v>
                </c:pt>
                <c:pt idx="42">
                  <c:v>0.61207524197290886</c:v>
                </c:pt>
                <c:pt idx="43">
                  <c:v>0.62664846201988289</c:v>
                </c:pt>
                <c:pt idx="44">
                  <c:v>0.64122168206685692</c:v>
                </c:pt>
                <c:pt idx="45">
                  <c:v>0.65579490211383096</c:v>
                </c:pt>
                <c:pt idx="46">
                  <c:v>0.67036812216080499</c:v>
                </c:pt>
                <c:pt idx="47">
                  <c:v>0.68494134220777902</c:v>
                </c:pt>
                <c:pt idx="48">
                  <c:v>0.69951456225475306</c:v>
                </c:pt>
                <c:pt idx="49">
                  <c:v>0.71408778230172709</c:v>
                </c:pt>
                <c:pt idx="50">
                  <c:v>0.72866100234870101</c:v>
                </c:pt>
                <c:pt idx="51">
                  <c:v>0.74323422239567505</c:v>
                </c:pt>
                <c:pt idx="52">
                  <c:v>0.75780744244264908</c:v>
                </c:pt>
                <c:pt idx="53">
                  <c:v>0.77238066248962312</c:v>
                </c:pt>
                <c:pt idx="54">
                  <c:v>0.78695388253659715</c:v>
                </c:pt>
                <c:pt idx="55">
                  <c:v>0.80152710258357118</c:v>
                </c:pt>
                <c:pt idx="56">
                  <c:v>0.81610032263054522</c:v>
                </c:pt>
                <c:pt idx="57">
                  <c:v>0.83067354267751925</c:v>
                </c:pt>
                <c:pt idx="58">
                  <c:v>0.84524676272449328</c:v>
                </c:pt>
                <c:pt idx="59">
                  <c:v>0.85981998277146721</c:v>
                </c:pt>
                <c:pt idx="60">
                  <c:v>0.87439320281844124</c:v>
                </c:pt>
                <c:pt idx="61">
                  <c:v>0.88896642286541527</c:v>
                </c:pt>
                <c:pt idx="62">
                  <c:v>0.90353964291238931</c:v>
                </c:pt>
                <c:pt idx="63">
                  <c:v>0.91811286295936334</c:v>
                </c:pt>
                <c:pt idx="64">
                  <c:v>0.93268608300633737</c:v>
                </c:pt>
                <c:pt idx="65">
                  <c:v>0.94725930305331141</c:v>
                </c:pt>
                <c:pt idx="66">
                  <c:v>0.96183252310028544</c:v>
                </c:pt>
                <c:pt idx="67">
                  <c:v>0.97640574314725948</c:v>
                </c:pt>
                <c:pt idx="68">
                  <c:v>0.9909789631942334</c:v>
                </c:pt>
                <c:pt idx="69">
                  <c:v>1.0055521832412075</c:v>
                </c:pt>
                <c:pt idx="70">
                  <c:v>1.0201254032881815</c:v>
                </c:pt>
                <c:pt idx="71">
                  <c:v>1.0346986233351556</c:v>
                </c:pt>
                <c:pt idx="72">
                  <c:v>1.0492718433821295</c:v>
                </c:pt>
                <c:pt idx="73">
                  <c:v>1.0638450634291035</c:v>
                </c:pt>
                <c:pt idx="74">
                  <c:v>1.0784182834760776</c:v>
                </c:pt>
                <c:pt idx="75">
                  <c:v>1.0929915035230515</c:v>
                </c:pt>
                <c:pt idx="76">
                  <c:v>1.1075647235700257</c:v>
                </c:pt>
                <c:pt idx="77">
                  <c:v>1.1221379436169996</c:v>
                </c:pt>
                <c:pt idx="78">
                  <c:v>1.1367111636639737</c:v>
                </c:pt>
                <c:pt idx="79">
                  <c:v>1.1512843837109477</c:v>
                </c:pt>
                <c:pt idx="80">
                  <c:v>1.1658576037579218</c:v>
                </c:pt>
                <c:pt idx="81">
                  <c:v>1.1804308238048957</c:v>
                </c:pt>
                <c:pt idx="82">
                  <c:v>1.1950040438518696</c:v>
                </c:pt>
                <c:pt idx="83">
                  <c:v>1.2095772638988438</c:v>
                </c:pt>
                <c:pt idx="84">
                  <c:v>1.2241504839458177</c:v>
                </c:pt>
                <c:pt idx="85">
                  <c:v>1.2387237039927919</c:v>
                </c:pt>
                <c:pt idx="86">
                  <c:v>1.2532969240397658</c:v>
                </c:pt>
                <c:pt idx="87">
                  <c:v>1.2678701440867399</c:v>
                </c:pt>
                <c:pt idx="88">
                  <c:v>1.2824433641337138</c:v>
                </c:pt>
                <c:pt idx="89">
                  <c:v>1.297016584180688</c:v>
                </c:pt>
                <c:pt idx="90">
                  <c:v>1.3115898042276619</c:v>
                </c:pt>
                <c:pt idx="91">
                  <c:v>1.3261630242746358</c:v>
                </c:pt>
                <c:pt idx="92">
                  <c:v>1.3356356173051691</c:v>
                </c:pt>
              </c:numCache>
            </c:numRef>
          </c:xVal>
          <c:yVal>
            <c:numRef>
              <c:f>Viscosity!$NF$2:$NF$94</c:f>
              <c:numCache>
                <c:formatCode>General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23.799999999999997</c:v>
                </c:pt>
                <c:pt idx="40">
                  <c:v>-4.1000000000000085</c:v>
                </c:pt>
                <c:pt idx="41">
                  <c:v>135.80000000000001</c:v>
                </c:pt>
                <c:pt idx="42">
                  <c:v>12</c:v>
                </c:pt>
                <c:pt idx="43">
                  <c:v>43.8</c:v>
                </c:pt>
                <c:pt idx="44">
                  <c:v>39.799999999999997</c:v>
                </c:pt>
                <c:pt idx="45">
                  <c:v>12</c:v>
                </c:pt>
                <c:pt idx="46">
                  <c:v>0</c:v>
                </c:pt>
                <c:pt idx="47">
                  <c:v>20</c:v>
                </c:pt>
                <c:pt idx="48">
                  <c:v>27.799999999999997</c:v>
                </c:pt>
                <c:pt idx="49">
                  <c:v>23.799999999999997</c:v>
                </c:pt>
                <c:pt idx="50">
                  <c:v>20</c:v>
                </c:pt>
                <c:pt idx="51">
                  <c:v>12</c:v>
                </c:pt>
                <c:pt idx="52">
                  <c:v>31.799999999999997</c:v>
                </c:pt>
                <c:pt idx="53">
                  <c:v>31.799999999999997</c:v>
                </c:pt>
                <c:pt idx="54">
                  <c:v>12</c:v>
                </c:pt>
                <c:pt idx="55">
                  <c:v>27.799999999999997</c:v>
                </c:pt>
                <c:pt idx="56">
                  <c:v>27.799999999999997</c:v>
                </c:pt>
                <c:pt idx="57">
                  <c:v>35.799999999999997</c:v>
                </c:pt>
                <c:pt idx="58">
                  <c:v>67.8</c:v>
                </c:pt>
                <c:pt idx="59">
                  <c:v>135.80000000000001</c:v>
                </c:pt>
                <c:pt idx="60">
                  <c:v>87.8</c:v>
                </c:pt>
                <c:pt idx="61">
                  <c:v>115.8</c:v>
                </c:pt>
                <c:pt idx="62">
                  <c:v>175.8</c:v>
                </c:pt>
                <c:pt idx="63">
                  <c:v>207.8</c:v>
                </c:pt>
                <c:pt idx="64">
                  <c:v>219.8</c:v>
                </c:pt>
                <c:pt idx="65">
                  <c:v>294.8</c:v>
                </c:pt>
                <c:pt idx="66">
                  <c:v>367.8</c:v>
                </c:pt>
                <c:pt idx="67">
                  <c:v>511.8</c:v>
                </c:pt>
                <c:pt idx="68">
                  <c:v>497.8</c:v>
                </c:pt>
                <c:pt idx="69">
                  <c:v>641.79999999999995</c:v>
                </c:pt>
                <c:pt idx="70">
                  <c:v>768.8</c:v>
                </c:pt>
                <c:pt idx="71">
                  <c:v>838.8</c:v>
                </c:pt>
                <c:pt idx="72">
                  <c:v>963.8</c:v>
                </c:pt>
                <c:pt idx="73">
                  <c:v>1043.8</c:v>
                </c:pt>
                <c:pt idx="74">
                  <c:v>1113.8</c:v>
                </c:pt>
                <c:pt idx="75">
                  <c:v>1243.8</c:v>
                </c:pt>
                <c:pt idx="76">
                  <c:v>1373.8</c:v>
                </c:pt>
                <c:pt idx="77">
                  <c:v>1493.8</c:v>
                </c:pt>
                <c:pt idx="78">
                  <c:v>1643.8</c:v>
                </c:pt>
                <c:pt idx="79">
                  <c:v>1763.8</c:v>
                </c:pt>
                <c:pt idx="80">
                  <c:v>1893.8</c:v>
                </c:pt>
                <c:pt idx="81">
                  <c:v>2043.8</c:v>
                </c:pt>
                <c:pt idx="82">
                  <c:v>2173.8000000000002</c:v>
                </c:pt>
                <c:pt idx="83">
                  <c:v>2343.8000000000002</c:v>
                </c:pt>
                <c:pt idx="84">
                  <c:v>2533.8000000000002</c:v>
                </c:pt>
                <c:pt idx="85">
                  <c:v>2623.8</c:v>
                </c:pt>
                <c:pt idx="86">
                  <c:v>2833.8</c:v>
                </c:pt>
                <c:pt idx="87">
                  <c:v>3033.8</c:v>
                </c:pt>
                <c:pt idx="88">
                  <c:v>3183.8</c:v>
                </c:pt>
                <c:pt idx="89">
                  <c:v>3393.8</c:v>
                </c:pt>
                <c:pt idx="90">
                  <c:v>3563.8</c:v>
                </c:pt>
                <c:pt idx="91">
                  <c:v>3763.8</c:v>
                </c:pt>
                <c:pt idx="92">
                  <c:v>3933.8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BA24-4E4A-A0E5-5164D905D492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Viscosity!$NP$2:$NP$121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xVal>
          <c:yVal>
            <c:numRef>
              <c:f>Viscosity!$NO$2:$NO$121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12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12</c:v>
                </c:pt>
                <c:pt idx="34">
                  <c:v>8</c:v>
                </c:pt>
                <c:pt idx="35">
                  <c:v>8</c:v>
                </c:pt>
                <c:pt idx="36">
                  <c:v>12</c:v>
                </c:pt>
                <c:pt idx="37">
                  <c:v>12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12</c:v>
                </c:pt>
                <c:pt idx="42">
                  <c:v>8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15.999999999999993</c:v>
                </c:pt>
                <c:pt idx="55">
                  <c:v>15.999999999999993</c:v>
                </c:pt>
                <c:pt idx="56">
                  <c:v>15.999999999999993</c:v>
                </c:pt>
                <c:pt idx="57">
                  <c:v>15.999999999999993</c:v>
                </c:pt>
                <c:pt idx="58">
                  <c:v>15.999999999999993</c:v>
                </c:pt>
                <c:pt idx="59">
                  <c:v>15.999999999999993</c:v>
                </c:pt>
                <c:pt idx="60">
                  <c:v>19.999999999999993</c:v>
                </c:pt>
                <c:pt idx="61">
                  <c:v>19.999999999999993</c:v>
                </c:pt>
                <c:pt idx="62">
                  <c:v>19.999999999999993</c:v>
                </c:pt>
                <c:pt idx="63">
                  <c:v>23.999999999999993</c:v>
                </c:pt>
                <c:pt idx="64">
                  <c:v>23.999999999999993</c:v>
                </c:pt>
                <c:pt idx="65">
                  <c:v>28.1</c:v>
                </c:pt>
                <c:pt idx="66">
                  <c:v>32.1</c:v>
                </c:pt>
                <c:pt idx="67">
                  <c:v>36.1</c:v>
                </c:pt>
                <c:pt idx="68">
                  <c:v>40.1</c:v>
                </c:pt>
                <c:pt idx="69">
                  <c:v>48.1</c:v>
                </c:pt>
                <c:pt idx="70">
                  <c:v>79.900000000000006</c:v>
                </c:pt>
                <c:pt idx="71">
                  <c:v>87.9</c:v>
                </c:pt>
                <c:pt idx="72">
                  <c:v>91.9</c:v>
                </c:pt>
                <c:pt idx="73">
                  <c:v>99.9</c:v>
                </c:pt>
                <c:pt idx="74">
                  <c:v>107.9</c:v>
                </c:pt>
                <c:pt idx="75">
                  <c:v>195.9</c:v>
                </c:pt>
                <c:pt idx="76">
                  <c:v>207.9</c:v>
                </c:pt>
                <c:pt idx="77">
                  <c:v>215.9</c:v>
                </c:pt>
                <c:pt idx="78">
                  <c:v>240.9</c:v>
                </c:pt>
                <c:pt idx="79">
                  <c:v>270.89999999999998</c:v>
                </c:pt>
                <c:pt idx="80">
                  <c:v>280.89999999999998</c:v>
                </c:pt>
                <c:pt idx="81">
                  <c:v>292.89999999999998</c:v>
                </c:pt>
                <c:pt idx="82">
                  <c:v>308.89999999999998</c:v>
                </c:pt>
                <c:pt idx="83">
                  <c:v>335.9</c:v>
                </c:pt>
                <c:pt idx="84">
                  <c:v>368.9</c:v>
                </c:pt>
                <c:pt idx="85">
                  <c:v>425.9</c:v>
                </c:pt>
                <c:pt idx="86">
                  <c:v>509.9</c:v>
                </c:pt>
                <c:pt idx="87">
                  <c:v>609.9</c:v>
                </c:pt>
                <c:pt idx="88">
                  <c:v>622.9</c:v>
                </c:pt>
                <c:pt idx="89">
                  <c:v>636.9</c:v>
                </c:pt>
                <c:pt idx="90">
                  <c:v>669.9</c:v>
                </c:pt>
                <c:pt idx="91">
                  <c:v>706.9</c:v>
                </c:pt>
                <c:pt idx="92">
                  <c:v>833.9</c:v>
                </c:pt>
                <c:pt idx="93">
                  <c:v>913.9</c:v>
                </c:pt>
                <c:pt idx="94">
                  <c:v>951.9</c:v>
                </c:pt>
                <c:pt idx="95">
                  <c:v>1021.9</c:v>
                </c:pt>
                <c:pt idx="96">
                  <c:v>1131.9000000000001</c:v>
                </c:pt>
                <c:pt idx="97">
                  <c:v>1211.9000000000001</c:v>
                </c:pt>
                <c:pt idx="98">
                  <c:v>1271.9000000000001</c:v>
                </c:pt>
                <c:pt idx="99">
                  <c:v>1361.9</c:v>
                </c:pt>
                <c:pt idx="100">
                  <c:v>1471.9</c:v>
                </c:pt>
                <c:pt idx="101">
                  <c:v>1571.9</c:v>
                </c:pt>
                <c:pt idx="102">
                  <c:v>1701.9</c:v>
                </c:pt>
                <c:pt idx="103">
                  <c:v>1841.9</c:v>
                </c:pt>
                <c:pt idx="104">
                  <c:v>1941.9</c:v>
                </c:pt>
                <c:pt idx="105">
                  <c:v>2071.9</c:v>
                </c:pt>
                <c:pt idx="106">
                  <c:v>2151.9</c:v>
                </c:pt>
                <c:pt idx="107">
                  <c:v>2301.9</c:v>
                </c:pt>
                <c:pt idx="108">
                  <c:v>2401.9</c:v>
                </c:pt>
                <c:pt idx="109">
                  <c:v>2471.9</c:v>
                </c:pt>
                <c:pt idx="110">
                  <c:v>2591.9</c:v>
                </c:pt>
                <c:pt idx="111">
                  <c:v>2721.9</c:v>
                </c:pt>
                <c:pt idx="112">
                  <c:v>2921.9</c:v>
                </c:pt>
                <c:pt idx="113">
                  <c:v>3041.9</c:v>
                </c:pt>
                <c:pt idx="114">
                  <c:v>3211.9</c:v>
                </c:pt>
                <c:pt idx="115">
                  <c:v>3321.9</c:v>
                </c:pt>
                <c:pt idx="116">
                  <c:v>3561.9</c:v>
                </c:pt>
                <c:pt idx="117">
                  <c:v>3661.9</c:v>
                </c:pt>
                <c:pt idx="118">
                  <c:v>3821.9</c:v>
                </c:pt>
                <c:pt idx="119">
                  <c:v>3961.9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BA24-4E4A-A0E5-5164D905D492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Viscosity!$NY$2:$NY$212</c:f>
              <c:numCache>
                <c:formatCode>General</c:formatCode>
                <c:ptCount val="2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</c:numCache>
            </c:numRef>
          </c:xVal>
          <c:yVal>
            <c:numRef>
              <c:f>Viscosity!$NX$2:$NX$212</c:f>
              <c:numCache>
                <c:formatCode>General</c:formatCode>
                <c:ptCount val="211"/>
                <c:pt idx="0">
                  <c:v>0</c:v>
                </c:pt>
                <c:pt idx="1">
                  <c:v>158.80505050505042</c:v>
                </c:pt>
                <c:pt idx="2">
                  <c:v>153.80505050505042</c:v>
                </c:pt>
                <c:pt idx="3">
                  <c:v>203.80505050505042</c:v>
                </c:pt>
                <c:pt idx="4">
                  <c:v>138.80505050505042</c:v>
                </c:pt>
                <c:pt idx="5">
                  <c:v>121.80505050505042</c:v>
                </c:pt>
                <c:pt idx="6">
                  <c:v>118.80505050505042</c:v>
                </c:pt>
                <c:pt idx="7">
                  <c:v>109.80505050505042</c:v>
                </c:pt>
                <c:pt idx="8">
                  <c:v>113.80505050505042</c:v>
                </c:pt>
                <c:pt idx="9">
                  <c:v>104.80505050505042</c:v>
                </c:pt>
                <c:pt idx="10">
                  <c:v>104.80505050505042</c:v>
                </c:pt>
                <c:pt idx="11">
                  <c:v>104.80505050505042</c:v>
                </c:pt>
                <c:pt idx="12">
                  <c:v>98.805050505050417</c:v>
                </c:pt>
                <c:pt idx="13">
                  <c:v>58.80505050505041</c:v>
                </c:pt>
                <c:pt idx="14">
                  <c:v>53.80505050505041</c:v>
                </c:pt>
                <c:pt idx="15">
                  <c:v>41.80505050505041</c:v>
                </c:pt>
                <c:pt idx="16">
                  <c:v>25.80505050505041</c:v>
                </c:pt>
                <c:pt idx="17">
                  <c:v>17.80505050505041</c:v>
                </c:pt>
                <c:pt idx="18">
                  <c:v>-6.19494949494959</c:v>
                </c:pt>
                <c:pt idx="19">
                  <c:v>-6.19494949494959</c:v>
                </c:pt>
                <c:pt idx="20">
                  <c:v>-6.19494949494959</c:v>
                </c:pt>
                <c:pt idx="21">
                  <c:v>-10.19494949494959</c:v>
                </c:pt>
                <c:pt idx="22">
                  <c:v>-10.19494949494959</c:v>
                </c:pt>
                <c:pt idx="23">
                  <c:v>-6.19494949494959</c:v>
                </c:pt>
                <c:pt idx="24">
                  <c:v>1.80505050505041</c:v>
                </c:pt>
                <c:pt idx="25">
                  <c:v>-2.19494949494959</c:v>
                </c:pt>
                <c:pt idx="26">
                  <c:v>-6.19494949494959</c:v>
                </c:pt>
                <c:pt idx="27">
                  <c:v>-6.19494949494959</c:v>
                </c:pt>
                <c:pt idx="28">
                  <c:v>-2.19494949494959</c:v>
                </c:pt>
                <c:pt idx="29">
                  <c:v>13.80505050505041</c:v>
                </c:pt>
                <c:pt idx="30">
                  <c:v>-10.19494949494959</c:v>
                </c:pt>
                <c:pt idx="31">
                  <c:v>-6.19494949494959</c:v>
                </c:pt>
                <c:pt idx="32">
                  <c:v>-18.19494949494959</c:v>
                </c:pt>
                <c:pt idx="33">
                  <c:v>-22.19494949494959</c:v>
                </c:pt>
                <c:pt idx="34">
                  <c:v>-14.19494949494959</c:v>
                </c:pt>
                <c:pt idx="35">
                  <c:v>-22.19494949494959</c:v>
                </c:pt>
                <c:pt idx="36">
                  <c:v>-18.19494949494959</c:v>
                </c:pt>
                <c:pt idx="37">
                  <c:v>-22.19494949494959</c:v>
                </c:pt>
                <c:pt idx="38">
                  <c:v>-18.19494949494959</c:v>
                </c:pt>
                <c:pt idx="39">
                  <c:v>-22.19494949494959</c:v>
                </c:pt>
                <c:pt idx="40">
                  <c:v>-18.19494949494959</c:v>
                </c:pt>
                <c:pt idx="41">
                  <c:v>-22.19494949494959</c:v>
                </c:pt>
                <c:pt idx="42">
                  <c:v>-22.19494949494959</c:v>
                </c:pt>
                <c:pt idx="43">
                  <c:v>-22.19494949494959</c:v>
                </c:pt>
                <c:pt idx="44">
                  <c:v>-10.19494949494959</c:v>
                </c:pt>
                <c:pt idx="45">
                  <c:v>-22.19494949494959</c:v>
                </c:pt>
                <c:pt idx="46">
                  <c:v>-22.19494949494959</c:v>
                </c:pt>
                <c:pt idx="47">
                  <c:v>-26.19494949494959</c:v>
                </c:pt>
                <c:pt idx="48">
                  <c:v>-30.19494949494959</c:v>
                </c:pt>
                <c:pt idx="49">
                  <c:v>-30.19494949494959</c:v>
                </c:pt>
                <c:pt idx="50">
                  <c:v>-58.094949494949596</c:v>
                </c:pt>
                <c:pt idx="51">
                  <c:v>-33.994949494949587</c:v>
                </c:pt>
                <c:pt idx="52">
                  <c:v>-33.994949494949587</c:v>
                </c:pt>
                <c:pt idx="53">
                  <c:v>-38.394949494949593</c:v>
                </c:pt>
                <c:pt idx="54">
                  <c:v>-38.394949494949593</c:v>
                </c:pt>
                <c:pt idx="55">
                  <c:v>-30.19494949494959</c:v>
                </c:pt>
                <c:pt idx="56">
                  <c:v>-38.394949494949593</c:v>
                </c:pt>
                <c:pt idx="57">
                  <c:v>-38.394949494949593</c:v>
                </c:pt>
                <c:pt idx="58">
                  <c:v>-33.994949494949587</c:v>
                </c:pt>
                <c:pt idx="59">
                  <c:v>-41.994949494949587</c:v>
                </c:pt>
                <c:pt idx="60">
                  <c:v>-26.19494949494959</c:v>
                </c:pt>
                <c:pt idx="61">
                  <c:v>-38.394949494949593</c:v>
                </c:pt>
                <c:pt idx="62">
                  <c:v>-41.994949494949587</c:v>
                </c:pt>
                <c:pt idx="63">
                  <c:v>-38.394949494949593</c:v>
                </c:pt>
                <c:pt idx="64">
                  <c:v>-33.994949494949587</c:v>
                </c:pt>
                <c:pt idx="65">
                  <c:v>-33.994949494949587</c:v>
                </c:pt>
                <c:pt idx="66">
                  <c:v>-33.994949494949587</c:v>
                </c:pt>
                <c:pt idx="67">
                  <c:v>-38.394949494949593</c:v>
                </c:pt>
                <c:pt idx="68">
                  <c:v>9.80505050505041</c:v>
                </c:pt>
                <c:pt idx="69">
                  <c:v>-41.994949494949587</c:v>
                </c:pt>
                <c:pt idx="70">
                  <c:v>1.80505050505041</c:v>
                </c:pt>
                <c:pt idx="71">
                  <c:v>-22.19494949494959</c:v>
                </c:pt>
                <c:pt idx="72">
                  <c:v>-38.394949494949593</c:v>
                </c:pt>
                <c:pt idx="73">
                  <c:v>-38.394949494949593</c:v>
                </c:pt>
                <c:pt idx="74">
                  <c:v>-38.394949494949593</c:v>
                </c:pt>
                <c:pt idx="75">
                  <c:v>-33.994949494949587</c:v>
                </c:pt>
                <c:pt idx="76">
                  <c:v>-33.994949494949587</c:v>
                </c:pt>
                <c:pt idx="77">
                  <c:v>-14.19494949494959</c:v>
                </c:pt>
                <c:pt idx="78">
                  <c:v>-22.19494949494959</c:v>
                </c:pt>
                <c:pt idx="79">
                  <c:v>-38.394949494949593</c:v>
                </c:pt>
                <c:pt idx="80">
                  <c:v>-38.394949494949593</c:v>
                </c:pt>
                <c:pt idx="81">
                  <c:v>-38.394949494949593</c:v>
                </c:pt>
                <c:pt idx="82">
                  <c:v>-22.19494949494959</c:v>
                </c:pt>
                <c:pt idx="83">
                  <c:v>-30.19494949494959</c:v>
                </c:pt>
                <c:pt idx="84">
                  <c:v>-38.394949494949593</c:v>
                </c:pt>
                <c:pt idx="85">
                  <c:v>-33.994949494949587</c:v>
                </c:pt>
                <c:pt idx="86">
                  <c:v>-22.19494949494959</c:v>
                </c:pt>
                <c:pt idx="87">
                  <c:v>-26.19494949494959</c:v>
                </c:pt>
                <c:pt idx="88">
                  <c:v>-33.994949494949587</c:v>
                </c:pt>
                <c:pt idx="89">
                  <c:v>-33.994949494949587</c:v>
                </c:pt>
                <c:pt idx="90">
                  <c:v>-30.19494949494959</c:v>
                </c:pt>
                <c:pt idx="91">
                  <c:v>-2.19494949494959</c:v>
                </c:pt>
                <c:pt idx="92">
                  <c:v>17.80505050505041</c:v>
                </c:pt>
                <c:pt idx="93">
                  <c:v>-30.19494949494959</c:v>
                </c:pt>
                <c:pt idx="94">
                  <c:v>-30.19494949494959</c:v>
                </c:pt>
                <c:pt idx="95">
                  <c:v>-30.19494949494959</c:v>
                </c:pt>
                <c:pt idx="96">
                  <c:v>-33.994949494949587</c:v>
                </c:pt>
                <c:pt idx="97">
                  <c:v>-26.19494949494959</c:v>
                </c:pt>
                <c:pt idx="98">
                  <c:v>-30.19494949494959</c:v>
                </c:pt>
                <c:pt idx="99">
                  <c:v>-30.19494949494959</c:v>
                </c:pt>
                <c:pt idx="100">
                  <c:v>-10.19494949494959</c:v>
                </c:pt>
                <c:pt idx="101">
                  <c:v>-30.19494949494959</c:v>
                </c:pt>
                <c:pt idx="102">
                  <c:v>-18.19494949494959</c:v>
                </c:pt>
                <c:pt idx="103">
                  <c:v>-26.19494949494959</c:v>
                </c:pt>
                <c:pt idx="104">
                  <c:v>-22.19494949494959</c:v>
                </c:pt>
                <c:pt idx="105">
                  <c:v>-30.19494949494959</c:v>
                </c:pt>
                <c:pt idx="106">
                  <c:v>-26.19494949494959</c:v>
                </c:pt>
                <c:pt idx="107">
                  <c:v>-22.19494949494959</c:v>
                </c:pt>
                <c:pt idx="108">
                  <c:v>-26.19494949494959</c:v>
                </c:pt>
                <c:pt idx="109">
                  <c:v>-26.19494949494959</c:v>
                </c:pt>
                <c:pt idx="110">
                  <c:v>-18.19494949494959</c:v>
                </c:pt>
                <c:pt idx="111">
                  <c:v>-18.19494949494959</c:v>
                </c:pt>
                <c:pt idx="112">
                  <c:v>-18.19494949494959</c:v>
                </c:pt>
                <c:pt idx="113">
                  <c:v>-14.19494949494959</c:v>
                </c:pt>
                <c:pt idx="114">
                  <c:v>-18.19494949494959</c:v>
                </c:pt>
                <c:pt idx="115">
                  <c:v>-14.19494949494959</c:v>
                </c:pt>
                <c:pt idx="116">
                  <c:v>-14.19494949494959</c:v>
                </c:pt>
                <c:pt idx="117">
                  <c:v>-26.19494949494959</c:v>
                </c:pt>
                <c:pt idx="118">
                  <c:v>-14.19494949494959</c:v>
                </c:pt>
                <c:pt idx="119">
                  <c:v>-10.19494949494959</c:v>
                </c:pt>
                <c:pt idx="120">
                  <c:v>-10.19494949494959</c:v>
                </c:pt>
                <c:pt idx="121">
                  <c:v>-10.19494949494959</c:v>
                </c:pt>
                <c:pt idx="122">
                  <c:v>-6.19494949494959</c:v>
                </c:pt>
                <c:pt idx="123">
                  <c:v>-6.19494949494959</c:v>
                </c:pt>
                <c:pt idx="124">
                  <c:v>-10.19494949494959</c:v>
                </c:pt>
                <c:pt idx="125">
                  <c:v>-6.19494949494959</c:v>
                </c:pt>
                <c:pt idx="126">
                  <c:v>-2.19494949494959</c:v>
                </c:pt>
                <c:pt idx="127">
                  <c:v>9.80505050505041</c:v>
                </c:pt>
                <c:pt idx="128">
                  <c:v>9.80505050505041</c:v>
                </c:pt>
                <c:pt idx="129">
                  <c:v>-2.19494949494959</c:v>
                </c:pt>
                <c:pt idx="130">
                  <c:v>13.80505050505041</c:v>
                </c:pt>
                <c:pt idx="131">
                  <c:v>21.80505050505041</c:v>
                </c:pt>
                <c:pt idx="132">
                  <c:v>25.80505050505041</c:v>
                </c:pt>
                <c:pt idx="133">
                  <c:v>29.80505050505041</c:v>
                </c:pt>
                <c:pt idx="134">
                  <c:v>38.80505050505041</c:v>
                </c:pt>
                <c:pt idx="135">
                  <c:v>49.80505050505041</c:v>
                </c:pt>
                <c:pt idx="136">
                  <c:v>69.805050505050417</c:v>
                </c:pt>
                <c:pt idx="137">
                  <c:v>73.805050505050417</c:v>
                </c:pt>
                <c:pt idx="138">
                  <c:v>78.805050505050417</c:v>
                </c:pt>
                <c:pt idx="139">
                  <c:v>81.805050505050417</c:v>
                </c:pt>
                <c:pt idx="140">
                  <c:v>89.805050505050417</c:v>
                </c:pt>
                <c:pt idx="141">
                  <c:v>98.805050505050417</c:v>
                </c:pt>
                <c:pt idx="142">
                  <c:v>113.80505050505042</c:v>
                </c:pt>
                <c:pt idx="143">
                  <c:v>150.80505050505042</c:v>
                </c:pt>
                <c:pt idx="144">
                  <c:v>173.80505050505042</c:v>
                </c:pt>
                <c:pt idx="145">
                  <c:v>181.80505050505042</c:v>
                </c:pt>
                <c:pt idx="146">
                  <c:v>198.80505050505042</c:v>
                </c:pt>
                <c:pt idx="147">
                  <c:v>210.80505050505042</c:v>
                </c:pt>
                <c:pt idx="148">
                  <c:v>243.80505050505042</c:v>
                </c:pt>
                <c:pt idx="149">
                  <c:v>273.80505050505042</c:v>
                </c:pt>
                <c:pt idx="150">
                  <c:v>290.80505050505042</c:v>
                </c:pt>
                <c:pt idx="151">
                  <c:v>310.80505050505042</c:v>
                </c:pt>
                <c:pt idx="152">
                  <c:v>317.80505050505042</c:v>
                </c:pt>
                <c:pt idx="153">
                  <c:v>337.80505050505042</c:v>
                </c:pt>
                <c:pt idx="154">
                  <c:v>343.80505050505042</c:v>
                </c:pt>
                <c:pt idx="155">
                  <c:v>367.80505050505042</c:v>
                </c:pt>
                <c:pt idx="156">
                  <c:v>400.80505050505042</c:v>
                </c:pt>
                <c:pt idx="157">
                  <c:v>467.80505050505042</c:v>
                </c:pt>
                <c:pt idx="158">
                  <c:v>494.80505050505036</c:v>
                </c:pt>
                <c:pt idx="159">
                  <c:v>514.80505050505042</c:v>
                </c:pt>
                <c:pt idx="160">
                  <c:v>527.80505050505042</c:v>
                </c:pt>
                <c:pt idx="161">
                  <c:v>540.80505050505042</c:v>
                </c:pt>
                <c:pt idx="162">
                  <c:v>614.80505050505042</c:v>
                </c:pt>
                <c:pt idx="163">
                  <c:v>584.80505050505042</c:v>
                </c:pt>
                <c:pt idx="164">
                  <c:v>624.80505050505042</c:v>
                </c:pt>
                <c:pt idx="165">
                  <c:v>651.80505050505042</c:v>
                </c:pt>
                <c:pt idx="166">
                  <c:v>661.80505050505042</c:v>
                </c:pt>
                <c:pt idx="167">
                  <c:v>687.80505050505042</c:v>
                </c:pt>
                <c:pt idx="168">
                  <c:v>724.80505050505042</c:v>
                </c:pt>
                <c:pt idx="169">
                  <c:v>761.80505050505042</c:v>
                </c:pt>
                <c:pt idx="170">
                  <c:v>798.80505050505042</c:v>
                </c:pt>
                <c:pt idx="171">
                  <c:v>824.80505050505042</c:v>
                </c:pt>
                <c:pt idx="172">
                  <c:v>844.80505050505042</c:v>
                </c:pt>
                <c:pt idx="173">
                  <c:v>869.80505050505042</c:v>
                </c:pt>
                <c:pt idx="174">
                  <c:v>949.80505050505042</c:v>
                </c:pt>
                <c:pt idx="175">
                  <c:v>979.80505050505042</c:v>
                </c:pt>
                <c:pt idx="176">
                  <c:v>989.80505050505042</c:v>
                </c:pt>
                <c:pt idx="177">
                  <c:v>1019.8050505050504</c:v>
                </c:pt>
                <c:pt idx="178">
                  <c:v>1059.8050505050503</c:v>
                </c:pt>
                <c:pt idx="179">
                  <c:v>1089.8050505050503</c:v>
                </c:pt>
                <c:pt idx="180">
                  <c:v>1129.8050505050503</c:v>
                </c:pt>
                <c:pt idx="181">
                  <c:v>1179.8050505050503</c:v>
                </c:pt>
                <c:pt idx="182">
                  <c:v>1229.8050505050503</c:v>
                </c:pt>
                <c:pt idx="183">
                  <c:v>1299.8050505050503</c:v>
                </c:pt>
                <c:pt idx="184">
                  <c:v>1319.8050505050503</c:v>
                </c:pt>
                <c:pt idx="185">
                  <c:v>1359.8050505050503</c:v>
                </c:pt>
                <c:pt idx="186">
                  <c:v>1399.8050505050503</c:v>
                </c:pt>
                <c:pt idx="187">
                  <c:v>1469.8050505050503</c:v>
                </c:pt>
                <c:pt idx="188">
                  <c:v>1559.8050505050503</c:v>
                </c:pt>
                <c:pt idx="189">
                  <c:v>1619.8050505050503</c:v>
                </c:pt>
                <c:pt idx="190">
                  <c:v>1709.8050505050503</c:v>
                </c:pt>
                <c:pt idx="191">
                  <c:v>1739.8050505050503</c:v>
                </c:pt>
                <c:pt idx="192">
                  <c:v>1819.8050505050503</c:v>
                </c:pt>
                <c:pt idx="193">
                  <c:v>1889.8050505050503</c:v>
                </c:pt>
                <c:pt idx="194">
                  <c:v>1969.8050505050503</c:v>
                </c:pt>
                <c:pt idx="195">
                  <c:v>2039.8050505050505</c:v>
                </c:pt>
                <c:pt idx="196">
                  <c:v>2119.8050505050505</c:v>
                </c:pt>
                <c:pt idx="197">
                  <c:v>2209.8050505050505</c:v>
                </c:pt>
                <c:pt idx="198">
                  <c:v>2259.8050505050505</c:v>
                </c:pt>
                <c:pt idx="199">
                  <c:v>2319.8050505050505</c:v>
                </c:pt>
                <c:pt idx="200">
                  <c:v>2389.8050505050505</c:v>
                </c:pt>
                <c:pt idx="201">
                  <c:v>2479.8050505050505</c:v>
                </c:pt>
                <c:pt idx="202">
                  <c:v>2519.8050505050505</c:v>
                </c:pt>
                <c:pt idx="203">
                  <c:v>2569.8050505050505</c:v>
                </c:pt>
                <c:pt idx="204">
                  <c:v>2639.8050505050505</c:v>
                </c:pt>
                <c:pt idx="205">
                  <c:v>2709.8050505050505</c:v>
                </c:pt>
                <c:pt idx="206">
                  <c:v>2789.8050505050505</c:v>
                </c:pt>
                <c:pt idx="207">
                  <c:v>2839.8050505050505</c:v>
                </c:pt>
                <c:pt idx="208">
                  <c:v>2929.8050505050505</c:v>
                </c:pt>
                <c:pt idx="209">
                  <c:v>2979.8050505050505</c:v>
                </c:pt>
                <c:pt idx="210">
                  <c:v>2989.8050505050505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BA24-4E4A-A0E5-5164D905D492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Viscosity!$OH$2:$OH$920</c:f>
              <c:numCache>
                <c:formatCode>General</c:formatCode>
                <c:ptCount val="919"/>
                <c:pt idx="0">
                  <c:v>0</c:v>
                </c:pt>
                <c:pt idx="1">
                  <c:v>1.2831451609649218E-3</c:v>
                </c:pt>
                <c:pt idx="2">
                  <c:v>2.5662903219298436E-3</c:v>
                </c:pt>
                <c:pt idx="3">
                  <c:v>3.8494354828947654E-3</c:v>
                </c:pt>
                <c:pt idx="4">
                  <c:v>5.1325806438596872E-3</c:v>
                </c:pt>
                <c:pt idx="5">
                  <c:v>6.4157258048246086E-3</c:v>
                </c:pt>
                <c:pt idx="6">
                  <c:v>7.6988709657895308E-3</c:v>
                </c:pt>
                <c:pt idx="7">
                  <c:v>8.9820161267544531E-3</c:v>
                </c:pt>
                <c:pt idx="8">
                  <c:v>1.0265161287719374E-2</c:v>
                </c:pt>
                <c:pt idx="9">
                  <c:v>1.1548306448684296E-2</c:v>
                </c:pt>
                <c:pt idx="10">
                  <c:v>1.2831451609649217E-2</c:v>
                </c:pt>
                <c:pt idx="11">
                  <c:v>1.411459677061414E-2</c:v>
                </c:pt>
                <c:pt idx="12">
                  <c:v>1.5397741931579062E-2</c:v>
                </c:pt>
                <c:pt idx="13">
                  <c:v>1.6680887092543985E-2</c:v>
                </c:pt>
                <c:pt idx="14">
                  <c:v>1.7964032253508906E-2</c:v>
                </c:pt>
                <c:pt idx="15">
                  <c:v>1.9247177414473828E-2</c:v>
                </c:pt>
                <c:pt idx="16">
                  <c:v>2.0530322575438749E-2</c:v>
                </c:pt>
                <c:pt idx="17">
                  <c:v>2.181346773640367E-2</c:v>
                </c:pt>
                <c:pt idx="18">
                  <c:v>2.3096612897368592E-2</c:v>
                </c:pt>
                <c:pt idx="19">
                  <c:v>2.4379758058333513E-2</c:v>
                </c:pt>
                <c:pt idx="20">
                  <c:v>2.5662903219298434E-2</c:v>
                </c:pt>
                <c:pt idx="21">
                  <c:v>2.6946048380263359E-2</c:v>
                </c:pt>
                <c:pt idx="22">
                  <c:v>2.8229193541228281E-2</c:v>
                </c:pt>
                <c:pt idx="23">
                  <c:v>2.9512338702193202E-2</c:v>
                </c:pt>
                <c:pt idx="24">
                  <c:v>3.0795483863158123E-2</c:v>
                </c:pt>
                <c:pt idx="25">
                  <c:v>3.2078629024123048E-2</c:v>
                </c:pt>
                <c:pt idx="26">
                  <c:v>3.336177418508797E-2</c:v>
                </c:pt>
                <c:pt idx="27">
                  <c:v>3.4644919346052891E-2</c:v>
                </c:pt>
                <c:pt idx="28">
                  <c:v>3.5928064507017812E-2</c:v>
                </c:pt>
                <c:pt idx="29">
                  <c:v>3.7211209667982734E-2</c:v>
                </c:pt>
                <c:pt idx="30">
                  <c:v>3.8494354828947655E-2</c:v>
                </c:pt>
                <c:pt idx="31">
                  <c:v>3.9777499989912576E-2</c:v>
                </c:pt>
                <c:pt idx="32">
                  <c:v>4.1060645150877498E-2</c:v>
                </c:pt>
                <c:pt idx="33">
                  <c:v>4.2343790311842419E-2</c:v>
                </c:pt>
                <c:pt idx="34">
                  <c:v>4.3626935472807341E-2</c:v>
                </c:pt>
                <c:pt idx="35">
                  <c:v>4.4910080633772262E-2</c:v>
                </c:pt>
                <c:pt idx="36">
                  <c:v>4.6193225794737183E-2</c:v>
                </c:pt>
                <c:pt idx="37">
                  <c:v>4.7476370955702105E-2</c:v>
                </c:pt>
                <c:pt idx="38">
                  <c:v>4.8759516116667026E-2</c:v>
                </c:pt>
                <c:pt idx="39">
                  <c:v>5.0042661277631947E-2</c:v>
                </c:pt>
                <c:pt idx="40">
                  <c:v>5.1325806438596869E-2</c:v>
                </c:pt>
                <c:pt idx="41">
                  <c:v>5.260895159956179E-2</c:v>
                </c:pt>
                <c:pt idx="42">
                  <c:v>5.3892096760526718E-2</c:v>
                </c:pt>
                <c:pt idx="43">
                  <c:v>5.517524192149164E-2</c:v>
                </c:pt>
                <c:pt idx="44">
                  <c:v>5.6458387082456561E-2</c:v>
                </c:pt>
                <c:pt idx="45">
                  <c:v>5.7741532243421483E-2</c:v>
                </c:pt>
                <c:pt idx="46">
                  <c:v>5.9024677404386404E-2</c:v>
                </c:pt>
                <c:pt idx="47">
                  <c:v>6.0307822565351325E-2</c:v>
                </c:pt>
                <c:pt idx="48">
                  <c:v>6.1590967726316247E-2</c:v>
                </c:pt>
                <c:pt idx="49">
                  <c:v>6.2874112887281161E-2</c:v>
                </c:pt>
                <c:pt idx="50">
                  <c:v>6.4157258048246096E-2</c:v>
                </c:pt>
                <c:pt idx="51">
                  <c:v>6.5440403209211018E-2</c:v>
                </c:pt>
                <c:pt idx="52">
                  <c:v>6.6723548370175939E-2</c:v>
                </c:pt>
                <c:pt idx="53">
                  <c:v>6.800669353114086E-2</c:v>
                </c:pt>
                <c:pt idx="54">
                  <c:v>6.9289838692105782E-2</c:v>
                </c:pt>
                <c:pt idx="55">
                  <c:v>7.0572983853070703E-2</c:v>
                </c:pt>
                <c:pt idx="56">
                  <c:v>7.1856129014035625E-2</c:v>
                </c:pt>
                <c:pt idx="57">
                  <c:v>7.3139274175000546E-2</c:v>
                </c:pt>
                <c:pt idx="58">
                  <c:v>7.4422419335965467E-2</c:v>
                </c:pt>
                <c:pt idx="59">
                  <c:v>7.5705564496930389E-2</c:v>
                </c:pt>
                <c:pt idx="60">
                  <c:v>7.698870965789531E-2</c:v>
                </c:pt>
                <c:pt idx="61">
                  <c:v>7.8271854818860231E-2</c:v>
                </c:pt>
                <c:pt idx="62">
                  <c:v>7.9554999979825153E-2</c:v>
                </c:pt>
                <c:pt idx="63">
                  <c:v>8.0838145140790074E-2</c:v>
                </c:pt>
                <c:pt idx="64">
                  <c:v>8.2121290301754996E-2</c:v>
                </c:pt>
                <c:pt idx="65">
                  <c:v>8.3404435462719917E-2</c:v>
                </c:pt>
                <c:pt idx="66">
                  <c:v>8.4687580623684838E-2</c:v>
                </c:pt>
                <c:pt idx="67">
                  <c:v>8.597072578464976E-2</c:v>
                </c:pt>
                <c:pt idx="68">
                  <c:v>8.7253870945614681E-2</c:v>
                </c:pt>
                <c:pt idx="69">
                  <c:v>8.8537016106579602E-2</c:v>
                </c:pt>
                <c:pt idx="70">
                  <c:v>8.9820161267544524E-2</c:v>
                </c:pt>
                <c:pt idx="71">
                  <c:v>9.1103306428509445E-2</c:v>
                </c:pt>
                <c:pt idx="72">
                  <c:v>9.2386451589474367E-2</c:v>
                </c:pt>
                <c:pt idx="73">
                  <c:v>9.3669596750439288E-2</c:v>
                </c:pt>
                <c:pt idx="74">
                  <c:v>9.4952741911404209E-2</c:v>
                </c:pt>
                <c:pt idx="75">
                  <c:v>9.6235887072369131E-2</c:v>
                </c:pt>
                <c:pt idx="76">
                  <c:v>9.7519032233334052E-2</c:v>
                </c:pt>
                <c:pt idx="77">
                  <c:v>9.8802177394298973E-2</c:v>
                </c:pt>
                <c:pt idx="78">
                  <c:v>0.10008532255526389</c:v>
                </c:pt>
                <c:pt idx="79">
                  <c:v>0.10136846771622882</c:v>
                </c:pt>
                <c:pt idx="80">
                  <c:v>0.10265161287719374</c:v>
                </c:pt>
                <c:pt idx="81">
                  <c:v>0.10393475803815866</c:v>
                </c:pt>
                <c:pt idx="82">
                  <c:v>0.10521790319912358</c:v>
                </c:pt>
                <c:pt idx="83">
                  <c:v>0.10650104836008852</c:v>
                </c:pt>
                <c:pt idx="84">
                  <c:v>0.10778419352105344</c:v>
                </c:pt>
                <c:pt idx="85">
                  <c:v>0.10906733868201836</c:v>
                </c:pt>
                <c:pt idx="86">
                  <c:v>0.11035048384298328</c:v>
                </c:pt>
                <c:pt idx="87">
                  <c:v>0.1116336290039482</c:v>
                </c:pt>
                <c:pt idx="88">
                  <c:v>0.11291677416491312</c:v>
                </c:pt>
                <c:pt idx="89">
                  <c:v>0.11419991932587804</c:v>
                </c:pt>
                <c:pt idx="90">
                  <c:v>0.11548306448684297</c:v>
                </c:pt>
                <c:pt idx="91">
                  <c:v>0.11676620964780789</c:v>
                </c:pt>
                <c:pt idx="92">
                  <c:v>0.11804935480877281</c:v>
                </c:pt>
                <c:pt idx="93">
                  <c:v>0.11933249996973773</c:v>
                </c:pt>
                <c:pt idx="94">
                  <c:v>0.12061564513070265</c:v>
                </c:pt>
                <c:pt idx="95">
                  <c:v>0.12189879029166757</c:v>
                </c:pt>
                <c:pt idx="96">
                  <c:v>0.12318193545263249</c:v>
                </c:pt>
                <c:pt idx="97">
                  <c:v>0.12446508061359741</c:v>
                </c:pt>
                <c:pt idx="98">
                  <c:v>0.12574822577456232</c:v>
                </c:pt>
                <c:pt idx="99">
                  <c:v>0.12703137093552724</c:v>
                </c:pt>
                <c:pt idx="100">
                  <c:v>0.12831451609649219</c:v>
                </c:pt>
                <c:pt idx="101">
                  <c:v>0.12959766125745711</c:v>
                </c:pt>
                <c:pt idx="102">
                  <c:v>0.13088080641842204</c:v>
                </c:pt>
                <c:pt idx="103">
                  <c:v>0.13216395157938696</c:v>
                </c:pt>
                <c:pt idx="104">
                  <c:v>0.13344709674035188</c:v>
                </c:pt>
                <c:pt idx="105">
                  <c:v>0.1347302419013168</c:v>
                </c:pt>
                <c:pt idx="106">
                  <c:v>0.13601338706228172</c:v>
                </c:pt>
                <c:pt idx="107">
                  <c:v>0.13729653222324664</c:v>
                </c:pt>
                <c:pt idx="108">
                  <c:v>0.13857967738421156</c:v>
                </c:pt>
                <c:pt idx="109">
                  <c:v>0.13986282254517649</c:v>
                </c:pt>
                <c:pt idx="110">
                  <c:v>0.14114596770614141</c:v>
                </c:pt>
                <c:pt idx="111">
                  <c:v>0.14242911286710633</c:v>
                </c:pt>
                <c:pt idx="112">
                  <c:v>0.14371225802807125</c:v>
                </c:pt>
                <c:pt idx="113">
                  <c:v>0.14499540318903617</c:v>
                </c:pt>
                <c:pt idx="114">
                  <c:v>0.14627854835000109</c:v>
                </c:pt>
                <c:pt idx="115">
                  <c:v>0.14756169351096601</c:v>
                </c:pt>
                <c:pt idx="116">
                  <c:v>0.14884483867193093</c:v>
                </c:pt>
                <c:pt idx="117">
                  <c:v>0.15012798383289586</c:v>
                </c:pt>
                <c:pt idx="118">
                  <c:v>0.15141112899386078</c:v>
                </c:pt>
                <c:pt idx="119">
                  <c:v>0.1526942741548257</c:v>
                </c:pt>
                <c:pt idx="120">
                  <c:v>0.15397741931579062</c:v>
                </c:pt>
                <c:pt idx="121">
                  <c:v>0.15526056447675554</c:v>
                </c:pt>
                <c:pt idx="122">
                  <c:v>0.15654370963772046</c:v>
                </c:pt>
                <c:pt idx="123">
                  <c:v>0.15782685479868538</c:v>
                </c:pt>
                <c:pt idx="124">
                  <c:v>0.15910999995965031</c:v>
                </c:pt>
                <c:pt idx="125">
                  <c:v>0.16039314512061523</c:v>
                </c:pt>
                <c:pt idx="126">
                  <c:v>0.16167629028158015</c:v>
                </c:pt>
                <c:pt idx="127">
                  <c:v>0.16295943544254507</c:v>
                </c:pt>
                <c:pt idx="128">
                  <c:v>0.16424258060350999</c:v>
                </c:pt>
                <c:pt idx="129">
                  <c:v>0.16552572576447491</c:v>
                </c:pt>
                <c:pt idx="130">
                  <c:v>0.16680887092543983</c:v>
                </c:pt>
                <c:pt idx="131">
                  <c:v>0.16809201608640476</c:v>
                </c:pt>
                <c:pt idx="132">
                  <c:v>0.16937516124736968</c:v>
                </c:pt>
                <c:pt idx="133">
                  <c:v>0.1706583064083346</c:v>
                </c:pt>
                <c:pt idx="134">
                  <c:v>0.17194145156929952</c:v>
                </c:pt>
                <c:pt idx="135">
                  <c:v>0.17322459673026444</c:v>
                </c:pt>
                <c:pt idx="136">
                  <c:v>0.17450774189122936</c:v>
                </c:pt>
                <c:pt idx="137">
                  <c:v>0.17579088705219428</c:v>
                </c:pt>
                <c:pt idx="138">
                  <c:v>0.1770740322131592</c:v>
                </c:pt>
                <c:pt idx="139">
                  <c:v>0.17835717737412413</c:v>
                </c:pt>
                <c:pt idx="140">
                  <c:v>0.17964032253508905</c:v>
                </c:pt>
                <c:pt idx="141">
                  <c:v>0.18092346769605397</c:v>
                </c:pt>
                <c:pt idx="142">
                  <c:v>0.18220661285701889</c:v>
                </c:pt>
                <c:pt idx="143">
                  <c:v>0.18348975801798381</c:v>
                </c:pt>
                <c:pt idx="144">
                  <c:v>0.18477290317894873</c:v>
                </c:pt>
                <c:pt idx="145">
                  <c:v>0.18605604833991365</c:v>
                </c:pt>
                <c:pt idx="146">
                  <c:v>0.18733919350087858</c:v>
                </c:pt>
                <c:pt idx="147">
                  <c:v>0.1886223386618435</c:v>
                </c:pt>
                <c:pt idx="148">
                  <c:v>0.18990548382280842</c:v>
                </c:pt>
                <c:pt idx="149">
                  <c:v>0.19118862898377334</c:v>
                </c:pt>
                <c:pt idx="150">
                  <c:v>0.19247177414473826</c:v>
                </c:pt>
                <c:pt idx="151">
                  <c:v>0.19375491930570318</c:v>
                </c:pt>
                <c:pt idx="152">
                  <c:v>0.1950380644666681</c:v>
                </c:pt>
                <c:pt idx="153">
                  <c:v>0.19632120962763303</c:v>
                </c:pt>
                <c:pt idx="154">
                  <c:v>0.19760435478859795</c:v>
                </c:pt>
                <c:pt idx="155">
                  <c:v>0.19888749994956287</c:v>
                </c:pt>
                <c:pt idx="156">
                  <c:v>0.20017064511052779</c:v>
                </c:pt>
                <c:pt idx="157">
                  <c:v>0.20145379027149271</c:v>
                </c:pt>
                <c:pt idx="158">
                  <c:v>0.20273693543245763</c:v>
                </c:pt>
                <c:pt idx="159">
                  <c:v>0.20402008059342255</c:v>
                </c:pt>
                <c:pt idx="160">
                  <c:v>0.20530322575438748</c:v>
                </c:pt>
                <c:pt idx="161">
                  <c:v>0.2065863709153524</c:v>
                </c:pt>
                <c:pt idx="162">
                  <c:v>0.20786951607631732</c:v>
                </c:pt>
                <c:pt idx="163">
                  <c:v>0.20915266123728224</c:v>
                </c:pt>
                <c:pt idx="164">
                  <c:v>0.21043580639824716</c:v>
                </c:pt>
                <c:pt idx="165">
                  <c:v>0.21171895155921208</c:v>
                </c:pt>
                <c:pt idx="166">
                  <c:v>0.21300209672017703</c:v>
                </c:pt>
                <c:pt idx="167">
                  <c:v>0.21428524188114195</c:v>
                </c:pt>
                <c:pt idx="168">
                  <c:v>0.21556838704210687</c:v>
                </c:pt>
                <c:pt idx="169">
                  <c:v>0.2168515322030718</c:v>
                </c:pt>
                <c:pt idx="170">
                  <c:v>0.21813467736403672</c:v>
                </c:pt>
                <c:pt idx="171">
                  <c:v>0.21941782252500164</c:v>
                </c:pt>
                <c:pt idx="172">
                  <c:v>0.22070096768596656</c:v>
                </c:pt>
                <c:pt idx="173">
                  <c:v>0.22198411284693148</c:v>
                </c:pt>
                <c:pt idx="174">
                  <c:v>0.2232672580078964</c:v>
                </c:pt>
                <c:pt idx="175">
                  <c:v>0.22455040316886132</c:v>
                </c:pt>
                <c:pt idx="176">
                  <c:v>0.22583354832982624</c:v>
                </c:pt>
                <c:pt idx="177">
                  <c:v>0.22711669349079117</c:v>
                </c:pt>
                <c:pt idx="178">
                  <c:v>0.22839983865175609</c:v>
                </c:pt>
                <c:pt idx="179">
                  <c:v>0.22968298381272101</c:v>
                </c:pt>
                <c:pt idx="180">
                  <c:v>0.23096612897368593</c:v>
                </c:pt>
                <c:pt idx="181">
                  <c:v>0.23224927413465085</c:v>
                </c:pt>
                <c:pt idx="182">
                  <c:v>0.23353241929561577</c:v>
                </c:pt>
                <c:pt idx="183">
                  <c:v>0.23481556445658069</c:v>
                </c:pt>
                <c:pt idx="184">
                  <c:v>0.23609870961754562</c:v>
                </c:pt>
                <c:pt idx="185">
                  <c:v>0.23738185477851054</c:v>
                </c:pt>
                <c:pt idx="186">
                  <c:v>0.23866499993947546</c:v>
                </c:pt>
                <c:pt idx="187">
                  <c:v>0.23994814510044038</c:v>
                </c:pt>
                <c:pt idx="188">
                  <c:v>0.2412312902614053</c:v>
                </c:pt>
                <c:pt idx="189">
                  <c:v>0.24251443542237022</c:v>
                </c:pt>
                <c:pt idx="190">
                  <c:v>0.24379758058333514</c:v>
                </c:pt>
                <c:pt idx="191">
                  <c:v>0.24508072574430007</c:v>
                </c:pt>
                <c:pt idx="192">
                  <c:v>0.24636387090526499</c:v>
                </c:pt>
                <c:pt idx="193">
                  <c:v>0.24764701606622991</c:v>
                </c:pt>
                <c:pt idx="194">
                  <c:v>0.24893016122719483</c:v>
                </c:pt>
                <c:pt idx="195">
                  <c:v>0.25021330638815975</c:v>
                </c:pt>
                <c:pt idx="196">
                  <c:v>0.25149645154912464</c:v>
                </c:pt>
                <c:pt idx="197">
                  <c:v>0.25277959671008959</c:v>
                </c:pt>
                <c:pt idx="198">
                  <c:v>0.25406274187105449</c:v>
                </c:pt>
                <c:pt idx="199">
                  <c:v>0.25534588703201944</c:v>
                </c:pt>
                <c:pt idx="200">
                  <c:v>0.25662903219298439</c:v>
                </c:pt>
                <c:pt idx="201">
                  <c:v>0.25791217735394928</c:v>
                </c:pt>
                <c:pt idx="202">
                  <c:v>0.25919532251491423</c:v>
                </c:pt>
                <c:pt idx="203">
                  <c:v>0.26047846767587912</c:v>
                </c:pt>
                <c:pt idx="204">
                  <c:v>0.26176161283684407</c:v>
                </c:pt>
                <c:pt idx="205">
                  <c:v>0.26304475799780896</c:v>
                </c:pt>
                <c:pt idx="206">
                  <c:v>0.26432790315877391</c:v>
                </c:pt>
                <c:pt idx="207">
                  <c:v>0.26561104831973881</c:v>
                </c:pt>
                <c:pt idx="208">
                  <c:v>0.26689419348070376</c:v>
                </c:pt>
                <c:pt idx="209">
                  <c:v>0.26817733864166865</c:v>
                </c:pt>
                <c:pt idx="210">
                  <c:v>0.2694604838026336</c:v>
                </c:pt>
                <c:pt idx="211">
                  <c:v>0.27074362896359849</c:v>
                </c:pt>
                <c:pt idx="212">
                  <c:v>0.27202677412456344</c:v>
                </c:pt>
                <c:pt idx="213">
                  <c:v>0.27330991928552834</c:v>
                </c:pt>
                <c:pt idx="214">
                  <c:v>0.27459306444649328</c:v>
                </c:pt>
                <c:pt idx="215">
                  <c:v>0.27587620960745818</c:v>
                </c:pt>
                <c:pt idx="216">
                  <c:v>0.27715935476842313</c:v>
                </c:pt>
                <c:pt idx="217">
                  <c:v>0.27844249992938802</c:v>
                </c:pt>
                <c:pt idx="218">
                  <c:v>0.27972564509035297</c:v>
                </c:pt>
                <c:pt idx="219">
                  <c:v>0.28100879025131786</c:v>
                </c:pt>
                <c:pt idx="220">
                  <c:v>0.28229193541228281</c:v>
                </c:pt>
                <c:pt idx="221">
                  <c:v>0.28357508057324771</c:v>
                </c:pt>
                <c:pt idx="222">
                  <c:v>0.28485822573421266</c:v>
                </c:pt>
                <c:pt idx="223">
                  <c:v>0.28614137089517755</c:v>
                </c:pt>
                <c:pt idx="224">
                  <c:v>0.2874245160561425</c:v>
                </c:pt>
                <c:pt idx="225">
                  <c:v>0.28870766121710739</c:v>
                </c:pt>
                <c:pt idx="226">
                  <c:v>0.28999080637807234</c:v>
                </c:pt>
                <c:pt idx="227">
                  <c:v>0.29127395153903723</c:v>
                </c:pt>
                <c:pt idx="228">
                  <c:v>0.29255709670000218</c:v>
                </c:pt>
                <c:pt idx="229">
                  <c:v>0.29384024186096708</c:v>
                </c:pt>
                <c:pt idx="230">
                  <c:v>0.29512338702193203</c:v>
                </c:pt>
                <c:pt idx="231">
                  <c:v>0.29640653218289692</c:v>
                </c:pt>
                <c:pt idx="232">
                  <c:v>0.29768967734386187</c:v>
                </c:pt>
                <c:pt idx="233">
                  <c:v>0.29897282250482676</c:v>
                </c:pt>
                <c:pt idx="234">
                  <c:v>0.30025596766579171</c:v>
                </c:pt>
                <c:pt idx="235">
                  <c:v>0.30153911282675661</c:v>
                </c:pt>
                <c:pt idx="236">
                  <c:v>0.30282225798772155</c:v>
                </c:pt>
                <c:pt idx="237">
                  <c:v>0.30410540314868645</c:v>
                </c:pt>
                <c:pt idx="238">
                  <c:v>0.3053885483096514</c:v>
                </c:pt>
                <c:pt idx="239">
                  <c:v>0.30667169347061629</c:v>
                </c:pt>
                <c:pt idx="240">
                  <c:v>0.30795483863158124</c:v>
                </c:pt>
                <c:pt idx="241">
                  <c:v>0.30923798379254613</c:v>
                </c:pt>
                <c:pt idx="242">
                  <c:v>0.31052112895351108</c:v>
                </c:pt>
                <c:pt idx="243">
                  <c:v>0.31180427411447598</c:v>
                </c:pt>
                <c:pt idx="244">
                  <c:v>0.31308741927544093</c:v>
                </c:pt>
                <c:pt idx="245">
                  <c:v>0.31437056443640582</c:v>
                </c:pt>
                <c:pt idx="246">
                  <c:v>0.31565370959737077</c:v>
                </c:pt>
                <c:pt idx="247">
                  <c:v>0.31693685475833566</c:v>
                </c:pt>
                <c:pt idx="248">
                  <c:v>0.31821999991930061</c:v>
                </c:pt>
                <c:pt idx="249">
                  <c:v>0.3195031450802655</c:v>
                </c:pt>
                <c:pt idx="250">
                  <c:v>0.32078629024123045</c:v>
                </c:pt>
                <c:pt idx="251">
                  <c:v>0.32206943540219535</c:v>
                </c:pt>
                <c:pt idx="252">
                  <c:v>0.3233525805631603</c:v>
                </c:pt>
                <c:pt idx="253">
                  <c:v>0.32463572572412519</c:v>
                </c:pt>
                <c:pt idx="254">
                  <c:v>0.32591887088509014</c:v>
                </c:pt>
                <c:pt idx="255">
                  <c:v>0.32720201604605503</c:v>
                </c:pt>
                <c:pt idx="256">
                  <c:v>0.32848516120701998</c:v>
                </c:pt>
                <c:pt idx="257">
                  <c:v>0.32976830636798488</c:v>
                </c:pt>
                <c:pt idx="258">
                  <c:v>0.33105145152894982</c:v>
                </c:pt>
                <c:pt idx="259">
                  <c:v>0.33233459668991472</c:v>
                </c:pt>
                <c:pt idx="260">
                  <c:v>0.33361774185087967</c:v>
                </c:pt>
                <c:pt idx="261">
                  <c:v>0.33490088701184456</c:v>
                </c:pt>
                <c:pt idx="262">
                  <c:v>0.33618403217280951</c:v>
                </c:pt>
                <c:pt idx="263">
                  <c:v>0.3374671773337744</c:v>
                </c:pt>
                <c:pt idx="264">
                  <c:v>0.33875032249473935</c:v>
                </c:pt>
                <c:pt idx="265">
                  <c:v>0.3400334676557043</c:v>
                </c:pt>
                <c:pt idx="266">
                  <c:v>0.3413166128166692</c:v>
                </c:pt>
                <c:pt idx="267">
                  <c:v>0.34259975797763415</c:v>
                </c:pt>
                <c:pt idx="268">
                  <c:v>0.34388290313859904</c:v>
                </c:pt>
                <c:pt idx="269">
                  <c:v>0.34516604829956399</c:v>
                </c:pt>
                <c:pt idx="270">
                  <c:v>0.34644919346052888</c:v>
                </c:pt>
                <c:pt idx="271">
                  <c:v>0.34773233862149383</c:v>
                </c:pt>
                <c:pt idx="272">
                  <c:v>0.34901548378245872</c:v>
                </c:pt>
                <c:pt idx="273">
                  <c:v>0.35029862894342367</c:v>
                </c:pt>
                <c:pt idx="274">
                  <c:v>0.35158177410438857</c:v>
                </c:pt>
                <c:pt idx="275">
                  <c:v>0.35286491926535352</c:v>
                </c:pt>
                <c:pt idx="276">
                  <c:v>0.35414806442631841</c:v>
                </c:pt>
                <c:pt idx="277">
                  <c:v>0.35543120958728336</c:v>
                </c:pt>
                <c:pt idx="278">
                  <c:v>0.35671435474824825</c:v>
                </c:pt>
                <c:pt idx="279">
                  <c:v>0.3579974999092132</c:v>
                </c:pt>
                <c:pt idx="280">
                  <c:v>0.3592806450701781</c:v>
                </c:pt>
                <c:pt idx="281">
                  <c:v>0.36056379023114304</c:v>
                </c:pt>
                <c:pt idx="282">
                  <c:v>0.36184693539210794</c:v>
                </c:pt>
                <c:pt idx="283">
                  <c:v>0.36313008055307289</c:v>
                </c:pt>
                <c:pt idx="284">
                  <c:v>0.36441322571403778</c:v>
                </c:pt>
                <c:pt idx="285">
                  <c:v>0.36569637087500273</c:v>
                </c:pt>
                <c:pt idx="286">
                  <c:v>0.36697951603596762</c:v>
                </c:pt>
                <c:pt idx="287">
                  <c:v>0.36826266119693257</c:v>
                </c:pt>
                <c:pt idx="288">
                  <c:v>0.36954580635789747</c:v>
                </c:pt>
                <c:pt idx="289">
                  <c:v>0.37082895151886242</c:v>
                </c:pt>
                <c:pt idx="290">
                  <c:v>0.37211209667982731</c:v>
                </c:pt>
                <c:pt idx="291">
                  <c:v>0.37339524184079226</c:v>
                </c:pt>
                <c:pt idx="292">
                  <c:v>0.37467838700175715</c:v>
                </c:pt>
                <c:pt idx="293">
                  <c:v>0.3759615321627221</c:v>
                </c:pt>
                <c:pt idx="294">
                  <c:v>0.37724467732368699</c:v>
                </c:pt>
                <c:pt idx="295">
                  <c:v>0.37852782248465194</c:v>
                </c:pt>
                <c:pt idx="296">
                  <c:v>0.37981096764561684</c:v>
                </c:pt>
                <c:pt idx="297">
                  <c:v>0.38109411280658179</c:v>
                </c:pt>
                <c:pt idx="298">
                  <c:v>0.38237725796754668</c:v>
                </c:pt>
                <c:pt idx="299">
                  <c:v>0.38366040312851163</c:v>
                </c:pt>
                <c:pt idx="300">
                  <c:v>0.38494354828947652</c:v>
                </c:pt>
                <c:pt idx="301">
                  <c:v>0.38622669345044147</c:v>
                </c:pt>
                <c:pt idx="302">
                  <c:v>0.38750983861140637</c:v>
                </c:pt>
                <c:pt idx="303">
                  <c:v>0.38879298377237131</c:v>
                </c:pt>
                <c:pt idx="304">
                  <c:v>0.39007612893333621</c:v>
                </c:pt>
                <c:pt idx="305">
                  <c:v>0.39135927409430116</c:v>
                </c:pt>
                <c:pt idx="306">
                  <c:v>0.39264241925526605</c:v>
                </c:pt>
                <c:pt idx="307">
                  <c:v>0.393925564416231</c:v>
                </c:pt>
                <c:pt idx="308">
                  <c:v>0.39520870957719589</c:v>
                </c:pt>
                <c:pt idx="309">
                  <c:v>0.39649185473816084</c:v>
                </c:pt>
                <c:pt idx="310">
                  <c:v>0.39777499989912574</c:v>
                </c:pt>
                <c:pt idx="311">
                  <c:v>0.39905814506009069</c:v>
                </c:pt>
                <c:pt idx="312">
                  <c:v>0.40034129022105558</c:v>
                </c:pt>
                <c:pt idx="313">
                  <c:v>0.40162443538202053</c:v>
                </c:pt>
                <c:pt idx="314">
                  <c:v>0.40290758054298542</c:v>
                </c:pt>
                <c:pt idx="315">
                  <c:v>0.40419072570395037</c:v>
                </c:pt>
                <c:pt idx="316">
                  <c:v>0.40547387086491526</c:v>
                </c:pt>
                <c:pt idx="317">
                  <c:v>0.40675701602588021</c:v>
                </c:pt>
                <c:pt idx="318">
                  <c:v>0.40804016118684511</c:v>
                </c:pt>
                <c:pt idx="319">
                  <c:v>0.40932330634781006</c:v>
                </c:pt>
                <c:pt idx="320">
                  <c:v>0.41060645150877495</c:v>
                </c:pt>
                <c:pt idx="321">
                  <c:v>0.4118895966697399</c:v>
                </c:pt>
                <c:pt idx="322">
                  <c:v>0.41317274183070479</c:v>
                </c:pt>
                <c:pt idx="323">
                  <c:v>0.41445588699166974</c:v>
                </c:pt>
                <c:pt idx="324">
                  <c:v>0.41573903215263464</c:v>
                </c:pt>
                <c:pt idx="325">
                  <c:v>0.41702217731359958</c:v>
                </c:pt>
                <c:pt idx="326">
                  <c:v>0.41830532247456448</c:v>
                </c:pt>
                <c:pt idx="327">
                  <c:v>0.41958846763552943</c:v>
                </c:pt>
                <c:pt idx="328">
                  <c:v>0.42087161279649432</c:v>
                </c:pt>
                <c:pt idx="329">
                  <c:v>0.42215475795745927</c:v>
                </c:pt>
                <c:pt idx="330">
                  <c:v>0.42343790311842416</c:v>
                </c:pt>
                <c:pt idx="331">
                  <c:v>0.42472104827938911</c:v>
                </c:pt>
                <c:pt idx="332">
                  <c:v>0.42600419344035406</c:v>
                </c:pt>
                <c:pt idx="333">
                  <c:v>0.42728733860131896</c:v>
                </c:pt>
                <c:pt idx="334">
                  <c:v>0.4285704837622839</c:v>
                </c:pt>
                <c:pt idx="335">
                  <c:v>0.4298536289232488</c:v>
                </c:pt>
                <c:pt idx="336">
                  <c:v>0.43113677408421375</c:v>
                </c:pt>
                <c:pt idx="337">
                  <c:v>0.43241991924517864</c:v>
                </c:pt>
                <c:pt idx="338">
                  <c:v>0.43370306440614359</c:v>
                </c:pt>
                <c:pt idx="339">
                  <c:v>0.43498620956710848</c:v>
                </c:pt>
                <c:pt idx="340">
                  <c:v>0.43626935472807343</c:v>
                </c:pt>
                <c:pt idx="341">
                  <c:v>0.43755249988903833</c:v>
                </c:pt>
                <c:pt idx="342">
                  <c:v>0.43883564505000328</c:v>
                </c:pt>
                <c:pt idx="343">
                  <c:v>0.44011879021096817</c:v>
                </c:pt>
                <c:pt idx="344">
                  <c:v>0.44140193537193312</c:v>
                </c:pt>
                <c:pt idx="345">
                  <c:v>0.44268508053289801</c:v>
                </c:pt>
                <c:pt idx="346">
                  <c:v>0.44396822569386296</c:v>
                </c:pt>
                <c:pt idx="347">
                  <c:v>0.44525137085482785</c:v>
                </c:pt>
                <c:pt idx="348">
                  <c:v>0.4465345160157928</c:v>
                </c:pt>
                <c:pt idx="349">
                  <c:v>0.4478176611767577</c:v>
                </c:pt>
                <c:pt idx="350">
                  <c:v>0.44910080633772265</c:v>
                </c:pt>
                <c:pt idx="351">
                  <c:v>0.45038395149868754</c:v>
                </c:pt>
                <c:pt idx="352">
                  <c:v>0.45166709665965249</c:v>
                </c:pt>
                <c:pt idx="353">
                  <c:v>0.45295024182061738</c:v>
                </c:pt>
                <c:pt idx="354">
                  <c:v>0.45423338698158233</c:v>
                </c:pt>
                <c:pt idx="355">
                  <c:v>0.45551653214254723</c:v>
                </c:pt>
                <c:pt idx="356">
                  <c:v>0.45679967730351217</c:v>
                </c:pt>
                <c:pt idx="357">
                  <c:v>0.45808282246447707</c:v>
                </c:pt>
                <c:pt idx="358">
                  <c:v>0.45936596762544202</c:v>
                </c:pt>
                <c:pt idx="359">
                  <c:v>0.46064911278640691</c:v>
                </c:pt>
                <c:pt idx="360">
                  <c:v>0.46193225794737186</c:v>
                </c:pt>
                <c:pt idx="361">
                  <c:v>0.46321540310833675</c:v>
                </c:pt>
                <c:pt idx="362">
                  <c:v>0.4644985482693017</c:v>
                </c:pt>
                <c:pt idx="363">
                  <c:v>0.4657816934302666</c:v>
                </c:pt>
                <c:pt idx="364">
                  <c:v>0.46706483859123155</c:v>
                </c:pt>
                <c:pt idx="365">
                  <c:v>0.46834798375219644</c:v>
                </c:pt>
                <c:pt idx="366">
                  <c:v>0.46963112891316139</c:v>
                </c:pt>
                <c:pt idx="367">
                  <c:v>0.47091427407412628</c:v>
                </c:pt>
                <c:pt idx="368">
                  <c:v>0.47219741923509123</c:v>
                </c:pt>
                <c:pt idx="369">
                  <c:v>0.47348056439605612</c:v>
                </c:pt>
                <c:pt idx="370">
                  <c:v>0.47476370955702107</c:v>
                </c:pt>
                <c:pt idx="371">
                  <c:v>0.47604685471798597</c:v>
                </c:pt>
                <c:pt idx="372">
                  <c:v>0.47732999987895092</c:v>
                </c:pt>
                <c:pt idx="373">
                  <c:v>0.47861314503991581</c:v>
                </c:pt>
                <c:pt idx="374">
                  <c:v>0.47989629020088076</c:v>
                </c:pt>
                <c:pt idx="375">
                  <c:v>0.48117943536184565</c:v>
                </c:pt>
                <c:pt idx="376">
                  <c:v>0.4824625805228106</c:v>
                </c:pt>
                <c:pt idx="377">
                  <c:v>0.4837457256837755</c:v>
                </c:pt>
                <c:pt idx="378">
                  <c:v>0.48502887084474045</c:v>
                </c:pt>
                <c:pt idx="379">
                  <c:v>0.48631201600570534</c:v>
                </c:pt>
                <c:pt idx="380">
                  <c:v>0.48759516116667029</c:v>
                </c:pt>
                <c:pt idx="381">
                  <c:v>0.48887830632763518</c:v>
                </c:pt>
                <c:pt idx="382">
                  <c:v>0.49016145148860013</c:v>
                </c:pt>
                <c:pt idx="383">
                  <c:v>0.49144459664956502</c:v>
                </c:pt>
                <c:pt idx="384">
                  <c:v>0.49272774181052997</c:v>
                </c:pt>
                <c:pt idx="385">
                  <c:v>0.49401088697149487</c:v>
                </c:pt>
                <c:pt idx="386">
                  <c:v>0.49529403213245982</c:v>
                </c:pt>
                <c:pt idx="387">
                  <c:v>0.49657717729342471</c:v>
                </c:pt>
                <c:pt idx="388">
                  <c:v>0.49786032245438966</c:v>
                </c:pt>
                <c:pt idx="389">
                  <c:v>0.49914346761535455</c:v>
                </c:pt>
                <c:pt idx="390">
                  <c:v>0.5004266127763195</c:v>
                </c:pt>
                <c:pt idx="391">
                  <c:v>0.50170975793728445</c:v>
                </c:pt>
                <c:pt idx="392">
                  <c:v>0.50299290309824929</c:v>
                </c:pt>
                <c:pt idx="393">
                  <c:v>0.50427604825921424</c:v>
                </c:pt>
                <c:pt idx="394">
                  <c:v>0.50555919342017919</c:v>
                </c:pt>
                <c:pt idx="395">
                  <c:v>0.50684233858114414</c:v>
                </c:pt>
                <c:pt idx="396">
                  <c:v>0.50812548374210897</c:v>
                </c:pt>
                <c:pt idx="397">
                  <c:v>0.50940862890307392</c:v>
                </c:pt>
                <c:pt idx="398">
                  <c:v>0.51069177406403887</c:v>
                </c:pt>
                <c:pt idx="399">
                  <c:v>0.51197491922500382</c:v>
                </c:pt>
                <c:pt idx="400">
                  <c:v>0.51325806438596877</c:v>
                </c:pt>
                <c:pt idx="401">
                  <c:v>0.51454120954693361</c:v>
                </c:pt>
                <c:pt idx="402">
                  <c:v>0.51582435470789856</c:v>
                </c:pt>
                <c:pt idx="403">
                  <c:v>0.51710749986886351</c:v>
                </c:pt>
                <c:pt idx="404">
                  <c:v>0.51839064502982846</c:v>
                </c:pt>
                <c:pt idx="405">
                  <c:v>0.51967379019079329</c:v>
                </c:pt>
                <c:pt idx="406">
                  <c:v>0.52095693535175824</c:v>
                </c:pt>
                <c:pt idx="407">
                  <c:v>0.52224008051272319</c:v>
                </c:pt>
                <c:pt idx="408">
                  <c:v>0.52352322567368814</c:v>
                </c:pt>
                <c:pt idx="409">
                  <c:v>0.52480637083465298</c:v>
                </c:pt>
                <c:pt idx="410">
                  <c:v>0.52608951599561793</c:v>
                </c:pt>
                <c:pt idx="411">
                  <c:v>0.52737266115658288</c:v>
                </c:pt>
                <c:pt idx="412">
                  <c:v>0.52865580631754783</c:v>
                </c:pt>
                <c:pt idx="413">
                  <c:v>0.52993895147851267</c:v>
                </c:pt>
                <c:pt idx="414">
                  <c:v>0.53122209663947761</c:v>
                </c:pt>
                <c:pt idx="415">
                  <c:v>0.53250524180044256</c:v>
                </c:pt>
                <c:pt idx="416">
                  <c:v>0.53378838696140751</c:v>
                </c:pt>
                <c:pt idx="417">
                  <c:v>0.53507153212237235</c:v>
                </c:pt>
                <c:pt idx="418">
                  <c:v>0.5363546772833373</c:v>
                </c:pt>
                <c:pt idx="419">
                  <c:v>0.53763782244430225</c:v>
                </c:pt>
                <c:pt idx="420">
                  <c:v>0.5389209676052672</c:v>
                </c:pt>
                <c:pt idx="421">
                  <c:v>0.54020411276623204</c:v>
                </c:pt>
                <c:pt idx="422">
                  <c:v>0.54148725792719699</c:v>
                </c:pt>
                <c:pt idx="423">
                  <c:v>0.54277040308816193</c:v>
                </c:pt>
                <c:pt idx="424">
                  <c:v>0.54405354824912688</c:v>
                </c:pt>
                <c:pt idx="425">
                  <c:v>0.54533669341009172</c:v>
                </c:pt>
                <c:pt idx="426">
                  <c:v>0.54661983857105667</c:v>
                </c:pt>
                <c:pt idx="427">
                  <c:v>0.54790298373202162</c:v>
                </c:pt>
                <c:pt idx="428">
                  <c:v>0.54918612889298657</c:v>
                </c:pt>
                <c:pt idx="429">
                  <c:v>0.55046927405395141</c:v>
                </c:pt>
                <c:pt idx="430">
                  <c:v>0.55175241921491636</c:v>
                </c:pt>
                <c:pt idx="431">
                  <c:v>0.55303556437588131</c:v>
                </c:pt>
                <c:pt idx="432">
                  <c:v>0.55431870953684625</c:v>
                </c:pt>
                <c:pt idx="433">
                  <c:v>0.55560185469781109</c:v>
                </c:pt>
                <c:pt idx="434">
                  <c:v>0.55688499985877604</c:v>
                </c:pt>
                <c:pt idx="435">
                  <c:v>0.55816814501974099</c:v>
                </c:pt>
                <c:pt idx="436">
                  <c:v>0.55945129018070594</c:v>
                </c:pt>
                <c:pt idx="437">
                  <c:v>0.56073443534167078</c:v>
                </c:pt>
                <c:pt idx="438">
                  <c:v>0.56201758050263573</c:v>
                </c:pt>
                <c:pt idx="439">
                  <c:v>0.56330072566360068</c:v>
                </c:pt>
                <c:pt idx="440">
                  <c:v>0.56458387082456563</c:v>
                </c:pt>
                <c:pt idx="441">
                  <c:v>0.56586701598553046</c:v>
                </c:pt>
                <c:pt idx="442">
                  <c:v>0.56715016114649541</c:v>
                </c:pt>
                <c:pt idx="443">
                  <c:v>0.56843330630746036</c:v>
                </c:pt>
                <c:pt idx="444">
                  <c:v>0.56971645146842531</c:v>
                </c:pt>
                <c:pt idx="445">
                  <c:v>0.57099959662939015</c:v>
                </c:pt>
                <c:pt idx="446">
                  <c:v>0.5722827417903551</c:v>
                </c:pt>
                <c:pt idx="447">
                  <c:v>0.57356588695132005</c:v>
                </c:pt>
                <c:pt idx="448">
                  <c:v>0.574849032112285</c:v>
                </c:pt>
                <c:pt idx="449">
                  <c:v>0.57613217727324983</c:v>
                </c:pt>
                <c:pt idx="450">
                  <c:v>0.57741532243421478</c:v>
                </c:pt>
                <c:pt idx="451">
                  <c:v>0.57869846759517973</c:v>
                </c:pt>
                <c:pt idx="452">
                  <c:v>0.57998161275614468</c:v>
                </c:pt>
                <c:pt idx="453">
                  <c:v>0.58126475791710952</c:v>
                </c:pt>
                <c:pt idx="454">
                  <c:v>0.58254790307807447</c:v>
                </c:pt>
                <c:pt idx="455">
                  <c:v>0.58383104823903942</c:v>
                </c:pt>
                <c:pt idx="456">
                  <c:v>0.58511419340000437</c:v>
                </c:pt>
                <c:pt idx="457">
                  <c:v>0.58639733856096921</c:v>
                </c:pt>
                <c:pt idx="458">
                  <c:v>0.58768048372193415</c:v>
                </c:pt>
                <c:pt idx="459">
                  <c:v>0.5889636288828991</c:v>
                </c:pt>
                <c:pt idx="460">
                  <c:v>0.59024677404386405</c:v>
                </c:pt>
                <c:pt idx="461">
                  <c:v>0.59152991920482889</c:v>
                </c:pt>
                <c:pt idx="462">
                  <c:v>0.59281306436579384</c:v>
                </c:pt>
                <c:pt idx="463">
                  <c:v>0.59409620952675879</c:v>
                </c:pt>
                <c:pt idx="464">
                  <c:v>0.59537935468772374</c:v>
                </c:pt>
                <c:pt idx="465">
                  <c:v>0.59666249984868869</c:v>
                </c:pt>
                <c:pt idx="466">
                  <c:v>0.59794564500965353</c:v>
                </c:pt>
                <c:pt idx="467">
                  <c:v>0.59922879017061847</c:v>
                </c:pt>
                <c:pt idx="468">
                  <c:v>0.60051193533158342</c:v>
                </c:pt>
                <c:pt idx="469">
                  <c:v>0.60179508049254837</c:v>
                </c:pt>
                <c:pt idx="470">
                  <c:v>0.60307822565351321</c:v>
                </c:pt>
                <c:pt idx="471">
                  <c:v>0.60436137081447816</c:v>
                </c:pt>
                <c:pt idx="472">
                  <c:v>0.60564451597544311</c:v>
                </c:pt>
                <c:pt idx="473">
                  <c:v>0.60692766113640806</c:v>
                </c:pt>
                <c:pt idx="474">
                  <c:v>0.6082108062973729</c:v>
                </c:pt>
                <c:pt idx="475">
                  <c:v>0.60949395145833785</c:v>
                </c:pt>
                <c:pt idx="476">
                  <c:v>0.6107770966193028</c:v>
                </c:pt>
                <c:pt idx="477">
                  <c:v>0.61206024178026774</c:v>
                </c:pt>
                <c:pt idx="478">
                  <c:v>0.61334338694123258</c:v>
                </c:pt>
                <c:pt idx="479">
                  <c:v>0.61462653210219753</c:v>
                </c:pt>
                <c:pt idx="480">
                  <c:v>0.61590967726316248</c:v>
                </c:pt>
                <c:pt idx="481">
                  <c:v>0.61719282242412743</c:v>
                </c:pt>
                <c:pt idx="482">
                  <c:v>0.61847596758509227</c:v>
                </c:pt>
                <c:pt idx="483">
                  <c:v>0.61975911274605722</c:v>
                </c:pt>
                <c:pt idx="484">
                  <c:v>0.62104225790702217</c:v>
                </c:pt>
                <c:pt idx="485">
                  <c:v>0.62232540306798712</c:v>
                </c:pt>
                <c:pt idx="486">
                  <c:v>0.62360854822895195</c:v>
                </c:pt>
                <c:pt idx="487">
                  <c:v>0.6248916933899169</c:v>
                </c:pt>
                <c:pt idx="488">
                  <c:v>0.62617483855088185</c:v>
                </c:pt>
                <c:pt idx="489">
                  <c:v>0.6274579837118468</c:v>
                </c:pt>
                <c:pt idx="490">
                  <c:v>0.62874112887281164</c:v>
                </c:pt>
                <c:pt idx="491">
                  <c:v>0.63002427403377659</c:v>
                </c:pt>
                <c:pt idx="492">
                  <c:v>0.63130741919474154</c:v>
                </c:pt>
                <c:pt idx="493">
                  <c:v>0.63259056435570649</c:v>
                </c:pt>
                <c:pt idx="494">
                  <c:v>0.63387370951667132</c:v>
                </c:pt>
                <c:pt idx="495">
                  <c:v>0.63515685467763627</c:v>
                </c:pt>
                <c:pt idx="496">
                  <c:v>0.63643999983860122</c:v>
                </c:pt>
                <c:pt idx="497">
                  <c:v>0.63772314499956617</c:v>
                </c:pt>
                <c:pt idx="498">
                  <c:v>0.63900629016053101</c:v>
                </c:pt>
                <c:pt idx="499">
                  <c:v>0.64028943532149596</c:v>
                </c:pt>
                <c:pt idx="500">
                  <c:v>0.64157258048246091</c:v>
                </c:pt>
                <c:pt idx="501">
                  <c:v>0.64285572564342586</c:v>
                </c:pt>
                <c:pt idx="502">
                  <c:v>0.6441388708043907</c:v>
                </c:pt>
                <c:pt idx="503">
                  <c:v>0.64542201596535564</c:v>
                </c:pt>
                <c:pt idx="504">
                  <c:v>0.64670516112632059</c:v>
                </c:pt>
                <c:pt idx="505">
                  <c:v>0.64798830628728554</c:v>
                </c:pt>
                <c:pt idx="506">
                  <c:v>0.64927145144825038</c:v>
                </c:pt>
                <c:pt idx="507">
                  <c:v>0.65055459660921533</c:v>
                </c:pt>
                <c:pt idx="508">
                  <c:v>0.65183774177018028</c:v>
                </c:pt>
                <c:pt idx="509">
                  <c:v>0.65312088693114523</c:v>
                </c:pt>
                <c:pt idx="510">
                  <c:v>0.65440403209211007</c:v>
                </c:pt>
                <c:pt idx="511">
                  <c:v>0.65568717725307502</c:v>
                </c:pt>
                <c:pt idx="512">
                  <c:v>0.65697032241403996</c:v>
                </c:pt>
                <c:pt idx="513">
                  <c:v>0.65825346757500491</c:v>
                </c:pt>
                <c:pt idx="514">
                  <c:v>0.65953661273596975</c:v>
                </c:pt>
                <c:pt idx="515">
                  <c:v>0.6608197578969347</c:v>
                </c:pt>
                <c:pt idx="516">
                  <c:v>0.66210290305789965</c:v>
                </c:pt>
                <c:pt idx="517">
                  <c:v>0.6633860482188646</c:v>
                </c:pt>
                <c:pt idx="518">
                  <c:v>0.66466919337982944</c:v>
                </c:pt>
                <c:pt idx="519">
                  <c:v>0.66595233854079439</c:v>
                </c:pt>
                <c:pt idx="520">
                  <c:v>0.66723548370175934</c:v>
                </c:pt>
                <c:pt idx="521">
                  <c:v>0.66851862886272428</c:v>
                </c:pt>
                <c:pt idx="522">
                  <c:v>0.66980177402368912</c:v>
                </c:pt>
                <c:pt idx="523">
                  <c:v>0.67108491918465407</c:v>
                </c:pt>
                <c:pt idx="524">
                  <c:v>0.67236806434561902</c:v>
                </c:pt>
                <c:pt idx="525">
                  <c:v>0.67365120950658397</c:v>
                </c:pt>
                <c:pt idx="526">
                  <c:v>0.67493435466754881</c:v>
                </c:pt>
                <c:pt idx="527">
                  <c:v>0.67621749982851376</c:v>
                </c:pt>
                <c:pt idx="528">
                  <c:v>0.67750064498947871</c:v>
                </c:pt>
                <c:pt idx="529">
                  <c:v>0.67878379015044366</c:v>
                </c:pt>
                <c:pt idx="530">
                  <c:v>0.6800669353114086</c:v>
                </c:pt>
                <c:pt idx="531">
                  <c:v>0.68135008047237344</c:v>
                </c:pt>
                <c:pt idx="532">
                  <c:v>0.68263322563333839</c:v>
                </c:pt>
                <c:pt idx="533">
                  <c:v>0.68391637079430334</c:v>
                </c:pt>
                <c:pt idx="534">
                  <c:v>0.68519951595526829</c:v>
                </c:pt>
                <c:pt idx="535">
                  <c:v>0.68648266111623313</c:v>
                </c:pt>
                <c:pt idx="536">
                  <c:v>0.68776580627719808</c:v>
                </c:pt>
                <c:pt idx="537">
                  <c:v>0.68904895143816303</c:v>
                </c:pt>
                <c:pt idx="538">
                  <c:v>0.69033209659912798</c:v>
                </c:pt>
                <c:pt idx="539">
                  <c:v>0.69161524176009281</c:v>
                </c:pt>
                <c:pt idx="540">
                  <c:v>0.69289838692105776</c:v>
                </c:pt>
                <c:pt idx="541">
                  <c:v>0.69418153208202271</c:v>
                </c:pt>
                <c:pt idx="542">
                  <c:v>0.69546467724298766</c:v>
                </c:pt>
                <c:pt idx="543">
                  <c:v>0.6967478224039525</c:v>
                </c:pt>
                <c:pt idx="544">
                  <c:v>0.69803096756491745</c:v>
                </c:pt>
                <c:pt idx="545">
                  <c:v>0.6993141127258824</c:v>
                </c:pt>
                <c:pt idx="546">
                  <c:v>0.70059725788684735</c:v>
                </c:pt>
                <c:pt idx="547">
                  <c:v>0.70188040304781218</c:v>
                </c:pt>
                <c:pt idx="548">
                  <c:v>0.70316354820877713</c:v>
                </c:pt>
                <c:pt idx="549">
                  <c:v>0.70444669336974208</c:v>
                </c:pt>
                <c:pt idx="550">
                  <c:v>0.70572983853070703</c:v>
                </c:pt>
                <c:pt idx="551">
                  <c:v>0.70701298369167187</c:v>
                </c:pt>
                <c:pt idx="552">
                  <c:v>0.70829612885263682</c:v>
                </c:pt>
                <c:pt idx="553">
                  <c:v>0.70957927401360177</c:v>
                </c:pt>
                <c:pt idx="554">
                  <c:v>0.71086241917456672</c:v>
                </c:pt>
                <c:pt idx="555">
                  <c:v>0.71214556433553156</c:v>
                </c:pt>
                <c:pt idx="556">
                  <c:v>0.7134287094964965</c:v>
                </c:pt>
                <c:pt idx="557">
                  <c:v>0.71471185465746145</c:v>
                </c:pt>
                <c:pt idx="558">
                  <c:v>0.7159949998184264</c:v>
                </c:pt>
                <c:pt idx="559">
                  <c:v>0.71727814497939124</c:v>
                </c:pt>
                <c:pt idx="560">
                  <c:v>0.71856129014035619</c:v>
                </c:pt>
                <c:pt idx="561">
                  <c:v>0.71984443530132114</c:v>
                </c:pt>
                <c:pt idx="562">
                  <c:v>0.72112758046228609</c:v>
                </c:pt>
                <c:pt idx="563">
                  <c:v>0.72241072562325093</c:v>
                </c:pt>
                <c:pt idx="564">
                  <c:v>0.72369387078421588</c:v>
                </c:pt>
                <c:pt idx="565">
                  <c:v>0.72497701594518082</c:v>
                </c:pt>
                <c:pt idx="566">
                  <c:v>0.72626016110614577</c:v>
                </c:pt>
                <c:pt idx="567">
                  <c:v>0.72754330626711061</c:v>
                </c:pt>
                <c:pt idx="568">
                  <c:v>0.72882645142807556</c:v>
                </c:pt>
                <c:pt idx="569">
                  <c:v>0.73010959658904051</c:v>
                </c:pt>
                <c:pt idx="570">
                  <c:v>0.73139274175000546</c:v>
                </c:pt>
                <c:pt idx="571">
                  <c:v>0.7326758869109703</c:v>
                </c:pt>
                <c:pt idx="572">
                  <c:v>0.73395903207193525</c:v>
                </c:pt>
                <c:pt idx="573">
                  <c:v>0.7352421772329002</c:v>
                </c:pt>
                <c:pt idx="574">
                  <c:v>0.73652532239386515</c:v>
                </c:pt>
                <c:pt idx="575">
                  <c:v>0.73780846755482998</c:v>
                </c:pt>
                <c:pt idx="576">
                  <c:v>0.73909161271579493</c:v>
                </c:pt>
                <c:pt idx="577">
                  <c:v>0.74037475787675988</c:v>
                </c:pt>
                <c:pt idx="578">
                  <c:v>0.74165790303772483</c:v>
                </c:pt>
                <c:pt idx="579">
                  <c:v>0.74294104819868967</c:v>
                </c:pt>
                <c:pt idx="580">
                  <c:v>0.74422419335965462</c:v>
                </c:pt>
                <c:pt idx="581">
                  <c:v>0.74550733852061957</c:v>
                </c:pt>
                <c:pt idx="582">
                  <c:v>0.74679048368158452</c:v>
                </c:pt>
                <c:pt idx="583">
                  <c:v>0.74807362884254935</c:v>
                </c:pt>
                <c:pt idx="584">
                  <c:v>0.7493567740035143</c:v>
                </c:pt>
                <c:pt idx="585">
                  <c:v>0.75063991916447925</c:v>
                </c:pt>
                <c:pt idx="586">
                  <c:v>0.7519230643254442</c:v>
                </c:pt>
                <c:pt idx="587">
                  <c:v>0.75320620948640904</c:v>
                </c:pt>
                <c:pt idx="588">
                  <c:v>0.75448935464737399</c:v>
                </c:pt>
                <c:pt idx="589">
                  <c:v>0.75577249980833894</c:v>
                </c:pt>
                <c:pt idx="590">
                  <c:v>0.75705564496930389</c:v>
                </c:pt>
                <c:pt idx="591">
                  <c:v>0.75833879013026873</c:v>
                </c:pt>
                <c:pt idx="592">
                  <c:v>0.75962193529123367</c:v>
                </c:pt>
                <c:pt idx="593">
                  <c:v>0.76090508045219862</c:v>
                </c:pt>
                <c:pt idx="594">
                  <c:v>0.76218822561316357</c:v>
                </c:pt>
                <c:pt idx="595">
                  <c:v>0.76347137077412841</c:v>
                </c:pt>
                <c:pt idx="596">
                  <c:v>0.76475451593509336</c:v>
                </c:pt>
                <c:pt idx="597">
                  <c:v>0.76603766109605831</c:v>
                </c:pt>
                <c:pt idx="598">
                  <c:v>0.76732080625702326</c:v>
                </c:pt>
                <c:pt idx="599">
                  <c:v>0.76860395141798821</c:v>
                </c:pt>
                <c:pt idx="600">
                  <c:v>0.76988709657895305</c:v>
                </c:pt>
                <c:pt idx="601">
                  <c:v>0.77117024173991799</c:v>
                </c:pt>
                <c:pt idx="602">
                  <c:v>0.77245338690088294</c:v>
                </c:pt>
                <c:pt idx="603">
                  <c:v>0.77373653206184789</c:v>
                </c:pt>
                <c:pt idx="604">
                  <c:v>0.77501967722281273</c:v>
                </c:pt>
                <c:pt idx="605">
                  <c:v>0.77630282238377768</c:v>
                </c:pt>
                <c:pt idx="606">
                  <c:v>0.77758596754474263</c:v>
                </c:pt>
                <c:pt idx="607">
                  <c:v>0.77886911270570758</c:v>
                </c:pt>
                <c:pt idx="608">
                  <c:v>0.78015225786667242</c:v>
                </c:pt>
                <c:pt idx="609">
                  <c:v>0.78143540302763737</c:v>
                </c:pt>
                <c:pt idx="610">
                  <c:v>0.78271854818860231</c:v>
                </c:pt>
                <c:pt idx="611">
                  <c:v>0.78400169334956726</c:v>
                </c:pt>
                <c:pt idx="612">
                  <c:v>0.7852848385105321</c:v>
                </c:pt>
                <c:pt idx="613">
                  <c:v>0.78656798367149705</c:v>
                </c:pt>
                <c:pt idx="614">
                  <c:v>0.787851128832462</c:v>
                </c:pt>
                <c:pt idx="615">
                  <c:v>0.78913427399342695</c:v>
                </c:pt>
                <c:pt idx="616">
                  <c:v>0.79041741915439179</c:v>
                </c:pt>
                <c:pt idx="617">
                  <c:v>0.79170056431535674</c:v>
                </c:pt>
                <c:pt idx="618">
                  <c:v>0.79298370947632169</c:v>
                </c:pt>
                <c:pt idx="619">
                  <c:v>0.79426685463728663</c:v>
                </c:pt>
                <c:pt idx="620">
                  <c:v>0.79554999979825147</c:v>
                </c:pt>
                <c:pt idx="621">
                  <c:v>0.79683314495921642</c:v>
                </c:pt>
                <c:pt idx="622">
                  <c:v>0.79811629012018137</c:v>
                </c:pt>
                <c:pt idx="623">
                  <c:v>0.79939943528114632</c:v>
                </c:pt>
                <c:pt idx="624">
                  <c:v>0.80068258044211116</c:v>
                </c:pt>
                <c:pt idx="625">
                  <c:v>0.80196572560307611</c:v>
                </c:pt>
                <c:pt idx="626">
                  <c:v>0.80324887076404106</c:v>
                </c:pt>
                <c:pt idx="627">
                  <c:v>0.80453201592500601</c:v>
                </c:pt>
                <c:pt idx="628">
                  <c:v>0.80581516108597084</c:v>
                </c:pt>
                <c:pt idx="629">
                  <c:v>0.80709830624693579</c:v>
                </c:pt>
                <c:pt idx="630">
                  <c:v>0.80838145140790074</c:v>
                </c:pt>
                <c:pt idx="631">
                  <c:v>0.80966459656886569</c:v>
                </c:pt>
                <c:pt idx="632">
                  <c:v>0.81094774172983053</c:v>
                </c:pt>
                <c:pt idx="633">
                  <c:v>0.81223088689079548</c:v>
                </c:pt>
                <c:pt idx="634">
                  <c:v>0.81351403205176043</c:v>
                </c:pt>
                <c:pt idx="635">
                  <c:v>0.81479717721272538</c:v>
                </c:pt>
                <c:pt idx="636">
                  <c:v>0.81608032237369021</c:v>
                </c:pt>
                <c:pt idx="637">
                  <c:v>0.81736346753465516</c:v>
                </c:pt>
                <c:pt idx="638">
                  <c:v>0.81864661269562011</c:v>
                </c:pt>
                <c:pt idx="639">
                  <c:v>0.81992975785658506</c:v>
                </c:pt>
                <c:pt idx="640">
                  <c:v>0.8212129030175499</c:v>
                </c:pt>
                <c:pt idx="641">
                  <c:v>0.82249604817851485</c:v>
                </c:pt>
                <c:pt idx="642">
                  <c:v>0.8237791933394798</c:v>
                </c:pt>
                <c:pt idx="643">
                  <c:v>0.82506233850044475</c:v>
                </c:pt>
                <c:pt idx="644">
                  <c:v>0.82634548366140959</c:v>
                </c:pt>
                <c:pt idx="645">
                  <c:v>0.82762862882237453</c:v>
                </c:pt>
                <c:pt idx="646">
                  <c:v>0.82891177398333948</c:v>
                </c:pt>
                <c:pt idx="647">
                  <c:v>0.83019491914430443</c:v>
                </c:pt>
                <c:pt idx="648">
                  <c:v>0.83147806430526927</c:v>
                </c:pt>
                <c:pt idx="649">
                  <c:v>0.83276120946623422</c:v>
                </c:pt>
                <c:pt idx="650">
                  <c:v>0.83404435462719917</c:v>
                </c:pt>
                <c:pt idx="651">
                  <c:v>0.83532749978816412</c:v>
                </c:pt>
                <c:pt idx="652">
                  <c:v>0.83661064494912896</c:v>
                </c:pt>
                <c:pt idx="653">
                  <c:v>0.83789379011009391</c:v>
                </c:pt>
                <c:pt idx="654">
                  <c:v>0.83917693527105885</c:v>
                </c:pt>
                <c:pt idx="655">
                  <c:v>0.8404600804320238</c:v>
                </c:pt>
                <c:pt idx="656">
                  <c:v>0.84174322559298864</c:v>
                </c:pt>
                <c:pt idx="657">
                  <c:v>0.84302637075395359</c:v>
                </c:pt>
                <c:pt idx="658">
                  <c:v>0.84430951591491854</c:v>
                </c:pt>
                <c:pt idx="659">
                  <c:v>0.84559266107588349</c:v>
                </c:pt>
                <c:pt idx="660">
                  <c:v>0.84687580623684833</c:v>
                </c:pt>
                <c:pt idx="661">
                  <c:v>0.84815895139781328</c:v>
                </c:pt>
                <c:pt idx="662">
                  <c:v>0.84944209655877823</c:v>
                </c:pt>
                <c:pt idx="663">
                  <c:v>0.85072524171974317</c:v>
                </c:pt>
                <c:pt idx="664">
                  <c:v>0.85200838688070812</c:v>
                </c:pt>
                <c:pt idx="665">
                  <c:v>0.85329153204167296</c:v>
                </c:pt>
                <c:pt idx="666">
                  <c:v>0.85457467720263791</c:v>
                </c:pt>
                <c:pt idx="667">
                  <c:v>0.85585782236360286</c:v>
                </c:pt>
                <c:pt idx="668">
                  <c:v>0.85714096752456781</c:v>
                </c:pt>
                <c:pt idx="669">
                  <c:v>0.85842411268553265</c:v>
                </c:pt>
                <c:pt idx="670">
                  <c:v>0.8597072578464976</c:v>
                </c:pt>
                <c:pt idx="671">
                  <c:v>0.86099040300746255</c:v>
                </c:pt>
                <c:pt idx="672">
                  <c:v>0.86227354816842749</c:v>
                </c:pt>
                <c:pt idx="673">
                  <c:v>0.86355669332939233</c:v>
                </c:pt>
                <c:pt idx="674">
                  <c:v>0.86483983849035728</c:v>
                </c:pt>
                <c:pt idx="675">
                  <c:v>0.86612298365132223</c:v>
                </c:pt>
                <c:pt idx="676">
                  <c:v>0.86740612881228718</c:v>
                </c:pt>
                <c:pt idx="677">
                  <c:v>0.86868927397325202</c:v>
                </c:pt>
                <c:pt idx="678">
                  <c:v>0.86997241913421697</c:v>
                </c:pt>
                <c:pt idx="679">
                  <c:v>0.87125556429518192</c:v>
                </c:pt>
                <c:pt idx="680">
                  <c:v>0.87253870945614687</c:v>
                </c:pt>
                <c:pt idx="681">
                  <c:v>0.8738218546171117</c:v>
                </c:pt>
                <c:pt idx="682">
                  <c:v>0.87510499977807665</c:v>
                </c:pt>
                <c:pt idx="683">
                  <c:v>0.8763881449390416</c:v>
                </c:pt>
                <c:pt idx="684">
                  <c:v>0.87767129010000655</c:v>
                </c:pt>
                <c:pt idx="685">
                  <c:v>0.87895443526097139</c:v>
                </c:pt>
                <c:pt idx="686">
                  <c:v>0.88023758042193634</c:v>
                </c:pt>
                <c:pt idx="687">
                  <c:v>0.88152072558290129</c:v>
                </c:pt>
                <c:pt idx="688">
                  <c:v>0.88280387074386624</c:v>
                </c:pt>
                <c:pt idx="689">
                  <c:v>0.88408701590483108</c:v>
                </c:pt>
                <c:pt idx="690">
                  <c:v>0.88537016106579602</c:v>
                </c:pt>
                <c:pt idx="691">
                  <c:v>0.88665330622676097</c:v>
                </c:pt>
                <c:pt idx="692">
                  <c:v>0.88793645138772592</c:v>
                </c:pt>
                <c:pt idx="693">
                  <c:v>0.88921959654869076</c:v>
                </c:pt>
                <c:pt idx="694">
                  <c:v>0.89050274170965571</c:v>
                </c:pt>
                <c:pt idx="695">
                  <c:v>0.89178588687062066</c:v>
                </c:pt>
                <c:pt idx="696">
                  <c:v>0.89306903203158561</c:v>
                </c:pt>
                <c:pt idx="697">
                  <c:v>0.89435217719255045</c:v>
                </c:pt>
                <c:pt idx="698">
                  <c:v>0.8956353223535154</c:v>
                </c:pt>
                <c:pt idx="699">
                  <c:v>0.89691846751448034</c:v>
                </c:pt>
                <c:pt idx="700">
                  <c:v>0.89820161267544529</c:v>
                </c:pt>
                <c:pt idx="701">
                  <c:v>0.89948475783641013</c:v>
                </c:pt>
                <c:pt idx="702">
                  <c:v>0.90076790299737508</c:v>
                </c:pt>
                <c:pt idx="703">
                  <c:v>0.90205104815834003</c:v>
                </c:pt>
                <c:pt idx="704">
                  <c:v>0.90333419331930498</c:v>
                </c:pt>
                <c:pt idx="705">
                  <c:v>0.90461733848026982</c:v>
                </c:pt>
                <c:pt idx="706">
                  <c:v>0.90590048364123477</c:v>
                </c:pt>
                <c:pt idx="707">
                  <c:v>0.90718362880219972</c:v>
                </c:pt>
                <c:pt idx="708">
                  <c:v>0.90846677396316466</c:v>
                </c:pt>
                <c:pt idx="709">
                  <c:v>0.9097499191241295</c:v>
                </c:pt>
                <c:pt idx="710">
                  <c:v>0.91103306428509445</c:v>
                </c:pt>
                <c:pt idx="711">
                  <c:v>0.9123162094460594</c:v>
                </c:pt>
                <c:pt idx="712">
                  <c:v>0.91359935460702435</c:v>
                </c:pt>
                <c:pt idx="713">
                  <c:v>0.91488249976798919</c:v>
                </c:pt>
                <c:pt idx="714">
                  <c:v>0.91616564492895414</c:v>
                </c:pt>
                <c:pt idx="715">
                  <c:v>0.91744879008991909</c:v>
                </c:pt>
                <c:pt idx="716">
                  <c:v>0.91873193525088404</c:v>
                </c:pt>
                <c:pt idx="717">
                  <c:v>0.92001508041184887</c:v>
                </c:pt>
                <c:pt idx="718">
                  <c:v>0.92129822557281382</c:v>
                </c:pt>
                <c:pt idx="719">
                  <c:v>0.92258137073377877</c:v>
                </c:pt>
                <c:pt idx="720">
                  <c:v>0.92386451589474372</c:v>
                </c:pt>
                <c:pt idx="721">
                  <c:v>0.92514766105570856</c:v>
                </c:pt>
                <c:pt idx="722">
                  <c:v>0.92643080621667351</c:v>
                </c:pt>
                <c:pt idx="723">
                  <c:v>0.92771395137763846</c:v>
                </c:pt>
                <c:pt idx="724">
                  <c:v>0.92899709653860341</c:v>
                </c:pt>
                <c:pt idx="725">
                  <c:v>0.93028024169956824</c:v>
                </c:pt>
                <c:pt idx="726">
                  <c:v>0.93156338686053319</c:v>
                </c:pt>
                <c:pt idx="727">
                  <c:v>0.93284653202149814</c:v>
                </c:pt>
                <c:pt idx="728">
                  <c:v>0.93412967718246309</c:v>
                </c:pt>
                <c:pt idx="729">
                  <c:v>0.93541282234342804</c:v>
                </c:pt>
                <c:pt idx="730">
                  <c:v>0.93669596750439288</c:v>
                </c:pt>
                <c:pt idx="731">
                  <c:v>0.93797911266535783</c:v>
                </c:pt>
                <c:pt idx="732">
                  <c:v>0.93926225782632278</c:v>
                </c:pt>
                <c:pt idx="733">
                  <c:v>0.94054540298728773</c:v>
                </c:pt>
                <c:pt idx="734">
                  <c:v>0.94182854814825256</c:v>
                </c:pt>
                <c:pt idx="735">
                  <c:v>0.94311169330921751</c:v>
                </c:pt>
                <c:pt idx="736">
                  <c:v>0.94439483847018246</c:v>
                </c:pt>
                <c:pt idx="737">
                  <c:v>0.94567798363114741</c:v>
                </c:pt>
                <c:pt idx="738">
                  <c:v>0.94696112879211225</c:v>
                </c:pt>
                <c:pt idx="739">
                  <c:v>0.9482442739530772</c:v>
                </c:pt>
                <c:pt idx="740">
                  <c:v>0.94952741911404215</c:v>
                </c:pt>
                <c:pt idx="741">
                  <c:v>0.9508105642750071</c:v>
                </c:pt>
                <c:pt idx="742">
                  <c:v>0.95209370943597194</c:v>
                </c:pt>
                <c:pt idx="743">
                  <c:v>0.95337685459693688</c:v>
                </c:pt>
                <c:pt idx="744">
                  <c:v>0.95465999975790183</c:v>
                </c:pt>
                <c:pt idx="745">
                  <c:v>0.95594314491886678</c:v>
                </c:pt>
                <c:pt idx="746">
                  <c:v>0.95722629007983162</c:v>
                </c:pt>
                <c:pt idx="747">
                  <c:v>0.95850943524079657</c:v>
                </c:pt>
                <c:pt idx="748">
                  <c:v>0.95979258040176152</c:v>
                </c:pt>
                <c:pt idx="749">
                  <c:v>0.96107572556272647</c:v>
                </c:pt>
                <c:pt idx="750">
                  <c:v>0.96235887072369131</c:v>
                </c:pt>
                <c:pt idx="751">
                  <c:v>0.96364201588465626</c:v>
                </c:pt>
                <c:pt idx="752">
                  <c:v>0.9649251610456212</c:v>
                </c:pt>
                <c:pt idx="753">
                  <c:v>0.96620830620658615</c:v>
                </c:pt>
                <c:pt idx="754">
                  <c:v>0.96749145136755099</c:v>
                </c:pt>
                <c:pt idx="755">
                  <c:v>0.96877459652851594</c:v>
                </c:pt>
                <c:pt idx="756">
                  <c:v>0.97005774168948089</c:v>
                </c:pt>
                <c:pt idx="757">
                  <c:v>0.97134088685044584</c:v>
                </c:pt>
                <c:pt idx="758">
                  <c:v>0.97262403201141068</c:v>
                </c:pt>
                <c:pt idx="759">
                  <c:v>0.97390717717237563</c:v>
                </c:pt>
                <c:pt idx="760">
                  <c:v>0.97519032233334058</c:v>
                </c:pt>
                <c:pt idx="761">
                  <c:v>0.97647346749430552</c:v>
                </c:pt>
                <c:pt idx="762">
                  <c:v>0.97775661265527036</c:v>
                </c:pt>
                <c:pt idx="763">
                  <c:v>0.97903975781623531</c:v>
                </c:pt>
                <c:pt idx="764">
                  <c:v>0.98032290297720026</c:v>
                </c:pt>
                <c:pt idx="765">
                  <c:v>0.98160604813816521</c:v>
                </c:pt>
                <c:pt idx="766">
                  <c:v>0.98288919329913005</c:v>
                </c:pt>
                <c:pt idx="767">
                  <c:v>0.984172338460095</c:v>
                </c:pt>
                <c:pt idx="768">
                  <c:v>0.98545548362105995</c:v>
                </c:pt>
                <c:pt idx="769">
                  <c:v>0.9867386287820249</c:v>
                </c:pt>
                <c:pt idx="770">
                  <c:v>0.98802177394298973</c:v>
                </c:pt>
                <c:pt idx="771">
                  <c:v>0.98930491910395468</c:v>
                </c:pt>
                <c:pt idx="772">
                  <c:v>0.99058806426491963</c:v>
                </c:pt>
                <c:pt idx="773">
                  <c:v>0.99187120942588458</c:v>
                </c:pt>
                <c:pt idx="774">
                  <c:v>0.99315435458684942</c:v>
                </c:pt>
                <c:pt idx="775">
                  <c:v>0.99443749974781437</c:v>
                </c:pt>
                <c:pt idx="776">
                  <c:v>0.99572064490877932</c:v>
                </c:pt>
                <c:pt idx="777">
                  <c:v>0.99700379006974427</c:v>
                </c:pt>
                <c:pt idx="778">
                  <c:v>0.9982869352307091</c:v>
                </c:pt>
                <c:pt idx="779">
                  <c:v>0.99957008039167405</c:v>
                </c:pt>
                <c:pt idx="780">
                  <c:v>1.000853225552639</c:v>
                </c:pt>
                <c:pt idx="781">
                  <c:v>1.002136370713604</c:v>
                </c:pt>
                <c:pt idx="782">
                  <c:v>1.0034195158745689</c:v>
                </c:pt>
                <c:pt idx="783">
                  <c:v>1.0047026610355339</c:v>
                </c:pt>
                <c:pt idx="784">
                  <c:v>1.0059858061964986</c:v>
                </c:pt>
                <c:pt idx="785">
                  <c:v>1.0072689513574635</c:v>
                </c:pt>
                <c:pt idx="786">
                  <c:v>1.0085520965184285</c:v>
                </c:pt>
                <c:pt idx="787">
                  <c:v>1.0098352416793934</c:v>
                </c:pt>
                <c:pt idx="788">
                  <c:v>1.0111183868403584</c:v>
                </c:pt>
                <c:pt idx="789">
                  <c:v>1.0124015320013233</c:v>
                </c:pt>
                <c:pt idx="790">
                  <c:v>1.0136846771622883</c:v>
                </c:pt>
                <c:pt idx="791">
                  <c:v>1.0149678223232532</c:v>
                </c:pt>
                <c:pt idx="792">
                  <c:v>1.0162509674842179</c:v>
                </c:pt>
                <c:pt idx="793">
                  <c:v>1.0175341126451829</c:v>
                </c:pt>
                <c:pt idx="794">
                  <c:v>1.0188172578061478</c:v>
                </c:pt>
                <c:pt idx="795">
                  <c:v>1.0201004029671128</c:v>
                </c:pt>
                <c:pt idx="796">
                  <c:v>1.0213835481280777</c:v>
                </c:pt>
                <c:pt idx="797">
                  <c:v>1.0226666932890427</c:v>
                </c:pt>
                <c:pt idx="798">
                  <c:v>1.0239498384500076</c:v>
                </c:pt>
                <c:pt idx="799">
                  <c:v>1.0252329836109726</c:v>
                </c:pt>
                <c:pt idx="800">
                  <c:v>1.0265161287719375</c:v>
                </c:pt>
                <c:pt idx="801">
                  <c:v>1.0277992739329023</c:v>
                </c:pt>
                <c:pt idx="802">
                  <c:v>1.0290824190938672</c:v>
                </c:pt>
                <c:pt idx="803">
                  <c:v>1.0303655642548322</c:v>
                </c:pt>
                <c:pt idx="804">
                  <c:v>1.0316487094157971</c:v>
                </c:pt>
                <c:pt idx="805">
                  <c:v>1.0329318545767621</c:v>
                </c:pt>
                <c:pt idx="806">
                  <c:v>1.034214999737727</c:v>
                </c:pt>
                <c:pt idx="807">
                  <c:v>1.035498144898692</c:v>
                </c:pt>
                <c:pt idx="808">
                  <c:v>1.0367812900596569</c:v>
                </c:pt>
                <c:pt idx="809">
                  <c:v>1.0380644352206216</c:v>
                </c:pt>
                <c:pt idx="810">
                  <c:v>1.0393475803815866</c:v>
                </c:pt>
                <c:pt idx="811">
                  <c:v>1.0406307255425515</c:v>
                </c:pt>
                <c:pt idx="812">
                  <c:v>1.0419138707035165</c:v>
                </c:pt>
                <c:pt idx="813">
                  <c:v>1.0431970158644814</c:v>
                </c:pt>
                <c:pt idx="814">
                  <c:v>1.0444801610254464</c:v>
                </c:pt>
                <c:pt idx="815">
                  <c:v>1.0457633061864113</c:v>
                </c:pt>
                <c:pt idx="816">
                  <c:v>1.0470464513473763</c:v>
                </c:pt>
                <c:pt idx="817">
                  <c:v>1.048329596508341</c:v>
                </c:pt>
                <c:pt idx="818">
                  <c:v>1.049612741669306</c:v>
                </c:pt>
                <c:pt idx="819">
                  <c:v>1.0508958868302709</c:v>
                </c:pt>
                <c:pt idx="820">
                  <c:v>1.0521790319912359</c:v>
                </c:pt>
                <c:pt idx="821">
                  <c:v>1.0534621771522008</c:v>
                </c:pt>
                <c:pt idx="822">
                  <c:v>1.0547453223131658</c:v>
                </c:pt>
                <c:pt idx="823">
                  <c:v>1.0560284674741307</c:v>
                </c:pt>
                <c:pt idx="824">
                  <c:v>1.0573116126350957</c:v>
                </c:pt>
                <c:pt idx="825">
                  <c:v>1.0585947577960604</c:v>
                </c:pt>
                <c:pt idx="826">
                  <c:v>1.0598779029570253</c:v>
                </c:pt>
                <c:pt idx="827">
                  <c:v>1.0611610481179903</c:v>
                </c:pt>
                <c:pt idx="828">
                  <c:v>1.0624441932789552</c:v>
                </c:pt>
                <c:pt idx="829">
                  <c:v>1.0637273384399202</c:v>
                </c:pt>
                <c:pt idx="830">
                  <c:v>1.0650104836008851</c:v>
                </c:pt>
                <c:pt idx="831">
                  <c:v>1.0662936287618501</c:v>
                </c:pt>
                <c:pt idx="832">
                  <c:v>1.067576773922815</c:v>
                </c:pt>
                <c:pt idx="833">
                  <c:v>1.0688599190837798</c:v>
                </c:pt>
                <c:pt idx="834">
                  <c:v>1.0701430642447447</c:v>
                </c:pt>
                <c:pt idx="835">
                  <c:v>1.0714262094057097</c:v>
                </c:pt>
                <c:pt idx="836">
                  <c:v>1.0727093545666746</c:v>
                </c:pt>
                <c:pt idx="837">
                  <c:v>1.0739924997276395</c:v>
                </c:pt>
                <c:pt idx="838">
                  <c:v>1.0752756448886045</c:v>
                </c:pt>
                <c:pt idx="839">
                  <c:v>1.0765587900495694</c:v>
                </c:pt>
                <c:pt idx="840">
                  <c:v>1.0778419352105344</c:v>
                </c:pt>
                <c:pt idx="841">
                  <c:v>1.0791250803714991</c:v>
                </c:pt>
                <c:pt idx="842">
                  <c:v>1.0804082255324641</c:v>
                </c:pt>
                <c:pt idx="843">
                  <c:v>1.081691370693429</c:v>
                </c:pt>
                <c:pt idx="844">
                  <c:v>1.082974515854394</c:v>
                </c:pt>
                <c:pt idx="845">
                  <c:v>1.0842576610153589</c:v>
                </c:pt>
                <c:pt idx="846">
                  <c:v>1.0855408061763239</c:v>
                </c:pt>
                <c:pt idx="847">
                  <c:v>1.0868239513372888</c:v>
                </c:pt>
                <c:pt idx="848">
                  <c:v>1.0881070964982538</c:v>
                </c:pt>
                <c:pt idx="849">
                  <c:v>1.0893902416592185</c:v>
                </c:pt>
                <c:pt idx="850">
                  <c:v>1.0906733868201834</c:v>
                </c:pt>
                <c:pt idx="851">
                  <c:v>1.0919565319811484</c:v>
                </c:pt>
                <c:pt idx="852">
                  <c:v>1.0932396771421133</c:v>
                </c:pt>
                <c:pt idx="853">
                  <c:v>1.0945228223030783</c:v>
                </c:pt>
                <c:pt idx="854">
                  <c:v>1.0958059674640432</c:v>
                </c:pt>
                <c:pt idx="855">
                  <c:v>1.0970891126250082</c:v>
                </c:pt>
                <c:pt idx="856">
                  <c:v>1.0983722577859731</c:v>
                </c:pt>
                <c:pt idx="857">
                  <c:v>1.0996554029469379</c:v>
                </c:pt>
                <c:pt idx="858">
                  <c:v>1.1009385481079028</c:v>
                </c:pt>
                <c:pt idx="859">
                  <c:v>1.1022216932688678</c:v>
                </c:pt>
                <c:pt idx="860">
                  <c:v>1.1035048384298327</c:v>
                </c:pt>
                <c:pt idx="861">
                  <c:v>1.1047879835907977</c:v>
                </c:pt>
                <c:pt idx="862">
                  <c:v>1.1060711287517626</c:v>
                </c:pt>
                <c:pt idx="863">
                  <c:v>1.1073542739127276</c:v>
                </c:pt>
                <c:pt idx="864">
                  <c:v>1.1086374190736925</c:v>
                </c:pt>
                <c:pt idx="865">
                  <c:v>1.1099205642346575</c:v>
                </c:pt>
                <c:pt idx="866">
                  <c:v>1.1112037093956222</c:v>
                </c:pt>
                <c:pt idx="867">
                  <c:v>1.1124868545565871</c:v>
                </c:pt>
                <c:pt idx="868">
                  <c:v>1.1137699997175521</c:v>
                </c:pt>
                <c:pt idx="869">
                  <c:v>1.115053144878517</c:v>
                </c:pt>
                <c:pt idx="870">
                  <c:v>1.116336290039482</c:v>
                </c:pt>
                <c:pt idx="871">
                  <c:v>1.1176194352004469</c:v>
                </c:pt>
                <c:pt idx="872">
                  <c:v>1.1189025803614119</c:v>
                </c:pt>
                <c:pt idx="873">
                  <c:v>1.1201857255223768</c:v>
                </c:pt>
                <c:pt idx="874">
                  <c:v>1.1214688706833416</c:v>
                </c:pt>
                <c:pt idx="875">
                  <c:v>1.1227520158443065</c:v>
                </c:pt>
                <c:pt idx="876">
                  <c:v>1.1240351610052715</c:v>
                </c:pt>
                <c:pt idx="877">
                  <c:v>1.1253183061662364</c:v>
                </c:pt>
                <c:pt idx="878">
                  <c:v>1.1266014513272014</c:v>
                </c:pt>
                <c:pt idx="879">
                  <c:v>1.1278845964881663</c:v>
                </c:pt>
                <c:pt idx="880">
                  <c:v>1.1291677416491313</c:v>
                </c:pt>
                <c:pt idx="881">
                  <c:v>1.1304508868100962</c:v>
                </c:pt>
                <c:pt idx="882">
                  <c:v>1.1317340319710609</c:v>
                </c:pt>
                <c:pt idx="883">
                  <c:v>1.1330171771320259</c:v>
                </c:pt>
                <c:pt idx="884">
                  <c:v>1.1343003222929908</c:v>
                </c:pt>
                <c:pt idx="885">
                  <c:v>1.1355834674539558</c:v>
                </c:pt>
                <c:pt idx="886">
                  <c:v>1.1368666126149207</c:v>
                </c:pt>
                <c:pt idx="887">
                  <c:v>1.1381497577758857</c:v>
                </c:pt>
                <c:pt idx="888">
                  <c:v>1.1394329029368506</c:v>
                </c:pt>
                <c:pt idx="889">
                  <c:v>1.1407160480978156</c:v>
                </c:pt>
                <c:pt idx="890">
                  <c:v>1.1419991932587803</c:v>
                </c:pt>
                <c:pt idx="891">
                  <c:v>1.1432823384197452</c:v>
                </c:pt>
                <c:pt idx="892">
                  <c:v>1.1445654835807102</c:v>
                </c:pt>
                <c:pt idx="893">
                  <c:v>1.1458486287416751</c:v>
                </c:pt>
                <c:pt idx="894">
                  <c:v>1.1471317739026401</c:v>
                </c:pt>
                <c:pt idx="895">
                  <c:v>1.148414919063605</c:v>
                </c:pt>
                <c:pt idx="896">
                  <c:v>1.14969806422457</c:v>
                </c:pt>
                <c:pt idx="897">
                  <c:v>1.1509812093855349</c:v>
                </c:pt>
                <c:pt idx="898">
                  <c:v>1.1522643545464997</c:v>
                </c:pt>
                <c:pt idx="899">
                  <c:v>1.1535474997074646</c:v>
                </c:pt>
                <c:pt idx="900">
                  <c:v>1.1548306448684296</c:v>
                </c:pt>
                <c:pt idx="901">
                  <c:v>1.1561137900293945</c:v>
                </c:pt>
                <c:pt idx="902">
                  <c:v>1.1573969351903595</c:v>
                </c:pt>
                <c:pt idx="903">
                  <c:v>1.1586800803513244</c:v>
                </c:pt>
                <c:pt idx="904">
                  <c:v>1.1599632255122894</c:v>
                </c:pt>
                <c:pt idx="905">
                  <c:v>1.1612463706732543</c:v>
                </c:pt>
                <c:pt idx="906">
                  <c:v>1.162529515834219</c:v>
                </c:pt>
                <c:pt idx="907">
                  <c:v>1.163812660995184</c:v>
                </c:pt>
                <c:pt idx="908">
                  <c:v>1.1650958061561489</c:v>
                </c:pt>
                <c:pt idx="909">
                  <c:v>1.1663789513171139</c:v>
                </c:pt>
                <c:pt idx="910">
                  <c:v>1.1676620964780788</c:v>
                </c:pt>
                <c:pt idx="911">
                  <c:v>1.1689452416390438</c:v>
                </c:pt>
                <c:pt idx="912">
                  <c:v>1.1702283868000087</c:v>
                </c:pt>
                <c:pt idx="913">
                  <c:v>1.1715115319609737</c:v>
                </c:pt>
                <c:pt idx="914">
                  <c:v>1.1727946771219384</c:v>
                </c:pt>
                <c:pt idx="915">
                  <c:v>1.1740778222829034</c:v>
                </c:pt>
                <c:pt idx="916">
                  <c:v>1.1753609674438683</c:v>
                </c:pt>
                <c:pt idx="917">
                  <c:v>1.1766441126048333</c:v>
                </c:pt>
                <c:pt idx="918">
                  <c:v>1.1779272577657982</c:v>
                </c:pt>
              </c:numCache>
            </c:numRef>
          </c:xVal>
          <c:yVal>
            <c:numRef>
              <c:f>Viscosity!$OG$2:$OG$920</c:f>
              <c:numCache>
                <c:formatCode>General</c:formatCode>
                <c:ptCount val="919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-4</c:v>
                </c:pt>
                <c:pt idx="26">
                  <c:v>4</c:v>
                </c:pt>
                <c:pt idx="27">
                  <c:v>4</c:v>
                </c:pt>
                <c:pt idx="28">
                  <c:v>8</c:v>
                </c:pt>
                <c:pt idx="29">
                  <c:v>8</c:v>
                </c:pt>
                <c:pt idx="30">
                  <c:v>4</c:v>
                </c:pt>
                <c:pt idx="31">
                  <c:v>-91.9</c:v>
                </c:pt>
                <c:pt idx="32">
                  <c:v>-4</c:v>
                </c:pt>
                <c:pt idx="33">
                  <c:v>8</c:v>
                </c:pt>
                <c:pt idx="34">
                  <c:v>-8</c:v>
                </c:pt>
                <c:pt idx="35">
                  <c:v>0</c:v>
                </c:pt>
                <c:pt idx="36">
                  <c:v>-4</c:v>
                </c:pt>
                <c:pt idx="37">
                  <c:v>0</c:v>
                </c:pt>
                <c:pt idx="38">
                  <c:v>-4</c:v>
                </c:pt>
                <c:pt idx="39">
                  <c:v>8</c:v>
                </c:pt>
                <c:pt idx="40">
                  <c:v>-4</c:v>
                </c:pt>
                <c:pt idx="41">
                  <c:v>12</c:v>
                </c:pt>
                <c:pt idx="42">
                  <c:v>-4</c:v>
                </c:pt>
                <c:pt idx="43">
                  <c:v>-8</c:v>
                </c:pt>
                <c:pt idx="44">
                  <c:v>93</c:v>
                </c:pt>
                <c:pt idx="45">
                  <c:v>-28</c:v>
                </c:pt>
                <c:pt idx="46">
                  <c:v>28</c:v>
                </c:pt>
                <c:pt idx="47">
                  <c:v>-47.8</c:v>
                </c:pt>
                <c:pt idx="48">
                  <c:v>-44.2</c:v>
                </c:pt>
                <c:pt idx="49">
                  <c:v>0</c:v>
                </c:pt>
                <c:pt idx="50">
                  <c:v>-16</c:v>
                </c:pt>
                <c:pt idx="51">
                  <c:v>0</c:v>
                </c:pt>
                <c:pt idx="52">
                  <c:v>33</c:v>
                </c:pt>
                <c:pt idx="53">
                  <c:v>-4</c:v>
                </c:pt>
                <c:pt idx="54">
                  <c:v>12</c:v>
                </c:pt>
                <c:pt idx="55">
                  <c:v>-4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-4</c:v>
                </c:pt>
                <c:pt idx="60">
                  <c:v>-4</c:v>
                </c:pt>
                <c:pt idx="61">
                  <c:v>-8</c:v>
                </c:pt>
                <c:pt idx="62">
                  <c:v>-4</c:v>
                </c:pt>
                <c:pt idx="63">
                  <c:v>0</c:v>
                </c:pt>
                <c:pt idx="64">
                  <c:v>8</c:v>
                </c:pt>
                <c:pt idx="65">
                  <c:v>-4</c:v>
                </c:pt>
                <c:pt idx="66">
                  <c:v>-8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-4</c:v>
                </c:pt>
                <c:pt idx="71">
                  <c:v>-4</c:v>
                </c:pt>
                <c:pt idx="72">
                  <c:v>-4</c:v>
                </c:pt>
                <c:pt idx="73">
                  <c:v>36</c:v>
                </c:pt>
                <c:pt idx="74">
                  <c:v>-32</c:v>
                </c:pt>
                <c:pt idx="75">
                  <c:v>0</c:v>
                </c:pt>
                <c:pt idx="76">
                  <c:v>24</c:v>
                </c:pt>
                <c:pt idx="77">
                  <c:v>0</c:v>
                </c:pt>
                <c:pt idx="78">
                  <c:v>73</c:v>
                </c:pt>
                <c:pt idx="79">
                  <c:v>-8</c:v>
                </c:pt>
                <c:pt idx="80">
                  <c:v>0</c:v>
                </c:pt>
                <c:pt idx="81">
                  <c:v>8</c:v>
                </c:pt>
                <c:pt idx="82">
                  <c:v>-4</c:v>
                </c:pt>
                <c:pt idx="83">
                  <c:v>-4</c:v>
                </c:pt>
                <c:pt idx="84">
                  <c:v>-8</c:v>
                </c:pt>
                <c:pt idx="85">
                  <c:v>0</c:v>
                </c:pt>
                <c:pt idx="86">
                  <c:v>4</c:v>
                </c:pt>
                <c:pt idx="87">
                  <c:v>12</c:v>
                </c:pt>
                <c:pt idx="88">
                  <c:v>0</c:v>
                </c:pt>
                <c:pt idx="89">
                  <c:v>8</c:v>
                </c:pt>
                <c:pt idx="90">
                  <c:v>-8</c:v>
                </c:pt>
                <c:pt idx="91">
                  <c:v>-4</c:v>
                </c:pt>
                <c:pt idx="92">
                  <c:v>20</c:v>
                </c:pt>
                <c:pt idx="93">
                  <c:v>20</c:v>
                </c:pt>
                <c:pt idx="94">
                  <c:v>-4</c:v>
                </c:pt>
                <c:pt idx="95">
                  <c:v>0</c:v>
                </c:pt>
                <c:pt idx="96">
                  <c:v>0</c:v>
                </c:pt>
                <c:pt idx="97">
                  <c:v>-4</c:v>
                </c:pt>
                <c:pt idx="98">
                  <c:v>28</c:v>
                </c:pt>
                <c:pt idx="99">
                  <c:v>-4</c:v>
                </c:pt>
                <c:pt idx="100">
                  <c:v>0</c:v>
                </c:pt>
                <c:pt idx="101">
                  <c:v>36</c:v>
                </c:pt>
                <c:pt idx="102">
                  <c:v>4</c:v>
                </c:pt>
                <c:pt idx="103">
                  <c:v>-4</c:v>
                </c:pt>
                <c:pt idx="104">
                  <c:v>0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20</c:v>
                </c:pt>
                <c:pt idx="112">
                  <c:v>0</c:v>
                </c:pt>
                <c:pt idx="113">
                  <c:v>-4</c:v>
                </c:pt>
                <c:pt idx="114">
                  <c:v>0</c:v>
                </c:pt>
                <c:pt idx="115">
                  <c:v>0</c:v>
                </c:pt>
                <c:pt idx="116">
                  <c:v>4</c:v>
                </c:pt>
                <c:pt idx="117">
                  <c:v>8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-8</c:v>
                </c:pt>
                <c:pt idx="122">
                  <c:v>-4</c:v>
                </c:pt>
                <c:pt idx="123">
                  <c:v>0</c:v>
                </c:pt>
                <c:pt idx="124">
                  <c:v>8</c:v>
                </c:pt>
                <c:pt idx="125">
                  <c:v>12</c:v>
                </c:pt>
                <c:pt idx="126">
                  <c:v>0</c:v>
                </c:pt>
                <c:pt idx="127">
                  <c:v>-4</c:v>
                </c:pt>
                <c:pt idx="128">
                  <c:v>8</c:v>
                </c:pt>
                <c:pt idx="129">
                  <c:v>-12</c:v>
                </c:pt>
                <c:pt idx="130">
                  <c:v>-4</c:v>
                </c:pt>
                <c:pt idx="131">
                  <c:v>-4</c:v>
                </c:pt>
                <c:pt idx="132">
                  <c:v>0</c:v>
                </c:pt>
                <c:pt idx="133">
                  <c:v>8</c:v>
                </c:pt>
                <c:pt idx="134">
                  <c:v>4</c:v>
                </c:pt>
                <c:pt idx="135">
                  <c:v>41</c:v>
                </c:pt>
                <c:pt idx="136">
                  <c:v>-4</c:v>
                </c:pt>
                <c:pt idx="137">
                  <c:v>0</c:v>
                </c:pt>
                <c:pt idx="138">
                  <c:v>0</c:v>
                </c:pt>
                <c:pt idx="139">
                  <c:v>41</c:v>
                </c:pt>
                <c:pt idx="140">
                  <c:v>53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20</c:v>
                </c:pt>
                <c:pt idx="145">
                  <c:v>79</c:v>
                </c:pt>
                <c:pt idx="146">
                  <c:v>0</c:v>
                </c:pt>
                <c:pt idx="147">
                  <c:v>0</c:v>
                </c:pt>
                <c:pt idx="148">
                  <c:v>20</c:v>
                </c:pt>
                <c:pt idx="149">
                  <c:v>79</c:v>
                </c:pt>
                <c:pt idx="150">
                  <c:v>-4</c:v>
                </c:pt>
                <c:pt idx="151">
                  <c:v>-8</c:v>
                </c:pt>
                <c:pt idx="152">
                  <c:v>0</c:v>
                </c:pt>
                <c:pt idx="153">
                  <c:v>0</c:v>
                </c:pt>
                <c:pt idx="154">
                  <c:v>-8</c:v>
                </c:pt>
                <c:pt idx="155">
                  <c:v>-4</c:v>
                </c:pt>
                <c:pt idx="156">
                  <c:v>-4</c:v>
                </c:pt>
                <c:pt idx="157">
                  <c:v>-8</c:v>
                </c:pt>
                <c:pt idx="158">
                  <c:v>0</c:v>
                </c:pt>
                <c:pt idx="159">
                  <c:v>0</c:v>
                </c:pt>
                <c:pt idx="160">
                  <c:v>33</c:v>
                </c:pt>
                <c:pt idx="161">
                  <c:v>8</c:v>
                </c:pt>
                <c:pt idx="162">
                  <c:v>-4</c:v>
                </c:pt>
                <c:pt idx="163">
                  <c:v>-4</c:v>
                </c:pt>
                <c:pt idx="164">
                  <c:v>33</c:v>
                </c:pt>
                <c:pt idx="165">
                  <c:v>-4</c:v>
                </c:pt>
                <c:pt idx="166">
                  <c:v>-8</c:v>
                </c:pt>
                <c:pt idx="167">
                  <c:v>-4</c:v>
                </c:pt>
                <c:pt idx="168">
                  <c:v>-8</c:v>
                </c:pt>
                <c:pt idx="169">
                  <c:v>-12</c:v>
                </c:pt>
                <c:pt idx="170">
                  <c:v>-8</c:v>
                </c:pt>
                <c:pt idx="171">
                  <c:v>-8</c:v>
                </c:pt>
                <c:pt idx="172">
                  <c:v>-4</c:v>
                </c:pt>
                <c:pt idx="173">
                  <c:v>0</c:v>
                </c:pt>
                <c:pt idx="174">
                  <c:v>12</c:v>
                </c:pt>
                <c:pt idx="175">
                  <c:v>-8</c:v>
                </c:pt>
                <c:pt idx="176">
                  <c:v>-4</c:v>
                </c:pt>
                <c:pt idx="177">
                  <c:v>-8</c:v>
                </c:pt>
                <c:pt idx="178">
                  <c:v>4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-4</c:v>
                </c:pt>
                <c:pt idx="184">
                  <c:v>0</c:v>
                </c:pt>
                <c:pt idx="185">
                  <c:v>-4</c:v>
                </c:pt>
                <c:pt idx="186">
                  <c:v>-8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-8</c:v>
                </c:pt>
                <c:pt idx="192">
                  <c:v>-4</c:v>
                </c:pt>
                <c:pt idx="193">
                  <c:v>-8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-8</c:v>
                </c:pt>
                <c:pt idx="198">
                  <c:v>-12</c:v>
                </c:pt>
                <c:pt idx="199">
                  <c:v>-4</c:v>
                </c:pt>
                <c:pt idx="200">
                  <c:v>-8</c:v>
                </c:pt>
                <c:pt idx="201">
                  <c:v>-4</c:v>
                </c:pt>
                <c:pt idx="202">
                  <c:v>-4</c:v>
                </c:pt>
                <c:pt idx="203">
                  <c:v>-12</c:v>
                </c:pt>
                <c:pt idx="204">
                  <c:v>4</c:v>
                </c:pt>
                <c:pt idx="205">
                  <c:v>-4</c:v>
                </c:pt>
                <c:pt idx="206">
                  <c:v>8</c:v>
                </c:pt>
                <c:pt idx="207">
                  <c:v>16</c:v>
                </c:pt>
                <c:pt idx="208">
                  <c:v>-8</c:v>
                </c:pt>
                <c:pt idx="209">
                  <c:v>44</c:v>
                </c:pt>
                <c:pt idx="210">
                  <c:v>0</c:v>
                </c:pt>
                <c:pt idx="211">
                  <c:v>-4</c:v>
                </c:pt>
                <c:pt idx="212">
                  <c:v>44</c:v>
                </c:pt>
                <c:pt idx="213">
                  <c:v>-8</c:v>
                </c:pt>
                <c:pt idx="214">
                  <c:v>-12</c:v>
                </c:pt>
                <c:pt idx="215">
                  <c:v>-8</c:v>
                </c:pt>
                <c:pt idx="216">
                  <c:v>-8</c:v>
                </c:pt>
                <c:pt idx="217">
                  <c:v>-8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-4</c:v>
                </c:pt>
                <c:pt idx="225">
                  <c:v>-12</c:v>
                </c:pt>
                <c:pt idx="226">
                  <c:v>16</c:v>
                </c:pt>
                <c:pt idx="227">
                  <c:v>12</c:v>
                </c:pt>
                <c:pt idx="228">
                  <c:v>0</c:v>
                </c:pt>
                <c:pt idx="229">
                  <c:v>-4</c:v>
                </c:pt>
                <c:pt idx="230">
                  <c:v>4</c:v>
                </c:pt>
                <c:pt idx="231">
                  <c:v>20</c:v>
                </c:pt>
                <c:pt idx="232">
                  <c:v>53</c:v>
                </c:pt>
                <c:pt idx="233">
                  <c:v>0</c:v>
                </c:pt>
                <c:pt idx="234">
                  <c:v>16</c:v>
                </c:pt>
                <c:pt idx="235">
                  <c:v>0</c:v>
                </c:pt>
                <c:pt idx="236">
                  <c:v>-12</c:v>
                </c:pt>
                <c:pt idx="237">
                  <c:v>-8</c:v>
                </c:pt>
                <c:pt idx="238">
                  <c:v>-4</c:v>
                </c:pt>
                <c:pt idx="239">
                  <c:v>28</c:v>
                </c:pt>
                <c:pt idx="240">
                  <c:v>-24</c:v>
                </c:pt>
                <c:pt idx="241">
                  <c:v>0</c:v>
                </c:pt>
                <c:pt idx="242">
                  <c:v>-8</c:v>
                </c:pt>
                <c:pt idx="243">
                  <c:v>-12</c:v>
                </c:pt>
                <c:pt idx="244">
                  <c:v>-8</c:v>
                </c:pt>
                <c:pt idx="245">
                  <c:v>0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-12</c:v>
                </c:pt>
                <c:pt idx="252">
                  <c:v>-8</c:v>
                </c:pt>
                <c:pt idx="253">
                  <c:v>-8</c:v>
                </c:pt>
                <c:pt idx="254">
                  <c:v>0</c:v>
                </c:pt>
                <c:pt idx="255">
                  <c:v>-4</c:v>
                </c:pt>
                <c:pt idx="256">
                  <c:v>4</c:v>
                </c:pt>
                <c:pt idx="257">
                  <c:v>0</c:v>
                </c:pt>
                <c:pt idx="258">
                  <c:v>-4</c:v>
                </c:pt>
                <c:pt idx="259">
                  <c:v>-4</c:v>
                </c:pt>
                <c:pt idx="260">
                  <c:v>-12</c:v>
                </c:pt>
                <c:pt idx="261">
                  <c:v>4</c:v>
                </c:pt>
                <c:pt idx="262">
                  <c:v>-16</c:v>
                </c:pt>
                <c:pt idx="263">
                  <c:v>0</c:v>
                </c:pt>
                <c:pt idx="264">
                  <c:v>-8</c:v>
                </c:pt>
                <c:pt idx="265">
                  <c:v>4</c:v>
                </c:pt>
                <c:pt idx="266">
                  <c:v>-8</c:v>
                </c:pt>
                <c:pt idx="267">
                  <c:v>-4</c:v>
                </c:pt>
                <c:pt idx="268">
                  <c:v>-8</c:v>
                </c:pt>
                <c:pt idx="269">
                  <c:v>4</c:v>
                </c:pt>
                <c:pt idx="270">
                  <c:v>0</c:v>
                </c:pt>
                <c:pt idx="271">
                  <c:v>-12</c:v>
                </c:pt>
                <c:pt idx="272">
                  <c:v>79</c:v>
                </c:pt>
                <c:pt idx="273">
                  <c:v>-8</c:v>
                </c:pt>
                <c:pt idx="274">
                  <c:v>-8</c:v>
                </c:pt>
                <c:pt idx="275">
                  <c:v>-12</c:v>
                </c:pt>
                <c:pt idx="276">
                  <c:v>8</c:v>
                </c:pt>
                <c:pt idx="277">
                  <c:v>-8</c:v>
                </c:pt>
                <c:pt idx="278">
                  <c:v>-4</c:v>
                </c:pt>
                <c:pt idx="279">
                  <c:v>-8</c:v>
                </c:pt>
                <c:pt idx="280">
                  <c:v>-4</c:v>
                </c:pt>
                <c:pt idx="281">
                  <c:v>4</c:v>
                </c:pt>
                <c:pt idx="282">
                  <c:v>-8</c:v>
                </c:pt>
                <c:pt idx="283">
                  <c:v>-8</c:v>
                </c:pt>
                <c:pt idx="284">
                  <c:v>-12</c:v>
                </c:pt>
                <c:pt idx="285">
                  <c:v>8</c:v>
                </c:pt>
                <c:pt idx="286">
                  <c:v>-8</c:v>
                </c:pt>
                <c:pt idx="287">
                  <c:v>-12</c:v>
                </c:pt>
                <c:pt idx="288">
                  <c:v>-8</c:v>
                </c:pt>
                <c:pt idx="289">
                  <c:v>-4</c:v>
                </c:pt>
                <c:pt idx="290">
                  <c:v>-8</c:v>
                </c:pt>
                <c:pt idx="291">
                  <c:v>4</c:v>
                </c:pt>
                <c:pt idx="292">
                  <c:v>4</c:v>
                </c:pt>
                <c:pt idx="293">
                  <c:v>-8</c:v>
                </c:pt>
                <c:pt idx="294">
                  <c:v>-8</c:v>
                </c:pt>
                <c:pt idx="295">
                  <c:v>64</c:v>
                </c:pt>
                <c:pt idx="296">
                  <c:v>-4</c:v>
                </c:pt>
                <c:pt idx="297">
                  <c:v>-8</c:v>
                </c:pt>
                <c:pt idx="298">
                  <c:v>-4</c:v>
                </c:pt>
                <c:pt idx="299">
                  <c:v>8</c:v>
                </c:pt>
                <c:pt idx="300">
                  <c:v>79</c:v>
                </c:pt>
                <c:pt idx="301">
                  <c:v>0</c:v>
                </c:pt>
                <c:pt idx="302">
                  <c:v>8</c:v>
                </c:pt>
                <c:pt idx="303">
                  <c:v>0</c:v>
                </c:pt>
                <c:pt idx="304">
                  <c:v>84</c:v>
                </c:pt>
                <c:pt idx="305">
                  <c:v>36</c:v>
                </c:pt>
                <c:pt idx="306">
                  <c:v>-12</c:v>
                </c:pt>
                <c:pt idx="307">
                  <c:v>-8</c:v>
                </c:pt>
                <c:pt idx="308">
                  <c:v>-8</c:v>
                </c:pt>
                <c:pt idx="309">
                  <c:v>-4</c:v>
                </c:pt>
                <c:pt idx="310">
                  <c:v>-16</c:v>
                </c:pt>
                <c:pt idx="311">
                  <c:v>-8</c:v>
                </c:pt>
                <c:pt idx="312">
                  <c:v>0</c:v>
                </c:pt>
                <c:pt idx="313">
                  <c:v>-8</c:v>
                </c:pt>
                <c:pt idx="314">
                  <c:v>-8</c:v>
                </c:pt>
                <c:pt idx="315">
                  <c:v>-8</c:v>
                </c:pt>
                <c:pt idx="316">
                  <c:v>-8</c:v>
                </c:pt>
                <c:pt idx="317">
                  <c:v>-4</c:v>
                </c:pt>
                <c:pt idx="318">
                  <c:v>48</c:v>
                </c:pt>
                <c:pt idx="319">
                  <c:v>0</c:v>
                </c:pt>
                <c:pt idx="320">
                  <c:v>0</c:v>
                </c:pt>
                <c:pt idx="321">
                  <c:v>-8</c:v>
                </c:pt>
                <c:pt idx="322">
                  <c:v>36</c:v>
                </c:pt>
                <c:pt idx="323">
                  <c:v>-12</c:v>
                </c:pt>
                <c:pt idx="324">
                  <c:v>-8</c:v>
                </c:pt>
                <c:pt idx="325">
                  <c:v>-4</c:v>
                </c:pt>
                <c:pt idx="326">
                  <c:v>0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-4</c:v>
                </c:pt>
                <c:pt idx="333">
                  <c:v>41</c:v>
                </c:pt>
                <c:pt idx="334">
                  <c:v>-12</c:v>
                </c:pt>
                <c:pt idx="335">
                  <c:v>24</c:v>
                </c:pt>
                <c:pt idx="336">
                  <c:v>-12</c:v>
                </c:pt>
                <c:pt idx="337">
                  <c:v>-12</c:v>
                </c:pt>
                <c:pt idx="338">
                  <c:v>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-12</c:v>
                </c:pt>
                <c:pt idx="343">
                  <c:v>-4</c:v>
                </c:pt>
                <c:pt idx="344">
                  <c:v>41</c:v>
                </c:pt>
                <c:pt idx="345">
                  <c:v>8</c:v>
                </c:pt>
                <c:pt idx="346">
                  <c:v>-8</c:v>
                </c:pt>
                <c:pt idx="347">
                  <c:v>-12</c:v>
                </c:pt>
                <c:pt idx="348">
                  <c:v>-4</c:v>
                </c:pt>
                <c:pt idx="349">
                  <c:v>-8</c:v>
                </c:pt>
                <c:pt idx="350">
                  <c:v>-8</c:v>
                </c:pt>
                <c:pt idx="351">
                  <c:v>-4</c:v>
                </c:pt>
                <c:pt idx="352">
                  <c:v>-12</c:v>
                </c:pt>
                <c:pt idx="353">
                  <c:v>0</c:v>
                </c:pt>
                <c:pt idx="354">
                  <c:v>-8</c:v>
                </c:pt>
                <c:pt idx="355">
                  <c:v>16</c:v>
                </c:pt>
                <c:pt idx="356">
                  <c:v>48</c:v>
                </c:pt>
                <c:pt idx="357">
                  <c:v>8</c:v>
                </c:pt>
                <c:pt idx="358">
                  <c:v>-8</c:v>
                </c:pt>
                <c:pt idx="359">
                  <c:v>-8</c:v>
                </c:pt>
                <c:pt idx="360">
                  <c:v>8</c:v>
                </c:pt>
                <c:pt idx="361">
                  <c:v>-12</c:v>
                </c:pt>
                <c:pt idx="362">
                  <c:v>-8</c:v>
                </c:pt>
                <c:pt idx="363">
                  <c:v>-12</c:v>
                </c:pt>
                <c:pt idx="364">
                  <c:v>-12</c:v>
                </c:pt>
                <c:pt idx="365">
                  <c:v>-8</c:v>
                </c:pt>
                <c:pt idx="366">
                  <c:v>-8</c:v>
                </c:pt>
                <c:pt idx="367">
                  <c:v>-8</c:v>
                </c:pt>
                <c:pt idx="368">
                  <c:v>-8</c:v>
                </c:pt>
                <c:pt idx="369">
                  <c:v>-32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-12</c:v>
                </c:pt>
                <c:pt idx="374">
                  <c:v>-8</c:v>
                </c:pt>
                <c:pt idx="375">
                  <c:v>4</c:v>
                </c:pt>
                <c:pt idx="376">
                  <c:v>16</c:v>
                </c:pt>
                <c:pt idx="377">
                  <c:v>8</c:v>
                </c:pt>
                <c:pt idx="378">
                  <c:v>-4</c:v>
                </c:pt>
                <c:pt idx="379">
                  <c:v>-4</c:v>
                </c:pt>
                <c:pt idx="380">
                  <c:v>4</c:v>
                </c:pt>
                <c:pt idx="381">
                  <c:v>0</c:v>
                </c:pt>
                <c:pt idx="382">
                  <c:v>41</c:v>
                </c:pt>
                <c:pt idx="383">
                  <c:v>-12</c:v>
                </c:pt>
                <c:pt idx="384">
                  <c:v>-8</c:v>
                </c:pt>
                <c:pt idx="385">
                  <c:v>0</c:v>
                </c:pt>
                <c:pt idx="386">
                  <c:v>0</c:v>
                </c:pt>
                <c:pt idx="387">
                  <c:v>12</c:v>
                </c:pt>
                <c:pt idx="388">
                  <c:v>24</c:v>
                </c:pt>
                <c:pt idx="389">
                  <c:v>-12</c:v>
                </c:pt>
                <c:pt idx="390">
                  <c:v>0</c:v>
                </c:pt>
                <c:pt idx="391">
                  <c:v>64</c:v>
                </c:pt>
                <c:pt idx="392">
                  <c:v>20</c:v>
                </c:pt>
                <c:pt idx="393">
                  <c:v>-8</c:v>
                </c:pt>
                <c:pt idx="394">
                  <c:v>-4</c:v>
                </c:pt>
                <c:pt idx="395">
                  <c:v>-8</c:v>
                </c:pt>
                <c:pt idx="396">
                  <c:v>-24</c:v>
                </c:pt>
                <c:pt idx="397">
                  <c:v>-12</c:v>
                </c:pt>
                <c:pt idx="398">
                  <c:v>-4</c:v>
                </c:pt>
                <c:pt idx="399">
                  <c:v>8</c:v>
                </c:pt>
                <c:pt idx="400">
                  <c:v>-8</c:v>
                </c:pt>
                <c:pt idx="401">
                  <c:v>-4</c:v>
                </c:pt>
                <c:pt idx="402">
                  <c:v>-8</c:v>
                </c:pt>
                <c:pt idx="403">
                  <c:v>-12</c:v>
                </c:pt>
                <c:pt idx="404">
                  <c:v>-12</c:v>
                </c:pt>
                <c:pt idx="405">
                  <c:v>0</c:v>
                </c:pt>
                <c:pt idx="406">
                  <c:v>-8</c:v>
                </c:pt>
                <c:pt idx="407">
                  <c:v>-12</c:v>
                </c:pt>
                <c:pt idx="408">
                  <c:v>-12</c:v>
                </c:pt>
                <c:pt idx="409">
                  <c:v>-8</c:v>
                </c:pt>
                <c:pt idx="410">
                  <c:v>20</c:v>
                </c:pt>
                <c:pt idx="411">
                  <c:v>-8</c:v>
                </c:pt>
                <c:pt idx="412">
                  <c:v>-8</c:v>
                </c:pt>
                <c:pt idx="413">
                  <c:v>-12</c:v>
                </c:pt>
                <c:pt idx="414">
                  <c:v>-12</c:v>
                </c:pt>
                <c:pt idx="415">
                  <c:v>-12</c:v>
                </c:pt>
                <c:pt idx="416">
                  <c:v>-8</c:v>
                </c:pt>
                <c:pt idx="417">
                  <c:v>0</c:v>
                </c:pt>
                <c:pt idx="418">
                  <c:v>-8</c:v>
                </c:pt>
                <c:pt idx="419">
                  <c:v>-12</c:v>
                </c:pt>
                <c:pt idx="420">
                  <c:v>-8</c:v>
                </c:pt>
                <c:pt idx="421">
                  <c:v>28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-4</c:v>
                </c:pt>
                <c:pt idx="429">
                  <c:v>-12</c:v>
                </c:pt>
                <c:pt idx="430">
                  <c:v>-12</c:v>
                </c:pt>
                <c:pt idx="431">
                  <c:v>-8</c:v>
                </c:pt>
                <c:pt idx="432">
                  <c:v>12</c:v>
                </c:pt>
                <c:pt idx="433">
                  <c:v>36</c:v>
                </c:pt>
                <c:pt idx="434">
                  <c:v>-12</c:v>
                </c:pt>
                <c:pt idx="435">
                  <c:v>-4</c:v>
                </c:pt>
                <c:pt idx="436">
                  <c:v>4</c:v>
                </c:pt>
                <c:pt idx="437">
                  <c:v>-8</c:v>
                </c:pt>
                <c:pt idx="438">
                  <c:v>44</c:v>
                </c:pt>
                <c:pt idx="439">
                  <c:v>-12</c:v>
                </c:pt>
                <c:pt idx="440">
                  <c:v>4</c:v>
                </c:pt>
                <c:pt idx="441">
                  <c:v>-8</c:v>
                </c:pt>
                <c:pt idx="442">
                  <c:v>-12</c:v>
                </c:pt>
                <c:pt idx="443">
                  <c:v>-8</c:v>
                </c:pt>
                <c:pt idx="444">
                  <c:v>-8</c:v>
                </c:pt>
                <c:pt idx="445">
                  <c:v>-20</c:v>
                </c:pt>
                <c:pt idx="446">
                  <c:v>-4</c:v>
                </c:pt>
                <c:pt idx="447">
                  <c:v>-4</c:v>
                </c:pt>
                <c:pt idx="448">
                  <c:v>8</c:v>
                </c:pt>
                <c:pt idx="449">
                  <c:v>-20</c:v>
                </c:pt>
                <c:pt idx="450">
                  <c:v>0</c:v>
                </c:pt>
                <c:pt idx="451">
                  <c:v>-12</c:v>
                </c:pt>
                <c:pt idx="452">
                  <c:v>-16</c:v>
                </c:pt>
                <c:pt idx="453">
                  <c:v>-12</c:v>
                </c:pt>
                <c:pt idx="454">
                  <c:v>-8</c:v>
                </c:pt>
                <c:pt idx="455">
                  <c:v>-8</c:v>
                </c:pt>
                <c:pt idx="456">
                  <c:v>8</c:v>
                </c:pt>
                <c:pt idx="457">
                  <c:v>-12</c:v>
                </c:pt>
                <c:pt idx="458">
                  <c:v>0</c:v>
                </c:pt>
                <c:pt idx="459">
                  <c:v>-63.900000000000006</c:v>
                </c:pt>
                <c:pt idx="460">
                  <c:v>-107.9</c:v>
                </c:pt>
                <c:pt idx="461">
                  <c:v>-16</c:v>
                </c:pt>
                <c:pt idx="462">
                  <c:v>-16</c:v>
                </c:pt>
                <c:pt idx="463">
                  <c:v>-12</c:v>
                </c:pt>
                <c:pt idx="464">
                  <c:v>0</c:v>
                </c:pt>
                <c:pt idx="465">
                  <c:v>-12</c:v>
                </c:pt>
                <c:pt idx="466">
                  <c:v>4</c:v>
                </c:pt>
                <c:pt idx="467">
                  <c:v>28</c:v>
                </c:pt>
                <c:pt idx="468">
                  <c:v>-16</c:v>
                </c:pt>
                <c:pt idx="469">
                  <c:v>53</c:v>
                </c:pt>
                <c:pt idx="470">
                  <c:v>-8</c:v>
                </c:pt>
                <c:pt idx="471">
                  <c:v>-4</c:v>
                </c:pt>
                <c:pt idx="472">
                  <c:v>-12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0</c:v>
                </c:pt>
                <c:pt idx="477">
                  <c:v>0</c:v>
                </c:pt>
                <c:pt idx="478">
                  <c:v>-8</c:v>
                </c:pt>
                <c:pt idx="479">
                  <c:v>-44.2</c:v>
                </c:pt>
                <c:pt idx="480">
                  <c:v>-4</c:v>
                </c:pt>
                <c:pt idx="481">
                  <c:v>-4</c:v>
                </c:pt>
                <c:pt idx="482">
                  <c:v>-16</c:v>
                </c:pt>
                <c:pt idx="483">
                  <c:v>-12</c:v>
                </c:pt>
                <c:pt idx="484">
                  <c:v>-8</c:v>
                </c:pt>
                <c:pt idx="485">
                  <c:v>-12</c:v>
                </c:pt>
                <c:pt idx="486">
                  <c:v>-12</c:v>
                </c:pt>
                <c:pt idx="487">
                  <c:v>-4</c:v>
                </c:pt>
                <c:pt idx="488">
                  <c:v>-12</c:v>
                </c:pt>
                <c:pt idx="489">
                  <c:v>-12</c:v>
                </c:pt>
                <c:pt idx="490">
                  <c:v>8</c:v>
                </c:pt>
                <c:pt idx="491">
                  <c:v>4</c:v>
                </c:pt>
                <c:pt idx="492">
                  <c:v>-16</c:v>
                </c:pt>
                <c:pt idx="493">
                  <c:v>-8</c:v>
                </c:pt>
                <c:pt idx="494">
                  <c:v>12</c:v>
                </c:pt>
                <c:pt idx="495">
                  <c:v>0</c:v>
                </c:pt>
                <c:pt idx="496">
                  <c:v>44</c:v>
                </c:pt>
                <c:pt idx="497">
                  <c:v>33</c:v>
                </c:pt>
                <c:pt idx="498">
                  <c:v>48</c:v>
                </c:pt>
                <c:pt idx="499">
                  <c:v>0</c:v>
                </c:pt>
                <c:pt idx="500">
                  <c:v>0</c:v>
                </c:pt>
                <c:pt idx="501">
                  <c:v>8</c:v>
                </c:pt>
                <c:pt idx="502">
                  <c:v>41</c:v>
                </c:pt>
                <c:pt idx="503">
                  <c:v>104</c:v>
                </c:pt>
                <c:pt idx="504">
                  <c:v>-8</c:v>
                </c:pt>
                <c:pt idx="505">
                  <c:v>-8</c:v>
                </c:pt>
                <c:pt idx="506">
                  <c:v>8</c:v>
                </c:pt>
                <c:pt idx="507">
                  <c:v>8</c:v>
                </c:pt>
                <c:pt idx="508">
                  <c:v>16</c:v>
                </c:pt>
                <c:pt idx="509">
                  <c:v>4</c:v>
                </c:pt>
                <c:pt idx="510">
                  <c:v>8</c:v>
                </c:pt>
                <c:pt idx="511">
                  <c:v>24</c:v>
                </c:pt>
                <c:pt idx="512">
                  <c:v>48</c:v>
                </c:pt>
                <c:pt idx="513">
                  <c:v>-4</c:v>
                </c:pt>
                <c:pt idx="514">
                  <c:v>-16</c:v>
                </c:pt>
                <c:pt idx="515">
                  <c:v>16</c:v>
                </c:pt>
                <c:pt idx="516">
                  <c:v>160</c:v>
                </c:pt>
                <c:pt idx="517">
                  <c:v>4</c:v>
                </c:pt>
                <c:pt idx="518">
                  <c:v>12</c:v>
                </c:pt>
                <c:pt idx="519">
                  <c:v>-8</c:v>
                </c:pt>
                <c:pt idx="520">
                  <c:v>-16</c:v>
                </c:pt>
                <c:pt idx="521">
                  <c:v>-12</c:v>
                </c:pt>
                <c:pt idx="522">
                  <c:v>-8</c:v>
                </c:pt>
                <c:pt idx="523">
                  <c:v>-8</c:v>
                </c:pt>
                <c:pt idx="524">
                  <c:v>-4</c:v>
                </c:pt>
                <c:pt idx="525">
                  <c:v>12</c:v>
                </c:pt>
                <c:pt idx="526">
                  <c:v>-20</c:v>
                </c:pt>
                <c:pt idx="527">
                  <c:v>0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-24</c:v>
                </c:pt>
                <c:pt idx="532">
                  <c:v>-4</c:v>
                </c:pt>
                <c:pt idx="533">
                  <c:v>-12</c:v>
                </c:pt>
                <c:pt idx="534">
                  <c:v>-8</c:v>
                </c:pt>
                <c:pt idx="535">
                  <c:v>-12</c:v>
                </c:pt>
                <c:pt idx="536">
                  <c:v>-12</c:v>
                </c:pt>
                <c:pt idx="537">
                  <c:v>48</c:v>
                </c:pt>
                <c:pt idx="538">
                  <c:v>-20</c:v>
                </c:pt>
                <c:pt idx="539">
                  <c:v>-12</c:v>
                </c:pt>
                <c:pt idx="540">
                  <c:v>-12</c:v>
                </c:pt>
                <c:pt idx="541">
                  <c:v>0</c:v>
                </c:pt>
                <c:pt idx="542">
                  <c:v>-8</c:v>
                </c:pt>
                <c:pt idx="543">
                  <c:v>-12</c:v>
                </c:pt>
                <c:pt idx="544">
                  <c:v>-12</c:v>
                </c:pt>
                <c:pt idx="545">
                  <c:v>-8</c:v>
                </c:pt>
                <c:pt idx="546">
                  <c:v>-8</c:v>
                </c:pt>
                <c:pt idx="547">
                  <c:v>0</c:v>
                </c:pt>
                <c:pt idx="548">
                  <c:v>-8</c:v>
                </c:pt>
                <c:pt idx="549">
                  <c:v>-12</c:v>
                </c:pt>
                <c:pt idx="550">
                  <c:v>-8</c:v>
                </c:pt>
                <c:pt idx="551">
                  <c:v>-8</c:v>
                </c:pt>
                <c:pt idx="552">
                  <c:v>-8</c:v>
                </c:pt>
                <c:pt idx="553">
                  <c:v>-12</c:v>
                </c:pt>
                <c:pt idx="554">
                  <c:v>-12</c:v>
                </c:pt>
                <c:pt idx="555">
                  <c:v>16</c:v>
                </c:pt>
                <c:pt idx="556">
                  <c:v>0</c:v>
                </c:pt>
                <c:pt idx="557">
                  <c:v>-16</c:v>
                </c:pt>
                <c:pt idx="558">
                  <c:v>-12</c:v>
                </c:pt>
                <c:pt idx="559">
                  <c:v>-12</c:v>
                </c:pt>
                <c:pt idx="560">
                  <c:v>-8</c:v>
                </c:pt>
                <c:pt idx="561">
                  <c:v>-16</c:v>
                </c:pt>
                <c:pt idx="562">
                  <c:v>-12</c:v>
                </c:pt>
                <c:pt idx="563">
                  <c:v>-12</c:v>
                </c:pt>
                <c:pt idx="564">
                  <c:v>-12</c:v>
                </c:pt>
                <c:pt idx="565">
                  <c:v>-4</c:v>
                </c:pt>
                <c:pt idx="566">
                  <c:v>-16</c:v>
                </c:pt>
                <c:pt idx="567">
                  <c:v>-12</c:v>
                </c:pt>
                <c:pt idx="568">
                  <c:v>-16</c:v>
                </c:pt>
                <c:pt idx="569">
                  <c:v>-16</c:v>
                </c:pt>
                <c:pt idx="570">
                  <c:v>-16</c:v>
                </c:pt>
                <c:pt idx="571">
                  <c:v>-12</c:v>
                </c:pt>
                <c:pt idx="572">
                  <c:v>-16</c:v>
                </c:pt>
                <c:pt idx="573">
                  <c:v>-12</c:v>
                </c:pt>
                <c:pt idx="574">
                  <c:v>-12</c:v>
                </c:pt>
                <c:pt idx="575">
                  <c:v>-16</c:v>
                </c:pt>
                <c:pt idx="576">
                  <c:v>0</c:v>
                </c:pt>
                <c:pt idx="577">
                  <c:v>-12</c:v>
                </c:pt>
                <c:pt idx="578">
                  <c:v>-16</c:v>
                </c:pt>
                <c:pt idx="579">
                  <c:v>-12</c:v>
                </c:pt>
                <c:pt idx="580">
                  <c:v>-12</c:v>
                </c:pt>
                <c:pt idx="581">
                  <c:v>0</c:v>
                </c:pt>
                <c:pt idx="582">
                  <c:v>-12</c:v>
                </c:pt>
                <c:pt idx="583">
                  <c:v>-12</c:v>
                </c:pt>
                <c:pt idx="584">
                  <c:v>-16</c:v>
                </c:pt>
                <c:pt idx="585">
                  <c:v>-12</c:v>
                </c:pt>
                <c:pt idx="586">
                  <c:v>-12</c:v>
                </c:pt>
                <c:pt idx="587">
                  <c:v>-16</c:v>
                </c:pt>
                <c:pt idx="588">
                  <c:v>-12</c:v>
                </c:pt>
                <c:pt idx="589">
                  <c:v>-16</c:v>
                </c:pt>
                <c:pt idx="590">
                  <c:v>-12</c:v>
                </c:pt>
                <c:pt idx="591">
                  <c:v>-12</c:v>
                </c:pt>
                <c:pt idx="592">
                  <c:v>8</c:v>
                </c:pt>
                <c:pt idx="593">
                  <c:v>-12</c:v>
                </c:pt>
                <c:pt idx="594">
                  <c:v>-12</c:v>
                </c:pt>
                <c:pt idx="595">
                  <c:v>0</c:v>
                </c:pt>
                <c:pt idx="596">
                  <c:v>0</c:v>
                </c:pt>
                <c:pt idx="597">
                  <c:v>-16</c:v>
                </c:pt>
                <c:pt idx="598">
                  <c:v>-16</c:v>
                </c:pt>
                <c:pt idx="599">
                  <c:v>41</c:v>
                </c:pt>
                <c:pt idx="600">
                  <c:v>-8</c:v>
                </c:pt>
                <c:pt idx="601">
                  <c:v>-8</c:v>
                </c:pt>
                <c:pt idx="602">
                  <c:v>-12</c:v>
                </c:pt>
                <c:pt idx="603">
                  <c:v>-12</c:v>
                </c:pt>
                <c:pt idx="604">
                  <c:v>-12</c:v>
                </c:pt>
                <c:pt idx="605">
                  <c:v>-16</c:v>
                </c:pt>
                <c:pt idx="606">
                  <c:v>-16</c:v>
                </c:pt>
                <c:pt idx="607">
                  <c:v>-4</c:v>
                </c:pt>
                <c:pt idx="608">
                  <c:v>-16</c:v>
                </c:pt>
                <c:pt idx="609">
                  <c:v>76</c:v>
                </c:pt>
                <c:pt idx="610">
                  <c:v>-20</c:v>
                </c:pt>
                <c:pt idx="611">
                  <c:v>24</c:v>
                </c:pt>
                <c:pt idx="612">
                  <c:v>-4</c:v>
                </c:pt>
                <c:pt idx="613">
                  <c:v>20</c:v>
                </c:pt>
                <c:pt idx="614">
                  <c:v>41</c:v>
                </c:pt>
                <c:pt idx="615">
                  <c:v>-16</c:v>
                </c:pt>
                <c:pt idx="616">
                  <c:v>4</c:v>
                </c:pt>
                <c:pt idx="617">
                  <c:v>20</c:v>
                </c:pt>
                <c:pt idx="618">
                  <c:v>0</c:v>
                </c:pt>
                <c:pt idx="619">
                  <c:v>-4</c:v>
                </c:pt>
                <c:pt idx="620">
                  <c:v>-12</c:v>
                </c:pt>
                <c:pt idx="621">
                  <c:v>-12</c:v>
                </c:pt>
                <c:pt idx="622">
                  <c:v>12</c:v>
                </c:pt>
                <c:pt idx="623">
                  <c:v>-8</c:v>
                </c:pt>
                <c:pt idx="624">
                  <c:v>12</c:v>
                </c:pt>
                <c:pt idx="625">
                  <c:v>-12</c:v>
                </c:pt>
                <c:pt idx="626">
                  <c:v>-4</c:v>
                </c:pt>
                <c:pt idx="627">
                  <c:v>-20</c:v>
                </c:pt>
                <c:pt idx="628">
                  <c:v>-4</c:v>
                </c:pt>
                <c:pt idx="629">
                  <c:v>-12</c:v>
                </c:pt>
                <c:pt idx="630">
                  <c:v>12</c:v>
                </c:pt>
                <c:pt idx="631">
                  <c:v>-67.900000000000006</c:v>
                </c:pt>
                <c:pt idx="632">
                  <c:v>0</c:v>
                </c:pt>
                <c:pt idx="633">
                  <c:v>-12</c:v>
                </c:pt>
                <c:pt idx="634">
                  <c:v>-39.799999999999997</c:v>
                </c:pt>
                <c:pt idx="635">
                  <c:v>24</c:v>
                </c:pt>
                <c:pt idx="636">
                  <c:v>-12</c:v>
                </c:pt>
                <c:pt idx="637">
                  <c:v>-12</c:v>
                </c:pt>
                <c:pt idx="638">
                  <c:v>-16</c:v>
                </c:pt>
                <c:pt idx="639">
                  <c:v>-16</c:v>
                </c:pt>
                <c:pt idx="640">
                  <c:v>-12</c:v>
                </c:pt>
                <c:pt idx="641">
                  <c:v>-12</c:v>
                </c:pt>
                <c:pt idx="642">
                  <c:v>84</c:v>
                </c:pt>
                <c:pt idx="643">
                  <c:v>-12</c:v>
                </c:pt>
                <c:pt idx="644">
                  <c:v>20</c:v>
                </c:pt>
                <c:pt idx="645">
                  <c:v>-12</c:v>
                </c:pt>
                <c:pt idx="646">
                  <c:v>-8</c:v>
                </c:pt>
                <c:pt idx="647">
                  <c:v>-8</c:v>
                </c:pt>
                <c:pt idx="648">
                  <c:v>61</c:v>
                </c:pt>
                <c:pt idx="649">
                  <c:v>-12</c:v>
                </c:pt>
                <c:pt idx="650">
                  <c:v>-16</c:v>
                </c:pt>
                <c:pt idx="651">
                  <c:v>-8</c:v>
                </c:pt>
                <c:pt idx="652">
                  <c:v>-8</c:v>
                </c:pt>
                <c:pt idx="653">
                  <c:v>0</c:v>
                </c:pt>
                <c:pt idx="654">
                  <c:v>-12</c:v>
                </c:pt>
                <c:pt idx="655">
                  <c:v>-16</c:v>
                </c:pt>
                <c:pt idx="656">
                  <c:v>-8</c:v>
                </c:pt>
                <c:pt idx="657">
                  <c:v>8</c:v>
                </c:pt>
                <c:pt idx="658">
                  <c:v>-12</c:v>
                </c:pt>
                <c:pt idx="659">
                  <c:v>-8</c:v>
                </c:pt>
                <c:pt idx="660">
                  <c:v>-8</c:v>
                </c:pt>
                <c:pt idx="661">
                  <c:v>12</c:v>
                </c:pt>
                <c:pt idx="662">
                  <c:v>-44.2</c:v>
                </c:pt>
                <c:pt idx="663">
                  <c:v>-16</c:v>
                </c:pt>
                <c:pt idx="664">
                  <c:v>-16</c:v>
                </c:pt>
                <c:pt idx="665">
                  <c:v>44</c:v>
                </c:pt>
                <c:pt idx="666">
                  <c:v>12</c:v>
                </c:pt>
                <c:pt idx="667">
                  <c:v>-4</c:v>
                </c:pt>
                <c:pt idx="668">
                  <c:v>-12</c:v>
                </c:pt>
                <c:pt idx="669">
                  <c:v>8</c:v>
                </c:pt>
                <c:pt idx="670">
                  <c:v>0</c:v>
                </c:pt>
                <c:pt idx="671">
                  <c:v>-16</c:v>
                </c:pt>
                <c:pt idx="672">
                  <c:v>-8</c:v>
                </c:pt>
                <c:pt idx="673">
                  <c:v>-12</c:v>
                </c:pt>
                <c:pt idx="674">
                  <c:v>4</c:v>
                </c:pt>
                <c:pt idx="675">
                  <c:v>8</c:v>
                </c:pt>
                <c:pt idx="676">
                  <c:v>-8</c:v>
                </c:pt>
                <c:pt idx="677">
                  <c:v>28</c:v>
                </c:pt>
                <c:pt idx="678">
                  <c:v>-12</c:v>
                </c:pt>
                <c:pt idx="679">
                  <c:v>-12</c:v>
                </c:pt>
                <c:pt idx="680">
                  <c:v>-12</c:v>
                </c:pt>
                <c:pt idx="681">
                  <c:v>-8</c:v>
                </c:pt>
                <c:pt idx="682">
                  <c:v>-8</c:v>
                </c:pt>
                <c:pt idx="683">
                  <c:v>-12</c:v>
                </c:pt>
                <c:pt idx="684">
                  <c:v>-12</c:v>
                </c:pt>
                <c:pt idx="685">
                  <c:v>-8</c:v>
                </c:pt>
                <c:pt idx="686">
                  <c:v>-12</c:v>
                </c:pt>
                <c:pt idx="687">
                  <c:v>-4</c:v>
                </c:pt>
                <c:pt idx="688">
                  <c:v>-8</c:v>
                </c:pt>
                <c:pt idx="689">
                  <c:v>-4</c:v>
                </c:pt>
                <c:pt idx="690">
                  <c:v>-8</c:v>
                </c:pt>
                <c:pt idx="691">
                  <c:v>-8</c:v>
                </c:pt>
                <c:pt idx="692">
                  <c:v>-8</c:v>
                </c:pt>
                <c:pt idx="693">
                  <c:v>16</c:v>
                </c:pt>
                <c:pt idx="694">
                  <c:v>-8</c:v>
                </c:pt>
                <c:pt idx="695">
                  <c:v>-8</c:v>
                </c:pt>
                <c:pt idx="696">
                  <c:v>-8</c:v>
                </c:pt>
                <c:pt idx="697">
                  <c:v>12</c:v>
                </c:pt>
                <c:pt idx="698">
                  <c:v>-4</c:v>
                </c:pt>
                <c:pt idx="699">
                  <c:v>-8</c:v>
                </c:pt>
                <c:pt idx="700">
                  <c:v>-12</c:v>
                </c:pt>
                <c:pt idx="701">
                  <c:v>-8</c:v>
                </c:pt>
                <c:pt idx="702">
                  <c:v>-4</c:v>
                </c:pt>
                <c:pt idx="703">
                  <c:v>-4</c:v>
                </c:pt>
                <c:pt idx="704">
                  <c:v>-8</c:v>
                </c:pt>
                <c:pt idx="705">
                  <c:v>-4</c:v>
                </c:pt>
                <c:pt idx="706">
                  <c:v>-4</c:v>
                </c:pt>
                <c:pt idx="707">
                  <c:v>-8</c:v>
                </c:pt>
                <c:pt idx="708">
                  <c:v>-8</c:v>
                </c:pt>
                <c:pt idx="709">
                  <c:v>-4</c:v>
                </c:pt>
                <c:pt idx="710">
                  <c:v>-4</c:v>
                </c:pt>
                <c:pt idx="711">
                  <c:v>0</c:v>
                </c:pt>
                <c:pt idx="712">
                  <c:v>-8</c:v>
                </c:pt>
                <c:pt idx="713">
                  <c:v>-4</c:v>
                </c:pt>
                <c:pt idx="714">
                  <c:v>-4</c:v>
                </c:pt>
                <c:pt idx="715">
                  <c:v>-8</c:v>
                </c:pt>
                <c:pt idx="716">
                  <c:v>-8</c:v>
                </c:pt>
                <c:pt idx="717">
                  <c:v>-4</c:v>
                </c:pt>
                <c:pt idx="718">
                  <c:v>-4</c:v>
                </c:pt>
                <c:pt idx="719">
                  <c:v>-8</c:v>
                </c:pt>
                <c:pt idx="720">
                  <c:v>41</c:v>
                </c:pt>
                <c:pt idx="721">
                  <c:v>-4</c:v>
                </c:pt>
                <c:pt idx="722">
                  <c:v>73</c:v>
                </c:pt>
                <c:pt idx="723">
                  <c:v>-4</c:v>
                </c:pt>
                <c:pt idx="724">
                  <c:v>-4</c:v>
                </c:pt>
                <c:pt idx="725">
                  <c:v>36</c:v>
                </c:pt>
                <c:pt idx="726">
                  <c:v>-4</c:v>
                </c:pt>
                <c:pt idx="727">
                  <c:v>4</c:v>
                </c:pt>
                <c:pt idx="728">
                  <c:v>8</c:v>
                </c:pt>
                <c:pt idx="729">
                  <c:v>20</c:v>
                </c:pt>
                <c:pt idx="730">
                  <c:v>88</c:v>
                </c:pt>
                <c:pt idx="731">
                  <c:v>53</c:v>
                </c:pt>
                <c:pt idx="732">
                  <c:v>73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-4</c:v>
                </c:pt>
                <c:pt idx="739">
                  <c:v>0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12</c:v>
                </c:pt>
                <c:pt idx="749">
                  <c:v>12</c:v>
                </c:pt>
                <c:pt idx="750">
                  <c:v>36</c:v>
                </c:pt>
                <c:pt idx="751">
                  <c:v>12</c:v>
                </c:pt>
                <c:pt idx="752">
                  <c:v>16</c:v>
                </c:pt>
                <c:pt idx="753">
                  <c:v>24</c:v>
                </c:pt>
                <c:pt idx="754">
                  <c:v>20</c:v>
                </c:pt>
                <c:pt idx="755">
                  <c:v>20</c:v>
                </c:pt>
                <c:pt idx="756">
                  <c:v>33</c:v>
                </c:pt>
                <c:pt idx="757">
                  <c:v>33</c:v>
                </c:pt>
                <c:pt idx="758">
                  <c:v>36</c:v>
                </c:pt>
                <c:pt idx="759">
                  <c:v>36</c:v>
                </c:pt>
                <c:pt idx="760">
                  <c:v>41</c:v>
                </c:pt>
                <c:pt idx="761">
                  <c:v>44</c:v>
                </c:pt>
                <c:pt idx="762">
                  <c:v>44</c:v>
                </c:pt>
                <c:pt idx="763">
                  <c:v>48</c:v>
                </c:pt>
                <c:pt idx="764">
                  <c:v>76</c:v>
                </c:pt>
                <c:pt idx="765">
                  <c:v>79</c:v>
                </c:pt>
                <c:pt idx="766">
                  <c:v>64</c:v>
                </c:pt>
                <c:pt idx="767">
                  <c:v>64</c:v>
                </c:pt>
                <c:pt idx="768">
                  <c:v>76</c:v>
                </c:pt>
                <c:pt idx="769">
                  <c:v>76</c:v>
                </c:pt>
                <c:pt idx="770">
                  <c:v>79</c:v>
                </c:pt>
                <c:pt idx="771">
                  <c:v>93</c:v>
                </c:pt>
                <c:pt idx="772">
                  <c:v>99</c:v>
                </c:pt>
                <c:pt idx="773">
                  <c:v>108</c:v>
                </c:pt>
                <c:pt idx="774">
                  <c:v>116</c:v>
                </c:pt>
                <c:pt idx="775">
                  <c:v>125</c:v>
                </c:pt>
                <c:pt idx="776">
                  <c:v>133</c:v>
                </c:pt>
                <c:pt idx="777">
                  <c:v>136</c:v>
                </c:pt>
                <c:pt idx="778">
                  <c:v>148</c:v>
                </c:pt>
                <c:pt idx="779">
                  <c:v>165</c:v>
                </c:pt>
                <c:pt idx="780">
                  <c:v>165</c:v>
                </c:pt>
                <c:pt idx="781">
                  <c:v>183</c:v>
                </c:pt>
                <c:pt idx="782">
                  <c:v>190</c:v>
                </c:pt>
                <c:pt idx="783">
                  <c:v>190</c:v>
                </c:pt>
                <c:pt idx="784">
                  <c:v>198</c:v>
                </c:pt>
                <c:pt idx="785">
                  <c:v>221</c:v>
                </c:pt>
                <c:pt idx="786">
                  <c:v>218</c:v>
                </c:pt>
                <c:pt idx="787">
                  <c:v>235</c:v>
                </c:pt>
                <c:pt idx="788">
                  <c:v>225</c:v>
                </c:pt>
                <c:pt idx="789">
                  <c:v>235</c:v>
                </c:pt>
                <c:pt idx="790">
                  <c:v>255</c:v>
                </c:pt>
                <c:pt idx="791">
                  <c:v>261</c:v>
                </c:pt>
                <c:pt idx="792">
                  <c:v>278</c:v>
                </c:pt>
                <c:pt idx="793">
                  <c:v>281</c:v>
                </c:pt>
                <c:pt idx="794">
                  <c:v>332</c:v>
                </c:pt>
                <c:pt idx="795">
                  <c:v>352</c:v>
                </c:pt>
                <c:pt idx="796">
                  <c:v>325</c:v>
                </c:pt>
                <c:pt idx="797">
                  <c:v>385</c:v>
                </c:pt>
                <c:pt idx="798">
                  <c:v>338</c:v>
                </c:pt>
                <c:pt idx="799">
                  <c:v>345</c:v>
                </c:pt>
                <c:pt idx="800">
                  <c:v>345</c:v>
                </c:pt>
                <c:pt idx="801">
                  <c:v>348</c:v>
                </c:pt>
                <c:pt idx="802">
                  <c:v>365</c:v>
                </c:pt>
                <c:pt idx="803">
                  <c:v>382</c:v>
                </c:pt>
                <c:pt idx="804">
                  <c:v>385</c:v>
                </c:pt>
                <c:pt idx="805">
                  <c:v>452</c:v>
                </c:pt>
                <c:pt idx="806">
                  <c:v>408</c:v>
                </c:pt>
                <c:pt idx="807">
                  <c:v>435</c:v>
                </c:pt>
                <c:pt idx="808">
                  <c:v>445</c:v>
                </c:pt>
                <c:pt idx="809">
                  <c:v>452</c:v>
                </c:pt>
                <c:pt idx="810">
                  <c:v>475</c:v>
                </c:pt>
                <c:pt idx="811">
                  <c:v>502</c:v>
                </c:pt>
                <c:pt idx="812">
                  <c:v>492</c:v>
                </c:pt>
                <c:pt idx="813">
                  <c:v>575</c:v>
                </c:pt>
                <c:pt idx="814">
                  <c:v>529</c:v>
                </c:pt>
                <c:pt idx="815">
                  <c:v>555</c:v>
                </c:pt>
                <c:pt idx="816">
                  <c:v>565</c:v>
                </c:pt>
                <c:pt idx="817">
                  <c:v>579</c:v>
                </c:pt>
                <c:pt idx="818">
                  <c:v>592</c:v>
                </c:pt>
                <c:pt idx="819">
                  <c:v>619</c:v>
                </c:pt>
                <c:pt idx="820">
                  <c:v>652</c:v>
                </c:pt>
                <c:pt idx="821">
                  <c:v>649</c:v>
                </c:pt>
                <c:pt idx="822">
                  <c:v>662</c:v>
                </c:pt>
                <c:pt idx="823">
                  <c:v>682</c:v>
                </c:pt>
                <c:pt idx="824">
                  <c:v>709</c:v>
                </c:pt>
                <c:pt idx="825">
                  <c:v>712</c:v>
                </c:pt>
                <c:pt idx="826">
                  <c:v>722</c:v>
                </c:pt>
                <c:pt idx="827">
                  <c:v>729</c:v>
                </c:pt>
                <c:pt idx="828">
                  <c:v>732</c:v>
                </c:pt>
                <c:pt idx="829">
                  <c:v>749</c:v>
                </c:pt>
                <c:pt idx="830">
                  <c:v>756</c:v>
                </c:pt>
                <c:pt idx="831">
                  <c:v>766</c:v>
                </c:pt>
                <c:pt idx="832">
                  <c:v>782</c:v>
                </c:pt>
                <c:pt idx="833">
                  <c:v>833</c:v>
                </c:pt>
                <c:pt idx="834">
                  <c:v>833</c:v>
                </c:pt>
                <c:pt idx="835">
                  <c:v>853</c:v>
                </c:pt>
                <c:pt idx="836">
                  <c:v>864</c:v>
                </c:pt>
                <c:pt idx="837">
                  <c:v>894</c:v>
                </c:pt>
                <c:pt idx="838">
                  <c:v>894</c:v>
                </c:pt>
                <c:pt idx="839">
                  <c:v>924</c:v>
                </c:pt>
                <c:pt idx="840">
                  <c:v>934</c:v>
                </c:pt>
                <c:pt idx="841">
                  <c:v>944</c:v>
                </c:pt>
                <c:pt idx="842">
                  <c:v>954</c:v>
                </c:pt>
                <c:pt idx="843">
                  <c:v>954</c:v>
                </c:pt>
                <c:pt idx="844">
                  <c:v>954</c:v>
                </c:pt>
                <c:pt idx="845">
                  <c:v>964</c:v>
                </c:pt>
                <c:pt idx="846">
                  <c:v>974</c:v>
                </c:pt>
                <c:pt idx="847">
                  <c:v>984</c:v>
                </c:pt>
                <c:pt idx="848">
                  <c:v>994</c:v>
                </c:pt>
                <c:pt idx="849">
                  <c:v>1004</c:v>
                </c:pt>
                <c:pt idx="850">
                  <c:v>1014</c:v>
                </c:pt>
                <c:pt idx="851">
                  <c:v>1024</c:v>
                </c:pt>
                <c:pt idx="852">
                  <c:v>1044</c:v>
                </c:pt>
                <c:pt idx="853">
                  <c:v>1064</c:v>
                </c:pt>
                <c:pt idx="854">
                  <c:v>1074</c:v>
                </c:pt>
                <c:pt idx="855">
                  <c:v>1104</c:v>
                </c:pt>
                <c:pt idx="856">
                  <c:v>1114</c:v>
                </c:pt>
                <c:pt idx="857">
                  <c:v>1124</c:v>
                </c:pt>
                <c:pt idx="858">
                  <c:v>1134</c:v>
                </c:pt>
                <c:pt idx="859">
                  <c:v>1144</c:v>
                </c:pt>
                <c:pt idx="860">
                  <c:v>1154</c:v>
                </c:pt>
                <c:pt idx="861">
                  <c:v>1174</c:v>
                </c:pt>
                <c:pt idx="862">
                  <c:v>1164</c:v>
                </c:pt>
                <c:pt idx="863">
                  <c:v>1184</c:v>
                </c:pt>
                <c:pt idx="864">
                  <c:v>1184</c:v>
                </c:pt>
                <c:pt idx="865">
                  <c:v>1184</c:v>
                </c:pt>
                <c:pt idx="866">
                  <c:v>1194</c:v>
                </c:pt>
                <c:pt idx="867">
                  <c:v>1204</c:v>
                </c:pt>
                <c:pt idx="868">
                  <c:v>1214</c:v>
                </c:pt>
                <c:pt idx="869">
                  <c:v>1224</c:v>
                </c:pt>
                <c:pt idx="870">
                  <c:v>1254</c:v>
                </c:pt>
                <c:pt idx="871">
                  <c:v>1274</c:v>
                </c:pt>
                <c:pt idx="872">
                  <c:v>1264</c:v>
                </c:pt>
                <c:pt idx="873">
                  <c:v>1284</c:v>
                </c:pt>
                <c:pt idx="874">
                  <c:v>1314</c:v>
                </c:pt>
                <c:pt idx="875">
                  <c:v>1304</c:v>
                </c:pt>
                <c:pt idx="876">
                  <c:v>1314</c:v>
                </c:pt>
                <c:pt idx="877">
                  <c:v>1334</c:v>
                </c:pt>
                <c:pt idx="878">
                  <c:v>1344</c:v>
                </c:pt>
                <c:pt idx="879">
                  <c:v>1384</c:v>
                </c:pt>
                <c:pt idx="880">
                  <c:v>1364</c:v>
                </c:pt>
                <c:pt idx="881">
                  <c:v>1454</c:v>
                </c:pt>
                <c:pt idx="882">
                  <c:v>1394</c:v>
                </c:pt>
                <c:pt idx="883">
                  <c:v>1464</c:v>
                </c:pt>
                <c:pt idx="884">
                  <c:v>1484</c:v>
                </c:pt>
                <c:pt idx="885">
                  <c:v>1524</c:v>
                </c:pt>
                <c:pt idx="886">
                  <c:v>1604</c:v>
                </c:pt>
                <c:pt idx="887">
                  <c:v>1604</c:v>
                </c:pt>
                <c:pt idx="888">
                  <c:v>1614</c:v>
                </c:pt>
                <c:pt idx="889">
                  <c:v>1654</c:v>
                </c:pt>
                <c:pt idx="890">
                  <c:v>1654</c:v>
                </c:pt>
                <c:pt idx="891">
                  <c:v>1734</c:v>
                </c:pt>
                <c:pt idx="892">
                  <c:v>1734</c:v>
                </c:pt>
                <c:pt idx="893">
                  <c:v>1754</c:v>
                </c:pt>
                <c:pt idx="894">
                  <c:v>1814</c:v>
                </c:pt>
                <c:pt idx="895">
                  <c:v>1804</c:v>
                </c:pt>
                <c:pt idx="896">
                  <c:v>1804</c:v>
                </c:pt>
                <c:pt idx="897">
                  <c:v>1814</c:v>
                </c:pt>
                <c:pt idx="898">
                  <c:v>1834</c:v>
                </c:pt>
                <c:pt idx="899">
                  <c:v>1864</c:v>
                </c:pt>
                <c:pt idx="900">
                  <c:v>1904</c:v>
                </c:pt>
                <c:pt idx="901">
                  <c:v>1904</c:v>
                </c:pt>
                <c:pt idx="902">
                  <c:v>1904</c:v>
                </c:pt>
                <c:pt idx="903">
                  <c:v>1954</c:v>
                </c:pt>
                <c:pt idx="904">
                  <c:v>2004</c:v>
                </c:pt>
                <c:pt idx="905">
                  <c:v>2034</c:v>
                </c:pt>
                <c:pt idx="906">
                  <c:v>2064</c:v>
                </c:pt>
                <c:pt idx="907">
                  <c:v>2104</c:v>
                </c:pt>
                <c:pt idx="908">
                  <c:v>2154</c:v>
                </c:pt>
                <c:pt idx="909">
                  <c:v>2134</c:v>
                </c:pt>
                <c:pt idx="910">
                  <c:v>2184</c:v>
                </c:pt>
                <c:pt idx="911">
                  <c:v>2204</c:v>
                </c:pt>
                <c:pt idx="912">
                  <c:v>2214</c:v>
                </c:pt>
                <c:pt idx="913">
                  <c:v>2254</c:v>
                </c:pt>
                <c:pt idx="914">
                  <c:v>2214</c:v>
                </c:pt>
                <c:pt idx="915">
                  <c:v>2284</c:v>
                </c:pt>
                <c:pt idx="916">
                  <c:v>2314</c:v>
                </c:pt>
                <c:pt idx="917">
                  <c:v>2354</c:v>
                </c:pt>
                <c:pt idx="918">
                  <c:v>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BA24-4E4A-A0E5-5164D905D492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Viscosity!$OQ$2:$OQ$962</c:f>
              <c:numCache>
                <c:formatCode>General</c:formatCode>
                <c:ptCount val="961"/>
                <c:pt idx="0">
                  <c:v>0</c:v>
                </c:pt>
                <c:pt idx="1">
                  <c:v>1.3255790974058446E-3</c:v>
                </c:pt>
                <c:pt idx="2">
                  <c:v>2.6511581948116892E-3</c:v>
                </c:pt>
                <c:pt idx="3">
                  <c:v>3.9767372922175333E-3</c:v>
                </c:pt>
                <c:pt idx="4">
                  <c:v>5.3023163896233783E-3</c:v>
                </c:pt>
                <c:pt idx="5">
                  <c:v>6.6278954870292225E-3</c:v>
                </c:pt>
                <c:pt idx="6">
                  <c:v>7.9534745844350666E-3</c:v>
                </c:pt>
                <c:pt idx="7">
                  <c:v>9.2790536818409125E-3</c:v>
                </c:pt>
                <c:pt idx="8">
                  <c:v>1.0604632779246757E-2</c:v>
                </c:pt>
                <c:pt idx="9">
                  <c:v>1.1930211876652601E-2</c:v>
                </c:pt>
                <c:pt idx="10">
                  <c:v>1.3255790974058445E-2</c:v>
                </c:pt>
                <c:pt idx="11">
                  <c:v>1.4581370071464289E-2</c:v>
                </c:pt>
                <c:pt idx="12">
                  <c:v>1.5906949168870133E-2</c:v>
                </c:pt>
                <c:pt idx="13">
                  <c:v>1.7232528266275977E-2</c:v>
                </c:pt>
                <c:pt idx="14">
                  <c:v>1.8558107363681825E-2</c:v>
                </c:pt>
                <c:pt idx="15">
                  <c:v>1.9883686461087669E-2</c:v>
                </c:pt>
                <c:pt idx="16">
                  <c:v>2.1209265558493513E-2</c:v>
                </c:pt>
                <c:pt idx="17">
                  <c:v>2.2534844655899357E-2</c:v>
                </c:pt>
                <c:pt idx="18">
                  <c:v>2.3860423753305202E-2</c:v>
                </c:pt>
                <c:pt idx="19">
                  <c:v>2.5186002850711046E-2</c:v>
                </c:pt>
                <c:pt idx="20">
                  <c:v>2.651158194811689E-2</c:v>
                </c:pt>
                <c:pt idx="21">
                  <c:v>2.7837161045522734E-2</c:v>
                </c:pt>
                <c:pt idx="22">
                  <c:v>2.9162740142928578E-2</c:v>
                </c:pt>
                <c:pt idx="23">
                  <c:v>3.0488319240334426E-2</c:v>
                </c:pt>
                <c:pt idx="24">
                  <c:v>3.1813898337740266E-2</c:v>
                </c:pt>
                <c:pt idx="25">
                  <c:v>3.3139477435146114E-2</c:v>
                </c:pt>
                <c:pt idx="26">
                  <c:v>3.4465056532551955E-2</c:v>
                </c:pt>
                <c:pt idx="27">
                  <c:v>3.5790635629957802E-2</c:v>
                </c:pt>
                <c:pt idx="28">
                  <c:v>3.711621472736365E-2</c:v>
                </c:pt>
                <c:pt idx="29">
                  <c:v>3.8441793824769491E-2</c:v>
                </c:pt>
                <c:pt idx="30">
                  <c:v>3.9767372922175338E-2</c:v>
                </c:pt>
                <c:pt idx="31">
                  <c:v>4.1092952019581179E-2</c:v>
                </c:pt>
                <c:pt idx="32">
                  <c:v>4.2418531116987027E-2</c:v>
                </c:pt>
                <c:pt idx="33">
                  <c:v>4.3744110214392867E-2</c:v>
                </c:pt>
                <c:pt idx="34">
                  <c:v>4.5069689311798715E-2</c:v>
                </c:pt>
                <c:pt idx="35">
                  <c:v>4.6395268409204556E-2</c:v>
                </c:pt>
                <c:pt idx="36">
                  <c:v>4.7720847506610403E-2</c:v>
                </c:pt>
                <c:pt idx="37">
                  <c:v>4.9046426604016251E-2</c:v>
                </c:pt>
                <c:pt idx="38">
                  <c:v>5.0372005701422091E-2</c:v>
                </c:pt>
                <c:pt idx="39">
                  <c:v>5.1697584798827939E-2</c:v>
                </c:pt>
                <c:pt idx="40">
                  <c:v>5.302316389623378E-2</c:v>
                </c:pt>
                <c:pt idx="41">
                  <c:v>5.4348742993639627E-2</c:v>
                </c:pt>
                <c:pt idx="42">
                  <c:v>5.5674322091045468E-2</c:v>
                </c:pt>
                <c:pt idx="43">
                  <c:v>5.6999901188451316E-2</c:v>
                </c:pt>
                <c:pt idx="44">
                  <c:v>5.8325480285857156E-2</c:v>
                </c:pt>
                <c:pt idx="45">
                  <c:v>5.9651059383263004E-2</c:v>
                </c:pt>
                <c:pt idx="46">
                  <c:v>6.0976638480668852E-2</c:v>
                </c:pt>
                <c:pt idx="47">
                  <c:v>6.2302217578074692E-2</c:v>
                </c:pt>
                <c:pt idx="48">
                  <c:v>6.3627796675480533E-2</c:v>
                </c:pt>
                <c:pt idx="49">
                  <c:v>6.4953375772886388E-2</c:v>
                </c:pt>
                <c:pt idx="50">
                  <c:v>6.6278954870292228E-2</c:v>
                </c:pt>
                <c:pt idx="51">
                  <c:v>6.7604533967698069E-2</c:v>
                </c:pt>
                <c:pt idx="52">
                  <c:v>6.893011306510391E-2</c:v>
                </c:pt>
                <c:pt idx="53">
                  <c:v>7.0255692162509764E-2</c:v>
                </c:pt>
                <c:pt idx="54">
                  <c:v>7.1581271259915605E-2</c:v>
                </c:pt>
                <c:pt idx="55">
                  <c:v>7.2906850357321445E-2</c:v>
                </c:pt>
                <c:pt idx="56">
                  <c:v>7.42324294547273E-2</c:v>
                </c:pt>
                <c:pt idx="57">
                  <c:v>7.5558008552133141E-2</c:v>
                </c:pt>
                <c:pt idx="58">
                  <c:v>7.6883587649538981E-2</c:v>
                </c:pt>
                <c:pt idx="59">
                  <c:v>7.8209166746944822E-2</c:v>
                </c:pt>
                <c:pt idx="60">
                  <c:v>7.9534745844350677E-2</c:v>
                </c:pt>
                <c:pt idx="61">
                  <c:v>8.0860324941756517E-2</c:v>
                </c:pt>
                <c:pt idx="62">
                  <c:v>8.2185904039162358E-2</c:v>
                </c:pt>
                <c:pt idx="63">
                  <c:v>8.3511483136568213E-2</c:v>
                </c:pt>
                <c:pt idx="64">
                  <c:v>8.4837062233974053E-2</c:v>
                </c:pt>
                <c:pt idx="65">
                  <c:v>8.6162641331379894E-2</c:v>
                </c:pt>
                <c:pt idx="66">
                  <c:v>8.7488220428785735E-2</c:v>
                </c:pt>
                <c:pt idx="67">
                  <c:v>8.8813799526191589E-2</c:v>
                </c:pt>
                <c:pt idx="68">
                  <c:v>9.013937862359743E-2</c:v>
                </c:pt>
                <c:pt idx="69">
                  <c:v>9.146495772100327E-2</c:v>
                </c:pt>
                <c:pt idx="70">
                  <c:v>9.2790536818409111E-2</c:v>
                </c:pt>
                <c:pt idx="71">
                  <c:v>9.4116115915814966E-2</c:v>
                </c:pt>
                <c:pt idx="72">
                  <c:v>9.5441695013220806E-2</c:v>
                </c:pt>
                <c:pt idx="73">
                  <c:v>9.6767274110626647E-2</c:v>
                </c:pt>
                <c:pt idx="74">
                  <c:v>9.8092853208032502E-2</c:v>
                </c:pt>
                <c:pt idx="75">
                  <c:v>9.9418432305438342E-2</c:v>
                </c:pt>
                <c:pt idx="76">
                  <c:v>0.10074401140284418</c:v>
                </c:pt>
                <c:pt idx="77">
                  <c:v>0.10206959050025002</c:v>
                </c:pt>
                <c:pt idx="78">
                  <c:v>0.10339516959765588</c:v>
                </c:pt>
                <c:pt idx="79">
                  <c:v>0.10472074869506172</c:v>
                </c:pt>
                <c:pt idx="80">
                  <c:v>0.10604632779246756</c:v>
                </c:pt>
                <c:pt idx="81">
                  <c:v>0.10737190688987341</c:v>
                </c:pt>
                <c:pt idx="82">
                  <c:v>0.10869748598727925</c:v>
                </c:pt>
                <c:pt idx="83">
                  <c:v>0.1100230650846851</c:v>
                </c:pt>
                <c:pt idx="84">
                  <c:v>0.11134864418209094</c:v>
                </c:pt>
                <c:pt idx="85">
                  <c:v>0.11267422327949679</c:v>
                </c:pt>
                <c:pt idx="86">
                  <c:v>0.11399980237690263</c:v>
                </c:pt>
                <c:pt idx="87">
                  <c:v>0.11532538147430847</c:v>
                </c:pt>
                <c:pt idx="88">
                  <c:v>0.11665096057171431</c:v>
                </c:pt>
                <c:pt idx="89">
                  <c:v>0.11797653966912017</c:v>
                </c:pt>
                <c:pt idx="90">
                  <c:v>0.11930211876652601</c:v>
                </c:pt>
                <c:pt idx="91">
                  <c:v>0.12062769786393185</c:v>
                </c:pt>
                <c:pt idx="92">
                  <c:v>0.1219532769613377</c:v>
                </c:pt>
                <c:pt idx="93">
                  <c:v>0.12327885605874354</c:v>
                </c:pt>
                <c:pt idx="94">
                  <c:v>0.12460443515614938</c:v>
                </c:pt>
                <c:pt idx="95">
                  <c:v>0.12593001425355524</c:v>
                </c:pt>
                <c:pt idx="96">
                  <c:v>0.12725559335096107</c:v>
                </c:pt>
                <c:pt idx="97">
                  <c:v>0.12858117244836692</c:v>
                </c:pt>
                <c:pt idx="98">
                  <c:v>0.12990675154577278</c:v>
                </c:pt>
                <c:pt idx="99">
                  <c:v>0.1312323306431786</c:v>
                </c:pt>
                <c:pt idx="100">
                  <c:v>0.13255790974058446</c:v>
                </c:pt>
                <c:pt idx="101">
                  <c:v>0.13388348883799031</c:v>
                </c:pt>
                <c:pt idx="102">
                  <c:v>0.13520906793539614</c:v>
                </c:pt>
                <c:pt idx="103">
                  <c:v>0.13653464703280199</c:v>
                </c:pt>
                <c:pt idx="104">
                  <c:v>0.13786022613020782</c:v>
                </c:pt>
                <c:pt idx="105">
                  <c:v>0.13918580522761367</c:v>
                </c:pt>
                <c:pt idx="106">
                  <c:v>0.14051138432501953</c:v>
                </c:pt>
                <c:pt idx="107">
                  <c:v>0.14183696342242536</c:v>
                </c:pt>
                <c:pt idx="108">
                  <c:v>0.14316254251983121</c:v>
                </c:pt>
                <c:pt idx="109">
                  <c:v>0.14448812161723706</c:v>
                </c:pt>
                <c:pt idx="110">
                  <c:v>0.14581370071464289</c:v>
                </c:pt>
                <c:pt idx="111">
                  <c:v>0.14713927981204875</c:v>
                </c:pt>
                <c:pt idx="112">
                  <c:v>0.1484648589094546</c:v>
                </c:pt>
                <c:pt idx="113">
                  <c:v>0.14979043800686043</c:v>
                </c:pt>
                <c:pt idx="114">
                  <c:v>0.15111601710426628</c:v>
                </c:pt>
                <c:pt idx="115">
                  <c:v>0.15244159620167211</c:v>
                </c:pt>
                <c:pt idx="116">
                  <c:v>0.15376717529907796</c:v>
                </c:pt>
                <c:pt idx="117">
                  <c:v>0.15509275439648382</c:v>
                </c:pt>
                <c:pt idx="118">
                  <c:v>0.15641833349388964</c:v>
                </c:pt>
                <c:pt idx="119">
                  <c:v>0.1577439125912955</c:v>
                </c:pt>
                <c:pt idx="120">
                  <c:v>0.15906949168870135</c:v>
                </c:pt>
                <c:pt idx="121">
                  <c:v>0.16039507078610718</c:v>
                </c:pt>
                <c:pt idx="122">
                  <c:v>0.16172064988351303</c:v>
                </c:pt>
                <c:pt idx="123">
                  <c:v>0.16304622898091889</c:v>
                </c:pt>
                <c:pt idx="124">
                  <c:v>0.16437180807832472</c:v>
                </c:pt>
                <c:pt idx="125">
                  <c:v>0.16569738717573057</c:v>
                </c:pt>
                <c:pt idx="126">
                  <c:v>0.16702296627313643</c:v>
                </c:pt>
                <c:pt idx="127">
                  <c:v>0.16834854537054225</c:v>
                </c:pt>
                <c:pt idx="128">
                  <c:v>0.16967412446794811</c:v>
                </c:pt>
                <c:pt idx="129">
                  <c:v>0.17099970356535393</c:v>
                </c:pt>
                <c:pt idx="130">
                  <c:v>0.17232528266275979</c:v>
                </c:pt>
                <c:pt idx="131">
                  <c:v>0.17365086176016564</c:v>
                </c:pt>
                <c:pt idx="132">
                  <c:v>0.17497644085757147</c:v>
                </c:pt>
                <c:pt idx="133">
                  <c:v>0.17630201995497732</c:v>
                </c:pt>
                <c:pt idx="134">
                  <c:v>0.17762759905238318</c:v>
                </c:pt>
                <c:pt idx="135">
                  <c:v>0.17895317814978901</c:v>
                </c:pt>
                <c:pt idx="136">
                  <c:v>0.18027875724719486</c:v>
                </c:pt>
                <c:pt idx="137">
                  <c:v>0.18160433634460071</c:v>
                </c:pt>
                <c:pt idx="138">
                  <c:v>0.18292991544200654</c:v>
                </c:pt>
                <c:pt idx="139">
                  <c:v>0.1842554945394124</c:v>
                </c:pt>
                <c:pt idx="140">
                  <c:v>0.18558107363681822</c:v>
                </c:pt>
                <c:pt idx="141">
                  <c:v>0.18690665273422408</c:v>
                </c:pt>
                <c:pt idx="142">
                  <c:v>0.18823223183162993</c:v>
                </c:pt>
                <c:pt idx="143">
                  <c:v>0.18955781092903576</c:v>
                </c:pt>
                <c:pt idx="144">
                  <c:v>0.19088339002644161</c:v>
                </c:pt>
                <c:pt idx="145">
                  <c:v>0.19220896912384747</c:v>
                </c:pt>
                <c:pt idx="146">
                  <c:v>0.19353454822125329</c:v>
                </c:pt>
                <c:pt idx="147">
                  <c:v>0.19486012731865915</c:v>
                </c:pt>
                <c:pt idx="148">
                  <c:v>0.196185706416065</c:v>
                </c:pt>
                <c:pt idx="149">
                  <c:v>0.19751128551347083</c:v>
                </c:pt>
                <c:pt idx="150">
                  <c:v>0.19883686461087668</c:v>
                </c:pt>
                <c:pt idx="151">
                  <c:v>0.20016244370828251</c:v>
                </c:pt>
                <c:pt idx="152">
                  <c:v>0.20148802280568837</c:v>
                </c:pt>
                <c:pt idx="153">
                  <c:v>0.20281360190309422</c:v>
                </c:pt>
                <c:pt idx="154">
                  <c:v>0.20413918100050005</c:v>
                </c:pt>
                <c:pt idx="155">
                  <c:v>0.2054647600979059</c:v>
                </c:pt>
                <c:pt idx="156">
                  <c:v>0.20679033919531176</c:v>
                </c:pt>
                <c:pt idx="157">
                  <c:v>0.20811591829271758</c:v>
                </c:pt>
                <c:pt idx="158">
                  <c:v>0.20944149739012344</c:v>
                </c:pt>
                <c:pt idx="159">
                  <c:v>0.21076707648752929</c:v>
                </c:pt>
                <c:pt idx="160">
                  <c:v>0.21209265558493512</c:v>
                </c:pt>
                <c:pt idx="161">
                  <c:v>0.21341823468234097</c:v>
                </c:pt>
                <c:pt idx="162">
                  <c:v>0.21474381377974683</c:v>
                </c:pt>
                <c:pt idx="163">
                  <c:v>0.21606939287715266</c:v>
                </c:pt>
                <c:pt idx="164">
                  <c:v>0.21739497197455851</c:v>
                </c:pt>
                <c:pt idx="165">
                  <c:v>0.21872055107196434</c:v>
                </c:pt>
                <c:pt idx="166">
                  <c:v>0.22004613016937019</c:v>
                </c:pt>
                <c:pt idx="167">
                  <c:v>0.22137170926677605</c:v>
                </c:pt>
                <c:pt idx="168">
                  <c:v>0.22269728836418187</c:v>
                </c:pt>
                <c:pt idx="169">
                  <c:v>0.22402286746158773</c:v>
                </c:pt>
                <c:pt idx="170">
                  <c:v>0.22534844655899358</c:v>
                </c:pt>
                <c:pt idx="171">
                  <c:v>0.22667402565639941</c:v>
                </c:pt>
                <c:pt idx="172">
                  <c:v>0.22799960475380526</c:v>
                </c:pt>
                <c:pt idx="173">
                  <c:v>0.22932518385121112</c:v>
                </c:pt>
                <c:pt idx="174">
                  <c:v>0.23065076294861694</c:v>
                </c:pt>
                <c:pt idx="175">
                  <c:v>0.2319763420460228</c:v>
                </c:pt>
                <c:pt idx="176">
                  <c:v>0.23330192114342863</c:v>
                </c:pt>
                <c:pt idx="177">
                  <c:v>0.23462750024083448</c:v>
                </c:pt>
                <c:pt idx="178">
                  <c:v>0.23595307933824033</c:v>
                </c:pt>
                <c:pt idx="179">
                  <c:v>0.23727865843564616</c:v>
                </c:pt>
                <c:pt idx="180">
                  <c:v>0.23860423753305202</c:v>
                </c:pt>
                <c:pt idx="181">
                  <c:v>0.23992981663045787</c:v>
                </c:pt>
                <c:pt idx="182">
                  <c:v>0.2412553957278637</c:v>
                </c:pt>
                <c:pt idx="183">
                  <c:v>0.24258097482526955</c:v>
                </c:pt>
                <c:pt idx="184">
                  <c:v>0.24390655392267541</c:v>
                </c:pt>
                <c:pt idx="185">
                  <c:v>0.24523213302008123</c:v>
                </c:pt>
                <c:pt idx="186">
                  <c:v>0.24655771211748709</c:v>
                </c:pt>
                <c:pt idx="187">
                  <c:v>0.24788329121489291</c:v>
                </c:pt>
                <c:pt idx="188">
                  <c:v>0.24920887031229877</c:v>
                </c:pt>
                <c:pt idx="189">
                  <c:v>0.2505344494097046</c:v>
                </c:pt>
                <c:pt idx="190">
                  <c:v>0.25186002850711048</c:v>
                </c:pt>
                <c:pt idx="191">
                  <c:v>0.25318560760451631</c:v>
                </c:pt>
                <c:pt idx="192">
                  <c:v>0.25451118670192213</c:v>
                </c:pt>
                <c:pt idx="193">
                  <c:v>0.25583676579932801</c:v>
                </c:pt>
                <c:pt idx="194">
                  <c:v>0.25716234489673384</c:v>
                </c:pt>
                <c:pt idx="195">
                  <c:v>0.25848792399413967</c:v>
                </c:pt>
                <c:pt idx="196">
                  <c:v>0.25981350309154555</c:v>
                </c:pt>
                <c:pt idx="197">
                  <c:v>0.26113908218895138</c:v>
                </c:pt>
                <c:pt idx="198">
                  <c:v>0.2624646612863572</c:v>
                </c:pt>
                <c:pt idx="199">
                  <c:v>0.26379024038376309</c:v>
                </c:pt>
                <c:pt idx="200">
                  <c:v>0.26511581948116891</c:v>
                </c:pt>
                <c:pt idx="201">
                  <c:v>0.26644139857857474</c:v>
                </c:pt>
                <c:pt idx="202">
                  <c:v>0.26776697767598062</c:v>
                </c:pt>
                <c:pt idx="203">
                  <c:v>0.26909255677338645</c:v>
                </c:pt>
                <c:pt idx="204">
                  <c:v>0.27041813587079228</c:v>
                </c:pt>
                <c:pt idx="205">
                  <c:v>0.2717437149681981</c:v>
                </c:pt>
                <c:pt idx="206">
                  <c:v>0.27306929406560398</c:v>
                </c:pt>
                <c:pt idx="207">
                  <c:v>0.27439487316300981</c:v>
                </c:pt>
                <c:pt idx="208">
                  <c:v>0.27572045226041564</c:v>
                </c:pt>
                <c:pt idx="209">
                  <c:v>0.27704603135782152</c:v>
                </c:pt>
                <c:pt idx="210">
                  <c:v>0.27837161045522735</c:v>
                </c:pt>
                <c:pt idx="211">
                  <c:v>0.27969718955263317</c:v>
                </c:pt>
                <c:pt idx="212">
                  <c:v>0.28102276865003906</c:v>
                </c:pt>
                <c:pt idx="213">
                  <c:v>0.28234834774744488</c:v>
                </c:pt>
                <c:pt idx="214">
                  <c:v>0.28367392684485071</c:v>
                </c:pt>
                <c:pt idx="215">
                  <c:v>0.28499950594225659</c:v>
                </c:pt>
                <c:pt idx="216">
                  <c:v>0.28632508503966242</c:v>
                </c:pt>
                <c:pt idx="217">
                  <c:v>0.28765066413706825</c:v>
                </c:pt>
                <c:pt idx="218">
                  <c:v>0.28897624323447413</c:v>
                </c:pt>
                <c:pt idx="219">
                  <c:v>0.29030182233187996</c:v>
                </c:pt>
                <c:pt idx="220">
                  <c:v>0.29162740142928578</c:v>
                </c:pt>
                <c:pt idx="221">
                  <c:v>0.29295298052669166</c:v>
                </c:pt>
                <c:pt idx="222">
                  <c:v>0.29427855962409749</c:v>
                </c:pt>
                <c:pt idx="223">
                  <c:v>0.29560413872150332</c:v>
                </c:pt>
                <c:pt idx="224">
                  <c:v>0.2969297178189092</c:v>
                </c:pt>
                <c:pt idx="225">
                  <c:v>0.29825529691631503</c:v>
                </c:pt>
                <c:pt idx="226">
                  <c:v>0.29958087601372085</c:v>
                </c:pt>
                <c:pt idx="227">
                  <c:v>0.30090645511112674</c:v>
                </c:pt>
                <c:pt idx="228">
                  <c:v>0.30223203420853256</c:v>
                </c:pt>
                <c:pt idx="229">
                  <c:v>0.30355761330593839</c:v>
                </c:pt>
                <c:pt idx="230">
                  <c:v>0.30488319240334422</c:v>
                </c:pt>
                <c:pt idx="231">
                  <c:v>0.3062087715007501</c:v>
                </c:pt>
                <c:pt idx="232">
                  <c:v>0.30753435059815593</c:v>
                </c:pt>
                <c:pt idx="233">
                  <c:v>0.30885992969556175</c:v>
                </c:pt>
                <c:pt idx="234">
                  <c:v>0.31018550879296763</c:v>
                </c:pt>
                <c:pt idx="235">
                  <c:v>0.31151108789037346</c:v>
                </c:pt>
                <c:pt idx="236">
                  <c:v>0.31283666698777929</c:v>
                </c:pt>
                <c:pt idx="237">
                  <c:v>0.31416224608518517</c:v>
                </c:pt>
                <c:pt idx="238">
                  <c:v>0.315487825182591</c:v>
                </c:pt>
                <c:pt idx="239">
                  <c:v>0.31681340427999682</c:v>
                </c:pt>
                <c:pt idx="240">
                  <c:v>0.31813898337740271</c:v>
                </c:pt>
                <c:pt idx="241">
                  <c:v>0.31946456247480853</c:v>
                </c:pt>
                <c:pt idx="242">
                  <c:v>0.32079014157221436</c:v>
                </c:pt>
                <c:pt idx="243">
                  <c:v>0.32211572066962024</c:v>
                </c:pt>
                <c:pt idx="244">
                  <c:v>0.32344129976702607</c:v>
                </c:pt>
                <c:pt idx="245">
                  <c:v>0.3247668788644319</c:v>
                </c:pt>
                <c:pt idx="246">
                  <c:v>0.32609245796183778</c:v>
                </c:pt>
                <c:pt idx="247">
                  <c:v>0.32741803705924361</c:v>
                </c:pt>
                <c:pt idx="248">
                  <c:v>0.32874361615664943</c:v>
                </c:pt>
                <c:pt idx="249">
                  <c:v>0.33006919525405531</c:v>
                </c:pt>
                <c:pt idx="250">
                  <c:v>0.33139477435146114</c:v>
                </c:pt>
                <c:pt idx="251">
                  <c:v>0.33272035344886697</c:v>
                </c:pt>
                <c:pt idx="252">
                  <c:v>0.33404593254627285</c:v>
                </c:pt>
                <c:pt idx="253">
                  <c:v>0.33537151164367868</c:v>
                </c:pt>
                <c:pt idx="254">
                  <c:v>0.3366970907410845</c:v>
                </c:pt>
                <c:pt idx="255">
                  <c:v>0.33802266983849033</c:v>
                </c:pt>
                <c:pt idx="256">
                  <c:v>0.33934824893589621</c:v>
                </c:pt>
                <c:pt idx="257">
                  <c:v>0.34067382803330204</c:v>
                </c:pt>
                <c:pt idx="258">
                  <c:v>0.34199940713070787</c:v>
                </c:pt>
                <c:pt idx="259">
                  <c:v>0.34332498622811375</c:v>
                </c:pt>
                <c:pt idx="260">
                  <c:v>0.34465056532551958</c:v>
                </c:pt>
                <c:pt idx="261">
                  <c:v>0.3459761444229254</c:v>
                </c:pt>
                <c:pt idx="262">
                  <c:v>0.34730172352033128</c:v>
                </c:pt>
                <c:pt idx="263">
                  <c:v>0.34862730261773711</c:v>
                </c:pt>
                <c:pt idx="264">
                  <c:v>0.34995288171514294</c:v>
                </c:pt>
                <c:pt idx="265">
                  <c:v>0.35127846081254882</c:v>
                </c:pt>
                <c:pt idx="266">
                  <c:v>0.35260403990995465</c:v>
                </c:pt>
                <c:pt idx="267">
                  <c:v>0.35392961900736047</c:v>
                </c:pt>
                <c:pt idx="268">
                  <c:v>0.35525519810476636</c:v>
                </c:pt>
                <c:pt idx="269">
                  <c:v>0.35658077720217218</c:v>
                </c:pt>
                <c:pt idx="270">
                  <c:v>0.35790635629957801</c:v>
                </c:pt>
                <c:pt idx="271">
                  <c:v>0.35923193539698389</c:v>
                </c:pt>
                <c:pt idx="272">
                  <c:v>0.36055751449438972</c:v>
                </c:pt>
                <c:pt idx="273">
                  <c:v>0.36188309359179555</c:v>
                </c:pt>
                <c:pt idx="274">
                  <c:v>0.36320867268920143</c:v>
                </c:pt>
                <c:pt idx="275">
                  <c:v>0.36453425178660726</c:v>
                </c:pt>
                <c:pt idx="276">
                  <c:v>0.36585983088401308</c:v>
                </c:pt>
                <c:pt idx="277">
                  <c:v>0.36718540998141896</c:v>
                </c:pt>
                <c:pt idx="278">
                  <c:v>0.36851098907882479</c:v>
                </c:pt>
                <c:pt idx="279">
                  <c:v>0.36983656817623062</c:v>
                </c:pt>
                <c:pt idx="280">
                  <c:v>0.37116214727363644</c:v>
                </c:pt>
                <c:pt idx="281">
                  <c:v>0.37248772637104233</c:v>
                </c:pt>
                <c:pt idx="282">
                  <c:v>0.37381330546844815</c:v>
                </c:pt>
                <c:pt idx="283">
                  <c:v>0.37513888456585398</c:v>
                </c:pt>
                <c:pt idx="284">
                  <c:v>0.37646446366325986</c:v>
                </c:pt>
                <c:pt idx="285">
                  <c:v>0.37779004276066569</c:v>
                </c:pt>
                <c:pt idx="286">
                  <c:v>0.37911562185807152</c:v>
                </c:pt>
                <c:pt idx="287">
                  <c:v>0.3804412009554774</c:v>
                </c:pt>
                <c:pt idx="288">
                  <c:v>0.38176678005288323</c:v>
                </c:pt>
                <c:pt idx="289">
                  <c:v>0.38309235915028905</c:v>
                </c:pt>
                <c:pt idx="290">
                  <c:v>0.38441793824769493</c:v>
                </c:pt>
                <c:pt idx="291">
                  <c:v>0.38574351734510076</c:v>
                </c:pt>
                <c:pt idx="292">
                  <c:v>0.38706909644250659</c:v>
                </c:pt>
                <c:pt idx="293">
                  <c:v>0.38839467553991247</c:v>
                </c:pt>
                <c:pt idx="294">
                  <c:v>0.3897202546373183</c:v>
                </c:pt>
                <c:pt idx="295">
                  <c:v>0.39104583373472412</c:v>
                </c:pt>
                <c:pt idx="296">
                  <c:v>0.39237141283213001</c:v>
                </c:pt>
                <c:pt idx="297">
                  <c:v>0.39369699192953583</c:v>
                </c:pt>
                <c:pt idx="298">
                  <c:v>0.39502257102694166</c:v>
                </c:pt>
                <c:pt idx="299">
                  <c:v>0.39634815012434754</c:v>
                </c:pt>
                <c:pt idx="300">
                  <c:v>0.39767372922175337</c:v>
                </c:pt>
                <c:pt idx="301">
                  <c:v>0.3989993083191592</c:v>
                </c:pt>
                <c:pt idx="302">
                  <c:v>0.40032488741656502</c:v>
                </c:pt>
                <c:pt idx="303">
                  <c:v>0.40165046651397091</c:v>
                </c:pt>
                <c:pt idx="304">
                  <c:v>0.40297604561137673</c:v>
                </c:pt>
                <c:pt idx="305">
                  <c:v>0.40430162470878256</c:v>
                </c:pt>
                <c:pt idx="306">
                  <c:v>0.40562720380618844</c:v>
                </c:pt>
                <c:pt idx="307">
                  <c:v>0.40695278290359427</c:v>
                </c:pt>
                <c:pt idx="308">
                  <c:v>0.40827836200100009</c:v>
                </c:pt>
                <c:pt idx="309">
                  <c:v>0.40960394109840598</c:v>
                </c:pt>
                <c:pt idx="310">
                  <c:v>0.4109295201958118</c:v>
                </c:pt>
                <c:pt idx="311">
                  <c:v>0.41225509929321763</c:v>
                </c:pt>
                <c:pt idx="312">
                  <c:v>0.41358067839062351</c:v>
                </c:pt>
                <c:pt idx="313">
                  <c:v>0.41490625748802934</c:v>
                </c:pt>
                <c:pt idx="314">
                  <c:v>0.41623183658543517</c:v>
                </c:pt>
                <c:pt idx="315">
                  <c:v>0.41755741568284105</c:v>
                </c:pt>
                <c:pt idx="316">
                  <c:v>0.41888299478024688</c:v>
                </c:pt>
                <c:pt idx="317">
                  <c:v>0.4202085738776527</c:v>
                </c:pt>
                <c:pt idx="318">
                  <c:v>0.42153415297505858</c:v>
                </c:pt>
                <c:pt idx="319">
                  <c:v>0.42285973207246441</c:v>
                </c:pt>
                <c:pt idx="320">
                  <c:v>0.42418531116987024</c:v>
                </c:pt>
                <c:pt idx="321">
                  <c:v>0.42551089026727612</c:v>
                </c:pt>
                <c:pt idx="322">
                  <c:v>0.42683646936468195</c:v>
                </c:pt>
                <c:pt idx="323">
                  <c:v>0.42816204846208777</c:v>
                </c:pt>
                <c:pt idx="324">
                  <c:v>0.42948762755949366</c:v>
                </c:pt>
                <c:pt idx="325">
                  <c:v>0.43081320665689948</c:v>
                </c:pt>
                <c:pt idx="326">
                  <c:v>0.43213878575430531</c:v>
                </c:pt>
                <c:pt idx="327">
                  <c:v>0.43346436485171114</c:v>
                </c:pt>
                <c:pt idx="328">
                  <c:v>0.43478994394911702</c:v>
                </c:pt>
                <c:pt idx="329">
                  <c:v>0.43611552304652285</c:v>
                </c:pt>
                <c:pt idx="330">
                  <c:v>0.43744110214392867</c:v>
                </c:pt>
                <c:pt idx="331">
                  <c:v>0.43876668124133456</c:v>
                </c:pt>
                <c:pt idx="332">
                  <c:v>0.44009226033874038</c:v>
                </c:pt>
                <c:pt idx="333">
                  <c:v>0.44141783943614621</c:v>
                </c:pt>
                <c:pt idx="334">
                  <c:v>0.44274341853355209</c:v>
                </c:pt>
                <c:pt idx="335">
                  <c:v>0.44406899763095792</c:v>
                </c:pt>
                <c:pt idx="336">
                  <c:v>0.44539457672836374</c:v>
                </c:pt>
                <c:pt idx="337">
                  <c:v>0.44672015582576963</c:v>
                </c:pt>
                <c:pt idx="338">
                  <c:v>0.44804573492317545</c:v>
                </c:pt>
                <c:pt idx="339">
                  <c:v>0.44937131402058128</c:v>
                </c:pt>
                <c:pt idx="340">
                  <c:v>0.45069689311798716</c:v>
                </c:pt>
                <c:pt idx="341">
                  <c:v>0.45202247221539299</c:v>
                </c:pt>
                <c:pt idx="342">
                  <c:v>0.45334805131279882</c:v>
                </c:pt>
                <c:pt idx="343">
                  <c:v>0.4546736304102047</c:v>
                </c:pt>
                <c:pt idx="344">
                  <c:v>0.45599920950761053</c:v>
                </c:pt>
                <c:pt idx="345">
                  <c:v>0.45732478860501635</c:v>
                </c:pt>
                <c:pt idx="346">
                  <c:v>0.45865036770242223</c:v>
                </c:pt>
                <c:pt idx="347">
                  <c:v>0.45997594679982806</c:v>
                </c:pt>
                <c:pt idx="348">
                  <c:v>0.46130152589723389</c:v>
                </c:pt>
                <c:pt idx="349">
                  <c:v>0.46262710499463977</c:v>
                </c:pt>
                <c:pt idx="350">
                  <c:v>0.4639526840920456</c:v>
                </c:pt>
                <c:pt idx="351">
                  <c:v>0.46527826318945142</c:v>
                </c:pt>
                <c:pt idx="352">
                  <c:v>0.46660384228685725</c:v>
                </c:pt>
                <c:pt idx="353">
                  <c:v>0.46792942138426313</c:v>
                </c:pt>
                <c:pt idx="354">
                  <c:v>0.46925500048166896</c:v>
                </c:pt>
                <c:pt idx="355">
                  <c:v>0.47058057957907479</c:v>
                </c:pt>
                <c:pt idx="356">
                  <c:v>0.47190615867648067</c:v>
                </c:pt>
                <c:pt idx="357">
                  <c:v>0.4732317377738865</c:v>
                </c:pt>
                <c:pt idx="358">
                  <c:v>0.47455731687129232</c:v>
                </c:pt>
                <c:pt idx="359">
                  <c:v>0.47588289596869821</c:v>
                </c:pt>
                <c:pt idx="360">
                  <c:v>0.47720847506610403</c:v>
                </c:pt>
                <c:pt idx="361">
                  <c:v>0.47853405416350986</c:v>
                </c:pt>
                <c:pt idx="362">
                  <c:v>0.47985963326091574</c:v>
                </c:pt>
                <c:pt idx="363">
                  <c:v>0.48118521235832157</c:v>
                </c:pt>
                <c:pt idx="364">
                  <c:v>0.48251079145572739</c:v>
                </c:pt>
                <c:pt idx="365">
                  <c:v>0.48383637055313328</c:v>
                </c:pt>
                <c:pt idx="366">
                  <c:v>0.4851619496505391</c:v>
                </c:pt>
                <c:pt idx="367">
                  <c:v>0.48648752874794493</c:v>
                </c:pt>
                <c:pt idx="368">
                  <c:v>0.48781310784535081</c:v>
                </c:pt>
                <c:pt idx="369">
                  <c:v>0.48913868694275664</c:v>
                </c:pt>
                <c:pt idx="370">
                  <c:v>0.49046426604016247</c:v>
                </c:pt>
                <c:pt idx="371">
                  <c:v>0.49178984513756835</c:v>
                </c:pt>
                <c:pt idx="372">
                  <c:v>0.49311542423497418</c:v>
                </c:pt>
                <c:pt idx="373">
                  <c:v>0.49444100333238</c:v>
                </c:pt>
                <c:pt idx="374">
                  <c:v>0.49576658242978583</c:v>
                </c:pt>
                <c:pt idx="375">
                  <c:v>0.49709216152719171</c:v>
                </c:pt>
                <c:pt idx="376">
                  <c:v>0.49841774062459754</c:v>
                </c:pt>
                <c:pt idx="377">
                  <c:v>0.49974331972200337</c:v>
                </c:pt>
                <c:pt idx="378">
                  <c:v>0.50106889881940919</c:v>
                </c:pt>
                <c:pt idx="379">
                  <c:v>0.50239447791681513</c:v>
                </c:pt>
                <c:pt idx="380">
                  <c:v>0.50372005701422096</c:v>
                </c:pt>
                <c:pt idx="381">
                  <c:v>0.50504563611162678</c:v>
                </c:pt>
                <c:pt idx="382">
                  <c:v>0.50637121520903261</c:v>
                </c:pt>
                <c:pt idx="383">
                  <c:v>0.50769679430643844</c:v>
                </c:pt>
                <c:pt idx="384">
                  <c:v>0.50902237340384426</c:v>
                </c:pt>
                <c:pt idx="385">
                  <c:v>0.5103479525012502</c:v>
                </c:pt>
                <c:pt idx="386">
                  <c:v>0.51167353159865603</c:v>
                </c:pt>
                <c:pt idx="387">
                  <c:v>0.51299911069606186</c:v>
                </c:pt>
                <c:pt idx="388">
                  <c:v>0.51432468979346768</c:v>
                </c:pt>
                <c:pt idx="389">
                  <c:v>0.51565026889087351</c:v>
                </c:pt>
                <c:pt idx="390">
                  <c:v>0.51697584798827934</c:v>
                </c:pt>
                <c:pt idx="391">
                  <c:v>0.51830142708568516</c:v>
                </c:pt>
                <c:pt idx="392">
                  <c:v>0.5196270061830911</c:v>
                </c:pt>
                <c:pt idx="393">
                  <c:v>0.52095258528049693</c:v>
                </c:pt>
                <c:pt idx="394">
                  <c:v>0.52227816437790275</c:v>
                </c:pt>
                <c:pt idx="395">
                  <c:v>0.52360374347530858</c:v>
                </c:pt>
                <c:pt idx="396">
                  <c:v>0.52492932257271441</c:v>
                </c:pt>
                <c:pt idx="397">
                  <c:v>0.52625490167012023</c:v>
                </c:pt>
                <c:pt idx="398">
                  <c:v>0.52758048076752617</c:v>
                </c:pt>
                <c:pt idx="399">
                  <c:v>0.528906059864932</c:v>
                </c:pt>
                <c:pt idx="400">
                  <c:v>0.53023163896233783</c:v>
                </c:pt>
                <c:pt idx="401">
                  <c:v>0.53155721805974365</c:v>
                </c:pt>
                <c:pt idx="402">
                  <c:v>0.53288279715714948</c:v>
                </c:pt>
                <c:pt idx="403">
                  <c:v>0.53420837625455531</c:v>
                </c:pt>
                <c:pt idx="404">
                  <c:v>0.53553395535196124</c:v>
                </c:pt>
                <c:pt idx="405">
                  <c:v>0.53685953444936707</c:v>
                </c:pt>
                <c:pt idx="406">
                  <c:v>0.5381851135467729</c:v>
                </c:pt>
                <c:pt idx="407">
                  <c:v>0.53951069264417872</c:v>
                </c:pt>
                <c:pt idx="408">
                  <c:v>0.54083627174158455</c:v>
                </c:pt>
                <c:pt idx="409">
                  <c:v>0.54216185083899038</c:v>
                </c:pt>
                <c:pt idx="410">
                  <c:v>0.5434874299363962</c:v>
                </c:pt>
                <c:pt idx="411">
                  <c:v>0.54481300903380214</c:v>
                </c:pt>
                <c:pt idx="412">
                  <c:v>0.54613858813120797</c:v>
                </c:pt>
                <c:pt idx="413">
                  <c:v>0.5474641672286138</c:v>
                </c:pt>
                <c:pt idx="414">
                  <c:v>0.54878974632601962</c:v>
                </c:pt>
                <c:pt idx="415">
                  <c:v>0.55011532542342545</c:v>
                </c:pt>
                <c:pt idx="416">
                  <c:v>0.55144090452083128</c:v>
                </c:pt>
                <c:pt idx="417">
                  <c:v>0.55276648361823721</c:v>
                </c:pt>
                <c:pt idx="418">
                  <c:v>0.55409206271564304</c:v>
                </c:pt>
                <c:pt idx="419">
                  <c:v>0.55541764181304887</c:v>
                </c:pt>
                <c:pt idx="420">
                  <c:v>0.55674322091045469</c:v>
                </c:pt>
                <c:pt idx="421">
                  <c:v>0.55806880000786052</c:v>
                </c:pt>
                <c:pt idx="422">
                  <c:v>0.55939437910526635</c:v>
                </c:pt>
                <c:pt idx="423">
                  <c:v>0.56071995820267229</c:v>
                </c:pt>
                <c:pt idx="424">
                  <c:v>0.56204553730007811</c:v>
                </c:pt>
                <c:pt idx="425">
                  <c:v>0.56337111639748394</c:v>
                </c:pt>
                <c:pt idx="426">
                  <c:v>0.56469669549488977</c:v>
                </c:pt>
                <c:pt idx="427">
                  <c:v>0.56602227459229559</c:v>
                </c:pt>
                <c:pt idx="428">
                  <c:v>0.56734785368970142</c:v>
                </c:pt>
                <c:pt idx="429">
                  <c:v>0.56867343278710736</c:v>
                </c:pt>
                <c:pt idx="430">
                  <c:v>0.56999901188451318</c:v>
                </c:pt>
                <c:pt idx="431">
                  <c:v>0.57132459098191901</c:v>
                </c:pt>
                <c:pt idx="432">
                  <c:v>0.57265017007932484</c:v>
                </c:pt>
                <c:pt idx="433">
                  <c:v>0.57397574917673067</c:v>
                </c:pt>
                <c:pt idx="434">
                  <c:v>0.57530132827413649</c:v>
                </c:pt>
                <c:pt idx="435">
                  <c:v>0.57662690737154232</c:v>
                </c:pt>
                <c:pt idx="436">
                  <c:v>0.57795248646894826</c:v>
                </c:pt>
                <c:pt idx="437">
                  <c:v>0.57927806556635408</c:v>
                </c:pt>
                <c:pt idx="438">
                  <c:v>0.58060364466375991</c:v>
                </c:pt>
                <c:pt idx="439">
                  <c:v>0.58192922376116574</c:v>
                </c:pt>
                <c:pt idx="440">
                  <c:v>0.58325480285857156</c:v>
                </c:pt>
                <c:pt idx="441">
                  <c:v>0.58458038195597739</c:v>
                </c:pt>
                <c:pt idx="442">
                  <c:v>0.58590596105338333</c:v>
                </c:pt>
                <c:pt idx="443">
                  <c:v>0.58723154015078916</c:v>
                </c:pt>
                <c:pt idx="444">
                  <c:v>0.58855711924819498</c:v>
                </c:pt>
                <c:pt idx="445">
                  <c:v>0.58988269834560081</c:v>
                </c:pt>
                <c:pt idx="446">
                  <c:v>0.59120827744300664</c:v>
                </c:pt>
                <c:pt idx="447">
                  <c:v>0.59253385654041246</c:v>
                </c:pt>
                <c:pt idx="448">
                  <c:v>0.5938594356378184</c:v>
                </c:pt>
                <c:pt idx="449">
                  <c:v>0.59518501473522423</c:v>
                </c:pt>
                <c:pt idx="450">
                  <c:v>0.59651059383263005</c:v>
                </c:pt>
                <c:pt idx="451">
                  <c:v>0.59783617293003588</c:v>
                </c:pt>
                <c:pt idx="452">
                  <c:v>0.59916175202744171</c:v>
                </c:pt>
                <c:pt idx="453">
                  <c:v>0.60048733112484753</c:v>
                </c:pt>
                <c:pt idx="454">
                  <c:v>0.60181291022225347</c:v>
                </c:pt>
                <c:pt idx="455">
                  <c:v>0.6031384893196593</c:v>
                </c:pt>
                <c:pt idx="456">
                  <c:v>0.60446406841706513</c:v>
                </c:pt>
                <c:pt idx="457">
                  <c:v>0.60578964751447095</c:v>
                </c:pt>
                <c:pt idx="458">
                  <c:v>0.60711522661187678</c:v>
                </c:pt>
                <c:pt idx="459">
                  <c:v>0.60844080570928261</c:v>
                </c:pt>
                <c:pt idx="460">
                  <c:v>0.60976638480668843</c:v>
                </c:pt>
                <c:pt idx="461">
                  <c:v>0.61109196390409437</c:v>
                </c:pt>
                <c:pt idx="462">
                  <c:v>0.6124175430015002</c:v>
                </c:pt>
                <c:pt idx="463">
                  <c:v>0.61374312209890602</c:v>
                </c:pt>
                <c:pt idx="464">
                  <c:v>0.61506870119631185</c:v>
                </c:pt>
                <c:pt idx="465">
                  <c:v>0.61639428029371768</c:v>
                </c:pt>
                <c:pt idx="466">
                  <c:v>0.6177198593911235</c:v>
                </c:pt>
                <c:pt idx="467">
                  <c:v>0.61904543848852944</c:v>
                </c:pt>
                <c:pt idx="468">
                  <c:v>0.62037101758593527</c:v>
                </c:pt>
                <c:pt idx="469">
                  <c:v>0.6216965966833411</c:v>
                </c:pt>
                <c:pt idx="470">
                  <c:v>0.62302217578074692</c:v>
                </c:pt>
                <c:pt idx="471">
                  <c:v>0.62434775487815275</c:v>
                </c:pt>
                <c:pt idx="472">
                  <c:v>0.62567333397555858</c:v>
                </c:pt>
                <c:pt idx="473">
                  <c:v>0.62699891307296451</c:v>
                </c:pt>
                <c:pt idx="474">
                  <c:v>0.62832449217037034</c:v>
                </c:pt>
                <c:pt idx="475">
                  <c:v>0.62965007126777617</c:v>
                </c:pt>
                <c:pt idx="476">
                  <c:v>0.63097565036518199</c:v>
                </c:pt>
                <c:pt idx="477">
                  <c:v>0.63230122946258782</c:v>
                </c:pt>
                <c:pt idx="478">
                  <c:v>0.63362680855999365</c:v>
                </c:pt>
                <c:pt idx="479">
                  <c:v>0.63495238765739959</c:v>
                </c:pt>
                <c:pt idx="480">
                  <c:v>0.63627796675480541</c:v>
                </c:pt>
                <c:pt idx="481">
                  <c:v>0.63760354585221124</c:v>
                </c:pt>
                <c:pt idx="482">
                  <c:v>0.63892912494961707</c:v>
                </c:pt>
                <c:pt idx="483">
                  <c:v>0.64025470404702289</c:v>
                </c:pt>
                <c:pt idx="484">
                  <c:v>0.64158028314442872</c:v>
                </c:pt>
                <c:pt idx="485">
                  <c:v>0.64290586224183455</c:v>
                </c:pt>
                <c:pt idx="486">
                  <c:v>0.64423144133924048</c:v>
                </c:pt>
                <c:pt idx="487">
                  <c:v>0.64555702043664631</c:v>
                </c:pt>
                <c:pt idx="488">
                  <c:v>0.64688259953405214</c:v>
                </c:pt>
                <c:pt idx="489">
                  <c:v>0.64820817863145797</c:v>
                </c:pt>
                <c:pt idx="490">
                  <c:v>0.64953375772886379</c:v>
                </c:pt>
                <c:pt idx="491">
                  <c:v>0.65085933682626962</c:v>
                </c:pt>
                <c:pt idx="492">
                  <c:v>0.65218491592367556</c:v>
                </c:pt>
                <c:pt idx="493">
                  <c:v>0.65351049502108138</c:v>
                </c:pt>
                <c:pt idx="494">
                  <c:v>0.65483607411848721</c:v>
                </c:pt>
                <c:pt idx="495">
                  <c:v>0.65616165321589304</c:v>
                </c:pt>
                <c:pt idx="496">
                  <c:v>0.65748723231329886</c:v>
                </c:pt>
                <c:pt idx="497">
                  <c:v>0.65881281141070469</c:v>
                </c:pt>
                <c:pt idx="498">
                  <c:v>0.66013839050811063</c:v>
                </c:pt>
                <c:pt idx="499">
                  <c:v>0.66146396960551646</c:v>
                </c:pt>
                <c:pt idx="500">
                  <c:v>0.66278954870292228</c:v>
                </c:pt>
                <c:pt idx="501">
                  <c:v>0.66411512780032811</c:v>
                </c:pt>
                <c:pt idx="502">
                  <c:v>0.66544070689773394</c:v>
                </c:pt>
                <c:pt idx="503">
                  <c:v>0.66676628599513976</c:v>
                </c:pt>
                <c:pt idx="504">
                  <c:v>0.6680918650925457</c:v>
                </c:pt>
                <c:pt idx="505">
                  <c:v>0.66941744418995153</c:v>
                </c:pt>
                <c:pt idx="506">
                  <c:v>0.67074302328735735</c:v>
                </c:pt>
                <c:pt idx="507">
                  <c:v>0.67206860238476318</c:v>
                </c:pt>
                <c:pt idx="508">
                  <c:v>0.67339418148216901</c:v>
                </c:pt>
                <c:pt idx="509">
                  <c:v>0.67471976057957483</c:v>
                </c:pt>
                <c:pt idx="510">
                  <c:v>0.67604533967698066</c:v>
                </c:pt>
                <c:pt idx="511">
                  <c:v>0.6773709187743866</c:v>
                </c:pt>
                <c:pt idx="512">
                  <c:v>0.67869649787179243</c:v>
                </c:pt>
                <c:pt idx="513">
                  <c:v>0.68002207696919825</c:v>
                </c:pt>
                <c:pt idx="514">
                  <c:v>0.68134765606660408</c:v>
                </c:pt>
                <c:pt idx="515">
                  <c:v>0.68267323516400991</c:v>
                </c:pt>
                <c:pt idx="516">
                  <c:v>0.68399881426141573</c:v>
                </c:pt>
                <c:pt idx="517">
                  <c:v>0.68532439335882167</c:v>
                </c:pt>
                <c:pt idx="518">
                  <c:v>0.6866499724562275</c:v>
                </c:pt>
                <c:pt idx="519">
                  <c:v>0.68797555155363332</c:v>
                </c:pt>
                <c:pt idx="520">
                  <c:v>0.68930113065103915</c:v>
                </c:pt>
                <c:pt idx="521">
                  <c:v>0.69062670974844498</c:v>
                </c:pt>
                <c:pt idx="522">
                  <c:v>0.6919522888458508</c:v>
                </c:pt>
                <c:pt idx="523">
                  <c:v>0.69327786794325674</c:v>
                </c:pt>
                <c:pt idx="524">
                  <c:v>0.69460344704066257</c:v>
                </c:pt>
                <c:pt idx="525">
                  <c:v>0.6959290261380684</c:v>
                </c:pt>
                <c:pt idx="526">
                  <c:v>0.69725460523547422</c:v>
                </c:pt>
                <c:pt idx="527">
                  <c:v>0.69858018433288005</c:v>
                </c:pt>
                <c:pt idx="528">
                  <c:v>0.69990576343028588</c:v>
                </c:pt>
                <c:pt idx="529">
                  <c:v>0.70123134252769181</c:v>
                </c:pt>
                <c:pt idx="530">
                  <c:v>0.70255692162509764</c:v>
                </c:pt>
                <c:pt idx="531">
                  <c:v>0.70388250072250347</c:v>
                </c:pt>
                <c:pt idx="532">
                  <c:v>0.70520807981990929</c:v>
                </c:pt>
                <c:pt idx="533">
                  <c:v>0.70653365891731512</c:v>
                </c:pt>
                <c:pt idx="534">
                  <c:v>0.70785923801472095</c:v>
                </c:pt>
                <c:pt idx="535">
                  <c:v>0.70918481711212678</c:v>
                </c:pt>
                <c:pt idx="536">
                  <c:v>0.71051039620953271</c:v>
                </c:pt>
                <c:pt idx="537">
                  <c:v>0.71183597530693854</c:v>
                </c:pt>
                <c:pt idx="538">
                  <c:v>0.71316155440434437</c:v>
                </c:pt>
                <c:pt idx="539">
                  <c:v>0.71448713350175019</c:v>
                </c:pt>
                <c:pt idx="540">
                  <c:v>0.71581271259915602</c:v>
                </c:pt>
                <c:pt idx="541">
                  <c:v>0.71713829169656185</c:v>
                </c:pt>
                <c:pt idx="542">
                  <c:v>0.71846387079396778</c:v>
                </c:pt>
                <c:pt idx="543">
                  <c:v>0.71978944989137361</c:v>
                </c:pt>
                <c:pt idx="544">
                  <c:v>0.72111502898877944</c:v>
                </c:pt>
                <c:pt idx="545">
                  <c:v>0.72244060808618527</c:v>
                </c:pt>
                <c:pt idx="546">
                  <c:v>0.72376618718359109</c:v>
                </c:pt>
                <c:pt idx="547">
                  <c:v>0.72509176628099692</c:v>
                </c:pt>
                <c:pt idx="548">
                  <c:v>0.72641734537840286</c:v>
                </c:pt>
                <c:pt idx="549">
                  <c:v>0.72774292447580868</c:v>
                </c:pt>
                <c:pt idx="550">
                  <c:v>0.72906850357321451</c:v>
                </c:pt>
                <c:pt idx="551">
                  <c:v>0.73039408267062034</c:v>
                </c:pt>
                <c:pt idx="552">
                  <c:v>0.73171966176802616</c:v>
                </c:pt>
                <c:pt idx="553">
                  <c:v>0.73304524086543199</c:v>
                </c:pt>
                <c:pt idx="554">
                  <c:v>0.73437081996283793</c:v>
                </c:pt>
                <c:pt idx="555">
                  <c:v>0.73569639906024376</c:v>
                </c:pt>
                <c:pt idx="556">
                  <c:v>0.73702197815764958</c:v>
                </c:pt>
                <c:pt idx="557">
                  <c:v>0.73834755725505541</c:v>
                </c:pt>
                <c:pt idx="558">
                  <c:v>0.73967313635246124</c:v>
                </c:pt>
                <c:pt idx="559">
                  <c:v>0.74099871544986706</c:v>
                </c:pt>
                <c:pt idx="560">
                  <c:v>0.74232429454727289</c:v>
                </c:pt>
                <c:pt idx="561">
                  <c:v>0.74364987364467883</c:v>
                </c:pt>
                <c:pt idx="562">
                  <c:v>0.74497545274208465</c:v>
                </c:pt>
                <c:pt idx="563">
                  <c:v>0.74630103183949048</c:v>
                </c:pt>
                <c:pt idx="564">
                  <c:v>0.74762661093689631</c:v>
                </c:pt>
                <c:pt idx="565">
                  <c:v>0.74895219003430213</c:v>
                </c:pt>
                <c:pt idx="566">
                  <c:v>0.75027776913170796</c:v>
                </c:pt>
                <c:pt idx="567">
                  <c:v>0.7516033482291139</c:v>
                </c:pt>
                <c:pt idx="568">
                  <c:v>0.75292892732651973</c:v>
                </c:pt>
                <c:pt idx="569">
                  <c:v>0.75425450642392555</c:v>
                </c:pt>
                <c:pt idx="570">
                  <c:v>0.75558008552133138</c:v>
                </c:pt>
                <c:pt idx="571">
                  <c:v>0.75690566461873721</c:v>
                </c:pt>
                <c:pt idx="572">
                  <c:v>0.75823124371614303</c:v>
                </c:pt>
                <c:pt idx="573">
                  <c:v>0.75955682281354897</c:v>
                </c:pt>
                <c:pt idx="574">
                  <c:v>0.7608824019109548</c:v>
                </c:pt>
                <c:pt idx="575">
                  <c:v>0.76220798100836062</c:v>
                </c:pt>
                <c:pt idx="576">
                  <c:v>0.76353356010576645</c:v>
                </c:pt>
                <c:pt idx="577">
                  <c:v>0.76485913920317228</c:v>
                </c:pt>
                <c:pt idx="578">
                  <c:v>0.7661847183005781</c:v>
                </c:pt>
                <c:pt idx="579">
                  <c:v>0.76751029739798393</c:v>
                </c:pt>
                <c:pt idx="580">
                  <c:v>0.76883587649538987</c:v>
                </c:pt>
                <c:pt idx="581">
                  <c:v>0.7701614555927957</c:v>
                </c:pt>
                <c:pt idx="582">
                  <c:v>0.77148703469020152</c:v>
                </c:pt>
                <c:pt idx="583">
                  <c:v>0.77281261378760735</c:v>
                </c:pt>
                <c:pt idx="584">
                  <c:v>0.77413819288501318</c:v>
                </c:pt>
                <c:pt idx="585">
                  <c:v>0.775463771982419</c:v>
                </c:pt>
                <c:pt idx="586">
                  <c:v>0.77678935107982494</c:v>
                </c:pt>
                <c:pt idx="587">
                  <c:v>0.77811493017723077</c:v>
                </c:pt>
                <c:pt idx="588">
                  <c:v>0.77944050927463659</c:v>
                </c:pt>
                <c:pt idx="589">
                  <c:v>0.78076608837204242</c:v>
                </c:pt>
                <c:pt idx="590">
                  <c:v>0.78209166746944825</c:v>
                </c:pt>
                <c:pt idx="591">
                  <c:v>0.78341724656685408</c:v>
                </c:pt>
                <c:pt idx="592">
                  <c:v>0.78474282566426001</c:v>
                </c:pt>
                <c:pt idx="593">
                  <c:v>0.78606840476166584</c:v>
                </c:pt>
                <c:pt idx="594">
                  <c:v>0.78739398385907167</c:v>
                </c:pt>
                <c:pt idx="595">
                  <c:v>0.78871956295647749</c:v>
                </c:pt>
                <c:pt idx="596">
                  <c:v>0.79004514205388332</c:v>
                </c:pt>
                <c:pt idx="597">
                  <c:v>0.79137072115128915</c:v>
                </c:pt>
                <c:pt idx="598">
                  <c:v>0.79269630024869508</c:v>
                </c:pt>
                <c:pt idx="599">
                  <c:v>0.79402187934610091</c:v>
                </c:pt>
                <c:pt idx="600">
                  <c:v>0.79534745844350674</c:v>
                </c:pt>
                <c:pt idx="601">
                  <c:v>0.79667303754091257</c:v>
                </c:pt>
                <c:pt idx="602">
                  <c:v>0.79799861663831839</c:v>
                </c:pt>
                <c:pt idx="603">
                  <c:v>0.79932419573572422</c:v>
                </c:pt>
                <c:pt idx="604">
                  <c:v>0.80064977483313005</c:v>
                </c:pt>
                <c:pt idx="605">
                  <c:v>0.80197535393053598</c:v>
                </c:pt>
                <c:pt idx="606">
                  <c:v>0.80330093302794181</c:v>
                </c:pt>
                <c:pt idx="607">
                  <c:v>0.80462651212534764</c:v>
                </c:pt>
                <c:pt idx="608">
                  <c:v>0.80595209122275346</c:v>
                </c:pt>
                <c:pt idx="609">
                  <c:v>0.80727767032015929</c:v>
                </c:pt>
                <c:pt idx="610">
                  <c:v>0.80860324941756512</c:v>
                </c:pt>
                <c:pt idx="611">
                  <c:v>0.80992882851497106</c:v>
                </c:pt>
                <c:pt idx="612">
                  <c:v>0.81125440761237688</c:v>
                </c:pt>
                <c:pt idx="613">
                  <c:v>0.81257998670978271</c:v>
                </c:pt>
                <c:pt idx="614">
                  <c:v>0.81390556580718854</c:v>
                </c:pt>
                <c:pt idx="615">
                  <c:v>0.81523114490459436</c:v>
                </c:pt>
                <c:pt idx="616">
                  <c:v>0.81655672400200019</c:v>
                </c:pt>
                <c:pt idx="617">
                  <c:v>0.81788230309940613</c:v>
                </c:pt>
                <c:pt idx="618">
                  <c:v>0.81920788219681195</c:v>
                </c:pt>
                <c:pt idx="619">
                  <c:v>0.82053346129421778</c:v>
                </c:pt>
                <c:pt idx="620">
                  <c:v>0.82185904039162361</c:v>
                </c:pt>
                <c:pt idx="621">
                  <c:v>0.82318461948902943</c:v>
                </c:pt>
                <c:pt idx="622">
                  <c:v>0.82451019858643526</c:v>
                </c:pt>
                <c:pt idx="623">
                  <c:v>0.8258357776838412</c:v>
                </c:pt>
                <c:pt idx="624">
                  <c:v>0.82716135678124703</c:v>
                </c:pt>
                <c:pt idx="625">
                  <c:v>0.82848693587865285</c:v>
                </c:pt>
                <c:pt idx="626">
                  <c:v>0.82981251497605868</c:v>
                </c:pt>
                <c:pt idx="627">
                  <c:v>0.83113809407346451</c:v>
                </c:pt>
                <c:pt idx="628">
                  <c:v>0.83246367317087033</c:v>
                </c:pt>
                <c:pt idx="629">
                  <c:v>0.83378925226827616</c:v>
                </c:pt>
                <c:pt idx="630">
                  <c:v>0.8351148313656821</c:v>
                </c:pt>
                <c:pt idx="631">
                  <c:v>0.83644041046308792</c:v>
                </c:pt>
                <c:pt idx="632">
                  <c:v>0.83776598956049375</c:v>
                </c:pt>
                <c:pt idx="633">
                  <c:v>0.83909156865789958</c:v>
                </c:pt>
                <c:pt idx="634">
                  <c:v>0.8404171477553054</c:v>
                </c:pt>
                <c:pt idx="635">
                  <c:v>0.84174272685271123</c:v>
                </c:pt>
                <c:pt idx="636">
                  <c:v>0.84306830595011717</c:v>
                </c:pt>
                <c:pt idx="637">
                  <c:v>0.844393885047523</c:v>
                </c:pt>
                <c:pt idx="638">
                  <c:v>0.84571946414492882</c:v>
                </c:pt>
                <c:pt idx="639">
                  <c:v>0.84704504324233465</c:v>
                </c:pt>
                <c:pt idx="640">
                  <c:v>0.84837062233974048</c:v>
                </c:pt>
                <c:pt idx="641">
                  <c:v>0.8496962014371463</c:v>
                </c:pt>
                <c:pt idx="642">
                  <c:v>0.85102178053455224</c:v>
                </c:pt>
                <c:pt idx="643">
                  <c:v>0.85234735963195807</c:v>
                </c:pt>
                <c:pt idx="644">
                  <c:v>0.85367293872936389</c:v>
                </c:pt>
                <c:pt idx="645">
                  <c:v>0.85499851782676972</c:v>
                </c:pt>
                <c:pt idx="646">
                  <c:v>0.85632409692417555</c:v>
                </c:pt>
                <c:pt idx="647">
                  <c:v>0.85764967602158138</c:v>
                </c:pt>
                <c:pt idx="648">
                  <c:v>0.85897525511898731</c:v>
                </c:pt>
                <c:pt idx="649">
                  <c:v>0.86030083421639314</c:v>
                </c:pt>
                <c:pt idx="650">
                  <c:v>0.86162641331379897</c:v>
                </c:pt>
                <c:pt idx="651">
                  <c:v>0.86295199241120479</c:v>
                </c:pt>
                <c:pt idx="652">
                  <c:v>0.86427757150861062</c:v>
                </c:pt>
                <c:pt idx="653">
                  <c:v>0.86560315060601645</c:v>
                </c:pt>
                <c:pt idx="654">
                  <c:v>0.86692872970342227</c:v>
                </c:pt>
                <c:pt idx="655">
                  <c:v>0.86825430880082821</c:v>
                </c:pt>
                <c:pt idx="656">
                  <c:v>0.86957988789823404</c:v>
                </c:pt>
                <c:pt idx="657">
                  <c:v>0.87090546699563987</c:v>
                </c:pt>
                <c:pt idx="658">
                  <c:v>0.87223104609304569</c:v>
                </c:pt>
                <c:pt idx="659">
                  <c:v>0.87355662519045152</c:v>
                </c:pt>
                <c:pt idx="660">
                  <c:v>0.87488220428785735</c:v>
                </c:pt>
                <c:pt idx="661">
                  <c:v>0.87620778338526328</c:v>
                </c:pt>
                <c:pt idx="662">
                  <c:v>0.87753336248266911</c:v>
                </c:pt>
                <c:pt idx="663">
                  <c:v>0.87885894158007494</c:v>
                </c:pt>
                <c:pt idx="664">
                  <c:v>0.88018452067748076</c:v>
                </c:pt>
                <c:pt idx="665">
                  <c:v>0.88151009977488659</c:v>
                </c:pt>
                <c:pt idx="666">
                  <c:v>0.88283567887229242</c:v>
                </c:pt>
                <c:pt idx="667">
                  <c:v>0.88416125796969836</c:v>
                </c:pt>
                <c:pt idx="668">
                  <c:v>0.88548683706710418</c:v>
                </c:pt>
                <c:pt idx="669">
                  <c:v>0.88681241616451001</c:v>
                </c:pt>
                <c:pt idx="670">
                  <c:v>0.88813799526191584</c:v>
                </c:pt>
                <c:pt idx="671">
                  <c:v>0.88946357435932166</c:v>
                </c:pt>
                <c:pt idx="672">
                  <c:v>0.89078915345672749</c:v>
                </c:pt>
                <c:pt idx="673">
                  <c:v>0.89211473255413343</c:v>
                </c:pt>
                <c:pt idx="674">
                  <c:v>0.89344031165153925</c:v>
                </c:pt>
                <c:pt idx="675">
                  <c:v>0.89476589074894508</c:v>
                </c:pt>
                <c:pt idx="676">
                  <c:v>0.89609146984635091</c:v>
                </c:pt>
                <c:pt idx="677">
                  <c:v>0.89741704894375673</c:v>
                </c:pt>
                <c:pt idx="678">
                  <c:v>0.89874262804116256</c:v>
                </c:pt>
                <c:pt idx="679">
                  <c:v>0.90006820713856839</c:v>
                </c:pt>
                <c:pt idx="680">
                  <c:v>0.90139378623597433</c:v>
                </c:pt>
                <c:pt idx="681">
                  <c:v>0.90271936533338015</c:v>
                </c:pt>
                <c:pt idx="682">
                  <c:v>0.90404494443078598</c:v>
                </c:pt>
                <c:pt idx="683">
                  <c:v>0.90537052352819181</c:v>
                </c:pt>
                <c:pt idx="684">
                  <c:v>0.90669610262559763</c:v>
                </c:pt>
                <c:pt idx="685">
                  <c:v>0.90802168172300346</c:v>
                </c:pt>
                <c:pt idx="686">
                  <c:v>0.9093472608204094</c:v>
                </c:pt>
                <c:pt idx="687">
                  <c:v>0.91067283991781522</c:v>
                </c:pt>
                <c:pt idx="688">
                  <c:v>0.91199841901522105</c:v>
                </c:pt>
                <c:pt idx="689">
                  <c:v>0.91332399811262688</c:v>
                </c:pt>
                <c:pt idx="690">
                  <c:v>0.9146495772100327</c:v>
                </c:pt>
                <c:pt idx="691">
                  <c:v>0.91597515630743853</c:v>
                </c:pt>
                <c:pt idx="692">
                  <c:v>0.91730073540484447</c:v>
                </c:pt>
                <c:pt idx="693">
                  <c:v>0.9186263145022503</c:v>
                </c:pt>
                <c:pt idx="694">
                  <c:v>0.91995189359965612</c:v>
                </c:pt>
                <c:pt idx="695">
                  <c:v>0.92127747269706195</c:v>
                </c:pt>
                <c:pt idx="696">
                  <c:v>0.92260305179446778</c:v>
                </c:pt>
                <c:pt idx="697">
                  <c:v>0.9239286308918736</c:v>
                </c:pt>
                <c:pt idx="698">
                  <c:v>0.92525420998927954</c:v>
                </c:pt>
                <c:pt idx="699">
                  <c:v>0.92657978908668537</c:v>
                </c:pt>
                <c:pt idx="700">
                  <c:v>0.92790536818409119</c:v>
                </c:pt>
                <c:pt idx="701">
                  <c:v>0.92923094728149702</c:v>
                </c:pt>
                <c:pt idx="702">
                  <c:v>0.93055652637890285</c:v>
                </c:pt>
                <c:pt idx="703">
                  <c:v>0.93188210547630868</c:v>
                </c:pt>
                <c:pt idx="704">
                  <c:v>0.9332076845737145</c:v>
                </c:pt>
                <c:pt idx="705">
                  <c:v>0.93453326367112044</c:v>
                </c:pt>
                <c:pt idx="706">
                  <c:v>0.93585884276852627</c:v>
                </c:pt>
                <c:pt idx="707">
                  <c:v>0.93718442186593209</c:v>
                </c:pt>
                <c:pt idx="708">
                  <c:v>0.93851000096333792</c:v>
                </c:pt>
                <c:pt idx="709">
                  <c:v>0.93983558006074375</c:v>
                </c:pt>
                <c:pt idx="710">
                  <c:v>0.94116115915814957</c:v>
                </c:pt>
                <c:pt idx="711">
                  <c:v>0.94248673825555551</c:v>
                </c:pt>
                <c:pt idx="712">
                  <c:v>0.94381231735296134</c:v>
                </c:pt>
                <c:pt idx="713">
                  <c:v>0.94513789645036717</c:v>
                </c:pt>
                <c:pt idx="714">
                  <c:v>0.94646347554777299</c:v>
                </c:pt>
                <c:pt idx="715">
                  <c:v>0.94778905464517882</c:v>
                </c:pt>
                <c:pt idx="716">
                  <c:v>0.94911463374258465</c:v>
                </c:pt>
                <c:pt idx="717">
                  <c:v>0.95044021283999058</c:v>
                </c:pt>
                <c:pt idx="718">
                  <c:v>0.95176579193739641</c:v>
                </c:pt>
                <c:pt idx="719">
                  <c:v>0.95309137103480224</c:v>
                </c:pt>
                <c:pt idx="720">
                  <c:v>0.95441695013220806</c:v>
                </c:pt>
                <c:pt idx="721">
                  <c:v>0.95574252922961389</c:v>
                </c:pt>
                <c:pt idx="722">
                  <c:v>0.95706810832701972</c:v>
                </c:pt>
                <c:pt idx="723">
                  <c:v>0.95839368742442554</c:v>
                </c:pt>
                <c:pt idx="724">
                  <c:v>0.95971926652183148</c:v>
                </c:pt>
                <c:pt idx="725">
                  <c:v>0.96104484561923731</c:v>
                </c:pt>
                <c:pt idx="726">
                  <c:v>0.96237042471664314</c:v>
                </c:pt>
                <c:pt idx="727">
                  <c:v>0.96369600381404896</c:v>
                </c:pt>
                <c:pt idx="728">
                  <c:v>0.96502158291145479</c:v>
                </c:pt>
                <c:pt idx="729">
                  <c:v>0.96634716200886062</c:v>
                </c:pt>
                <c:pt idx="730">
                  <c:v>0.96767274110626655</c:v>
                </c:pt>
                <c:pt idx="731">
                  <c:v>0.96899832020367238</c:v>
                </c:pt>
                <c:pt idx="732">
                  <c:v>0.97032389930107821</c:v>
                </c:pt>
                <c:pt idx="733">
                  <c:v>0.97164947839848403</c:v>
                </c:pt>
                <c:pt idx="734">
                  <c:v>0.97297505749588986</c:v>
                </c:pt>
                <c:pt idx="735">
                  <c:v>0.97430063659329569</c:v>
                </c:pt>
                <c:pt idx="736">
                  <c:v>0.97562621569070163</c:v>
                </c:pt>
                <c:pt idx="737">
                  <c:v>0.97695179478810745</c:v>
                </c:pt>
                <c:pt idx="738">
                  <c:v>0.97827737388551328</c:v>
                </c:pt>
                <c:pt idx="739">
                  <c:v>0.97960295298291911</c:v>
                </c:pt>
                <c:pt idx="740">
                  <c:v>0.98092853208032493</c:v>
                </c:pt>
                <c:pt idx="741">
                  <c:v>0.98225411117773076</c:v>
                </c:pt>
                <c:pt idx="742">
                  <c:v>0.9835796902751367</c:v>
                </c:pt>
                <c:pt idx="743">
                  <c:v>0.98490526937254252</c:v>
                </c:pt>
                <c:pt idx="744">
                  <c:v>0.98623084846994835</c:v>
                </c:pt>
                <c:pt idx="745">
                  <c:v>0.98755642756735418</c:v>
                </c:pt>
                <c:pt idx="746">
                  <c:v>0.98888200666476</c:v>
                </c:pt>
                <c:pt idx="747">
                  <c:v>0.99020758576216583</c:v>
                </c:pt>
                <c:pt idx="748">
                  <c:v>0.99153316485957166</c:v>
                </c:pt>
                <c:pt idx="749">
                  <c:v>0.9928587439569776</c:v>
                </c:pt>
                <c:pt idx="750">
                  <c:v>0.99418432305438342</c:v>
                </c:pt>
                <c:pt idx="751">
                  <c:v>0.99550990215178925</c:v>
                </c:pt>
                <c:pt idx="752">
                  <c:v>0.99683548124919508</c:v>
                </c:pt>
                <c:pt idx="753">
                  <c:v>0.9981610603466009</c:v>
                </c:pt>
                <c:pt idx="754">
                  <c:v>0.99948663944400673</c:v>
                </c:pt>
                <c:pt idx="755">
                  <c:v>1.0008122185414126</c:v>
                </c:pt>
                <c:pt idx="756">
                  <c:v>1.0021377976388184</c:v>
                </c:pt>
                <c:pt idx="757">
                  <c:v>1.0034633767362242</c:v>
                </c:pt>
                <c:pt idx="758">
                  <c:v>1.0047889558336303</c:v>
                </c:pt>
                <c:pt idx="759">
                  <c:v>1.0061145349310361</c:v>
                </c:pt>
                <c:pt idx="760">
                  <c:v>1.0074401140284419</c:v>
                </c:pt>
                <c:pt idx="761">
                  <c:v>1.0087656931258477</c:v>
                </c:pt>
                <c:pt idx="762">
                  <c:v>1.0100912722232536</c:v>
                </c:pt>
                <c:pt idx="763">
                  <c:v>1.0114168513206594</c:v>
                </c:pt>
                <c:pt idx="764">
                  <c:v>1.0127424304180652</c:v>
                </c:pt>
                <c:pt idx="765">
                  <c:v>1.014068009515471</c:v>
                </c:pt>
                <c:pt idx="766">
                  <c:v>1.0153935886128769</c:v>
                </c:pt>
                <c:pt idx="767">
                  <c:v>1.0167191677102827</c:v>
                </c:pt>
                <c:pt idx="768">
                  <c:v>1.0180447468076885</c:v>
                </c:pt>
                <c:pt idx="769">
                  <c:v>1.0193703259050944</c:v>
                </c:pt>
                <c:pt idx="770">
                  <c:v>1.0206959050025004</c:v>
                </c:pt>
                <c:pt idx="771">
                  <c:v>1.0220214840999062</c:v>
                </c:pt>
                <c:pt idx="772">
                  <c:v>1.0233470631973121</c:v>
                </c:pt>
                <c:pt idx="773">
                  <c:v>1.0246726422947179</c:v>
                </c:pt>
                <c:pt idx="774">
                  <c:v>1.0259982213921237</c:v>
                </c:pt>
                <c:pt idx="775">
                  <c:v>1.0273238004895295</c:v>
                </c:pt>
                <c:pt idx="776">
                  <c:v>1.0286493795869354</c:v>
                </c:pt>
                <c:pt idx="777">
                  <c:v>1.0299749586843412</c:v>
                </c:pt>
                <c:pt idx="778">
                  <c:v>1.031300537781747</c:v>
                </c:pt>
                <c:pt idx="779">
                  <c:v>1.0326261168791528</c:v>
                </c:pt>
                <c:pt idx="780">
                  <c:v>1.0339516959765587</c:v>
                </c:pt>
                <c:pt idx="781">
                  <c:v>1.0352772750739645</c:v>
                </c:pt>
                <c:pt idx="782">
                  <c:v>1.0366028541713703</c:v>
                </c:pt>
                <c:pt idx="783">
                  <c:v>1.0379284332687764</c:v>
                </c:pt>
                <c:pt idx="784">
                  <c:v>1.0392540123661822</c:v>
                </c:pt>
                <c:pt idx="785">
                  <c:v>1.040579591463588</c:v>
                </c:pt>
                <c:pt idx="786">
                  <c:v>1.0419051705609939</c:v>
                </c:pt>
                <c:pt idx="787">
                  <c:v>1.0432307496583997</c:v>
                </c:pt>
                <c:pt idx="788">
                  <c:v>1.0445563287558055</c:v>
                </c:pt>
                <c:pt idx="789">
                  <c:v>1.0458819078532113</c:v>
                </c:pt>
                <c:pt idx="790">
                  <c:v>1.0472074869506172</c:v>
                </c:pt>
                <c:pt idx="791">
                  <c:v>1.048533066048023</c:v>
                </c:pt>
                <c:pt idx="792">
                  <c:v>1.0498586451454288</c:v>
                </c:pt>
                <c:pt idx="793">
                  <c:v>1.0511842242428346</c:v>
                </c:pt>
                <c:pt idx="794">
                  <c:v>1.0525098033402405</c:v>
                </c:pt>
                <c:pt idx="795">
                  <c:v>1.0538353824376463</c:v>
                </c:pt>
                <c:pt idx="796">
                  <c:v>1.0551609615350523</c:v>
                </c:pt>
                <c:pt idx="797">
                  <c:v>1.0564865406324582</c:v>
                </c:pt>
                <c:pt idx="798">
                  <c:v>1.057812119729864</c:v>
                </c:pt>
                <c:pt idx="799">
                  <c:v>1.0591376988272698</c:v>
                </c:pt>
                <c:pt idx="800">
                  <c:v>1.0604632779246757</c:v>
                </c:pt>
                <c:pt idx="801">
                  <c:v>1.0617888570220815</c:v>
                </c:pt>
                <c:pt idx="802">
                  <c:v>1.0631144361194873</c:v>
                </c:pt>
                <c:pt idx="803">
                  <c:v>1.0644400152168931</c:v>
                </c:pt>
                <c:pt idx="804">
                  <c:v>1.065765594314299</c:v>
                </c:pt>
                <c:pt idx="805">
                  <c:v>1.0670911734117048</c:v>
                </c:pt>
                <c:pt idx="806">
                  <c:v>1.0684167525091106</c:v>
                </c:pt>
                <c:pt idx="807">
                  <c:v>1.0697423316065164</c:v>
                </c:pt>
                <c:pt idx="808">
                  <c:v>1.0710679107039225</c:v>
                </c:pt>
                <c:pt idx="809">
                  <c:v>1.0723934898013283</c:v>
                </c:pt>
                <c:pt idx="810">
                  <c:v>1.0737190688987341</c:v>
                </c:pt>
                <c:pt idx="811">
                  <c:v>1.07504464799614</c:v>
                </c:pt>
                <c:pt idx="812">
                  <c:v>1.0763702270935458</c:v>
                </c:pt>
                <c:pt idx="813">
                  <c:v>1.0776958061909516</c:v>
                </c:pt>
                <c:pt idx="814">
                  <c:v>1.0790213852883574</c:v>
                </c:pt>
                <c:pt idx="815">
                  <c:v>1.0803469643857633</c:v>
                </c:pt>
                <c:pt idx="816">
                  <c:v>1.0816725434831691</c:v>
                </c:pt>
                <c:pt idx="817">
                  <c:v>1.0829981225805749</c:v>
                </c:pt>
                <c:pt idx="818">
                  <c:v>1.0843237016779808</c:v>
                </c:pt>
                <c:pt idx="819">
                  <c:v>1.0856492807753866</c:v>
                </c:pt>
                <c:pt idx="820">
                  <c:v>1.0869748598727924</c:v>
                </c:pt>
                <c:pt idx="821">
                  <c:v>1.0883004389701985</c:v>
                </c:pt>
                <c:pt idx="822">
                  <c:v>1.0896260180676043</c:v>
                </c:pt>
                <c:pt idx="823">
                  <c:v>1.0909515971650101</c:v>
                </c:pt>
                <c:pt idx="824">
                  <c:v>1.0922771762624159</c:v>
                </c:pt>
                <c:pt idx="825">
                  <c:v>1.0936027553598218</c:v>
                </c:pt>
                <c:pt idx="826">
                  <c:v>1.0949283344572276</c:v>
                </c:pt>
                <c:pt idx="827">
                  <c:v>1.0962539135546334</c:v>
                </c:pt>
                <c:pt idx="828">
                  <c:v>1.0975794926520392</c:v>
                </c:pt>
                <c:pt idx="829">
                  <c:v>1.0989050717494451</c:v>
                </c:pt>
                <c:pt idx="830">
                  <c:v>1.1002306508468509</c:v>
                </c:pt>
                <c:pt idx="831">
                  <c:v>1.1015562299442567</c:v>
                </c:pt>
                <c:pt idx="832">
                  <c:v>1.1028818090416626</c:v>
                </c:pt>
                <c:pt idx="833">
                  <c:v>1.1042073881390686</c:v>
                </c:pt>
                <c:pt idx="834">
                  <c:v>1.1055329672364744</c:v>
                </c:pt>
                <c:pt idx="835">
                  <c:v>1.1068585463338803</c:v>
                </c:pt>
                <c:pt idx="836">
                  <c:v>1.1081841254312861</c:v>
                </c:pt>
                <c:pt idx="837">
                  <c:v>1.1095097045286919</c:v>
                </c:pt>
                <c:pt idx="838">
                  <c:v>1.1108352836260977</c:v>
                </c:pt>
                <c:pt idx="839">
                  <c:v>1.1121608627235036</c:v>
                </c:pt>
                <c:pt idx="840">
                  <c:v>1.1134864418209094</c:v>
                </c:pt>
                <c:pt idx="841">
                  <c:v>1.1148120209183152</c:v>
                </c:pt>
                <c:pt idx="842">
                  <c:v>1.116137600015721</c:v>
                </c:pt>
                <c:pt idx="843">
                  <c:v>1.1174631791131269</c:v>
                </c:pt>
                <c:pt idx="844">
                  <c:v>1.1187887582105327</c:v>
                </c:pt>
                <c:pt idx="845">
                  <c:v>1.1201143373079385</c:v>
                </c:pt>
                <c:pt idx="846">
                  <c:v>1.1214399164053446</c:v>
                </c:pt>
                <c:pt idx="847">
                  <c:v>1.1227654955027504</c:v>
                </c:pt>
                <c:pt idx="848">
                  <c:v>1.1240910746001562</c:v>
                </c:pt>
                <c:pt idx="849">
                  <c:v>1.1254166536975621</c:v>
                </c:pt>
                <c:pt idx="850">
                  <c:v>1.1267422327949679</c:v>
                </c:pt>
                <c:pt idx="851">
                  <c:v>1.1280678118923737</c:v>
                </c:pt>
                <c:pt idx="852">
                  <c:v>1.1293933909897795</c:v>
                </c:pt>
                <c:pt idx="853">
                  <c:v>1.1307189700871854</c:v>
                </c:pt>
                <c:pt idx="854">
                  <c:v>1.1320445491845912</c:v>
                </c:pt>
                <c:pt idx="855">
                  <c:v>1.133370128281997</c:v>
                </c:pt>
                <c:pt idx="856">
                  <c:v>1.1346957073794028</c:v>
                </c:pt>
                <c:pt idx="857">
                  <c:v>1.1360212864768087</c:v>
                </c:pt>
                <c:pt idx="858">
                  <c:v>1.1373468655742147</c:v>
                </c:pt>
                <c:pt idx="859">
                  <c:v>1.1386724446716205</c:v>
                </c:pt>
                <c:pt idx="860">
                  <c:v>1.1399980237690264</c:v>
                </c:pt>
                <c:pt idx="861">
                  <c:v>1.1413236028664322</c:v>
                </c:pt>
                <c:pt idx="862">
                  <c:v>1.142649181963838</c:v>
                </c:pt>
                <c:pt idx="863">
                  <c:v>1.1439747610612438</c:v>
                </c:pt>
                <c:pt idx="864">
                  <c:v>1.1453003401586497</c:v>
                </c:pt>
                <c:pt idx="865">
                  <c:v>1.1466259192560555</c:v>
                </c:pt>
                <c:pt idx="866">
                  <c:v>1.1479514983534613</c:v>
                </c:pt>
                <c:pt idx="867">
                  <c:v>1.1492770774508672</c:v>
                </c:pt>
                <c:pt idx="868">
                  <c:v>1.150602656548273</c:v>
                </c:pt>
                <c:pt idx="869">
                  <c:v>1.1519282356456788</c:v>
                </c:pt>
                <c:pt idx="870">
                  <c:v>1.1532538147430846</c:v>
                </c:pt>
                <c:pt idx="871">
                  <c:v>1.1545793938404907</c:v>
                </c:pt>
                <c:pt idx="872">
                  <c:v>1.1559049729378965</c:v>
                </c:pt>
                <c:pt idx="873">
                  <c:v>1.1572305520353023</c:v>
                </c:pt>
                <c:pt idx="874">
                  <c:v>1.1585561311327082</c:v>
                </c:pt>
                <c:pt idx="875">
                  <c:v>1.159881710230114</c:v>
                </c:pt>
                <c:pt idx="876">
                  <c:v>1.1612072893275198</c:v>
                </c:pt>
                <c:pt idx="877">
                  <c:v>1.1625328684249256</c:v>
                </c:pt>
                <c:pt idx="878">
                  <c:v>1.1638584475223315</c:v>
                </c:pt>
                <c:pt idx="879">
                  <c:v>1.1651840266197373</c:v>
                </c:pt>
                <c:pt idx="880">
                  <c:v>1.1665096057171431</c:v>
                </c:pt>
                <c:pt idx="881">
                  <c:v>1.167835184814549</c:v>
                </c:pt>
                <c:pt idx="882">
                  <c:v>1.1691607639119548</c:v>
                </c:pt>
                <c:pt idx="883">
                  <c:v>1.1704863430093608</c:v>
                </c:pt>
                <c:pt idx="884">
                  <c:v>1.1718119221067667</c:v>
                </c:pt>
                <c:pt idx="885">
                  <c:v>1.1731375012041725</c:v>
                </c:pt>
                <c:pt idx="886">
                  <c:v>1.1744630803015783</c:v>
                </c:pt>
                <c:pt idx="887">
                  <c:v>1.1757886593989841</c:v>
                </c:pt>
                <c:pt idx="888">
                  <c:v>1.17711423849639</c:v>
                </c:pt>
                <c:pt idx="889">
                  <c:v>1.1784398175937958</c:v>
                </c:pt>
                <c:pt idx="890">
                  <c:v>1.1797653966912016</c:v>
                </c:pt>
                <c:pt idx="891">
                  <c:v>1.1810909757886074</c:v>
                </c:pt>
                <c:pt idx="892">
                  <c:v>1.1824165548860133</c:v>
                </c:pt>
                <c:pt idx="893">
                  <c:v>1.1837421339834191</c:v>
                </c:pt>
                <c:pt idx="894">
                  <c:v>1.1850677130808249</c:v>
                </c:pt>
                <c:pt idx="895">
                  <c:v>1.1863932921782308</c:v>
                </c:pt>
                <c:pt idx="896">
                  <c:v>1.1877188712756368</c:v>
                </c:pt>
                <c:pt idx="897">
                  <c:v>1.1890444503730426</c:v>
                </c:pt>
                <c:pt idx="898">
                  <c:v>1.1903700294704485</c:v>
                </c:pt>
                <c:pt idx="899">
                  <c:v>1.1916956085678543</c:v>
                </c:pt>
                <c:pt idx="900">
                  <c:v>1.1930211876652601</c:v>
                </c:pt>
                <c:pt idx="901">
                  <c:v>1.1943467667626659</c:v>
                </c:pt>
                <c:pt idx="902">
                  <c:v>1.1956723458600718</c:v>
                </c:pt>
                <c:pt idx="903">
                  <c:v>1.1969979249574776</c:v>
                </c:pt>
                <c:pt idx="904">
                  <c:v>1.1983235040548834</c:v>
                </c:pt>
                <c:pt idx="905">
                  <c:v>1.1996490831522892</c:v>
                </c:pt>
                <c:pt idx="906">
                  <c:v>1.2009746622496951</c:v>
                </c:pt>
                <c:pt idx="907">
                  <c:v>1.2023002413471009</c:v>
                </c:pt>
                <c:pt idx="908">
                  <c:v>1.2036258204445069</c:v>
                </c:pt>
                <c:pt idx="909">
                  <c:v>1.2049513995419128</c:v>
                </c:pt>
                <c:pt idx="910">
                  <c:v>1.2062769786393186</c:v>
                </c:pt>
                <c:pt idx="911">
                  <c:v>1.2076025577367244</c:v>
                </c:pt>
                <c:pt idx="912">
                  <c:v>1.2089281368341303</c:v>
                </c:pt>
                <c:pt idx="913">
                  <c:v>1.2102537159315361</c:v>
                </c:pt>
                <c:pt idx="914">
                  <c:v>1.2115792950289419</c:v>
                </c:pt>
                <c:pt idx="915">
                  <c:v>1.2129048741263477</c:v>
                </c:pt>
                <c:pt idx="916">
                  <c:v>1.2142304532237536</c:v>
                </c:pt>
                <c:pt idx="917">
                  <c:v>1.2155560323211594</c:v>
                </c:pt>
                <c:pt idx="918">
                  <c:v>1.2168816114185652</c:v>
                </c:pt>
                <c:pt idx="919">
                  <c:v>1.218207190515971</c:v>
                </c:pt>
                <c:pt idx="920">
                  <c:v>1.2195327696133769</c:v>
                </c:pt>
                <c:pt idx="921">
                  <c:v>1.2208583487107829</c:v>
                </c:pt>
                <c:pt idx="922">
                  <c:v>1.2221839278081887</c:v>
                </c:pt>
                <c:pt idx="923">
                  <c:v>1.2235095069055946</c:v>
                </c:pt>
                <c:pt idx="924">
                  <c:v>1.2248350860030004</c:v>
                </c:pt>
                <c:pt idx="925">
                  <c:v>1.2261606651004062</c:v>
                </c:pt>
                <c:pt idx="926">
                  <c:v>1.227486244197812</c:v>
                </c:pt>
                <c:pt idx="927">
                  <c:v>1.2288118232952179</c:v>
                </c:pt>
                <c:pt idx="928">
                  <c:v>1.2301374023926237</c:v>
                </c:pt>
                <c:pt idx="929">
                  <c:v>1.2314629814900295</c:v>
                </c:pt>
                <c:pt idx="930">
                  <c:v>1.2327885605874354</c:v>
                </c:pt>
                <c:pt idx="931">
                  <c:v>1.2341141396848412</c:v>
                </c:pt>
                <c:pt idx="932">
                  <c:v>1.235439718782247</c:v>
                </c:pt>
                <c:pt idx="933">
                  <c:v>1.2367652978796531</c:v>
                </c:pt>
                <c:pt idx="934">
                  <c:v>1.2380908769770589</c:v>
                </c:pt>
                <c:pt idx="935">
                  <c:v>1.2394164560744647</c:v>
                </c:pt>
                <c:pt idx="936">
                  <c:v>1.2407420351718705</c:v>
                </c:pt>
                <c:pt idx="937">
                  <c:v>1.2420676142692764</c:v>
                </c:pt>
                <c:pt idx="938">
                  <c:v>1.2433931933666822</c:v>
                </c:pt>
                <c:pt idx="939">
                  <c:v>1.244718772464088</c:v>
                </c:pt>
                <c:pt idx="940">
                  <c:v>1.2460443515614938</c:v>
                </c:pt>
                <c:pt idx="941">
                  <c:v>1.2473699306588997</c:v>
                </c:pt>
                <c:pt idx="942">
                  <c:v>1.2486955097563055</c:v>
                </c:pt>
                <c:pt idx="943">
                  <c:v>1.2500210888537113</c:v>
                </c:pt>
                <c:pt idx="944">
                  <c:v>1.2513466679511172</c:v>
                </c:pt>
                <c:pt idx="945">
                  <c:v>1.252672247048523</c:v>
                </c:pt>
                <c:pt idx="946">
                  <c:v>1.253997826145929</c:v>
                </c:pt>
                <c:pt idx="947">
                  <c:v>1.2553234052433349</c:v>
                </c:pt>
                <c:pt idx="948">
                  <c:v>1.2566489843407407</c:v>
                </c:pt>
                <c:pt idx="949">
                  <c:v>1.2579745634381465</c:v>
                </c:pt>
                <c:pt idx="950">
                  <c:v>1.2593001425355523</c:v>
                </c:pt>
                <c:pt idx="951">
                  <c:v>1.2606257216329582</c:v>
                </c:pt>
                <c:pt idx="952">
                  <c:v>1.261951300730364</c:v>
                </c:pt>
                <c:pt idx="953">
                  <c:v>1.2632768798277698</c:v>
                </c:pt>
                <c:pt idx="954">
                  <c:v>1.2646024589251756</c:v>
                </c:pt>
                <c:pt idx="955">
                  <c:v>1.2659280380225815</c:v>
                </c:pt>
                <c:pt idx="956">
                  <c:v>1.2672536171199873</c:v>
                </c:pt>
                <c:pt idx="957">
                  <c:v>1.2685791962173931</c:v>
                </c:pt>
                <c:pt idx="958">
                  <c:v>1.2699047753147992</c:v>
                </c:pt>
                <c:pt idx="959">
                  <c:v>1.271230354412205</c:v>
                </c:pt>
                <c:pt idx="960">
                  <c:v>1.2721582597803891</c:v>
                </c:pt>
              </c:numCache>
            </c:numRef>
          </c:xVal>
          <c:yVal>
            <c:numRef>
              <c:f>Viscosity!$OP$2:$OP$962</c:f>
              <c:numCache>
                <c:formatCode>General</c:formatCode>
                <c:ptCount val="9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56.1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</c:v>
                </c:pt>
                <c:pt idx="80">
                  <c:v>20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56.1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8.02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31.9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24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12</c:v>
                </c:pt>
                <c:pt idx="183">
                  <c:v>0</c:v>
                </c:pt>
                <c:pt idx="184">
                  <c:v>0</c:v>
                </c:pt>
                <c:pt idx="185">
                  <c:v>20</c:v>
                </c:pt>
                <c:pt idx="186">
                  <c:v>0</c:v>
                </c:pt>
                <c:pt idx="187">
                  <c:v>0</c:v>
                </c:pt>
                <c:pt idx="188">
                  <c:v>20</c:v>
                </c:pt>
                <c:pt idx="189">
                  <c:v>64.099999999999994</c:v>
                </c:pt>
                <c:pt idx="190">
                  <c:v>0</c:v>
                </c:pt>
                <c:pt idx="191">
                  <c:v>0</c:v>
                </c:pt>
                <c:pt idx="192">
                  <c:v>20</c:v>
                </c:pt>
                <c:pt idx="193">
                  <c:v>36.1</c:v>
                </c:pt>
                <c:pt idx="194">
                  <c:v>28.1</c:v>
                </c:pt>
                <c:pt idx="195">
                  <c:v>12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16</c:v>
                </c:pt>
                <c:pt idx="230">
                  <c:v>0</c:v>
                </c:pt>
                <c:pt idx="231">
                  <c:v>8.02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8.02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12</c:v>
                </c:pt>
                <c:pt idx="260">
                  <c:v>0</c:v>
                </c:pt>
                <c:pt idx="261">
                  <c:v>16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52.1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8.02</c:v>
                </c:pt>
                <c:pt idx="302">
                  <c:v>0</c:v>
                </c:pt>
                <c:pt idx="303">
                  <c:v>8.02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</c:v>
                </c:pt>
                <c:pt idx="404">
                  <c:v>16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12</c:v>
                </c:pt>
                <c:pt idx="500">
                  <c:v>0</c:v>
                </c:pt>
                <c:pt idx="501">
                  <c:v>12</c:v>
                </c:pt>
                <c:pt idx="502">
                  <c:v>12</c:v>
                </c:pt>
                <c:pt idx="503">
                  <c:v>0</c:v>
                </c:pt>
                <c:pt idx="504">
                  <c:v>12</c:v>
                </c:pt>
                <c:pt idx="505">
                  <c:v>0</c:v>
                </c:pt>
                <c:pt idx="506">
                  <c:v>0</c:v>
                </c:pt>
                <c:pt idx="507">
                  <c:v>28.1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12</c:v>
                </c:pt>
                <c:pt idx="517">
                  <c:v>0</c:v>
                </c:pt>
                <c:pt idx="518">
                  <c:v>31.9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8.02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8.02</c:v>
                </c:pt>
                <c:pt idx="629">
                  <c:v>12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16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64.099999999999994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8.02</c:v>
                </c:pt>
                <c:pt idx="691">
                  <c:v>24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12</c:v>
                </c:pt>
                <c:pt idx="698">
                  <c:v>8.02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16</c:v>
                </c:pt>
                <c:pt idx="718">
                  <c:v>16</c:v>
                </c:pt>
                <c:pt idx="719">
                  <c:v>20</c:v>
                </c:pt>
                <c:pt idx="720">
                  <c:v>16</c:v>
                </c:pt>
                <c:pt idx="721">
                  <c:v>20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28.1</c:v>
                </c:pt>
                <c:pt idx="730">
                  <c:v>31.9</c:v>
                </c:pt>
                <c:pt idx="731">
                  <c:v>31.9</c:v>
                </c:pt>
                <c:pt idx="732">
                  <c:v>31.9</c:v>
                </c:pt>
                <c:pt idx="733">
                  <c:v>31.9</c:v>
                </c:pt>
                <c:pt idx="734">
                  <c:v>31.9</c:v>
                </c:pt>
                <c:pt idx="735">
                  <c:v>36.1</c:v>
                </c:pt>
                <c:pt idx="736">
                  <c:v>36.1</c:v>
                </c:pt>
                <c:pt idx="737">
                  <c:v>40.1</c:v>
                </c:pt>
                <c:pt idx="738">
                  <c:v>40.1</c:v>
                </c:pt>
                <c:pt idx="739">
                  <c:v>44.1</c:v>
                </c:pt>
                <c:pt idx="740">
                  <c:v>48.1</c:v>
                </c:pt>
                <c:pt idx="741">
                  <c:v>48.1</c:v>
                </c:pt>
                <c:pt idx="742">
                  <c:v>52.1</c:v>
                </c:pt>
                <c:pt idx="743">
                  <c:v>56.1</c:v>
                </c:pt>
                <c:pt idx="744">
                  <c:v>60.1</c:v>
                </c:pt>
                <c:pt idx="745">
                  <c:v>60.1</c:v>
                </c:pt>
                <c:pt idx="746">
                  <c:v>68.099999999999994</c:v>
                </c:pt>
                <c:pt idx="747">
                  <c:v>72.099999999999994</c:v>
                </c:pt>
                <c:pt idx="748">
                  <c:v>76.2</c:v>
                </c:pt>
                <c:pt idx="749">
                  <c:v>80.2</c:v>
                </c:pt>
                <c:pt idx="750">
                  <c:v>84.2</c:v>
                </c:pt>
                <c:pt idx="751">
                  <c:v>88.2</c:v>
                </c:pt>
                <c:pt idx="752">
                  <c:v>96.2</c:v>
                </c:pt>
                <c:pt idx="753">
                  <c:v>104</c:v>
                </c:pt>
                <c:pt idx="754">
                  <c:v>112</c:v>
                </c:pt>
                <c:pt idx="755">
                  <c:v>120</c:v>
                </c:pt>
                <c:pt idx="756">
                  <c:v>124</c:v>
                </c:pt>
                <c:pt idx="757">
                  <c:v>140</c:v>
                </c:pt>
                <c:pt idx="758">
                  <c:v>144</c:v>
                </c:pt>
                <c:pt idx="759">
                  <c:v>152</c:v>
                </c:pt>
                <c:pt idx="760">
                  <c:v>164</c:v>
                </c:pt>
                <c:pt idx="761">
                  <c:v>177</c:v>
                </c:pt>
                <c:pt idx="762">
                  <c:v>184</c:v>
                </c:pt>
                <c:pt idx="763">
                  <c:v>197</c:v>
                </c:pt>
                <c:pt idx="764">
                  <c:v>204</c:v>
                </c:pt>
                <c:pt idx="765">
                  <c:v>215</c:v>
                </c:pt>
                <c:pt idx="766">
                  <c:v>224</c:v>
                </c:pt>
                <c:pt idx="767">
                  <c:v>244</c:v>
                </c:pt>
                <c:pt idx="768">
                  <c:v>252</c:v>
                </c:pt>
                <c:pt idx="769">
                  <c:v>264</c:v>
                </c:pt>
                <c:pt idx="770">
                  <c:v>272</c:v>
                </c:pt>
                <c:pt idx="771">
                  <c:v>281</c:v>
                </c:pt>
                <c:pt idx="772">
                  <c:v>292</c:v>
                </c:pt>
                <c:pt idx="773">
                  <c:v>304</c:v>
                </c:pt>
                <c:pt idx="774">
                  <c:v>316</c:v>
                </c:pt>
                <c:pt idx="775">
                  <c:v>326</c:v>
                </c:pt>
                <c:pt idx="776">
                  <c:v>334</c:v>
                </c:pt>
                <c:pt idx="777">
                  <c:v>347</c:v>
                </c:pt>
                <c:pt idx="778">
                  <c:v>361</c:v>
                </c:pt>
                <c:pt idx="779">
                  <c:v>381</c:v>
                </c:pt>
                <c:pt idx="780">
                  <c:v>391</c:v>
                </c:pt>
                <c:pt idx="781">
                  <c:v>411</c:v>
                </c:pt>
                <c:pt idx="782">
                  <c:v>444</c:v>
                </c:pt>
                <c:pt idx="783">
                  <c:v>441</c:v>
                </c:pt>
                <c:pt idx="784">
                  <c:v>454</c:v>
                </c:pt>
                <c:pt idx="785">
                  <c:v>474</c:v>
                </c:pt>
                <c:pt idx="786">
                  <c:v>484</c:v>
                </c:pt>
                <c:pt idx="787">
                  <c:v>491</c:v>
                </c:pt>
                <c:pt idx="788">
                  <c:v>504</c:v>
                </c:pt>
                <c:pt idx="789">
                  <c:v>521</c:v>
                </c:pt>
                <c:pt idx="790">
                  <c:v>528</c:v>
                </c:pt>
                <c:pt idx="791">
                  <c:v>541</c:v>
                </c:pt>
                <c:pt idx="792">
                  <c:v>571</c:v>
                </c:pt>
                <c:pt idx="793">
                  <c:v>618</c:v>
                </c:pt>
                <c:pt idx="794">
                  <c:v>591</c:v>
                </c:pt>
                <c:pt idx="795">
                  <c:v>615</c:v>
                </c:pt>
                <c:pt idx="796">
                  <c:v>631</c:v>
                </c:pt>
                <c:pt idx="797">
                  <c:v>658</c:v>
                </c:pt>
                <c:pt idx="798">
                  <c:v>655</c:v>
                </c:pt>
                <c:pt idx="799">
                  <c:v>661</c:v>
                </c:pt>
                <c:pt idx="800">
                  <c:v>665</c:v>
                </c:pt>
                <c:pt idx="801">
                  <c:v>675</c:v>
                </c:pt>
                <c:pt idx="802">
                  <c:v>691</c:v>
                </c:pt>
                <c:pt idx="803">
                  <c:v>691</c:v>
                </c:pt>
                <c:pt idx="804">
                  <c:v>701</c:v>
                </c:pt>
                <c:pt idx="805">
                  <c:v>715</c:v>
                </c:pt>
                <c:pt idx="806">
                  <c:v>725</c:v>
                </c:pt>
                <c:pt idx="807">
                  <c:v>741</c:v>
                </c:pt>
                <c:pt idx="808">
                  <c:v>758</c:v>
                </c:pt>
                <c:pt idx="809">
                  <c:v>772</c:v>
                </c:pt>
                <c:pt idx="810">
                  <c:v>788</c:v>
                </c:pt>
                <c:pt idx="811">
                  <c:v>802</c:v>
                </c:pt>
                <c:pt idx="812">
                  <c:v>812</c:v>
                </c:pt>
                <c:pt idx="813">
                  <c:v>818</c:v>
                </c:pt>
                <c:pt idx="814">
                  <c:v>828</c:v>
                </c:pt>
                <c:pt idx="815">
                  <c:v>845</c:v>
                </c:pt>
                <c:pt idx="816">
                  <c:v>855</c:v>
                </c:pt>
                <c:pt idx="817">
                  <c:v>872</c:v>
                </c:pt>
                <c:pt idx="818">
                  <c:v>885</c:v>
                </c:pt>
                <c:pt idx="819">
                  <c:v>902</c:v>
                </c:pt>
                <c:pt idx="820">
                  <c:v>905</c:v>
                </c:pt>
                <c:pt idx="821">
                  <c:v>915</c:v>
                </c:pt>
                <c:pt idx="822">
                  <c:v>918</c:v>
                </c:pt>
                <c:pt idx="823">
                  <c:v>925</c:v>
                </c:pt>
                <c:pt idx="824">
                  <c:v>932</c:v>
                </c:pt>
                <c:pt idx="825">
                  <c:v>949</c:v>
                </c:pt>
                <c:pt idx="826">
                  <c:v>962</c:v>
                </c:pt>
                <c:pt idx="827">
                  <c:v>985</c:v>
                </c:pt>
                <c:pt idx="828">
                  <c:v>1000</c:v>
                </c:pt>
                <c:pt idx="829">
                  <c:v>1020</c:v>
                </c:pt>
                <c:pt idx="830">
                  <c:v>1030</c:v>
                </c:pt>
                <c:pt idx="831">
                  <c:v>1040</c:v>
                </c:pt>
                <c:pt idx="832">
                  <c:v>1050</c:v>
                </c:pt>
                <c:pt idx="833">
                  <c:v>1060</c:v>
                </c:pt>
                <c:pt idx="834">
                  <c:v>1070</c:v>
                </c:pt>
                <c:pt idx="835">
                  <c:v>1090</c:v>
                </c:pt>
                <c:pt idx="836">
                  <c:v>1100</c:v>
                </c:pt>
                <c:pt idx="837">
                  <c:v>1110</c:v>
                </c:pt>
                <c:pt idx="838">
                  <c:v>1130</c:v>
                </c:pt>
                <c:pt idx="839">
                  <c:v>1130</c:v>
                </c:pt>
                <c:pt idx="840">
                  <c:v>1140</c:v>
                </c:pt>
                <c:pt idx="841">
                  <c:v>1160</c:v>
                </c:pt>
                <c:pt idx="842">
                  <c:v>1190</c:v>
                </c:pt>
                <c:pt idx="843">
                  <c:v>1180</c:v>
                </c:pt>
                <c:pt idx="844">
                  <c:v>1160</c:v>
                </c:pt>
                <c:pt idx="845">
                  <c:v>1160</c:v>
                </c:pt>
                <c:pt idx="846">
                  <c:v>1170</c:v>
                </c:pt>
                <c:pt idx="847">
                  <c:v>1180</c:v>
                </c:pt>
                <c:pt idx="848">
                  <c:v>1190</c:v>
                </c:pt>
                <c:pt idx="849">
                  <c:v>1200</c:v>
                </c:pt>
                <c:pt idx="850">
                  <c:v>1220</c:v>
                </c:pt>
                <c:pt idx="851">
                  <c:v>1230</c:v>
                </c:pt>
                <c:pt idx="852">
                  <c:v>1250</c:v>
                </c:pt>
                <c:pt idx="853">
                  <c:v>1260</c:v>
                </c:pt>
                <c:pt idx="854">
                  <c:v>1280</c:v>
                </c:pt>
                <c:pt idx="855">
                  <c:v>1300</c:v>
                </c:pt>
                <c:pt idx="856">
                  <c:v>1320</c:v>
                </c:pt>
                <c:pt idx="857">
                  <c:v>1330</c:v>
                </c:pt>
                <c:pt idx="858">
                  <c:v>1360</c:v>
                </c:pt>
                <c:pt idx="859">
                  <c:v>1390</c:v>
                </c:pt>
                <c:pt idx="860">
                  <c:v>1420</c:v>
                </c:pt>
                <c:pt idx="861">
                  <c:v>1450</c:v>
                </c:pt>
                <c:pt idx="862">
                  <c:v>1540</c:v>
                </c:pt>
                <c:pt idx="863">
                  <c:v>1500</c:v>
                </c:pt>
                <c:pt idx="864">
                  <c:v>1510</c:v>
                </c:pt>
                <c:pt idx="865">
                  <c:v>1520</c:v>
                </c:pt>
                <c:pt idx="866">
                  <c:v>1540</c:v>
                </c:pt>
                <c:pt idx="867">
                  <c:v>1550</c:v>
                </c:pt>
                <c:pt idx="868">
                  <c:v>1570</c:v>
                </c:pt>
                <c:pt idx="869">
                  <c:v>1610</c:v>
                </c:pt>
                <c:pt idx="870">
                  <c:v>1630</c:v>
                </c:pt>
                <c:pt idx="871">
                  <c:v>1650</c:v>
                </c:pt>
                <c:pt idx="872">
                  <c:v>1660</c:v>
                </c:pt>
                <c:pt idx="873">
                  <c:v>1690</c:v>
                </c:pt>
                <c:pt idx="874">
                  <c:v>1670</c:v>
                </c:pt>
                <c:pt idx="875">
                  <c:v>1690</c:v>
                </c:pt>
                <c:pt idx="876">
                  <c:v>1700</c:v>
                </c:pt>
                <c:pt idx="877">
                  <c:v>1720</c:v>
                </c:pt>
                <c:pt idx="878">
                  <c:v>1740</c:v>
                </c:pt>
                <c:pt idx="879">
                  <c:v>1750</c:v>
                </c:pt>
                <c:pt idx="880">
                  <c:v>1770</c:v>
                </c:pt>
                <c:pt idx="881">
                  <c:v>1770</c:v>
                </c:pt>
                <c:pt idx="882">
                  <c:v>1800</c:v>
                </c:pt>
                <c:pt idx="883">
                  <c:v>1840</c:v>
                </c:pt>
                <c:pt idx="884">
                  <c:v>1870</c:v>
                </c:pt>
                <c:pt idx="885">
                  <c:v>1900</c:v>
                </c:pt>
                <c:pt idx="886">
                  <c:v>1940</c:v>
                </c:pt>
                <c:pt idx="887">
                  <c:v>1940</c:v>
                </c:pt>
                <c:pt idx="888">
                  <c:v>1990</c:v>
                </c:pt>
                <c:pt idx="889">
                  <c:v>2020</c:v>
                </c:pt>
                <c:pt idx="890">
                  <c:v>2070</c:v>
                </c:pt>
                <c:pt idx="891">
                  <c:v>2100</c:v>
                </c:pt>
                <c:pt idx="892">
                  <c:v>2120</c:v>
                </c:pt>
                <c:pt idx="893">
                  <c:v>2140</c:v>
                </c:pt>
                <c:pt idx="894">
                  <c:v>2150</c:v>
                </c:pt>
                <c:pt idx="895">
                  <c:v>2170</c:v>
                </c:pt>
                <c:pt idx="896">
                  <c:v>2170</c:v>
                </c:pt>
                <c:pt idx="897">
                  <c:v>2200</c:v>
                </c:pt>
                <c:pt idx="898">
                  <c:v>2220</c:v>
                </c:pt>
                <c:pt idx="899">
                  <c:v>2250</c:v>
                </c:pt>
                <c:pt idx="900">
                  <c:v>2270</c:v>
                </c:pt>
                <c:pt idx="901">
                  <c:v>2290</c:v>
                </c:pt>
                <c:pt idx="902">
                  <c:v>2300</c:v>
                </c:pt>
                <c:pt idx="903">
                  <c:v>2320</c:v>
                </c:pt>
                <c:pt idx="904">
                  <c:v>2340</c:v>
                </c:pt>
                <c:pt idx="905">
                  <c:v>2350</c:v>
                </c:pt>
                <c:pt idx="906">
                  <c:v>2370</c:v>
                </c:pt>
                <c:pt idx="907">
                  <c:v>2370</c:v>
                </c:pt>
                <c:pt idx="908">
                  <c:v>2390</c:v>
                </c:pt>
                <c:pt idx="909">
                  <c:v>2420</c:v>
                </c:pt>
                <c:pt idx="910">
                  <c:v>2450</c:v>
                </c:pt>
                <c:pt idx="911">
                  <c:v>2520</c:v>
                </c:pt>
                <c:pt idx="912">
                  <c:v>2560</c:v>
                </c:pt>
                <c:pt idx="913">
                  <c:v>2570</c:v>
                </c:pt>
                <c:pt idx="914">
                  <c:v>2590</c:v>
                </c:pt>
                <c:pt idx="915">
                  <c:v>2610</c:v>
                </c:pt>
                <c:pt idx="916">
                  <c:v>2640</c:v>
                </c:pt>
                <c:pt idx="917">
                  <c:v>2670</c:v>
                </c:pt>
                <c:pt idx="918">
                  <c:v>2700</c:v>
                </c:pt>
                <c:pt idx="919">
                  <c:v>2740</c:v>
                </c:pt>
                <c:pt idx="920">
                  <c:v>2760</c:v>
                </c:pt>
                <c:pt idx="921">
                  <c:v>2760</c:v>
                </c:pt>
                <c:pt idx="922">
                  <c:v>2790</c:v>
                </c:pt>
                <c:pt idx="923">
                  <c:v>2820</c:v>
                </c:pt>
                <c:pt idx="924">
                  <c:v>2870</c:v>
                </c:pt>
                <c:pt idx="925">
                  <c:v>2890</c:v>
                </c:pt>
                <c:pt idx="926">
                  <c:v>2920</c:v>
                </c:pt>
                <c:pt idx="927">
                  <c:v>2920</c:v>
                </c:pt>
                <c:pt idx="928">
                  <c:v>2970</c:v>
                </c:pt>
                <c:pt idx="929">
                  <c:v>3010</c:v>
                </c:pt>
                <c:pt idx="930">
                  <c:v>3040</c:v>
                </c:pt>
                <c:pt idx="931">
                  <c:v>3060</c:v>
                </c:pt>
                <c:pt idx="932">
                  <c:v>3090</c:v>
                </c:pt>
                <c:pt idx="933">
                  <c:v>3120</c:v>
                </c:pt>
                <c:pt idx="934">
                  <c:v>3160</c:v>
                </c:pt>
                <c:pt idx="935">
                  <c:v>3160</c:v>
                </c:pt>
                <c:pt idx="936">
                  <c:v>3190</c:v>
                </c:pt>
                <c:pt idx="937">
                  <c:v>3220</c:v>
                </c:pt>
                <c:pt idx="938">
                  <c:v>3260</c:v>
                </c:pt>
                <c:pt idx="939">
                  <c:v>3260</c:v>
                </c:pt>
                <c:pt idx="940">
                  <c:v>3290</c:v>
                </c:pt>
                <c:pt idx="941">
                  <c:v>3320</c:v>
                </c:pt>
                <c:pt idx="942">
                  <c:v>3340</c:v>
                </c:pt>
                <c:pt idx="943">
                  <c:v>3410</c:v>
                </c:pt>
                <c:pt idx="944">
                  <c:v>3470</c:v>
                </c:pt>
                <c:pt idx="945">
                  <c:v>3510</c:v>
                </c:pt>
                <c:pt idx="946">
                  <c:v>3540</c:v>
                </c:pt>
                <c:pt idx="947">
                  <c:v>3570</c:v>
                </c:pt>
                <c:pt idx="948">
                  <c:v>3570</c:v>
                </c:pt>
                <c:pt idx="949">
                  <c:v>3640</c:v>
                </c:pt>
                <c:pt idx="950">
                  <c:v>3670</c:v>
                </c:pt>
                <c:pt idx="951">
                  <c:v>3710</c:v>
                </c:pt>
                <c:pt idx="952">
                  <c:v>3710</c:v>
                </c:pt>
                <c:pt idx="953">
                  <c:v>3710</c:v>
                </c:pt>
                <c:pt idx="954">
                  <c:v>3710</c:v>
                </c:pt>
                <c:pt idx="955">
                  <c:v>3740</c:v>
                </c:pt>
                <c:pt idx="956">
                  <c:v>3810</c:v>
                </c:pt>
                <c:pt idx="957">
                  <c:v>3840</c:v>
                </c:pt>
                <c:pt idx="958">
                  <c:v>3910</c:v>
                </c:pt>
                <c:pt idx="959">
                  <c:v>3970</c:v>
                </c:pt>
                <c:pt idx="960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BA24-4E4A-A0E5-5164D905D492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Viscosity!$OZ$2:$OZ$31</c:f>
              <c:numCache>
                <c:formatCode>General</c:formatCode>
                <c:ptCount val="30"/>
                <c:pt idx="0">
                  <c:v>0</c:v>
                </c:pt>
                <c:pt idx="1">
                  <c:v>4.3603347147607406E-2</c:v>
                </c:pt>
                <c:pt idx="2">
                  <c:v>8.7206694295214812E-2</c:v>
                </c:pt>
                <c:pt idx="3">
                  <c:v>0.13081004144282221</c:v>
                </c:pt>
                <c:pt idx="4">
                  <c:v>0.17441338859042962</c:v>
                </c:pt>
                <c:pt idx="5">
                  <c:v>0.21801673573803704</c:v>
                </c:pt>
                <c:pt idx="6">
                  <c:v>0.26162008288564442</c:v>
                </c:pt>
                <c:pt idx="7">
                  <c:v>0.30522343003325181</c:v>
                </c:pt>
                <c:pt idx="8">
                  <c:v>0.34882677718085925</c:v>
                </c:pt>
                <c:pt idx="9">
                  <c:v>0.39243012432846663</c:v>
                </c:pt>
                <c:pt idx="10">
                  <c:v>0.43603347147607407</c:v>
                </c:pt>
                <c:pt idx="11">
                  <c:v>0.47963681862368146</c:v>
                </c:pt>
                <c:pt idx="12">
                  <c:v>0.52324016577128885</c:v>
                </c:pt>
                <c:pt idx="13">
                  <c:v>0.56684351291889623</c:v>
                </c:pt>
                <c:pt idx="14">
                  <c:v>0.61044686006650362</c:v>
                </c:pt>
                <c:pt idx="15">
                  <c:v>0.65405020721411111</c:v>
                </c:pt>
                <c:pt idx="16">
                  <c:v>0.6976535543617185</c:v>
                </c:pt>
                <c:pt idx="17">
                  <c:v>0.74125690150932588</c:v>
                </c:pt>
                <c:pt idx="18">
                  <c:v>0.78486024865693327</c:v>
                </c:pt>
                <c:pt idx="19">
                  <c:v>0.82846359580454065</c:v>
                </c:pt>
                <c:pt idx="20">
                  <c:v>0.87206694295214815</c:v>
                </c:pt>
                <c:pt idx="21">
                  <c:v>0.91567029009975553</c:v>
                </c:pt>
                <c:pt idx="22">
                  <c:v>0.95927363724736292</c:v>
                </c:pt>
                <c:pt idx="23">
                  <c:v>1.0028769843949703</c:v>
                </c:pt>
                <c:pt idx="24">
                  <c:v>1.0464803315425777</c:v>
                </c:pt>
                <c:pt idx="25">
                  <c:v>1.0900836786901851</c:v>
                </c:pt>
                <c:pt idx="26">
                  <c:v>1.1336870258377925</c:v>
                </c:pt>
                <c:pt idx="27">
                  <c:v>1.1772903729853998</c:v>
                </c:pt>
                <c:pt idx="28">
                  <c:v>1.2208937201330072</c:v>
                </c:pt>
                <c:pt idx="29">
                  <c:v>1.2644970672806148</c:v>
                </c:pt>
              </c:numCache>
            </c:numRef>
          </c:xVal>
          <c:yVal>
            <c:numRef>
              <c:f>Viscosity!$OY$2:$OY$31</c:f>
              <c:numCache>
                <c:formatCode>General</c:formatCode>
                <c:ptCount val="30"/>
                <c:pt idx="0">
                  <c:v>0</c:v>
                </c:pt>
                <c:pt idx="1">
                  <c:v>52</c:v>
                </c:pt>
                <c:pt idx="2">
                  <c:v>84</c:v>
                </c:pt>
                <c:pt idx="3">
                  <c:v>12</c:v>
                </c:pt>
                <c:pt idx="4">
                  <c:v>41</c:v>
                </c:pt>
                <c:pt idx="5">
                  <c:v>21</c:v>
                </c:pt>
                <c:pt idx="6">
                  <c:v>16</c:v>
                </c:pt>
                <c:pt idx="7">
                  <c:v>12</c:v>
                </c:pt>
                <c:pt idx="8">
                  <c:v>4</c:v>
                </c:pt>
                <c:pt idx="9">
                  <c:v>4</c:v>
                </c:pt>
                <c:pt idx="10">
                  <c:v>16</c:v>
                </c:pt>
                <c:pt idx="11">
                  <c:v>0</c:v>
                </c:pt>
                <c:pt idx="12">
                  <c:v>8</c:v>
                </c:pt>
                <c:pt idx="13">
                  <c:v>36</c:v>
                </c:pt>
                <c:pt idx="14">
                  <c:v>16</c:v>
                </c:pt>
                <c:pt idx="15">
                  <c:v>64</c:v>
                </c:pt>
                <c:pt idx="16">
                  <c:v>21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32</c:v>
                </c:pt>
                <c:pt idx="21">
                  <c:v>36</c:v>
                </c:pt>
                <c:pt idx="22">
                  <c:v>104</c:v>
                </c:pt>
                <c:pt idx="23">
                  <c:v>156</c:v>
                </c:pt>
                <c:pt idx="24">
                  <c:v>290</c:v>
                </c:pt>
                <c:pt idx="25">
                  <c:v>620</c:v>
                </c:pt>
                <c:pt idx="26">
                  <c:v>1282</c:v>
                </c:pt>
                <c:pt idx="27">
                  <c:v>2002</c:v>
                </c:pt>
                <c:pt idx="28">
                  <c:v>2892</c:v>
                </c:pt>
                <c:pt idx="29">
                  <c:v>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BA24-4E4A-A0E5-5164D905D492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Viscosity!$PI$2:$PI$108</c:f>
              <c:numCache>
                <c:formatCode>General</c:formatCode>
                <c:ptCount val="107"/>
                <c:pt idx="0">
                  <c:v>0</c:v>
                </c:pt>
                <c:pt idx="1">
                  <c:v>1.223183860176345E-2</c:v>
                </c:pt>
                <c:pt idx="2">
                  <c:v>2.44636772035269E-2</c:v>
                </c:pt>
                <c:pt idx="3">
                  <c:v>3.6695515805290353E-2</c:v>
                </c:pt>
                <c:pt idx="4">
                  <c:v>4.89273544070538E-2</c:v>
                </c:pt>
                <c:pt idx="5">
                  <c:v>6.1159193008817253E-2</c:v>
                </c:pt>
                <c:pt idx="6">
                  <c:v>7.3391031610580706E-2</c:v>
                </c:pt>
                <c:pt idx="7">
                  <c:v>8.5622870212344146E-2</c:v>
                </c:pt>
                <c:pt idx="8">
                  <c:v>9.7854708814107599E-2</c:v>
                </c:pt>
                <c:pt idx="9">
                  <c:v>0.11008654741587105</c:v>
                </c:pt>
                <c:pt idx="10">
                  <c:v>0.12231838601763451</c:v>
                </c:pt>
                <c:pt idx="11">
                  <c:v>0.13455022461939795</c:v>
                </c:pt>
                <c:pt idx="12">
                  <c:v>0.14678206322116141</c:v>
                </c:pt>
                <c:pt idx="13">
                  <c:v>0.15901390182292485</c:v>
                </c:pt>
                <c:pt idx="14">
                  <c:v>0.17124574042468829</c:v>
                </c:pt>
                <c:pt idx="15">
                  <c:v>0.18347757902645176</c:v>
                </c:pt>
                <c:pt idx="16">
                  <c:v>0.1957094176282152</c:v>
                </c:pt>
                <c:pt idx="17">
                  <c:v>0.20794125622997867</c:v>
                </c:pt>
                <c:pt idx="18">
                  <c:v>0.22017309483174211</c:v>
                </c:pt>
                <c:pt idx="19">
                  <c:v>0.23240493343350555</c:v>
                </c:pt>
                <c:pt idx="20">
                  <c:v>0.24463677203526901</c:v>
                </c:pt>
                <c:pt idx="21">
                  <c:v>0.25686861063703248</c:v>
                </c:pt>
                <c:pt idx="22">
                  <c:v>0.26910044923879589</c:v>
                </c:pt>
                <c:pt idx="23">
                  <c:v>0.28133228784055936</c:v>
                </c:pt>
                <c:pt idx="24">
                  <c:v>0.29356412644232283</c:v>
                </c:pt>
                <c:pt idx="25">
                  <c:v>0.30579596504408624</c:v>
                </c:pt>
                <c:pt idx="26">
                  <c:v>0.3180278036458497</c:v>
                </c:pt>
                <c:pt idx="27">
                  <c:v>0.33025964224761317</c:v>
                </c:pt>
                <c:pt idx="28">
                  <c:v>0.34249148084937658</c:v>
                </c:pt>
                <c:pt idx="29">
                  <c:v>0.35472331945114005</c:v>
                </c:pt>
                <c:pt idx="30">
                  <c:v>0.36695515805290352</c:v>
                </c:pt>
                <c:pt idx="31">
                  <c:v>0.37918699665466693</c:v>
                </c:pt>
                <c:pt idx="32">
                  <c:v>0.3914188352564304</c:v>
                </c:pt>
                <c:pt idx="33">
                  <c:v>0.40365067385819386</c:v>
                </c:pt>
                <c:pt idx="34">
                  <c:v>0.41588251245995733</c:v>
                </c:pt>
                <c:pt idx="35">
                  <c:v>0.42811435106172074</c:v>
                </c:pt>
                <c:pt idx="36">
                  <c:v>0.44034618966348421</c:v>
                </c:pt>
                <c:pt idx="37">
                  <c:v>0.45257802826524768</c:v>
                </c:pt>
                <c:pt idx="38">
                  <c:v>0.46480986686701109</c:v>
                </c:pt>
                <c:pt idx="39">
                  <c:v>0.47704170546877456</c:v>
                </c:pt>
                <c:pt idx="40">
                  <c:v>0.48927354407053802</c:v>
                </c:pt>
                <c:pt idx="41">
                  <c:v>0.50150538267230149</c:v>
                </c:pt>
                <c:pt idx="42">
                  <c:v>0.51373722127406496</c:v>
                </c:pt>
                <c:pt idx="43">
                  <c:v>0.52596905987582832</c:v>
                </c:pt>
                <c:pt idx="44">
                  <c:v>0.53820089847759178</c:v>
                </c:pt>
                <c:pt idx="45">
                  <c:v>0.55043273707935525</c:v>
                </c:pt>
                <c:pt idx="46">
                  <c:v>0.56266457568111872</c:v>
                </c:pt>
                <c:pt idx="47">
                  <c:v>0.57489641428288218</c:v>
                </c:pt>
                <c:pt idx="48">
                  <c:v>0.58712825288464565</c:v>
                </c:pt>
                <c:pt idx="49">
                  <c:v>0.59936009148640901</c:v>
                </c:pt>
                <c:pt idx="50">
                  <c:v>0.61159193008817248</c:v>
                </c:pt>
                <c:pt idx="51">
                  <c:v>0.62382376868993594</c:v>
                </c:pt>
                <c:pt idx="52">
                  <c:v>0.63605560729169941</c:v>
                </c:pt>
                <c:pt idx="53">
                  <c:v>0.64828744589346288</c:v>
                </c:pt>
                <c:pt idx="54">
                  <c:v>0.66051928449522634</c:v>
                </c:pt>
                <c:pt idx="55">
                  <c:v>0.67275112309698981</c:v>
                </c:pt>
                <c:pt idx="56">
                  <c:v>0.68498296169875317</c:v>
                </c:pt>
                <c:pt idx="57">
                  <c:v>0.69721480030051664</c:v>
                </c:pt>
                <c:pt idx="58">
                  <c:v>0.7094466389022801</c:v>
                </c:pt>
                <c:pt idx="59">
                  <c:v>0.72167847750404357</c:v>
                </c:pt>
                <c:pt idx="60">
                  <c:v>0.73391031610580704</c:v>
                </c:pt>
                <c:pt idx="61">
                  <c:v>0.7461421547075705</c:v>
                </c:pt>
                <c:pt idx="62">
                  <c:v>0.75837399330933386</c:v>
                </c:pt>
                <c:pt idx="63">
                  <c:v>0.77060583191109733</c:v>
                </c:pt>
                <c:pt idx="64">
                  <c:v>0.78283767051286079</c:v>
                </c:pt>
                <c:pt idx="65">
                  <c:v>0.79506950911462426</c:v>
                </c:pt>
                <c:pt idx="66">
                  <c:v>0.80730134771638773</c:v>
                </c:pt>
                <c:pt idx="67">
                  <c:v>0.8195331863181512</c:v>
                </c:pt>
                <c:pt idx="68">
                  <c:v>0.83176502491991466</c:v>
                </c:pt>
                <c:pt idx="69">
                  <c:v>0.84399686352167802</c:v>
                </c:pt>
                <c:pt idx="70">
                  <c:v>0.85622870212344149</c:v>
                </c:pt>
                <c:pt idx="71">
                  <c:v>0.86846054072520495</c:v>
                </c:pt>
                <c:pt idx="72">
                  <c:v>0.88069237932696842</c:v>
                </c:pt>
                <c:pt idx="73">
                  <c:v>0.89292421792873189</c:v>
                </c:pt>
                <c:pt idx="74">
                  <c:v>0.90515605653049536</c:v>
                </c:pt>
                <c:pt idx="75">
                  <c:v>0.91738789513225871</c:v>
                </c:pt>
                <c:pt idx="76">
                  <c:v>0.92961973373402218</c:v>
                </c:pt>
                <c:pt idx="77">
                  <c:v>0.94185157233578565</c:v>
                </c:pt>
                <c:pt idx="78">
                  <c:v>0.95408341093754911</c:v>
                </c:pt>
                <c:pt idx="79">
                  <c:v>0.96631524953931258</c:v>
                </c:pt>
                <c:pt idx="80">
                  <c:v>0.97854708814107605</c:v>
                </c:pt>
                <c:pt idx="81">
                  <c:v>0.99077892674283941</c:v>
                </c:pt>
                <c:pt idx="82">
                  <c:v>1.003010765344603</c:v>
                </c:pt>
                <c:pt idx="83">
                  <c:v>1.0152426039463665</c:v>
                </c:pt>
                <c:pt idx="84">
                  <c:v>1.0274744425481299</c:v>
                </c:pt>
                <c:pt idx="85">
                  <c:v>1.0397062811498932</c:v>
                </c:pt>
                <c:pt idx="86">
                  <c:v>1.0519381197516566</c:v>
                </c:pt>
                <c:pt idx="87">
                  <c:v>1.0641699583534201</c:v>
                </c:pt>
                <c:pt idx="88">
                  <c:v>1.0764017969551836</c:v>
                </c:pt>
                <c:pt idx="89">
                  <c:v>1.088633635556947</c:v>
                </c:pt>
                <c:pt idx="90">
                  <c:v>1.1008654741587105</c:v>
                </c:pt>
                <c:pt idx="91">
                  <c:v>1.113097312760474</c:v>
                </c:pt>
                <c:pt idx="92">
                  <c:v>1.1253291513622374</c:v>
                </c:pt>
                <c:pt idx="93">
                  <c:v>1.1375609899640009</c:v>
                </c:pt>
                <c:pt idx="94">
                  <c:v>1.1497928285657644</c:v>
                </c:pt>
                <c:pt idx="95">
                  <c:v>1.1620246671675278</c:v>
                </c:pt>
                <c:pt idx="96">
                  <c:v>1.1742565057692913</c:v>
                </c:pt>
                <c:pt idx="97">
                  <c:v>1.1864883443710548</c:v>
                </c:pt>
                <c:pt idx="98">
                  <c:v>1.198720182972818</c:v>
                </c:pt>
                <c:pt idx="99">
                  <c:v>1.2109520215745815</c:v>
                </c:pt>
                <c:pt idx="100">
                  <c:v>1.223183860176345</c:v>
                </c:pt>
                <c:pt idx="101">
                  <c:v>1.2354156987781084</c:v>
                </c:pt>
                <c:pt idx="102">
                  <c:v>1.2476475373798719</c:v>
                </c:pt>
                <c:pt idx="103">
                  <c:v>1.2598793759816354</c:v>
                </c:pt>
                <c:pt idx="104">
                  <c:v>1.2721112145833988</c:v>
                </c:pt>
                <c:pt idx="105">
                  <c:v>1.2843430531851623</c:v>
                </c:pt>
                <c:pt idx="106">
                  <c:v>1.2880126047656912</c:v>
                </c:pt>
              </c:numCache>
            </c:numRef>
          </c:xVal>
          <c:yVal>
            <c:numRef>
              <c:f>Viscosity!$PH$2:$PH$108</c:f>
              <c:numCache>
                <c:formatCode>General</c:formatCode>
                <c:ptCount val="1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3.9999999999999929</c:v>
                </c:pt>
                <c:pt idx="21">
                  <c:v>3.9999999999999929</c:v>
                </c:pt>
                <c:pt idx="22">
                  <c:v>3.9999999999999929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-4</c:v>
                </c:pt>
                <c:pt idx="35">
                  <c:v>-4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</c:v>
                </c:pt>
                <c:pt idx="40">
                  <c:v>0</c:v>
                </c:pt>
                <c:pt idx="41">
                  <c:v>59.9</c:v>
                </c:pt>
                <c:pt idx="42">
                  <c:v>-4</c:v>
                </c:pt>
                <c:pt idx="43">
                  <c:v>0</c:v>
                </c:pt>
                <c:pt idx="44">
                  <c:v>-4</c:v>
                </c:pt>
                <c:pt idx="45">
                  <c:v>-12</c:v>
                </c:pt>
                <c:pt idx="46">
                  <c:v>-4</c:v>
                </c:pt>
                <c:pt idx="47">
                  <c:v>0</c:v>
                </c:pt>
                <c:pt idx="48">
                  <c:v>0</c:v>
                </c:pt>
                <c:pt idx="49">
                  <c:v>24.1</c:v>
                </c:pt>
                <c:pt idx="50">
                  <c:v>3.9999999999999929</c:v>
                </c:pt>
                <c:pt idx="51">
                  <c:v>0</c:v>
                </c:pt>
                <c:pt idx="52">
                  <c:v>-4</c:v>
                </c:pt>
                <c:pt idx="53">
                  <c:v>-8</c:v>
                </c:pt>
                <c:pt idx="54">
                  <c:v>0</c:v>
                </c:pt>
                <c:pt idx="55">
                  <c:v>-8</c:v>
                </c:pt>
                <c:pt idx="56">
                  <c:v>-8</c:v>
                </c:pt>
                <c:pt idx="57">
                  <c:v>0</c:v>
                </c:pt>
                <c:pt idx="58">
                  <c:v>-8</c:v>
                </c:pt>
                <c:pt idx="59">
                  <c:v>-4</c:v>
                </c:pt>
                <c:pt idx="60">
                  <c:v>-8</c:v>
                </c:pt>
                <c:pt idx="61">
                  <c:v>-8</c:v>
                </c:pt>
                <c:pt idx="62">
                  <c:v>-8</c:v>
                </c:pt>
                <c:pt idx="63">
                  <c:v>3.9999999999999929</c:v>
                </c:pt>
                <c:pt idx="64">
                  <c:v>-4</c:v>
                </c:pt>
                <c:pt idx="65">
                  <c:v>-8</c:v>
                </c:pt>
                <c:pt idx="66">
                  <c:v>-4</c:v>
                </c:pt>
                <c:pt idx="67">
                  <c:v>-4</c:v>
                </c:pt>
                <c:pt idx="68">
                  <c:v>31.699999999999996</c:v>
                </c:pt>
                <c:pt idx="69">
                  <c:v>-4</c:v>
                </c:pt>
                <c:pt idx="70">
                  <c:v>0</c:v>
                </c:pt>
                <c:pt idx="71">
                  <c:v>3.9999999999999929</c:v>
                </c:pt>
                <c:pt idx="72">
                  <c:v>16.100000000000001</c:v>
                </c:pt>
                <c:pt idx="73">
                  <c:v>20.100000000000001</c:v>
                </c:pt>
                <c:pt idx="74">
                  <c:v>3.9999999999999929</c:v>
                </c:pt>
                <c:pt idx="75">
                  <c:v>31.699999999999996</c:v>
                </c:pt>
                <c:pt idx="76">
                  <c:v>16.100000000000001</c:v>
                </c:pt>
                <c:pt idx="77">
                  <c:v>36.1</c:v>
                </c:pt>
                <c:pt idx="78">
                  <c:v>16.100000000000001</c:v>
                </c:pt>
                <c:pt idx="79">
                  <c:v>16.100000000000001</c:v>
                </c:pt>
                <c:pt idx="80">
                  <c:v>43.9</c:v>
                </c:pt>
                <c:pt idx="81">
                  <c:v>159.9</c:v>
                </c:pt>
                <c:pt idx="82">
                  <c:v>91.9</c:v>
                </c:pt>
                <c:pt idx="83">
                  <c:v>148.9</c:v>
                </c:pt>
                <c:pt idx="84">
                  <c:v>179.9</c:v>
                </c:pt>
                <c:pt idx="85">
                  <c:v>228.9</c:v>
                </c:pt>
                <c:pt idx="86">
                  <c:v>330.9</c:v>
                </c:pt>
                <c:pt idx="87">
                  <c:v>423.9</c:v>
                </c:pt>
                <c:pt idx="88">
                  <c:v>584.9</c:v>
                </c:pt>
                <c:pt idx="89">
                  <c:v>741.9</c:v>
                </c:pt>
                <c:pt idx="90">
                  <c:v>1009.9</c:v>
                </c:pt>
                <c:pt idx="91">
                  <c:v>1149.9000000000001</c:v>
                </c:pt>
                <c:pt idx="92">
                  <c:v>1309.9000000000001</c:v>
                </c:pt>
                <c:pt idx="93">
                  <c:v>1529.9</c:v>
                </c:pt>
                <c:pt idx="94">
                  <c:v>1779.9</c:v>
                </c:pt>
                <c:pt idx="95">
                  <c:v>1939.9</c:v>
                </c:pt>
                <c:pt idx="96">
                  <c:v>2089.9</c:v>
                </c:pt>
                <c:pt idx="97">
                  <c:v>2259.9</c:v>
                </c:pt>
                <c:pt idx="98">
                  <c:v>2389.9</c:v>
                </c:pt>
                <c:pt idx="99">
                  <c:v>2499.9</c:v>
                </c:pt>
                <c:pt idx="100">
                  <c:v>2639.9</c:v>
                </c:pt>
                <c:pt idx="101">
                  <c:v>2809.9</c:v>
                </c:pt>
                <c:pt idx="102">
                  <c:v>2979.9</c:v>
                </c:pt>
                <c:pt idx="103">
                  <c:v>3349.9</c:v>
                </c:pt>
                <c:pt idx="104">
                  <c:v>3679.9</c:v>
                </c:pt>
                <c:pt idx="105">
                  <c:v>3879.9</c:v>
                </c:pt>
                <c:pt idx="106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BA24-4E4A-A0E5-5164D905D492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Viscosity!$PR$2:$PR$53</c:f>
              <c:numCache>
                <c:formatCode>General</c:formatCode>
                <c:ptCount val="52"/>
                <c:pt idx="0">
                  <c:v>0</c:v>
                </c:pt>
                <c:pt idx="1">
                  <c:v>2.4657205927139964E-2</c:v>
                </c:pt>
                <c:pt idx="2">
                  <c:v>4.9314411854279927E-2</c:v>
                </c:pt>
                <c:pt idx="3">
                  <c:v>7.3971617781419891E-2</c:v>
                </c:pt>
                <c:pt idx="4">
                  <c:v>9.8628823708559854E-2</c:v>
                </c:pt>
                <c:pt idx="5">
                  <c:v>0.12328602963569982</c:v>
                </c:pt>
                <c:pt idx="6">
                  <c:v>0.14794323556283978</c:v>
                </c:pt>
                <c:pt idx="7">
                  <c:v>0.17260044148997974</c:v>
                </c:pt>
                <c:pt idx="8">
                  <c:v>0.19725764741711971</c:v>
                </c:pt>
                <c:pt idx="9">
                  <c:v>0.22191485334425967</c:v>
                </c:pt>
                <c:pt idx="10">
                  <c:v>0.24657205927139964</c:v>
                </c:pt>
                <c:pt idx="11">
                  <c:v>0.27122926519853957</c:v>
                </c:pt>
                <c:pt idx="12">
                  <c:v>0.29588647112567956</c:v>
                </c:pt>
                <c:pt idx="13">
                  <c:v>0.3205436770528195</c:v>
                </c:pt>
                <c:pt idx="14">
                  <c:v>0.34520088297995949</c:v>
                </c:pt>
                <c:pt idx="15">
                  <c:v>0.36985808890709942</c:v>
                </c:pt>
                <c:pt idx="16">
                  <c:v>0.39451529483423942</c:v>
                </c:pt>
                <c:pt idx="17">
                  <c:v>0.41917250076137935</c:v>
                </c:pt>
                <c:pt idx="18">
                  <c:v>0.44382970668851934</c:v>
                </c:pt>
                <c:pt idx="19">
                  <c:v>0.46848691261565928</c:v>
                </c:pt>
                <c:pt idx="20">
                  <c:v>0.49314411854279927</c:v>
                </c:pt>
                <c:pt idx="21">
                  <c:v>0.51780132446993921</c:v>
                </c:pt>
                <c:pt idx="22">
                  <c:v>0.54245853039707914</c:v>
                </c:pt>
                <c:pt idx="23">
                  <c:v>0.56711573632421919</c:v>
                </c:pt>
                <c:pt idx="24">
                  <c:v>0.59177294225135912</c:v>
                </c:pt>
                <c:pt idx="25">
                  <c:v>0.61643014817849906</c:v>
                </c:pt>
                <c:pt idx="26">
                  <c:v>0.641087354105639</c:v>
                </c:pt>
                <c:pt idx="27">
                  <c:v>0.66574456003277904</c:v>
                </c:pt>
                <c:pt idx="28">
                  <c:v>0.69040176595991898</c:v>
                </c:pt>
                <c:pt idx="29">
                  <c:v>0.71505897188705891</c:v>
                </c:pt>
                <c:pt idx="30">
                  <c:v>0.73971617781419885</c:v>
                </c:pt>
                <c:pt idx="31">
                  <c:v>0.7643733837413389</c:v>
                </c:pt>
                <c:pt idx="32">
                  <c:v>0.78903058966847883</c:v>
                </c:pt>
                <c:pt idx="33">
                  <c:v>0.81368779559561877</c:v>
                </c:pt>
                <c:pt idx="34">
                  <c:v>0.8383450015227587</c:v>
                </c:pt>
                <c:pt idx="35">
                  <c:v>0.86300220744989864</c:v>
                </c:pt>
                <c:pt idx="36">
                  <c:v>0.88765941337703869</c:v>
                </c:pt>
                <c:pt idx="37">
                  <c:v>0.91231661930417862</c:v>
                </c:pt>
                <c:pt idx="38">
                  <c:v>0.93697382523131856</c:v>
                </c:pt>
                <c:pt idx="39">
                  <c:v>0.96163103115845849</c:v>
                </c:pt>
                <c:pt idx="40">
                  <c:v>0.98628823708559854</c:v>
                </c:pt>
                <c:pt idx="41">
                  <c:v>1.0109454430127385</c:v>
                </c:pt>
                <c:pt idx="42">
                  <c:v>1.0356026489398784</c:v>
                </c:pt>
                <c:pt idx="43">
                  <c:v>1.0602598548670183</c:v>
                </c:pt>
                <c:pt idx="44">
                  <c:v>1.0849170607941583</c:v>
                </c:pt>
                <c:pt idx="45">
                  <c:v>1.1095742667212982</c:v>
                </c:pt>
                <c:pt idx="46">
                  <c:v>1.1342314726484384</c:v>
                </c:pt>
                <c:pt idx="47">
                  <c:v>1.1588886785755783</c:v>
                </c:pt>
                <c:pt idx="48">
                  <c:v>1.1835458845027182</c:v>
                </c:pt>
                <c:pt idx="49">
                  <c:v>1.2082030904298582</c:v>
                </c:pt>
                <c:pt idx="50">
                  <c:v>1.2328602963569981</c:v>
                </c:pt>
                <c:pt idx="51">
                  <c:v>1.2370520213646119</c:v>
                </c:pt>
              </c:numCache>
            </c:numRef>
          </c:xVal>
          <c:yVal>
            <c:numRef>
              <c:f>Viscosity!$PQ$2:$PQ$53</c:f>
              <c:numCache>
                <c:formatCode>General</c:formatCode>
                <c:ptCount val="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27.999999999999993</c:v>
                </c:pt>
                <c:pt idx="12">
                  <c:v>52.1</c:v>
                </c:pt>
                <c:pt idx="13">
                  <c:v>4</c:v>
                </c:pt>
                <c:pt idx="14">
                  <c:v>4</c:v>
                </c:pt>
                <c:pt idx="15">
                  <c:v>27.999999999999993</c:v>
                </c:pt>
                <c:pt idx="16">
                  <c:v>8</c:v>
                </c:pt>
                <c:pt idx="17">
                  <c:v>8</c:v>
                </c:pt>
                <c:pt idx="18">
                  <c:v>-8</c:v>
                </c:pt>
                <c:pt idx="19">
                  <c:v>0</c:v>
                </c:pt>
                <c:pt idx="20">
                  <c:v>8</c:v>
                </c:pt>
                <c:pt idx="21">
                  <c:v>12</c:v>
                </c:pt>
                <c:pt idx="22">
                  <c:v>59.9</c:v>
                </c:pt>
                <c:pt idx="23">
                  <c:v>-4</c:v>
                </c:pt>
                <c:pt idx="24">
                  <c:v>0</c:v>
                </c:pt>
                <c:pt idx="25">
                  <c:v>23.999999999999993</c:v>
                </c:pt>
                <c:pt idx="26">
                  <c:v>4</c:v>
                </c:pt>
                <c:pt idx="27">
                  <c:v>-4</c:v>
                </c:pt>
                <c:pt idx="28">
                  <c:v>0</c:v>
                </c:pt>
                <c:pt idx="29">
                  <c:v>-4</c:v>
                </c:pt>
                <c:pt idx="30">
                  <c:v>19.999999999999993</c:v>
                </c:pt>
                <c:pt idx="31">
                  <c:v>8</c:v>
                </c:pt>
                <c:pt idx="32">
                  <c:v>-4</c:v>
                </c:pt>
                <c:pt idx="33">
                  <c:v>4</c:v>
                </c:pt>
                <c:pt idx="34">
                  <c:v>-16</c:v>
                </c:pt>
                <c:pt idx="35">
                  <c:v>4</c:v>
                </c:pt>
                <c:pt idx="36">
                  <c:v>4</c:v>
                </c:pt>
                <c:pt idx="37">
                  <c:v>-4</c:v>
                </c:pt>
                <c:pt idx="38">
                  <c:v>4</c:v>
                </c:pt>
                <c:pt idx="39">
                  <c:v>95.9</c:v>
                </c:pt>
                <c:pt idx="40">
                  <c:v>36.1</c:v>
                </c:pt>
                <c:pt idx="41">
                  <c:v>99.9</c:v>
                </c:pt>
                <c:pt idx="42">
                  <c:v>159.9</c:v>
                </c:pt>
                <c:pt idx="43">
                  <c:v>426.9</c:v>
                </c:pt>
                <c:pt idx="44">
                  <c:v>955.9</c:v>
                </c:pt>
                <c:pt idx="45">
                  <c:v>1295.9000000000001</c:v>
                </c:pt>
                <c:pt idx="46">
                  <c:v>1825.9</c:v>
                </c:pt>
                <c:pt idx="47">
                  <c:v>2305.9</c:v>
                </c:pt>
                <c:pt idx="48">
                  <c:v>2765.9</c:v>
                </c:pt>
                <c:pt idx="49">
                  <c:v>3295.9</c:v>
                </c:pt>
                <c:pt idx="50">
                  <c:v>3865.9</c:v>
                </c:pt>
                <c:pt idx="51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BA24-4E4A-A0E5-5164D905D492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Viscosity!$QA$2:$QA$49</c:f>
              <c:numCache>
                <c:formatCode>General</c:formatCode>
                <c:ptCount val="48"/>
                <c:pt idx="0">
                  <c:v>0</c:v>
                </c:pt>
                <c:pt idx="1">
                  <c:v>2.7309652664501409E-2</c:v>
                </c:pt>
                <c:pt idx="2">
                  <c:v>5.4619305329002818E-2</c:v>
                </c:pt>
                <c:pt idx="3">
                  <c:v>8.192895799350422E-2</c:v>
                </c:pt>
                <c:pt idx="4">
                  <c:v>0.10923861065800564</c:v>
                </c:pt>
                <c:pt idx="5">
                  <c:v>0.13654826332250702</c:v>
                </c:pt>
                <c:pt idx="6">
                  <c:v>0.16385791598700844</c:v>
                </c:pt>
                <c:pt idx="7">
                  <c:v>0.19116756865150986</c:v>
                </c:pt>
                <c:pt idx="8">
                  <c:v>0.21847722131601127</c:v>
                </c:pt>
                <c:pt idx="9">
                  <c:v>0.24578687398051266</c:v>
                </c:pt>
                <c:pt idx="10">
                  <c:v>0.27309652664501405</c:v>
                </c:pt>
                <c:pt idx="11">
                  <c:v>0.30040617930951546</c:v>
                </c:pt>
                <c:pt idx="12">
                  <c:v>0.32771583197401688</c:v>
                </c:pt>
                <c:pt idx="13">
                  <c:v>0.3550254846385183</c:v>
                </c:pt>
                <c:pt idx="14">
                  <c:v>0.38233513730301971</c:v>
                </c:pt>
                <c:pt idx="15">
                  <c:v>0.40964478996752113</c:v>
                </c:pt>
                <c:pt idx="16">
                  <c:v>0.43695444263202254</c:v>
                </c:pt>
                <c:pt idx="17">
                  <c:v>0.4642640952965239</c:v>
                </c:pt>
                <c:pt idx="18">
                  <c:v>0.49157374796102532</c:v>
                </c:pt>
                <c:pt idx="19">
                  <c:v>0.51888340062552674</c:v>
                </c:pt>
                <c:pt idx="20">
                  <c:v>0.5461930532900281</c:v>
                </c:pt>
                <c:pt idx="21">
                  <c:v>0.57350270595452957</c:v>
                </c:pt>
                <c:pt idx="22">
                  <c:v>0.60081235861903093</c:v>
                </c:pt>
                <c:pt idx="23">
                  <c:v>0.6281220112835324</c:v>
                </c:pt>
                <c:pt idx="24">
                  <c:v>0.65543166394803376</c:v>
                </c:pt>
                <c:pt idx="25">
                  <c:v>0.68274131661253523</c:v>
                </c:pt>
                <c:pt idx="26">
                  <c:v>0.71005096927703659</c:v>
                </c:pt>
                <c:pt idx="27">
                  <c:v>0.73736062194153795</c:v>
                </c:pt>
                <c:pt idx="28">
                  <c:v>0.76467027460603942</c:v>
                </c:pt>
                <c:pt idx="29">
                  <c:v>0.79197992727054078</c:v>
                </c:pt>
                <c:pt idx="30">
                  <c:v>0.81928957993504226</c:v>
                </c:pt>
                <c:pt idx="31">
                  <c:v>0.84659923259954362</c:v>
                </c:pt>
                <c:pt idx="32">
                  <c:v>0.87390888526404509</c:v>
                </c:pt>
                <c:pt idx="33">
                  <c:v>0.90121853792854645</c:v>
                </c:pt>
                <c:pt idx="34">
                  <c:v>0.92852819059304781</c:v>
                </c:pt>
                <c:pt idx="35">
                  <c:v>0.95583784325754928</c:v>
                </c:pt>
                <c:pt idx="36">
                  <c:v>0.98314749592205064</c:v>
                </c:pt>
                <c:pt idx="37">
                  <c:v>1.0104571485865521</c:v>
                </c:pt>
                <c:pt idx="38">
                  <c:v>1.0377668012510535</c:v>
                </c:pt>
                <c:pt idx="39">
                  <c:v>1.0650764539155548</c:v>
                </c:pt>
                <c:pt idx="40">
                  <c:v>1.0923861065800562</c:v>
                </c:pt>
                <c:pt idx="41">
                  <c:v>1.1196957592445578</c:v>
                </c:pt>
                <c:pt idx="42">
                  <c:v>1.1470054119090591</c:v>
                </c:pt>
                <c:pt idx="43">
                  <c:v>1.1743150645735605</c:v>
                </c:pt>
                <c:pt idx="44">
                  <c:v>1.2016247172380619</c:v>
                </c:pt>
                <c:pt idx="45">
                  <c:v>1.2289343699025634</c:v>
                </c:pt>
                <c:pt idx="46">
                  <c:v>1.2562440225670648</c:v>
                </c:pt>
                <c:pt idx="47">
                  <c:v>1.2726298141657657</c:v>
                </c:pt>
              </c:numCache>
            </c:numRef>
          </c:xVal>
          <c:yVal>
            <c:numRef>
              <c:f>Viscosity!$PZ$2:$PZ$49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8</c:v>
                </c:pt>
                <c:pt idx="34">
                  <c:v>12</c:v>
                </c:pt>
                <c:pt idx="35">
                  <c:v>28.1</c:v>
                </c:pt>
                <c:pt idx="36">
                  <c:v>63.9</c:v>
                </c:pt>
                <c:pt idx="37">
                  <c:v>111.9</c:v>
                </c:pt>
                <c:pt idx="38">
                  <c:v>191.9</c:v>
                </c:pt>
                <c:pt idx="39">
                  <c:v>409.9</c:v>
                </c:pt>
                <c:pt idx="40">
                  <c:v>733.9</c:v>
                </c:pt>
                <c:pt idx="41">
                  <c:v>1101.9000000000001</c:v>
                </c:pt>
                <c:pt idx="42">
                  <c:v>1501.9</c:v>
                </c:pt>
                <c:pt idx="43">
                  <c:v>2001.9</c:v>
                </c:pt>
                <c:pt idx="44">
                  <c:v>2471.9</c:v>
                </c:pt>
                <c:pt idx="45">
                  <c:v>2991.9</c:v>
                </c:pt>
                <c:pt idx="46">
                  <c:v>3561.9</c:v>
                </c:pt>
                <c:pt idx="47">
                  <c:v>3961.9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BA24-4E4A-A0E5-5164D905D492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Viscosity!$QJ$2:$QJ$47</c:f>
              <c:numCache>
                <c:formatCode>General</c:formatCode>
                <c:ptCount val="46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Viscosity!$QI$2:$QI$47</c:f>
              <c:numCache>
                <c:formatCode>General</c:formatCode>
                <c:ptCount val="46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BA24-4E4A-A0E5-5164D905D492}"/>
            </c:ext>
          </c:extLst>
        </c:ser>
        <c:ser>
          <c:idx val="51"/>
          <c:order val="51"/>
          <c:spPr>
            <a:ln w="1016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BA24-4E4A-A0E5-5164D905D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338127"/>
        <c:axId val="690332303"/>
      </c:scatterChart>
      <c:valAx>
        <c:axId val="690338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303"/>
        <c:crosses val="autoZero"/>
        <c:crossBetween val="midCat"/>
      </c:valAx>
      <c:valAx>
        <c:axId val="69033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8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B-4CC3-A07F-CCE649EB33B9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Viscosity!$C$2:$C$17600</c:f>
              <c:numCache>
                <c:formatCode>General</c:formatCode>
                <c:ptCount val="17599"/>
                <c:pt idx="0">
                  <c:v>0</c:v>
                </c:pt>
                <c:pt idx="1">
                  <c:v>1.7606164469290225E-2</c:v>
                </c:pt>
                <c:pt idx="2">
                  <c:v>3.5212328938580451E-2</c:v>
                </c:pt>
                <c:pt idx="3">
                  <c:v>5.2818493407870683E-2</c:v>
                </c:pt>
                <c:pt idx="4">
                  <c:v>7.0424657877160901E-2</c:v>
                </c:pt>
                <c:pt idx="5">
                  <c:v>8.803082234645114E-2</c:v>
                </c:pt>
                <c:pt idx="6">
                  <c:v>0.10563698681574137</c:v>
                </c:pt>
                <c:pt idx="7">
                  <c:v>0.12324315128503159</c:v>
                </c:pt>
                <c:pt idx="8">
                  <c:v>0.1408493157543218</c:v>
                </c:pt>
                <c:pt idx="9">
                  <c:v>0.15845548022361203</c:v>
                </c:pt>
                <c:pt idx="10">
                  <c:v>0.17606164469290228</c:v>
                </c:pt>
                <c:pt idx="11">
                  <c:v>0.19366780916219251</c:v>
                </c:pt>
                <c:pt idx="12">
                  <c:v>0.21127397363148273</c:v>
                </c:pt>
                <c:pt idx="13">
                  <c:v>0.22888013810077296</c:v>
                </c:pt>
                <c:pt idx="14">
                  <c:v>0.24648630257006318</c:v>
                </c:pt>
                <c:pt idx="15">
                  <c:v>0.26409246703935341</c:v>
                </c:pt>
                <c:pt idx="16">
                  <c:v>0.2816986315086436</c:v>
                </c:pt>
                <c:pt idx="17">
                  <c:v>0.29930479597793386</c:v>
                </c:pt>
                <c:pt idx="18">
                  <c:v>0.31691096044722405</c:v>
                </c:pt>
                <c:pt idx="19">
                  <c:v>0.33451712491651431</c:v>
                </c:pt>
                <c:pt idx="20">
                  <c:v>0.35212328938580456</c:v>
                </c:pt>
                <c:pt idx="21">
                  <c:v>0.36972945385509476</c:v>
                </c:pt>
                <c:pt idx="22">
                  <c:v>0.38733561832438501</c:v>
                </c:pt>
                <c:pt idx="23">
                  <c:v>0.40494178279367521</c:v>
                </c:pt>
                <c:pt idx="24">
                  <c:v>0.42254794726296546</c:v>
                </c:pt>
                <c:pt idx="25">
                  <c:v>0.44015411173225566</c:v>
                </c:pt>
                <c:pt idx="26">
                  <c:v>0.45776027620154591</c:v>
                </c:pt>
                <c:pt idx="27">
                  <c:v>0.47536644067083611</c:v>
                </c:pt>
                <c:pt idx="28">
                  <c:v>0.49297260514012636</c:v>
                </c:pt>
                <c:pt idx="29">
                  <c:v>0.51057876960941662</c:v>
                </c:pt>
                <c:pt idx="30">
                  <c:v>0.52818493407870681</c:v>
                </c:pt>
                <c:pt idx="31">
                  <c:v>0.54579109854799701</c:v>
                </c:pt>
                <c:pt idx="32">
                  <c:v>0.56339726301728721</c:v>
                </c:pt>
                <c:pt idx="33">
                  <c:v>0.58100342748657752</c:v>
                </c:pt>
                <c:pt idx="34">
                  <c:v>0.59860959195586771</c:v>
                </c:pt>
                <c:pt idx="35">
                  <c:v>0.61621575642515791</c:v>
                </c:pt>
                <c:pt idx="36">
                  <c:v>0.63382192089444811</c:v>
                </c:pt>
                <c:pt idx="37">
                  <c:v>0.65142808536373842</c:v>
                </c:pt>
                <c:pt idx="38">
                  <c:v>0.66903424983302862</c:v>
                </c:pt>
                <c:pt idx="39">
                  <c:v>0.68664041430231881</c:v>
                </c:pt>
                <c:pt idx="40">
                  <c:v>0.70424657877160912</c:v>
                </c:pt>
                <c:pt idx="41">
                  <c:v>0.72185274324089932</c:v>
                </c:pt>
                <c:pt idx="42">
                  <c:v>0.73945890771018952</c:v>
                </c:pt>
                <c:pt idx="43">
                  <c:v>0.75706507217947971</c:v>
                </c:pt>
                <c:pt idx="44">
                  <c:v>0.77467123664877002</c:v>
                </c:pt>
                <c:pt idx="45">
                  <c:v>0.79227740111806022</c:v>
                </c:pt>
                <c:pt idx="46">
                  <c:v>0.80988356558735042</c:v>
                </c:pt>
                <c:pt idx="47">
                  <c:v>0.82748973005664062</c:v>
                </c:pt>
                <c:pt idx="48">
                  <c:v>0.84509589452593092</c:v>
                </c:pt>
                <c:pt idx="49">
                  <c:v>0.86270205899522112</c:v>
                </c:pt>
                <c:pt idx="50">
                  <c:v>0.88030822346451132</c:v>
                </c:pt>
                <c:pt idx="51">
                  <c:v>0.89791438793380152</c:v>
                </c:pt>
                <c:pt idx="52">
                  <c:v>0.91552055240309183</c:v>
                </c:pt>
                <c:pt idx="53">
                  <c:v>0.93312671687238202</c:v>
                </c:pt>
                <c:pt idx="54">
                  <c:v>0.95073288134167222</c:v>
                </c:pt>
                <c:pt idx="55">
                  <c:v>0.96833904581096253</c:v>
                </c:pt>
                <c:pt idx="56">
                  <c:v>0.98594521028025273</c:v>
                </c:pt>
                <c:pt idx="57">
                  <c:v>1.003551374749543</c:v>
                </c:pt>
                <c:pt idx="58">
                  <c:v>1.0211575392188332</c:v>
                </c:pt>
                <c:pt idx="59">
                  <c:v>1.0387637036881234</c:v>
                </c:pt>
                <c:pt idx="60">
                  <c:v>1.0563698681574136</c:v>
                </c:pt>
                <c:pt idx="61">
                  <c:v>1.0739760326267038</c:v>
                </c:pt>
                <c:pt idx="62">
                  <c:v>1.091582197095994</c:v>
                </c:pt>
                <c:pt idx="63">
                  <c:v>1.1091883615652842</c:v>
                </c:pt>
                <c:pt idx="64">
                  <c:v>1.1267945260345744</c:v>
                </c:pt>
                <c:pt idx="65">
                  <c:v>1.1444006905038648</c:v>
                </c:pt>
                <c:pt idx="66">
                  <c:v>1.162006854973155</c:v>
                </c:pt>
                <c:pt idx="67">
                  <c:v>1.1796130194424452</c:v>
                </c:pt>
                <c:pt idx="68">
                  <c:v>1.1972191839117354</c:v>
                </c:pt>
                <c:pt idx="69">
                  <c:v>1.2148253483810256</c:v>
                </c:pt>
                <c:pt idx="70">
                  <c:v>1.2324315128503158</c:v>
                </c:pt>
                <c:pt idx="71">
                  <c:v>1.250037677319606</c:v>
                </c:pt>
                <c:pt idx="72">
                  <c:v>1.2676438417888962</c:v>
                </c:pt>
                <c:pt idx="73">
                  <c:v>1.2852500062581866</c:v>
                </c:pt>
                <c:pt idx="74">
                  <c:v>1.3028561707274768</c:v>
                </c:pt>
                <c:pt idx="75">
                  <c:v>1.320462335196767</c:v>
                </c:pt>
                <c:pt idx="76">
                  <c:v>1.3380684996660572</c:v>
                </c:pt>
                <c:pt idx="77">
                  <c:v>1.3556746641353474</c:v>
                </c:pt>
                <c:pt idx="78">
                  <c:v>1.3732808286046376</c:v>
                </c:pt>
                <c:pt idx="79">
                  <c:v>1.3908869930739278</c:v>
                </c:pt>
                <c:pt idx="80">
                  <c:v>1.4084931575432182</c:v>
                </c:pt>
                <c:pt idx="81">
                  <c:v>1.4260993220125084</c:v>
                </c:pt>
                <c:pt idx="82">
                  <c:v>1.4349024042471534</c:v>
                </c:pt>
              </c:numCache>
            </c:numRef>
          </c:xVal>
          <c:yVal>
            <c:numRef>
              <c:f>Viscosity!$B$2:$B$17600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8.02</c:v>
                </c:pt>
                <c:pt idx="40">
                  <c:v>8.02</c:v>
                </c:pt>
                <c:pt idx="41">
                  <c:v>8.02</c:v>
                </c:pt>
                <c:pt idx="42">
                  <c:v>12</c:v>
                </c:pt>
                <c:pt idx="43">
                  <c:v>8.02</c:v>
                </c:pt>
                <c:pt idx="44">
                  <c:v>12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20</c:v>
                </c:pt>
                <c:pt idx="49">
                  <c:v>24</c:v>
                </c:pt>
                <c:pt idx="50">
                  <c:v>28.1</c:v>
                </c:pt>
                <c:pt idx="51">
                  <c:v>36.1</c:v>
                </c:pt>
                <c:pt idx="52">
                  <c:v>52.1</c:v>
                </c:pt>
                <c:pt idx="53">
                  <c:v>72.099999999999994</c:v>
                </c:pt>
                <c:pt idx="54">
                  <c:v>96.2</c:v>
                </c:pt>
                <c:pt idx="55">
                  <c:v>132</c:v>
                </c:pt>
                <c:pt idx="56">
                  <c:v>180</c:v>
                </c:pt>
                <c:pt idx="57">
                  <c:v>249</c:v>
                </c:pt>
                <c:pt idx="58">
                  <c:v>334</c:v>
                </c:pt>
                <c:pt idx="59">
                  <c:v>454</c:v>
                </c:pt>
                <c:pt idx="60">
                  <c:v>611</c:v>
                </c:pt>
                <c:pt idx="61">
                  <c:v>798</c:v>
                </c:pt>
                <c:pt idx="62">
                  <c:v>1030</c:v>
                </c:pt>
                <c:pt idx="63">
                  <c:v>1280</c:v>
                </c:pt>
                <c:pt idx="64">
                  <c:v>1540</c:v>
                </c:pt>
                <c:pt idx="65">
                  <c:v>1750</c:v>
                </c:pt>
                <c:pt idx="66">
                  <c:v>1900</c:v>
                </c:pt>
                <c:pt idx="67">
                  <c:v>2000</c:v>
                </c:pt>
                <c:pt idx="68">
                  <c:v>2090</c:v>
                </c:pt>
                <c:pt idx="69">
                  <c:v>2200</c:v>
                </c:pt>
                <c:pt idx="70">
                  <c:v>2340</c:v>
                </c:pt>
                <c:pt idx="71">
                  <c:v>2450</c:v>
                </c:pt>
                <c:pt idx="72">
                  <c:v>2590</c:v>
                </c:pt>
                <c:pt idx="73">
                  <c:v>2740</c:v>
                </c:pt>
                <c:pt idx="74">
                  <c:v>2890</c:v>
                </c:pt>
                <c:pt idx="75">
                  <c:v>3040</c:v>
                </c:pt>
                <c:pt idx="76">
                  <c:v>3190</c:v>
                </c:pt>
                <c:pt idx="77">
                  <c:v>3340</c:v>
                </c:pt>
                <c:pt idx="78">
                  <c:v>3510</c:v>
                </c:pt>
                <c:pt idx="79">
                  <c:v>3640</c:v>
                </c:pt>
                <c:pt idx="80">
                  <c:v>3770</c:v>
                </c:pt>
                <c:pt idx="81">
                  <c:v>3910</c:v>
                </c:pt>
                <c:pt idx="82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2B-4CC3-A07F-CCE649EB3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4-4008-A7BB-BCCFDA04C6EB}"/>
            </c:ext>
          </c:extLst>
        </c:ser>
        <c:ser>
          <c:idx val="3"/>
          <c:order val="1"/>
          <c:spPr>
            <a:effectLst/>
          </c:spPr>
          <c:marker>
            <c:symbol val="none"/>
          </c:marker>
          <c:xVal>
            <c:numRef>
              <c:f>Viscosity!$L$2:$L$17600</c:f>
              <c:numCache>
                <c:formatCode>General</c:formatCode>
                <c:ptCount val="17599"/>
                <c:pt idx="0">
                  <c:v>0</c:v>
                </c:pt>
                <c:pt idx="1">
                  <c:v>8.2264656293684572E-3</c:v>
                </c:pt>
                <c:pt idx="2">
                  <c:v>1.6452931258736914E-2</c:v>
                </c:pt>
                <c:pt idx="3">
                  <c:v>2.4679396888105373E-2</c:v>
                </c:pt>
                <c:pt idx="4">
                  <c:v>3.2905862517473829E-2</c:v>
                </c:pt>
                <c:pt idx="5">
                  <c:v>4.1132328146842284E-2</c:v>
                </c:pt>
                <c:pt idx="6">
                  <c:v>4.9358793776210746E-2</c:v>
                </c:pt>
                <c:pt idx="7">
                  <c:v>5.7585259405579202E-2</c:v>
                </c:pt>
                <c:pt idx="8">
                  <c:v>6.5811725034947657E-2</c:v>
                </c:pt>
                <c:pt idx="9">
                  <c:v>7.403819066431612E-2</c:v>
                </c:pt>
                <c:pt idx="10">
                  <c:v>8.2264656293684568E-2</c:v>
                </c:pt>
                <c:pt idx="11">
                  <c:v>9.0491121923053031E-2</c:v>
                </c:pt>
                <c:pt idx="12">
                  <c:v>9.8717587552421493E-2</c:v>
                </c:pt>
                <c:pt idx="13">
                  <c:v>0.10694405318178994</c:v>
                </c:pt>
                <c:pt idx="14">
                  <c:v>0.1151705188111584</c:v>
                </c:pt>
                <c:pt idx="15">
                  <c:v>0.12339698444052687</c:v>
                </c:pt>
                <c:pt idx="16">
                  <c:v>0.13162345006989531</c:v>
                </c:pt>
                <c:pt idx="17">
                  <c:v>0.13984991569926378</c:v>
                </c:pt>
                <c:pt idx="18">
                  <c:v>0.14807638132863224</c:v>
                </c:pt>
                <c:pt idx="19">
                  <c:v>0.1563028469580007</c:v>
                </c:pt>
                <c:pt idx="20">
                  <c:v>0.16452931258736914</c:v>
                </c:pt>
                <c:pt idx="21">
                  <c:v>0.1727557782167376</c:v>
                </c:pt>
                <c:pt idx="22">
                  <c:v>0.18098224384610606</c:v>
                </c:pt>
                <c:pt idx="23">
                  <c:v>0.18920870947547452</c:v>
                </c:pt>
                <c:pt idx="24">
                  <c:v>0.19743517510484299</c:v>
                </c:pt>
                <c:pt idx="25">
                  <c:v>0.20566164073421145</c:v>
                </c:pt>
                <c:pt idx="26">
                  <c:v>0.21388810636357988</c:v>
                </c:pt>
                <c:pt idx="27">
                  <c:v>0.22211457199294835</c:v>
                </c:pt>
                <c:pt idx="28">
                  <c:v>0.23034103762231681</c:v>
                </c:pt>
                <c:pt idx="29">
                  <c:v>0.23856750325168527</c:v>
                </c:pt>
                <c:pt idx="30">
                  <c:v>0.24679396888105373</c:v>
                </c:pt>
                <c:pt idx="31">
                  <c:v>0.25502043451042217</c:v>
                </c:pt>
                <c:pt idx="32">
                  <c:v>0.26324690013979063</c:v>
                </c:pt>
                <c:pt idx="33">
                  <c:v>0.27147336576915909</c:v>
                </c:pt>
                <c:pt idx="34">
                  <c:v>0.27969983139852755</c:v>
                </c:pt>
                <c:pt idx="35">
                  <c:v>0.28792629702789602</c:v>
                </c:pt>
                <c:pt idx="36">
                  <c:v>0.29615276265726448</c:v>
                </c:pt>
                <c:pt idx="37">
                  <c:v>0.30437922828663294</c:v>
                </c:pt>
                <c:pt idx="38">
                  <c:v>0.3126056939160014</c:v>
                </c:pt>
                <c:pt idx="39">
                  <c:v>0.32083215954536981</c:v>
                </c:pt>
                <c:pt idx="40">
                  <c:v>0.32905862517473827</c:v>
                </c:pt>
                <c:pt idx="41">
                  <c:v>0.33728509080410674</c:v>
                </c:pt>
                <c:pt idx="42">
                  <c:v>0.3455115564334752</c:v>
                </c:pt>
                <c:pt idx="43">
                  <c:v>0.35373802206284366</c:v>
                </c:pt>
                <c:pt idx="44">
                  <c:v>0.36196448769221212</c:v>
                </c:pt>
                <c:pt idx="45">
                  <c:v>0.37019095332158058</c:v>
                </c:pt>
                <c:pt idx="46">
                  <c:v>0.37841741895094905</c:v>
                </c:pt>
                <c:pt idx="47">
                  <c:v>0.38664388458031751</c:v>
                </c:pt>
                <c:pt idx="48">
                  <c:v>0.39487035020968597</c:v>
                </c:pt>
                <c:pt idx="49">
                  <c:v>0.40309681583905443</c:v>
                </c:pt>
                <c:pt idx="50">
                  <c:v>0.4113232814684229</c:v>
                </c:pt>
                <c:pt idx="51">
                  <c:v>0.4195497470977913</c:v>
                </c:pt>
                <c:pt idx="52">
                  <c:v>0.42777621272715977</c:v>
                </c:pt>
                <c:pt idx="53">
                  <c:v>0.43600267835652823</c:v>
                </c:pt>
                <c:pt idx="54">
                  <c:v>0.44422914398589669</c:v>
                </c:pt>
                <c:pt idx="55">
                  <c:v>0.45245560961526515</c:v>
                </c:pt>
                <c:pt idx="56">
                  <c:v>0.46068207524463362</c:v>
                </c:pt>
                <c:pt idx="57">
                  <c:v>0.46890854087400208</c:v>
                </c:pt>
                <c:pt idx="58">
                  <c:v>0.47713500650337054</c:v>
                </c:pt>
                <c:pt idx="59">
                  <c:v>0.485361472132739</c:v>
                </c:pt>
                <c:pt idx="60">
                  <c:v>0.49358793776210746</c:v>
                </c:pt>
                <c:pt idx="61">
                  <c:v>0.50181440339147587</c:v>
                </c:pt>
                <c:pt idx="62">
                  <c:v>0.51004086902084433</c:v>
                </c:pt>
                <c:pt idx="63">
                  <c:v>0.5182673346502128</c:v>
                </c:pt>
                <c:pt idx="64">
                  <c:v>0.52649380027958126</c:v>
                </c:pt>
                <c:pt idx="65">
                  <c:v>0.53472026590894972</c:v>
                </c:pt>
                <c:pt idx="66">
                  <c:v>0.54294673153831818</c:v>
                </c:pt>
                <c:pt idx="67">
                  <c:v>0.55117319716768665</c:v>
                </c:pt>
                <c:pt idx="68">
                  <c:v>0.55939966279705511</c:v>
                </c:pt>
                <c:pt idx="69">
                  <c:v>0.56762612842642357</c:v>
                </c:pt>
                <c:pt idx="70">
                  <c:v>0.57585259405579203</c:v>
                </c:pt>
                <c:pt idx="71">
                  <c:v>0.5840790596851605</c:v>
                </c:pt>
                <c:pt idx="72">
                  <c:v>0.59230552531452896</c:v>
                </c:pt>
                <c:pt idx="73">
                  <c:v>0.60053199094389742</c:v>
                </c:pt>
                <c:pt idx="74">
                  <c:v>0.60875845657326588</c:v>
                </c:pt>
                <c:pt idx="75">
                  <c:v>0.61698492220263434</c:v>
                </c:pt>
                <c:pt idx="76">
                  <c:v>0.62521138783200281</c:v>
                </c:pt>
                <c:pt idx="77">
                  <c:v>0.63343785346137127</c:v>
                </c:pt>
                <c:pt idx="78">
                  <c:v>0.64166431909073962</c:v>
                </c:pt>
                <c:pt idx="79">
                  <c:v>0.64989078472010808</c:v>
                </c:pt>
                <c:pt idx="80">
                  <c:v>0.65811725034947655</c:v>
                </c:pt>
                <c:pt idx="81">
                  <c:v>0.66634371597884501</c:v>
                </c:pt>
                <c:pt idx="82">
                  <c:v>0.67457018160821347</c:v>
                </c:pt>
                <c:pt idx="83">
                  <c:v>0.68279664723758193</c:v>
                </c:pt>
                <c:pt idx="84">
                  <c:v>0.6910231128669504</c:v>
                </c:pt>
                <c:pt idx="85">
                  <c:v>0.69924957849631886</c:v>
                </c:pt>
                <c:pt idx="86">
                  <c:v>0.70747604412568732</c:v>
                </c:pt>
                <c:pt idx="87">
                  <c:v>0.71570250975505578</c:v>
                </c:pt>
                <c:pt idx="88">
                  <c:v>0.72392897538442424</c:v>
                </c:pt>
                <c:pt idx="89">
                  <c:v>0.73215544101379271</c:v>
                </c:pt>
                <c:pt idx="90">
                  <c:v>0.74038190664316117</c:v>
                </c:pt>
                <c:pt idx="91">
                  <c:v>0.74860837227252963</c:v>
                </c:pt>
                <c:pt idx="92">
                  <c:v>0.75683483790189809</c:v>
                </c:pt>
                <c:pt idx="93">
                  <c:v>0.76506130353126656</c:v>
                </c:pt>
                <c:pt idx="94">
                  <c:v>0.77328776916063502</c:v>
                </c:pt>
                <c:pt idx="95">
                  <c:v>0.78151423479000348</c:v>
                </c:pt>
                <c:pt idx="96">
                  <c:v>0.78974070041937194</c:v>
                </c:pt>
                <c:pt idx="97">
                  <c:v>0.79796716604874041</c:v>
                </c:pt>
                <c:pt idx="98">
                  <c:v>0.80619363167810887</c:v>
                </c:pt>
                <c:pt idx="99">
                  <c:v>0.81442009730747733</c:v>
                </c:pt>
                <c:pt idx="100">
                  <c:v>0.82264656293684579</c:v>
                </c:pt>
                <c:pt idx="101">
                  <c:v>0.83087302856621414</c:v>
                </c:pt>
                <c:pt idx="102">
                  <c:v>0.83909949419558261</c:v>
                </c:pt>
                <c:pt idx="103">
                  <c:v>0.84732595982495107</c:v>
                </c:pt>
                <c:pt idx="104">
                  <c:v>0.85555242545431953</c:v>
                </c:pt>
                <c:pt idx="105">
                  <c:v>0.86377889108368799</c:v>
                </c:pt>
                <c:pt idx="106">
                  <c:v>0.87200535671305646</c:v>
                </c:pt>
                <c:pt idx="107">
                  <c:v>0.88023182234242492</c:v>
                </c:pt>
                <c:pt idx="108">
                  <c:v>0.88845828797179338</c:v>
                </c:pt>
                <c:pt idx="109">
                  <c:v>0.89668475360116184</c:v>
                </c:pt>
                <c:pt idx="110">
                  <c:v>0.90491121923053031</c:v>
                </c:pt>
                <c:pt idx="111">
                  <c:v>0.91313768485989877</c:v>
                </c:pt>
                <c:pt idx="112">
                  <c:v>0.92136415048926723</c:v>
                </c:pt>
                <c:pt idx="113">
                  <c:v>0.92959061611863569</c:v>
                </c:pt>
                <c:pt idx="114">
                  <c:v>0.93781708174800416</c:v>
                </c:pt>
                <c:pt idx="115">
                  <c:v>0.94604354737737262</c:v>
                </c:pt>
                <c:pt idx="116">
                  <c:v>0.95427001300674108</c:v>
                </c:pt>
                <c:pt idx="117">
                  <c:v>0.96249647863610954</c:v>
                </c:pt>
                <c:pt idx="118">
                  <c:v>0.970722944265478</c:v>
                </c:pt>
                <c:pt idx="119">
                  <c:v>0.97894940989484647</c:v>
                </c:pt>
                <c:pt idx="120">
                  <c:v>0.98717587552421493</c:v>
                </c:pt>
                <c:pt idx="121">
                  <c:v>0.99540234115358339</c:v>
                </c:pt>
                <c:pt idx="122">
                  <c:v>1.0036288067829517</c:v>
                </c:pt>
                <c:pt idx="123">
                  <c:v>1.0118552724123202</c:v>
                </c:pt>
                <c:pt idx="124">
                  <c:v>1.0200817380416887</c:v>
                </c:pt>
                <c:pt idx="125">
                  <c:v>1.0283082036710571</c:v>
                </c:pt>
                <c:pt idx="126">
                  <c:v>1.0365346693004256</c:v>
                </c:pt>
                <c:pt idx="127">
                  <c:v>1.0447611349297941</c:v>
                </c:pt>
                <c:pt idx="128">
                  <c:v>1.0529876005591625</c:v>
                </c:pt>
                <c:pt idx="129">
                  <c:v>1.061214066188531</c:v>
                </c:pt>
                <c:pt idx="130">
                  <c:v>1.0694405318178994</c:v>
                </c:pt>
                <c:pt idx="131">
                  <c:v>1.0776669974472679</c:v>
                </c:pt>
                <c:pt idx="132">
                  <c:v>1.0858934630766364</c:v>
                </c:pt>
                <c:pt idx="133">
                  <c:v>1.0941199287060048</c:v>
                </c:pt>
                <c:pt idx="134">
                  <c:v>1.1023463943353733</c:v>
                </c:pt>
                <c:pt idx="135">
                  <c:v>1.1105728599647418</c:v>
                </c:pt>
                <c:pt idx="136">
                  <c:v>1.1187993255941102</c:v>
                </c:pt>
                <c:pt idx="137">
                  <c:v>1.1270257912234787</c:v>
                </c:pt>
                <c:pt idx="138">
                  <c:v>1.1352522568528471</c:v>
                </c:pt>
                <c:pt idx="139">
                  <c:v>1.1434787224822156</c:v>
                </c:pt>
                <c:pt idx="140">
                  <c:v>1.1517051881115841</c:v>
                </c:pt>
                <c:pt idx="141">
                  <c:v>1.1599316537409525</c:v>
                </c:pt>
                <c:pt idx="142">
                  <c:v>1.168158119370321</c:v>
                </c:pt>
                <c:pt idx="143">
                  <c:v>1.1763845849996895</c:v>
                </c:pt>
                <c:pt idx="144">
                  <c:v>1.1846110506290579</c:v>
                </c:pt>
                <c:pt idx="145">
                  <c:v>1.1928375162584264</c:v>
                </c:pt>
                <c:pt idx="146">
                  <c:v>1.2010639818877948</c:v>
                </c:pt>
                <c:pt idx="147">
                  <c:v>1.2092904475171633</c:v>
                </c:pt>
                <c:pt idx="148">
                  <c:v>1.2175169131465318</c:v>
                </c:pt>
                <c:pt idx="149">
                  <c:v>1.2257433787759002</c:v>
                </c:pt>
                <c:pt idx="150">
                  <c:v>1.2339698444052687</c:v>
                </c:pt>
                <c:pt idx="151">
                  <c:v>1.2421963100346372</c:v>
                </c:pt>
                <c:pt idx="152">
                  <c:v>1.2504227756640056</c:v>
                </c:pt>
                <c:pt idx="153">
                  <c:v>1.2586492412933741</c:v>
                </c:pt>
                <c:pt idx="154">
                  <c:v>1.2668757069227425</c:v>
                </c:pt>
                <c:pt idx="155">
                  <c:v>1.275102172552111</c:v>
                </c:pt>
                <c:pt idx="156">
                  <c:v>1.2833286381814792</c:v>
                </c:pt>
                <c:pt idx="157">
                  <c:v>1.2915551038108477</c:v>
                </c:pt>
                <c:pt idx="158">
                  <c:v>1.2997815694402162</c:v>
                </c:pt>
                <c:pt idx="159">
                  <c:v>1.3080080350695846</c:v>
                </c:pt>
                <c:pt idx="160">
                  <c:v>1.3162345006989531</c:v>
                </c:pt>
                <c:pt idx="161">
                  <c:v>1.3244609663283216</c:v>
                </c:pt>
                <c:pt idx="162">
                  <c:v>1.33268743195769</c:v>
                </c:pt>
                <c:pt idx="163">
                  <c:v>1.3409138975870585</c:v>
                </c:pt>
                <c:pt idx="164">
                  <c:v>1.3491403632164269</c:v>
                </c:pt>
                <c:pt idx="165">
                  <c:v>1.3573668288457954</c:v>
                </c:pt>
                <c:pt idx="166">
                  <c:v>1.3655932944751639</c:v>
                </c:pt>
                <c:pt idx="167">
                  <c:v>1.3738197601045323</c:v>
                </c:pt>
                <c:pt idx="168">
                  <c:v>1.3820462257339008</c:v>
                </c:pt>
                <c:pt idx="169">
                  <c:v>1.3902726913632693</c:v>
                </c:pt>
                <c:pt idx="170">
                  <c:v>1.3984991569926377</c:v>
                </c:pt>
                <c:pt idx="171">
                  <c:v>1.4067256226220062</c:v>
                </c:pt>
                <c:pt idx="172">
                  <c:v>1.4149520882513746</c:v>
                </c:pt>
                <c:pt idx="173">
                  <c:v>1.4231785538807431</c:v>
                </c:pt>
                <c:pt idx="174">
                  <c:v>1.4254819642569663</c:v>
                </c:pt>
              </c:numCache>
            </c:numRef>
          </c:xVal>
          <c:yVal>
            <c:numRef>
              <c:f>Viscosity!$K$2:$K$17600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24</c:v>
                </c:pt>
                <c:pt idx="106">
                  <c:v>28.1</c:v>
                </c:pt>
                <c:pt idx="107">
                  <c:v>31.9</c:v>
                </c:pt>
                <c:pt idx="108">
                  <c:v>31.9</c:v>
                </c:pt>
                <c:pt idx="109">
                  <c:v>36.1</c:v>
                </c:pt>
                <c:pt idx="110">
                  <c:v>40.1</c:v>
                </c:pt>
                <c:pt idx="111">
                  <c:v>56.1</c:v>
                </c:pt>
                <c:pt idx="112">
                  <c:v>60.1</c:v>
                </c:pt>
                <c:pt idx="113">
                  <c:v>64.099999999999994</c:v>
                </c:pt>
                <c:pt idx="114">
                  <c:v>72.099999999999994</c:v>
                </c:pt>
                <c:pt idx="115">
                  <c:v>84.2</c:v>
                </c:pt>
                <c:pt idx="116">
                  <c:v>100</c:v>
                </c:pt>
                <c:pt idx="117">
                  <c:v>116</c:v>
                </c:pt>
                <c:pt idx="118">
                  <c:v>136</c:v>
                </c:pt>
                <c:pt idx="119">
                  <c:v>160</c:v>
                </c:pt>
                <c:pt idx="120">
                  <c:v>189</c:v>
                </c:pt>
                <c:pt idx="121">
                  <c:v>220</c:v>
                </c:pt>
                <c:pt idx="122">
                  <c:v>261</c:v>
                </c:pt>
                <c:pt idx="123">
                  <c:v>304</c:v>
                </c:pt>
                <c:pt idx="124">
                  <c:v>357</c:v>
                </c:pt>
                <c:pt idx="125">
                  <c:v>414</c:v>
                </c:pt>
                <c:pt idx="126">
                  <c:v>474</c:v>
                </c:pt>
                <c:pt idx="127">
                  <c:v>544</c:v>
                </c:pt>
                <c:pt idx="128">
                  <c:v>625</c:v>
                </c:pt>
                <c:pt idx="129">
                  <c:v>711</c:v>
                </c:pt>
                <c:pt idx="130">
                  <c:v>802</c:v>
                </c:pt>
                <c:pt idx="131">
                  <c:v>898</c:v>
                </c:pt>
                <c:pt idx="132">
                  <c:v>999</c:v>
                </c:pt>
                <c:pt idx="133">
                  <c:v>1090</c:v>
                </c:pt>
                <c:pt idx="134">
                  <c:v>1190</c:v>
                </c:pt>
                <c:pt idx="135">
                  <c:v>1280</c:v>
                </c:pt>
                <c:pt idx="136">
                  <c:v>1360</c:v>
                </c:pt>
                <c:pt idx="137">
                  <c:v>1420</c:v>
                </c:pt>
                <c:pt idx="138">
                  <c:v>1480</c:v>
                </c:pt>
                <c:pt idx="139">
                  <c:v>1540</c:v>
                </c:pt>
                <c:pt idx="140">
                  <c:v>1600</c:v>
                </c:pt>
                <c:pt idx="141">
                  <c:v>1660</c:v>
                </c:pt>
                <c:pt idx="142">
                  <c:v>1720</c:v>
                </c:pt>
                <c:pt idx="143">
                  <c:v>1790</c:v>
                </c:pt>
                <c:pt idx="144">
                  <c:v>1870</c:v>
                </c:pt>
                <c:pt idx="145">
                  <c:v>1940</c:v>
                </c:pt>
                <c:pt idx="146">
                  <c:v>2000</c:v>
                </c:pt>
                <c:pt idx="147">
                  <c:v>2070</c:v>
                </c:pt>
                <c:pt idx="148">
                  <c:v>2150</c:v>
                </c:pt>
                <c:pt idx="149">
                  <c:v>2220</c:v>
                </c:pt>
                <c:pt idx="150">
                  <c:v>2290</c:v>
                </c:pt>
                <c:pt idx="151">
                  <c:v>2370</c:v>
                </c:pt>
                <c:pt idx="152">
                  <c:v>2440</c:v>
                </c:pt>
                <c:pt idx="153">
                  <c:v>2520</c:v>
                </c:pt>
                <c:pt idx="154">
                  <c:v>2610</c:v>
                </c:pt>
                <c:pt idx="155">
                  <c:v>2670</c:v>
                </c:pt>
                <c:pt idx="156">
                  <c:v>2760</c:v>
                </c:pt>
                <c:pt idx="157">
                  <c:v>2820</c:v>
                </c:pt>
                <c:pt idx="158">
                  <c:v>2890</c:v>
                </c:pt>
                <c:pt idx="159">
                  <c:v>2970</c:v>
                </c:pt>
                <c:pt idx="160">
                  <c:v>3060</c:v>
                </c:pt>
                <c:pt idx="161">
                  <c:v>3120</c:v>
                </c:pt>
                <c:pt idx="162">
                  <c:v>3190</c:v>
                </c:pt>
                <c:pt idx="163">
                  <c:v>3290</c:v>
                </c:pt>
                <c:pt idx="164">
                  <c:v>3340</c:v>
                </c:pt>
                <c:pt idx="165">
                  <c:v>3410</c:v>
                </c:pt>
                <c:pt idx="166">
                  <c:v>3470</c:v>
                </c:pt>
                <c:pt idx="167">
                  <c:v>3540</c:v>
                </c:pt>
                <c:pt idx="168">
                  <c:v>3640</c:v>
                </c:pt>
                <c:pt idx="169">
                  <c:v>3710</c:v>
                </c:pt>
                <c:pt idx="170">
                  <c:v>3740</c:v>
                </c:pt>
                <c:pt idx="171">
                  <c:v>3810</c:v>
                </c:pt>
                <c:pt idx="172">
                  <c:v>3910</c:v>
                </c:pt>
                <c:pt idx="173">
                  <c:v>3970</c:v>
                </c:pt>
                <c:pt idx="174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4-4008-A7BB-BCCFDA04C6EB}"/>
            </c:ext>
          </c:extLst>
        </c:ser>
        <c:ser>
          <c:idx val="1"/>
          <c:order val="2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4-4008-A7BB-BCCFDA04C6EB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xVal>
            <c:numRef>
              <c:f>Viscosity!$L$2:$L$17600</c:f>
              <c:numCache>
                <c:formatCode>General</c:formatCode>
                <c:ptCount val="17599"/>
                <c:pt idx="0">
                  <c:v>0</c:v>
                </c:pt>
                <c:pt idx="1">
                  <c:v>8.2264656293684572E-3</c:v>
                </c:pt>
                <c:pt idx="2">
                  <c:v>1.6452931258736914E-2</c:v>
                </c:pt>
                <c:pt idx="3">
                  <c:v>2.4679396888105373E-2</c:v>
                </c:pt>
                <c:pt idx="4">
                  <c:v>3.2905862517473829E-2</c:v>
                </c:pt>
                <c:pt idx="5">
                  <c:v>4.1132328146842284E-2</c:v>
                </c:pt>
                <c:pt idx="6">
                  <c:v>4.9358793776210746E-2</c:v>
                </c:pt>
                <c:pt idx="7">
                  <c:v>5.7585259405579202E-2</c:v>
                </c:pt>
                <c:pt idx="8">
                  <c:v>6.5811725034947657E-2</c:v>
                </c:pt>
                <c:pt idx="9">
                  <c:v>7.403819066431612E-2</c:v>
                </c:pt>
                <c:pt idx="10">
                  <c:v>8.2264656293684568E-2</c:v>
                </c:pt>
                <c:pt idx="11">
                  <c:v>9.0491121923053031E-2</c:v>
                </c:pt>
                <c:pt idx="12">
                  <c:v>9.8717587552421493E-2</c:v>
                </c:pt>
                <c:pt idx="13">
                  <c:v>0.10694405318178994</c:v>
                </c:pt>
                <c:pt idx="14">
                  <c:v>0.1151705188111584</c:v>
                </c:pt>
                <c:pt idx="15">
                  <c:v>0.12339698444052687</c:v>
                </c:pt>
                <c:pt idx="16">
                  <c:v>0.13162345006989531</c:v>
                </c:pt>
                <c:pt idx="17">
                  <c:v>0.13984991569926378</c:v>
                </c:pt>
                <c:pt idx="18">
                  <c:v>0.14807638132863224</c:v>
                </c:pt>
                <c:pt idx="19">
                  <c:v>0.1563028469580007</c:v>
                </c:pt>
                <c:pt idx="20">
                  <c:v>0.16452931258736914</c:v>
                </c:pt>
                <c:pt idx="21">
                  <c:v>0.1727557782167376</c:v>
                </c:pt>
                <c:pt idx="22">
                  <c:v>0.18098224384610606</c:v>
                </c:pt>
                <c:pt idx="23">
                  <c:v>0.18920870947547452</c:v>
                </c:pt>
                <c:pt idx="24">
                  <c:v>0.19743517510484299</c:v>
                </c:pt>
                <c:pt idx="25">
                  <c:v>0.20566164073421145</c:v>
                </c:pt>
                <c:pt idx="26">
                  <c:v>0.21388810636357988</c:v>
                </c:pt>
                <c:pt idx="27">
                  <c:v>0.22211457199294835</c:v>
                </c:pt>
                <c:pt idx="28">
                  <c:v>0.23034103762231681</c:v>
                </c:pt>
                <c:pt idx="29">
                  <c:v>0.23856750325168527</c:v>
                </c:pt>
                <c:pt idx="30">
                  <c:v>0.24679396888105373</c:v>
                </c:pt>
                <c:pt idx="31">
                  <c:v>0.25502043451042217</c:v>
                </c:pt>
                <c:pt idx="32">
                  <c:v>0.26324690013979063</c:v>
                </c:pt>
                <c:pt idx="33">
                  <c:v>0.27147336576915909</c:v>
                </c:pt>
                <c:pt idx="34">
                  <c:v>0.27969983139852755</c:v>
                </c:pt>
                <c:pt idx="35">
                  <c:v>0.28792629702789602</c:v>
                </c:pt>
                <c:pt idx="36">
                  <c:v>0.29615276265726448</c:v>
                </c:pt>
                <c:pt idx="37">
                  <c:v>0.30437922828663294</c:v>
                </c:pt>
                <c:pt idx="38">
                  <c:v>0.3126056939160014</c:v>
                </c:pt>
                <c:pt idx="39">
                  <c:v>0.32083215954536981</c:v>
                </c:pt>
                <c:pt idx="40">
                  <c:v>0.32905862517473827</c:v>
                </c:pt>
                <c:pt idx="41">
                  <c:v>0.33728509080410674</c:v>
                </c:pt>
                <c:pt idx="42">
                  <c:v>0.3455115564334752</c:v>
                </c:pt>
                <c:pt idx="43">
                  <c:v>0.35373802206284366</c:v>
                </c:pt>
                <c:pt idx="44">
                  <c:v>0.36196448769221212</c:v>
                </c:pt>
                <c:pt idx="45">
                  <c:v>0.37019095332158058</c:v>
                </c:pt>
                <c:pt idx="46">
                  <c:v>0.37841741895094905</c:v>
                </c:pt>
                <c:pt idx="47">
                  <c:v>0.38664388458031751</c:v>
                </c:pt>
                <c:pt idx="48">
                  <c:v>0.39487035020968597</c:v>
                </c:pt>
                <c:pt idx="49">
                  <c:v>0.40309681583905443</c:v>
                </c:pt>
                <c:pt idx="50">
                  <c:v>0.4113232814684229</c:v>
                </c:pt>
                <c:pt idx="51">
                  <c:v>0.4195497470977913</c:v>
                </c:pt>
                <c:pt idx="52">
                  <c:v>0.42777621272715977</c:v>
                </c:pt>
                <c:pt idx="53">
                  <c:v>0.43600267835652823</c:v>
                </c:pt>
                <c:pt idx="54">
                  <c:v>0.44422914398589669</c:v>
                </c:pt>
                <c:pt idx="55">
                  <c:v>0.45245560961526515</c:v>
                </c:pt>
                <c:pt idx="56">
                  <c:v>0.46068207524463362</c:v>
                </c:pt>
                <c:pt idx="57">
                  <c:v>0.46890854087400208</c:v>
                </c:pt>
                <c:pt idx="58">
                  <c:v>0.47713500650337054</c:v>
                </c:pt>
                <c:pt idx="59">
                  <c:v>0.485361472132739</c:v>
                </c:pt>
                <c:pt idx="60">
                  <c:v>0.49358793776210746</c:v>
                </c:pt>
                <c:pt idx="61">
                  <c:v>0.50181440339147587</c:v>
                </c:pt>
                <c:pt idx="62">
                  <c:v>0.51004086902084433</c:v>
                </c:pt>
                <c:pt idx="63">
                  <c:v>0.5182673346502128</c:v>
                </c:pt>
                <c:pt idx="64">
                  <c:v>0.52649380027958126</c:v>
                </c:pt>
                <c:pt idx="65">
                  <c:v>0.53472026590894972</c:v>
                </c:pt>
                <c:pt idx="66">
                  <c:v>0.54294673153831818</c:v>
                </c:pt>
                <c:pt idx="67">
                  <c:v>0.55117319716768665</c:v>
                </c:pt>
                <c:pt idx="68">
                  <c:v>0.55939966279705511</c:v>
                </c:pt>
                <c:pt idx="69">
                  <c:v>0.56762612842642357</c:v>
                </c:pt>
                <c:pt idx="70">
                  <c:v>0.57585259405579203</c:v>
                </c:pt>
                <c:pt idx="71">
                  <c:v>0.5840790596851605</c:v>
                </c:pt>
                <c:pt idx="72">
                  <c:v>0.59230552531452896</c:v>
                </c:pt>
                <c:pt idx="73">
                  <c:v>0.60053199094389742</c:v>
                </c:pt>
                <c:pt idx="74">
                  <c:v>0.60875845657326588</c:v>
                </c:pt>
                <c:pt idx="75">
                  <c:v>0.61698492220263434</c:v>
                </c:pt>
                <c:pt idx="76">
                  <c:v>0.62521138783200281</c:v>
                </c:pt>
                <c:pt idx="77">
                  <c:v>0.63343785346137127</c:v>
                </c:pt>
                <c:pt idx="78">
                  <c:v>0.64166431909073962</c:v>
                </c:pt>
                <c:pt idx="79">
                  <c:v>0.64989078472010808</c:v>
                </c:pt>
                <c:pt idx="80">
                  <c:v>0.65811725034947655</c:v>
                </c:pt>
                <c:pt idx="81">
                  <c:v>0.66634371597884501</c:v>
                </c:pt>
                <c:pt idx="82">
                  <c:v>0.67457018160821347</c:v>
                </c:pt>
                <c:pt idx="83">
                  <c:v>0.68279664723758193</c:v>
                </c:pt>
                <c:pt idx="84">
                  <c:v>0.6910231128669504</c:v>
                </c:pt>
                <c:pt idx="85">
                  <c:v>0.69924957849631886</c:v>
                </c:pt>
                <c:pt idx="86">
                  <c:v>0.70747604412568732</c:v>
                </c:pt>
                <c:pt idx="87">
                  <c:v>0.71570250975505578</c:v>
                </c:pt>
                <c:pt idx="88">
                  <c:v>0.72392897538442424</c:v>
                </c:pt>
                <c:pt idx="89">
                  <c:v>0.73215544101379271</c:v>
                </c:pt>
                <c:pt idx="90">
                  <c:v>0.74038190664316117</c:v>
                </c:pt>
                <c:pt idx="91">
                  <c:v>0.74860837227252963</c:v>
                </c:pt>
                <c:pt idx="92">
                  <c:v>0.75683483790189809</c:v>
                </c:pt>
                <c:pt idx="93">
                  <c:v>0.76506130353126656</c:v>
                </c:pt>
                <c:pt idx="94">
                  <c:v>0.77328776916063502</c:v>
                </c:pt>
                <c:pt idx="95">
                  <c:v>0.78151423479000348</c:v>
                </c:pt>
                <c:pt idx="96">
                  <c:v>0.78974070041937194</c:v>
                </c:pt>
                <c:pt idx="97">
                  <c:v>0.79796716604874041</c:v>
                </c:pt>
                <c:pt idx="98">
                  <c:v>0.80619363167810887</c:v>
                </c:pt>
                <c:pt idx="99">
                  <c:v>0.81442009730747733</c:v>
                </c:pt>
                <c:pt idx="100">
                  <c:v>0.82264656293684579</c:v>
                </c:pt>
                <c:pt idx="101">
                  <c:v>0.83087302856621414</c:v>
                </c:pt>
                <c:pt idx="102">
                  <c:v>0.83909949419558261</c:v>
                </c:pt>
                <c:pt idx="103">
                  <c:v>0.84732595982495107</c:v>
                </c:pt>
                <c:pt idx="104">
                  <c:v>0.85555242545431953</c:v>
                </c:pt>
                <c:pt idx="105">
                  <c:v>0.86377889108368799</c:v>
                </c:pt>
                <c:pt idx="106">
                  <c:v>0.87200535671305646</c:v>
                </c:pt>
                <c:pt idx="107">
                  <c:v>0.88023182234242492</c:v>
                </c:pt>
                <c:pt idx="108">
                  <c:v>0.88845828797179338</c:v>
                </c:pt>
                <c:pt idx="109">
                  <c:v>0.89668475360116184</c:v>
                </c:pt>
                <c:pt idx="110">
                  <c:v>0.90491121923053031</c:v>
                </c:pt>
                <c:pt idx="111">
                  <c:v>0.91313768485989877</c:v>
                </c:pt>
                <c:pt idx="112">
                  <c:v>0.92136415048926723</c:v>
                </c:pt>
                <c:pt idx="113">
                  <c:v>0.92959061611863569</c:v>
                </c:pt>
                <c:pt idx="114">
                  <c:v>0.93781708174800416</c:v>
                </c:pt>
                <c:pt idx="115">
                  <c:v>0.94604354737737262</c:v>
                </c:pt>
                <c:pt idx="116">
                  <c:v>0.95427001300674108</c:v>
                </c:pt>
                <c:pt idx="117">
                  <c:v>0.96249647863610954</c:v>
                </c:pt>
                <c:pt idx="118">
                  <c:v>0.970722944265478</c:v>
                </c:pt>
                <c:pt idx="119">
                  <c:v>0.97894940989484647</c:v>
                </c:pt>
                <c:pt idx="120">
                  <c:v>0.98717587552421493</c:v>
                </c:pt>
                <c:pt idx="121">
                  <c:v>0.99540234115358339</c:v>
                </c:pt>
                <c:pt idx="122">
                  <c:v>1.0036288067829517</c:v>
                </c:pt>
                <c:pt idx="123">
                  <c:v>1.0118552724123202</c:v>
                </c:pt>
                <c:pt idx="124">
                  <c:v>1.0200817380416887</c:v>
                </c:pt>
                <c:pt idx="125">
                  <c:v>1.0283082036710571</c:v>
                </c:pt>
                <c:pt idx="126">
                  <c:v>1.0365346693004256</c:v>
                </c:pt>
                <c:pt idx="127">
                  <c:v>1.0447611349297941</c:v>
                </c:pt>
                <c:pt idx="128">
                  <c:v>1.0529876005591625</c:v>
                </c:pt>
                <c:pt idx="129">
                  <c:v>1.061214066188531</c:v>
                </c:pt>
                <c:pt idx="130">
                  <c:v>1.0694405318178994</c:v>
                </c:pt>
                <c:pt idx="131">
                  <c:v>1.0776669974472679</c:v>
                </c:pt>
                <c:pt idx="132">
                  <c:v>1.0858934630766364</c:v>
                </c:pt>
                <c:pt idx="133">
                  <c:v>1.0941199287060048</c:v>
                </c:pt>
                <c:pt idx="134">
                  <c:v>1.1023463943353733</c:v>
                </c:pt>
                <c:pt idx="135">
                  <c:v>1.1105728599647418</c:v>
                </c:pt>
                <c:pt idx="136">
                  <c:v>1.1187993255941102</c:v>
                </c:pt>
                <c:pt idx="137">
                  <c:v>1.1270257912234787</c:v>
                </c:pt>
                <c:pt idx="138">
                  <c:v>1.1352522568528471</c:v>
                </c:pt>
                <c:pt idx="139">
                  <c:v>1.1434787224822156</c:v>
                </c:pt>
                <c:pt idx="140">
                  <c:v>1.1517051881115841</c:v>
                </c:pt>
                <c:pt idx="141">
                  <c:v>1.1599316537409525</c:v>
                </c:pt>
                <c:pt idx="142">
                  <c:v>1.168158119370321</c:v>
                </c:pt>
                <c:pt idx="143">
                  <c:v>1.1763845849996895</c:v>
                </c:pt>
                <c:pt idx="144">
                  <c:v>1.1846110506290579</c:v>
                </c:pt>
                <c:pt idx="145">
                  <c:v>1.1928375162584264</c:v>
                </c:pt>
                <c:pt idx="146">
                  <c:v>1.2010639818877948</c:v>
                </c:pt>
                <c:pt idx="147">
                  <c:v>1.2092904475171633</c:v>
                </c:pt>
                <c:pt idx="148">
                  <c:v>1.2175169131465318</c:v>
                </c:pt>
                <c:pt idx="149">
                  <c:v>1.2257433787759002</c:v>
                </c:pt>
                <c:pt idx="150">
                  <c:v>1.2339698444052687</c:v>
                </c:pt>
                <c:pt idx="151">
                  <c:v>1.2421963100346372</c:v>
                </c:pt>
                <c:pt idx="152">
                  <c:v>1.2504227756640056</c:v>
                </c:pt>
                <c:pt idx="153">
                  <c:v>1.2586492412933741</c:v>
                </c:pt>
                <c:pt idx="154">
                  <c:v>1.2668757069227425</c:v>
                </c:pt>
                <c:pt idx="155">
                  <c:v>1.275102172552111</c:v>
                </c:pt>
                <c:pt idx="156">
                  <c:v>1.2833286381814792</c:v>
                </c:pt>
                <c:pt idx="157">
                  <c:v>1.2915551038108477</c:v>
                </c:pt>
                <c:pt idx="158">
                  <c:v>1.2997815694402162</c:v>
                </c:pt>
                <c:pt idx="159">
                  <c:v>1.3080080350695846</c:v>
                </c:pt>
                <c:pt idx="160">
                  <c:v>1.3162345006989531</c:v>
                </c:pt>
                <c:pt idx="161">
                  <c:v>1.3244609663283216</c:v>
                </c:pt>
                <c:pt idx="162">
                  <c:v>1.33268743195769</c:v>
                </c:pt>
                <c:pt idx="163">
                  <c:v>1.3409138975870585</c:v>
                </c:pt>
                <c:pt idx="164">
                  <c:v>1.3491403632164269</c:v>
                </c:pt>
                <c:pt idx="165">
                  <c:v>1.3573668288457954</c:v>
                </c:pt>
                <c:pt idx="166">
                  <c:v>1.3655932944751639</c:v>
                </c:pt>
                <c:pt idx="167">
                  <c:v>1.3738197601045323</c:v>
                </c:pt>
                <c:pt idx="168">
                  <c:v>1.3820462257339008</c:v>
                </c:pt>
                <c:pt idx="169">
                  <c:v>1.3902726913632693</c:v>
                </c:pt>
                <c:pt idx="170">
                  <c:v>1.3984991569926377</c:v>
                </c:pt>
                <c:pt idx="171">
                  <c:v>1.4067256226220062</c:v>
                </c:pt>
                <c:pt idx="172">
                  <c:v>1.4149520882513746</c:v>
                </c:pt>
                <c:pt idx="173">
                  <c:v>1.4231785538807431</c:v>
                </c:pt>
                <c:pt idx="174">
                  <c:v>1.4254819642569663</c:v>
                </c:pt>
              </c:numCache>
            </c:numRef>
          </c:xVal>
          <c:yVal>
            <c:numRef>
              <c:f>Viscosity!$K$2:$K$17600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24</c:v>
                </c:pt>
                <c:pt idx="106">
                  <c:v>28.1</c:v>
                </c:pt>
                <c:pt idx="107">
                  <c:v>31.9</c:v>
                </c:pt>
                <c:pt idx="108">
                  <c:v>31.9</c:v>
                </c:pt>
                <c:pt idx="109">
                  <c:v>36.1</c:v>
                </c:pt>
                <c:pt idx="110">
                  <c:v>40.1</c:v>
                </c:pt>
                <c:pt idx="111">
                  <c:v>56.1</c:v>
                </c:pt>
                <c:pt idx="112">
                  <c:v>60.1</c:v>
                </c:pt>
                <c:pt idx="113">
                  <c:v>64.099999999999994</c:v>
                </c:pt>
                <c:pt idx="114">
                  <c:v>72.099999999999994</c:v>
                </c:pt>
                <c:pt idx="115">
                  <c:v>84.2</c:v>
                </c:pt>
                <c:pt idx="116">
                  <c:v>100</c:v>
                </c:pt>
                <c:pt idx="117">
                  <c:v>116</c:v>
                </c:pt>
                <c:pt idx="118">
                  <c:v>136</c:v>
                </c:pt>
                <c:pt idx="119">
                  <c:v>160</c:v>
                </c:pt>
                <c:pt idx="120">
                  <c:v>189</c:v>
                </c:pt>
                <c:pt idx="121">
                  <c:v>220</c:v>
                </c:pt>
                <c:pt idx="122">
                  <c:v>261</c:v>
                </c:pt>
                <c:pt idx="123">
                  <c:v>304</c:v>
                </c:pt>
                <c:pt idx="124">
                  <c:v>357</c:v>
                </c:pt>
                <c:pt idx="125">
                  <c:v>414</c:v>
                </c:pt>
                <c:pt idx="126">
                  <c:v>474</c:v>
                </c:pt>
                <c:pt idx="127">
                  <c:v>544</c:v>
                </c:pt>
                <c:pt idx="128">
                  <c:v>625</c:v>
                </c:pt>
                <c:pt idx="129">
                  <c:v>711</c:v>
                </c:pt>
                <c:pt idx="130">
                  <c:v>802</c:v>
                </c:pt>
                <c:pt idx="131">
                  <c:v>898</c:v>
                </c:pt>
                <c:pt idx="132">
                  <c:v>999</c:v>
                </c:pt>
                <c:pt idx="133">
                  <c:v>1090</c:v>
                </c:pt>
                <c:pt idx="134">
                  <c:v>1190</c:v>
                </c:pt>
                <c:pt idx="135">
                  <c:v>1280</c:v>
                </c:pt>
                <c:pt idx="136">
                  <c:v>1360</c:v>
                </c:pt>
                <c:pt idx="137">
                  <c:v>1420</c:v>
                </c:pt>
                <c:pt idx="138">
                  <c:v>1480</c:v>
                </c:pt>
                <c:pt idx="139">
                  <c:v>1540</c:v>
                </c:pt>
                <c:pt idx="140">
                  <c:v>1600</c:v>
                </c:pt>
                <c:pt idx="141">
                  <c:v>1660</c:v>
                </c:pt>
                <c:pt idx="142">
                  <c:v>1720</c:v>
                </c:pt>
                <c:pt idx="143">
                  <c:v>1790</c:v>
                </c:pt>
                <c:pt idx="144">
                  <c:v>1870</c:v>
                </c:pt>
                <c:pt idx="145">
                  <c:v>1940</c:v>
                </c:pt>
                <c:pt idx="146">
                  <c:v>2000</c:v>
                </c:pt>
                <c:pt idx="147">
                  <c:v>2070</c:v>
                </c:pt>
                <c:pt idx="148">
                  <c:v>2150</c:v>
                </c:pt>
                <c:pt idx="149">
                  <c:v>2220</c:v>
                </c:pt>
                <c:pt idx="150">
                  <c:v>2290</c:v>
                </c:pt>
                <c:pt idx="151">
                  <c:v>2370</c:v>
                </c:pt>
                <c:pt idx="152">
                  <c:v>2440</c:v>
                </c:pt>
                <c:pt idx="153">
                  <c:v>2520</c:v>
                </c:pt>
                <c:pt idx="154">
                  <c:v>2610</c:v>
                </c:pt>
                <c:pt idx="155">
                  <c:v>2670</c:v>
                </c:pt>
                <c:pt idx="156">
                  <c:v>2760</c:v>
                </c:pt>
                <c:pt idx="157">
                  <c:v>2820</c:v>
                </c:pt>
                <c:pt idx="158">
                  <c:v>2890</c:v>
                </c:pt>
                <c:pt idx="159">
                  <c:v>2970</c:v>
                </c:pt>
                <c:pt idx="160">
                  <c:v>3060</c:v>
                </c:pt>
                <c:pt idx="161">
                  <c:v>3120</c:v>
                </c:pt>
                <c:pt idx="162">
                  <c:v>3190</c:v>
                </c:pt>
                <c:pt idx="163">
                  <c:v>3290</c:v>
                </c:pt>
                <c:pt idx="164">
                  <c:v>3340</c:v>
                </c:pt>
                <c:pt idx="165">
                  <c:v>3410</c:v>
                </c:pt>
                <c:pt idx="166">
                  <c:v>3470</c:v>
                </c:pt>
                <c:pt idx="167">
                  <c:v>3540</c:v>
                </c:pt>
                <c:pt idx="168">
                  <c:v>3640</c:v>
                </c:pt>
                <c:pt idx="169">
                  <c:v>3710</c:v>
                </c:pt>
                <c:pt idx="170">
                  <c:v>3740</c:v>
                </c:pt>
                <c:pt idx="171">
                  <c:v>3810</c:v>
                </c:pt>
                <c:pt idx="172">
                  <c:v>3910</c:v>
                </c:pt>
                <c:pt idx="173">
                  <c:v>3970</c:v>
                </c:pt>
                <c:pt idx="174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4-4008-A7BB-BCCFDA04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3D-4DB8-BDAE-B5F48BCB952E}"/>
            </c:ext>
          </c:extLst>
        </c:ser>
        <c:ser>
          <c:idx val="3"/>
          <c:order val="1"/>
          <c:spPr>
            <a:effectLst/>
          </c:spPr>
          <c:marker>
            <c:symbol val="none"/>
          </c:marker>
          <c:xVal>
            <c:numRef>
              <c:f>Viscosity!$U$2:$U$17600</c:f>
              <c:numCache>
                <c:formatCode>General</c:formatCode>
                <c:ptCount val="17599"/>
                <c:pt idx="0">
                  <c:v>0</c:v>
                </c:pt>
                <c:pt idx="1">
                  <c:v>2.3502096707433588E-2</c:v>
                </c:pt>
                <c:pt idx="2">
                  <c:v>4.7004193414867175E-2</c:v>
                </c:pt>
                <c:pt idx="3">
                  <c:v>7.0506290122300766E-2</c:v>
                </c:pt>
                <c:pt idx="4">
                  <c:v>9.400838682973435E-2</c:v>
                </c:pt>
                <c:pt idx="5">
                  <c:v>0.11751048353716793</c:v>
                </c:pt>
                <c:pt idx="6">
                  <c:v>0.14101258024460153</c:v>
                </c:pt>
                <c:pt idx="7">
                  <c:v>0.16451467695203512</c:v>
                </c:pt>
                <c:pt idx="8">
                  <c:v>0.1880167736594687</c:v>
                </c:pt>
                <c:pt idx="9">
                  <c:v>0.21151887036690228</c:v>
                </c:pt>
                <c:pt idx="10">
                  <c:v>0.23502096707433587</c:v>
                </c:pt>
                <c:pt idx="11">
                  <c:v>0.25852306378176948</c:v>
                </c:pt>
                <c:pt idx="12">
                  <c:v>0.28202516048920306</c:v>
                </c:pt>
                <c:pt idx="13">
                  <c:v>0.30552725719663665</c:v>
                </c:pt>
                <c:pt idx="14">
                  <c:v>0.32902935390407023</c:v>
                </c:pt>
                <c:pt idx="15">
                  <c:v>0.35253145061150382</c:v>
                </c:pt>
                <c:pt idx="16">
                  <c:v>0.3760335473189374</c:v>
                </c:pt>
                <c:pt idx="17">
                  <c:v>0.39953564402637098</c:v>
                </c:pt>
                <c:pt idx="18">
                  <c:v>0.42303774073380457</c:v>
                </c:pt>
                <c:pt idx="19">
                  <c:v>0.44653983744123815</c:v>
                </c:pt>
                <c:pt idx="20">
                  <c:v>0.47004193414867174</c:v>
                </c:pt>
                <c:pt idx="21">
                  <c:v>0.49354403085610532</c:v>
                </c:pt>
                <c:pt idx="22">
                  <c:v>0.51704612756353896</c:v>
                </c:pt>
                <c:pt idx="23">
                  <c:v>0.54054822427097249</c:v>
                </c:pt>
                <c:pt idx="24">
                  <c:v>0.56405032097840613</c:v>
                </c:pt>
                <c:pt idx="25">
                  <c:v>0.58755241768583966</c:v>
                </c:pt>
                <c:pt idx="26">
                  <c:v>0.6110545143932733</c:v>
                </c:pt>
                <c:pt idx="27">
                  <c:v>0.63455661110070682</c:v>
                </c:pt>
                <c:pt idx="28">
                  <c:v>0.65805870780814046</c:v>
                </c:pt>
                <c:pt idx="29">
                  <c:v>0.68156080451557399</c:v>
                </c:pt>
                <c:pt idx="30">
                  <c:v>0.70506290122300763</c:v>
                </c:pt>
                <c:pt idx="31">
                  <c:v>0.72856499793044116</c:v>
                </c:pt>
                <c:pt idx="32">
                  <c:v>0.7520670946378748</c:v>
                </c:pt>
                <c:pt idx="33">
                  <c:v>0.77556919134530833</c:v>
                </c:pt>
                <c:pt idx="34">
                  <c:v>0.79907128805274197</c:v>
                </c:pt>
                <c:pt idx="35">
                  <c:v>0.8225733847601755</c:v>
                </c:pt>
                <c:pt idx="36">
                  <c:v>0.84607548146760914</c:v>
                </c:pt>
                <c:pt idx="37">
                  <c:v>0.86957757817504266</c:v>
                </c:pt>
                <c:pt idx="38">
                  <c:v>0.8930796748824763</c:v>
                </c:pt>
                <c:pt idx="39">
                  <c:v>0.91658177158990994</c:v>
                </c:pt>
                <c:pt idx="40">
                  <c:v>0.94008386829734347</c:v>
                </c:pt>
                <c:pt idx="41">
                  <c:v>0.96358596500477711</c:v>
                </c:pt>
                <c:pt idx="42">
                  <c:v>0.98708806171221064</c:v>
                </c:pt>
                <c:pt idx="43">
                  <c:v>1.0105901584196442</c:v>
                </c:pt>
                <c:pt idx="44">
                  <c:v>1.0340922551270779</c:v>
                </c:pt>
                <c:pt idx="45">
                  <c:v>1.0575943518345114</c:v>
                </c:pt>
                <c:pt idx="46">
                  <c:v>1.081096448541945</c:v>
                </c:pt>
                <c:pt idx="47">
                  <c:v>1.1045985452493785</c:v>
                </c:pt>
                <c:pt idx="48">
                  <c:v>1.1281006419568123</c:v>
                </c:pt>
                <c:pt idx="49">
                  <c:v>1.1516027386642458</c:v>
                </c:pt>
                <c:pt idx="50">
                  <c:v>1.1751048353716793</c:v>
                </c:pt>
                <c:pt idx="51">
                  <c:v>1.1986069320791128</c:v>
                </c:pt>
                <c:pt idx="52">
                  <c:v>1.2221090287865466</c:v>
                </c:pt>
                <c:pt idx="53">
                  <c:v>1.2456111254939801</c:v>
                </c:pt>
                <c:pt idx="54">
                  <c:v>1.2691132222014136</c:v>
                </c:pt>
                <c:pt idx="55">
                  <c:v>1.2926153189088472</c:v>
                </c:pt>
                <c:pt idx="56">
                  <c:v>1.3161174156162809</c:v>
                </c:pt>
                <c:pt idx="57">
                  <c:v>1.3396195123237145</c:v>
                </c:pt>
                <c:pt idx="58">
                  <c:v>1.363121609031148</c:v>
                </c:pt>
                <c:pt idx="59">
                  <c:v>1.3866237057385817</c:v>
                </c:pt>
                <c:pt idx="60">
                  <c:v>1.3936743347508116</c:v>
                </c:pt>
              </c:numCache>
            </c:numRef>
          </c:xVal>
          <c:yVal>
            <c:numRef>
              <c:f>Viscosity!$T$2:$T$17600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24</c:v>
                </c:pt>
                <c:pt idx="42">
                  <c:v>91.8</c:v>
                </c:pt>
                <c:pt idx="43">
                  <c:v>220</c:v>
                </c:pt>
                <c:pt idx="44">
                  <c:v>397</c:v>
                </c:pt>
                <c:pt idx="45">
                  <c:v>648</c:v>
                </c:pt>
                <c:pt idx="46">
                  <c:v>915</c:v>
                </c:pt>
                <c:pt idx="47">
                  <c:v>1220</c:v>
                </c:pt>
                <c:pt idx="48">
                  <c:v>1590</c:v>
                </c:pt>
                <c:pt idx="49">
                  <c:v>1870</c:v>
                </c:pt>
                <c:pt idx="50">
                  <c:v>2150</c:v>
                </c:pt>
                <c:pt idx="51">
                  <c:v>2390</c:v>
                </c:pt>
                <c:pt idx="52">
                  <c:v>2560</c:v>
                </c:pt>
                <c:pt idx="53">
                  <c:v>2720</c:v>
                </c:pt>
                <c:pt idx="54">
                  <c:v>2920</c:v>
                </c:pt>
                <c:pt idx="55">
                  <c:v>3090</c:v>
                </c:pt>
                <c:pt idx="56">
                  <c:v>3290</c:v>
                </c:pt>
                <c:pt idx="57">
                  <c:v>3570</c:v>
                </c:pt>
                <c:pt idx="58">
                  <c:v>3710</c:v>
                </c:pt>
                <c:pt idx="59">
                  <c:v>3870</c:v>
                </c:pt>
                <c:pt idx="60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D-4DB8-BDAE-B5F48BCB952E}"/>
            </c:ext>
          </c:extLst>
        </c:ser>
        <c:ser>
          <c:idx val="1"/>
          <c:order val="2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3D-4DB8-BDAE-B5F48BCB952E}"/>
            </c:ext>
          </c:extLst>
        </c:ser>
        <c:ser>
          <c:idx val="0"/>
          <c:order val="3"/>
          <c:spPr>
            <a:effectLst/>
          </c:spPr>
          <c:marker>
            <c:symbol val="none"/>
          </c:marker>
          <c:xVal>
            <c:numRef>
              <c:f>Viscosity!$U$2:$U$17600</c:f>
              <c:numCache>
                <c:formatCode>General</c:formatCode>
                <c:ptCount val="17599"/>
                <c:pt idx="0">
                  <c:v>0</c:v>
                </c:pt>
                <c:pt idx="1">
                  <c:v>2.3502096707433588E-2</c:v>
                </c:pt>
                <c:pt idx="2">
                  <c:v>4.7004193414867175E-2</c:v>
                </c:pt>
                <c:pt idx="3">
                  <c:v>7.0506290122300766E-2</c:v>
                </c:pt>
                <c:pt idx="4">
                  <c:v>9.400838682973435E-2</c:v>
                </c:pt>
                <c:pt idx="5">
                  <c:v>0.11751048353716793</c:v>
                </c:pt>
                <c:pt idx="6">
                  <c:v>0.14101258024460153</c:v>
                </c:pt>
                <c:pt idx="7">
                  <c:v>0.16451467695203512</c:v>
                </c:pt>
                <c:pt idx="8">
                  <c:v>0.1880167736594687</c:v>
                </c:pt>
                <c:pt idx="9">
                  <c:v>0.21151887036690228</c:v>
                </c:pt>
                <c:pt idx="10">
                  <c:v>0.23502096707433587</c:v>
                </c:pt>
                <c:pt idx="11">
                  <c:v>0.25852306378176948</c:v>
                </c:pt>
                <c:pt idx="12">
                  <c:v>0.28202516048920306</c:v>
                </c:pt>
                <c:pt idx="13">
                  <c:v>0.30552725719663665</c:v>
                </c:pt>
                <c:pt idx="14">
                  <c:v>0.32902935390407023</c:v>
                </c:pt>
                <c:pt idx="15">
                  <c:v>0.35253145061150382</c:v>
                </c:pt>
                <c:pt idx="16">
                  <c:v>0.3760335473189374</c:v>
                </c:pt>
                <c:pt idx="17">
                  <c:v>0.39953564402637098</c:v>
                </c:pt>
                <c:pt idx="18">
                  <c:v>0.42303774073380457</c:v>
                </c:pt>
                <c:pt idx="19">
                  <c:v>0.44653983744123815</c:v>
                </c:pt>
                <c:pt idx="20">
                  <c:v>0.47004193414867174</c:v>
                </c:pt>
                <c:pt idx="21">
                  <c:v>0.49354403085610532</c:v>
                </c:pt>
                <c:pt idx="22">
                  <c:v>0.51704612756353896</c:v>
                </c:pt>
                <c:pt idx="23">
                  <c:v>0.54054822427097249</c:v>
                </c:pt>
                <c:pt idx="24">
                  <c:v>0.56405032097840613</c:v>
                </c:pt>
                <c:pt idx="25">
                  <c:v>0.58755241768583966</c:v>
                </c:pt>
                <c:pt idx="26">
                  <c:v>0.6110545143932733</c:v>
                </c:pt>
                <c:pt idx="27">
                  <c:v>0.63455661110070682</c:v>
                </c:pt>
                <c:pt idx="28">
                  <c:v>0.65805870780814046</c:v>
                </c:pt>
                <c:pt idx="29">
                  <c:v>0.68156080451557399</c:v>
                </c:pt>
                <c:pt idx="30">
                  <c:v>0.70506290122300763</c:v>
                </c:pt>
                <c:pt idx="31">
                  <c:v>0.72856499793044116</c:v>
                </c:pt>
                <c:pt idx="32">
                  <c:v>0.7520670946378748</c:v>
                </c:pt>
                <c:pt idx="33">
                  <c:v>0.77556919134530833</c:v>
                </c:pt>
                <c:pt idx="34">
                  <c:v>0.79907128805274197</c:v>
                </c:pt>
                <c:pt idx="35">
                  <c:v>0.8225733847601755</c:v>
                </c:pt>
                <c:pt idx="36">
                  <c:v>0.84607548146760914</c:v>
                </c:pt>
                <c:pt idx="37">
                  <c:v>0.86957757817504266</c:v>
                </c:pt>
                <c:pt idx="38">
                  <c:v>0.8930796748824763</c:v>
                </c:pt>
                <c:pt idx="39">
                  <c:v>0.91658177158990994</c:v>
                </c:pt>
                <c:pt idx="40">
                  <c:v>0.94008386829734347</c:v>
                </c:pt>
                <c:pt idx="41">
                  <c:v>0.96358596500477711</c:v>
                </c:pt>
                <c:pt idx="42">
                  <c:v>0.98708806171221064</c:v>
                </c:pt>
                <c:pt idx="43">
                  <c:v>1.0105901584196442</c:v>
                </c:pt>
                <c:pt idx="44">
                  <c:v>1.0340922551270779</c:v>
                </c:pt>
                <c:pt idx="45">
                  <c:v>1.0575943518345114</c:v>
                </c:pt>
                <c:pt idx="46">
                  <c:v>1.081096448541945</c:v>
                </c:pt>
                <c:pt idx="47">
                  <c:v>1.1045985452493785</c:v>
                </c:pt>
                <c:pt idx="48">
                  <c:v>1.1281006419568123</c:v>
                </c:pt>
                <c:pt idx="49">
                  <c:v>1.1516027386642458</c:v>
                </c:pt>
                <c:pt idx="50">
                  <c:v>1.1751048353716793</c:v>
                </c:pt>
                <c:pt idx="51">
                  <c:v>1.1986069320791128</c:v>
                </c:pt>
                <c:pt idx="52">
                  <c:v>1.2221090287865466</c:v>
                </c:pt>
                <c:pt idx="53">
                  <c:v>1.2456111254939801</c:v>
                </c:pt>
                <c:pt idx="54">
                  <c:v>1.2691132222014136</c:v>
                </c:pt>
                <c:pt idx="55">
                  <c:v>1.2926153189088472</c:v>
                </c:pt>
                <c:pt idx="56">
                  <c:v>1.3161174156162809</c:v>
                </c:pt>
                <c:pt idx="57">
                  <c:v>1.3396195123237145</c:v>
                </c:pt>
                <c:pt idx="58">
                  <c:v>1.363121609031148</c:v>
                </c:pt>
                <c:pt idx="59">
                  <c:v>1.3866237057385817</c:v>
                </c:pt>
                <c:pt idx="60">
                  <c:v>1.3936743347508116</c:v>
                </c:pt>
              </c:numCache>
            </c:numRef>
          </c:xVal>
          <c:yVal>
            <c:numRef>
              <c:f>Viscosity!$T$2:$T$17600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24</c:v>
                </c:pt>
                <c:pt idx="42">
                  <c:v>91.8</c:v>
                </c:pt>
                <c:pt idx="43">
                  <c:v>220</c:v>
                </c:pt>
                <c:pt idx="44">
                  <c:v>397</c:v>
                </c:pt>
                <c:pt idx="45">
                  <c:v>648</c:v>
                </c:pt>
                <c:pt idx="46">
                  <c:v>915</c:v>
                </c:pt>
                <c:pt idx="47">
                  <c:v>1220</c:v>
                </c:pt>
                <c:pt idx="48">
                  <c:v>1590</c:v>
                </c:pt>
                <c:pt idx="49">
                  <c:v>1870</c:v>
                </c:pt>
                <c:pt idx="50">
                  <c:v>2150</c:v>
                </c:pt>
                <c:pt idx="51">
                  <c:v>2390</c:v>
                </c:pt>
                <c:pt idx="52">
                  <c:v>2560</c:v>
                </c:pt>
                <c:pt idx="53">
                  <c:v>2720</c:v>
                </c:pt>
                <c:pt idx="54">
                  <c:v>2920</c:v>
                </c:pt>
                <c:pt idx="55">
                  <c:v>3090</c:v>
                </c:pt>
                <c:pt idx="56">
                  <c:v>3290</c:v>
                </c:pt>
                <c:pt idx="57">
                  <c:v>3570</c:v>
                </c:pt>
                <c:pt idx="58">
                  <c:v>3710</c:v>
                </c:pt>
                <c:pt idx="59">
                  <c:v>3870</c:v>
                </c:pt>
                <c:pt idx="60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3D-4DB8-BDAE-B5F48BCB9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0-4E7A-9534-3E1F0304D2B0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Viscosity!$AD$2:$AD$17600</c:f>
              <c:numCache>
                <c:formatCode>General</c:formatCode>
                <c:ptCount val="17599"/>
                <c:pt idx="0">
                  <c:v>0</c:v>
                </c:pt>
                <c:pt idx="1">
                  <c:v>9.3136831803020681E-3</c:v>
                </c:pt>
                <c:pt idx="2">
                  <c:v>1.8627366360604136E-2</c:v>
                </c:pt>
                <c:pt idx="3">
                  <c:v>2.7941049540906204E-2</c:v>
                </c:pt>
                <c:pt idx="4">
                  <c:v>3.7254732721208272E-2</c:v>
                </c:pt>
                <c:pt idx="5">
                  <c:v>4.656841590151034E-2</c:v>
                </c:pt>
                <c:pt idx="6">
                  <c:v>5.5882099081812409E-2</c:v>
                </c:pt>
                <c:pt idx="7">
                  <c:v>6.5195782262114477E-2</c:v>
                </c:pt>
                <c:pt idx="8">
                  <c:v>7.4509465442416545E-2</c:v>
                </c:pt>
                <c:pt idx="9">
                  <c:v>8.3823148622718613E-2</c:v>
                </c:pt>
                <c:pt idx="10">
                  <c:v>9.3136831803020681E-2</c:v>
                </c:pt>
                <c:pt idx="11">
                  <c:v>0.10245051498332275</c:v>
                </c:pt>
                <c:pt idx="12">
                  <c:v>0.11176419816362482</c:v>
                </c:pt>
                <c:pt idx="13">
                  <c:v>0.12107788134392689</c:v>
                </c:pt>
                <c:pt idx="14">
                  <c:v>0.13039156452422895</c:v>
                </c:pt>
                <c:pt idx="15">
                  <c:v>0.13970524770453102</c:v>
                </c:pt>
                <c:pt idx="16">
                  <c:v>0.14901893088483309</c:v>
                </c:pt>
                <c:pt idx="17">
                  <c:v>0.15833261406513516</c:v>
                </c:pt>
                <c:pt idx="18">
                  <c:v>0.16764629724543723</c:v>
                </c:pt>
                <c:pt idx="19">
                  <c:v>0.17695998042573929</c:v>
                </c:pt>
                <c:pt idx="20">
                  <c:v>0.18627366360604136</c:v>
                </c:pt>
                <c:pt idx="21">
                  <c:v>0.19558734678634343</c:v>
                </c:pt>
                <c:pt idx="22">
                  <c:v>0.2049010299666455</c:v>
                </c:pt>
                <c:pt idx="23">
                  <c:v>0.21421471314694757</c:v>
                </c:pt>
                <c:pt idx="24">
                  <c:v>0.22352839632724963</c:v>
                </c:pt>
                <c:pt idx="25">
                  <c:v>0.2328420795075517</c:v>
                </c:pt>
                <c:pt idx="26">
                  <c:v>0.24215576268785377</c:v>
                </c:pt>
                <c:pt idx="27">
                  <c:v>0.25146944586815584</c:v>
                </c:pt>
                <c:pt idx="28">
                  <c:v>0.26078312904845791</c:v>
                </c:pt>
                <c:pt idx="29">
                  <c:v>0.27009681222875997</c:v>
                </c:pt>
                <c:pt idx="30">
                  <c:v>0.27941049540906204</c:v>
                </c:pt>
                <c:pt idx="31">
                  <c:v>0.28872417858936411</c:v>
                </c:pt>
                <c:pt idx="32">
                  <c:v>0.29803786176966618</c:v>
                </c:pt>
                <c:pt idx="33">
                  <c:v>0.30735154494996825</c:v>
                </c:pt>
                <c:pt idx="34">
                  <c:v>0.31666522813027032</c:v>
                </c:pt>
                <c:pt idx="35">
                  <c:v>0.32597891131057238</c:v>
                </c:pt>
                <c:pt idx="36">
                  <c:v>0.33529259449087445</c:v>
                </c:pt>
                <c:pt idx="37">
                  <c:v>0.34460627767117652</c:v>
                </c:pt>
                <c:pt idx="38">
                  <c:v>0.35391996085147859</c:v>
                </c:pt>
                <c:pt idx="39">
                  <c:v>0.36323364403178066</c:v>
                </c:pt>
                <c:pt idx="40">
                  <c:v>0.37254732721208272</c:v>
                </c:pt>
                <c:pt idx="41">
                  <c:v>0.38186101039238479</c:v>
                </c:pt>
                <c:pt idx="42">
                  <c:v>0.39117469357268686</c:v>
                </c:pt>
                <c:pt idx="43">
                  <c:v>0.40048837675298893</c:v>
                </c:pt>
                <c:pt idx="44">
                  <c:v>0.409802059933291</c:v>
                </c:pt>
                <c:pt idx="45">
                  <c:v>0.41911574311359306</c:v>
                </c:pt>
                <c:pt idx="46">
                  <c:v>0.42842942629389513</c:v>
                </c:pt>
                <c:pt idx="47">
                  <c:v>0.4377431094741972</c:v>
                </c:pt>
                <c:pt idx="48">
                  <c:v>0.44705679265449927</c:v>
                </c:pt>
                <c:pt idx="49">
                  <c:v>0.45637047583480134</c:v>
                </c:pt>
                <c:pt idx="50">
                  <c:v>0.4656841590151034</c:v>
                </c:pt>
                <c:pt idx="51">
                  <c:v>0.47499784219540547</c:v>
                </c:pt>
                <c:pt idx="52">
                  <c:v>0.48431152537570754</c:v>
                </c:pt>
                <c:pt idx="53">
                  <c:v>0.49362520855600961</c:v>
                </c:pt>
                <c:pt idx="54">
                  <c:v>0.50293889173631168</c:v>
                </c:pt>
                <c:pt idx="55">
                  <c:v>0.51225257491661369</c:v>
                </c:pt>
                <c:pt idx="56">
                  <c:v>0.52156625809691581</c:v>
                </c:pt>
                <c:pt idx="57">
                  <c:v>0.53087994127721783</c:v>
                </c:pt>
                <c:pt idx="58">
                  <c:v>0.54019362445751995</c:v>
                </c:pt>
                <c:pt idx="59">
                  <c:v>0.54950730763782196</c:v>
                </c:pt>
                <c:pt idx="60">
                  <c:v>0.55882099081812409</c:v>
                </c:pt>
                <c:pt idx="61">
                  <c:v>0.5681346739984261</c:v>
                </c:pt>
                <c:pt idx="62">
                  <c:v>0.57744835717872822</c:v>
                </c:pt>
                <c:pt idx="63">
                  <c:v>0.58676204035903023</c:v>
                </c:pt>
                <c:pt idx="64">
                  <c:v>0.59607572353933236</c:v>
                </c:pt>
                <c:pt idx="65">
                  <c:v>0.60538940671963437</c:v>
                </c:pt>
                <c:pt idx="66">
                  <c:v>0.61470308989993649</c:v>
                </c:pt>
                <c:pt idx="67">
                  <c:v>0.62401677308023851</c:v>
                </c:pt>
                <c:pt idx="68">
                  <c:v>0.63333045626054063</c:v>
                </c:pt>
                <c:pt idx="69">
                  <c:v>0.64264413944084264</c:v>
                </c:pt>
                <c:pt idx="70">
                  <c:v>0.65195782262114477</c:v>
                </c:pt>
                <c:pt idx="71">
                  <c:v>0.66127150580144678</c:v>
                </c:pt>
                <c:pt idx="72">
                  <c:v>0.6705851889817489</c:v>
                </c:pt>
                <c:pt idx="73">
                  <c:v>0.67989887216205092</c:v>
                </c:pt>
                <c:pt idx="74">
                  <c:v>0.68921255534235304</c:v>
                </c:pt>
                <c:pt idx="75">
                  <c:v>0.69852623852265505</c:v>
                </c:pt>
                <c:pt idx="76">
                  <c:v>0.70783992170295718</c:v>
                </c:pt>
                <c:pt idx="77">
                  <c:v>0.71715360488325919</c:v>
                </c:pt>
                <c:pt idx="78">
                  <c:v>0.72646728806356131</c:v>
                </c:pt>
                <c:pt idx="79">
                  <c:v>0.73578097124386332</c:v>
                </c:pt>
                <c:pt idx="80">
                  <c:v>0.74509465442416545</c:v>
                </c:pt>
                <c:pt idx="81">
                  <c:v>0.75440833760446746</c:v>
                </c:pt>
                <c:pt idx="82">
                  <c:v>0.76372202078476958</c:v>
                </c:pt>
                <c:pt idx="83">
                  <c:v>0.7730357039650716</c:v>
                </c:pt>
                <c:pt idx="84">
                  <c:v>0.78234938714537372</c:v>
                </c:pt>
                <c:pt idx="85">
                  <c:v>0.79166307032567573</c:v>
                </c:pt>
                <c:pt idx="86">
                  <c:v>0.80097675350597786</c:v>
                </c:pt>
                <c:pt idx="87">
                  <c:v>0.81029043668627987</c:v>
                </c:pt>
                <c:pt idx="88">
                  <c:v>0.81960411986658199</c:v>
                </c:pt>
                <c:pt idx="89">
                  <c:v>0.82891780304688401</c:v>
                </c:pt>
                <c:pt idx="90">
                  <c:v>0.83823148622718613</c:v>
                </c:pt>
                <c:pt idx="91">
                  <c:v>0.84754516940748814</c:v>
                </c:pt>
                <c:pt idx="92">
                  <c:v>0.85685885258779027</c:v>
                </c:pt>
                <c:pt idx="93">
                  <c:v>0.86617253576809228</c:v>
                </c:pt>
                <c:pt idx="94">
                  <c:v>0.8754862189483944</c:v>
                </c:pt>
                <c:pt idx="95">
                  <c:v>0.88479990212869641</c:v>
                </c:pt>
                <c:pt idx="96">
                  <c:v>0.89411358530899854</c:v>
                </c:pt>
                <c:pt idx="97">
                  <c:v>0.90342726848930055</c:v>
                </c:pt>
                <c:pt idx="98">
                  <c:v>0.91274095166960267</c:v>
                </c:pt>
                <c:pt idx="99">
                  <c:v>0.92205463484990469</c:v>
                </c:pt>
                <c:pt idx="100">
                  <c:v>0.93136831803020681</c:v>
                </c:pt>
                <c:pt idx="101">
                  <c:v>0.94068200121050882</c:v>
                </c:pt>
                <c:pt idx="102">
                  <c:v>0.94999568439081095</c:v>
                </c:pt>
                <c:pt idx="103">
                  <c:v>0.95930936757111296</c:v>
                </c:pt>
                <c:pt idx="104">
                  <c:v>0.96862305075141508</c:v>
                </c:pt>
                <c:pt idx="105">
                  <c:v>0.97793673393171709</c:v>
                </c:pt>
                <c:pt idx="106">
                  <c:v>0.98725041711201922</c:v>
                </c:pt>
                <c:pt idx="107">
                  <c:v>0.99656410029232123</c:v>
                </c:pt>
                <c:pt idx="108">
                  <c:v>1.0058777834726234</c:v>
                </c:pt>
                <c:pt idx="109">
                  <c:v>1.0151914666529254</c:v>
                </c:pt>
                <c:pt idx="110">
                  <c:v>1.0245051498332274</c:v>
                </c:pt>
                <c:pt idx="111">
                  <c:v>1.0338188330135296</c:v>
                </c:pt>
                <c:pt idx="112">
                  <c:v>1.0431325161938316</c:v>
                </c:pt>
                <c:pt idx="113">
                  <c:v>1.0524461993741336</c:v>
                </c:pt>
                <c:pt idx="114">
                  <c:v>1.0617598825544357</c:v>
                </c:pt>
                <c:pt idx="115">
                  <c:v>1.0710735657347379</c:v>
                </c:pt>
                <c:pt idx="116">
                  <c:v>1.0803872489150399</c:v>
                </c:pt>
                <c:pt idx="117">
                  <c:v>1.0897009320953419</c:v>
                </c:pt>
                <c:pt idx="118">
                  <c:v>1.0990146152756439</c:v>
                </c:pt>
                <c:pt idx="119">
                  <c:v>1.1083282984559462</c:v>
                </c:pt>
                <c:pt idx="120">
                  <c:v>1.1176419816362482</c:v>
                </c:pt>
                <c:pt idx="121">
                  <c:v>1.1269556648165502</c:v>
                </c:pt>
                <c:pt idx="122">
                  <c:v>1.1362693479968522</c:v>
                </c:pt>
                <c:pt idx="123">
                  <c:v>1.1455830311771544</c:v>
                </c:pt>
                <c:pt idx="124">
                  <c:v>1.1548967143574564</c:v>
                </c:pt>
                <c:pt idx="125">
                  <c:v>1.1642103975377585</c:v>
                </c:pt>
                <c:pt idx="126">
                  <c:v>1.1735240807180605</c:v>
                </c:pt>
                <c:pt idx="127">
                  <c:v>1.1828377638983627</c:v>
                </c:pt>
                <c:pt idx="128">
                  <c:v>1.1921514470786647</c:v>
                </c:pt>
                <c:pt idx="129">
                  <c:v>1.2014651302589667</c:v>
                </c:pt>
                <c:pt idx="130">
                  <c:v>1.2107788134392687</c:v>
                </c:pt>
                <c:pt idx="131">
                  <c:v>1.220092496619571</c:v>
                </c:pt>
                <c:pt idx="132">
                  <c:v>1.229406179799873</c:v>
                </c:pt>
                <c:pt idx="133">
                  <c:v>1.238719862980175</c:v>
                </c:pt>
                <c:pt idx="134">
                  <c:v>1.248033546160477</c:v>
                </c:pt>
                <c:pt idx="135">
                  <c:v>1.2573472293407792</c:v>
                </c:pt>
                <c:pt idx="136">
                  <c:v>1.2666609125210813</c:v>
                </c:pt>
                <c:pt idx="137">
                  <c:v>1.2759745957013833</c:v>
                </c:pt>
                <c:pt idx="138">
                  <c:v>1.2852882788816853</c:v>
                </c:pt>
                <c:pt idx="139">
                  <c:v>1.2946019620619875</c:v>
                </c:pt>
                <c:pt idx="140">
                  <c:v>1.3039156452422895</c:v>
                </c:pt>
                <c:pt idx="141">
                  <c:v>1.3132293284225915</c:v>
                </c:pt>
                <c:pt idx="142">
                  <c:v>1.3225430116028936</c:v>
                </c:pt>
                <c:pt idx="143">
                  <c:v>1.3318566947831958</c:v>
                </c:pt>
              </c:numCache>
            </c:numRef>
          </c:xVal>
          <c:yVal>
            <c:numRef>
              <c:f>Viscosity!$AC$2:$AC$17600</c:f>
              <c:numCache>
                <c:formatCode>General</c:formatCode>
                <c:ptCount val="17599"/>
                <c:pt idx="0">
                  <c:v>5.7999999999999972</c:v>
                </c:pt>
                <c:pt idx="1">
                  <c:v>18</c:v>
                </c:pt>
                <c:pt idx="2">
                  <c:v>10.200000000000003</c:v>
                </c:pt>
                <c:pt idx="3">
                  <c:v>5.7999999999999972</c:v>
                </c:pt>
                <c:pt idx="4">
                  <c:v>2.2000000000000028</c:v>
                </c:pt>
                <c:pt idx="5">
                  <c:v>2.2000000000000028</c:v>
                </c:pt>
                <c:pt idx="6">
                  <c:v>5.7999999999999972</c:v>
                </c:pt>
                <c:pt idx="7">
                  <c:v>5.7999999999999972</c:v>
                </c:pt>
                <c:pt idx="8">
                  <c:v>46</c:v>
                </c:pt>
                <c:pt idx="9">
                  <c:v>-1.7999999999999972</c:v>
                </c:pt>
                <c:pt idx="10">
                  <c:v>2.2000000000000028</c:v>
                </c:pt>
                <c:pt idx="11">
                  <c:v>-1.7999999999999972</c:v>
                </c:pt>
                <c:pt idx="12">
                  <c:v>-1.7999999999999972</c:v>
                </c:pt>
                <c:pt idx="13">
                  <c:v>-1.7999999999999972</c:v>
                </c:pt>
                <c:pt idx="14">
                  <c:v>14</c:v>
                </c:pt>
                <c:pt idx="15">
                  <c:v>-1.7999999999999972</c:v>
                </c:pt>
                <c:pt idx="16">
                  <c:v>2.2000000000000028</c:v>
                </c:pt>
                <c:pt idx="17">
                  <c:v>14</c:v>
                </c:pt>
                <c:pt idx="18">
                  <c:v>5.7999999999999972</c:v>
                </c:pt>
                <c:pt idx="19">
                  <c:v>18</c:v>
                </c:pt>
                <c:pt idx="20">
                  <c:v>2.2000000000000028</c:v>
                </c:pt>
                <c:pt idx="21">
                  <c:v>2.2000000000000028</c:v>
                </c:pt>
                <c:pt idx="22">
                  <c:v>2.2000000000000028</c:v>
                </c:pt>
                <c:pt idx="23">
                  <c:v>-1.7999999999999972</c:v>
                </c:pt>
                <c:pt idx="24">
                  <c:v>-1.7999999999999972</c:v>
                </c:pt>
                <c:pt idx="25">
                  <c:v>-1.7999999999999972</c:v>
                </c:pt>
                <c:pt idx="26">
                  <c:v>-1.7999999999999972</c:v>
                </c:pt>
                <c:pt idx="27">
                  <c:v>-1.7999999999999972</c:v>
                </c:pt>
                <c:pt idx="28">
                  <c:v>-1.7999999999999972</c:v>
                </c:pt>
                <c:pt idx="29">
                  <c:v>-5.7999999999999972</c:v>
                </c:pt>
                <c:pt idx="30">
                  <c:v>-1.7999999999999972</c:v>
                </c:pt>
                <c:pt idx="31">
                  <c:v>-1.7999999999999972</c:v>
                </c:pt>
                <c:pt idx="32">
                  <c:v>-1.7999999999999972</c:v>
                </c:pt>
                <c:pt idx="33">
                  <c:v>-1.7999999999999972</c:v>
                </c:pt>
                <c:pt idx="34">
                  <c:v>-5.7999999999999972</c:v>
                </c:pt>
                <c:pt idx="35">
                  <c:v>-1.7999999999999972</c:v>
                </c:pt>
                <c:pt idx="36">
                  <c:v>-1.7999999999999972</c:v>
                </c:pt>
                <c:pt idx="37">
                  <c:v>-1.7999999999999972</c:v>
                </c:pt>
                <c:pt idx="38">
                  <c:v>5.7999999999999972</c:v>
                </c:pt>
                <c:pt idx="39">
                  <c:v>-5.7999999999999972</c:v>
                </c:pt>
                <c:pt idx="40">
                  <c:v>-1.7999999999999972</c:v>
                </c:pt>
                <c:pt idx="41">
                  <c:v>-1.7999999999999972</c:v>
                </c:pt>
                <c:pt idx="42">
                  <c:v>10.200000000000003</c:v>
                </c:pt>
                <c:pt idx="43">
                  <c:v>2.2000000000000028</c:v>
                </c:pt>
                <c:pt idx="44">
                  <c:v>-5.7999999999999972</c:v>
                </c:pt>
                <c:pt idx="45">
                  <c:v>10.200000000000003</c:v>
                </c:pt>
                <c:pt idx="46">
                  <c:v>-1.7999999999999972</c:v>
                </c:pt>
                <c:pt idx="47">
                  <c:v>-5.7999999999999972</c:v>
                </c:pt>
                <c:pt idx="48">
                  <c:v>-1.7999999999999972</c:v>
                </c:pt>
                <c:pt idx="49">
                  <c:v>-5.7999999999999972</c:v>
                </c:pt>
                <c:pt idx="50">
                  <c:v>-1.7999999999999972</c:v>
                </c:pt>
                <c:pt idx="51">
                  <c:v>-1.7999999999999972</c:v>
                </c:pt>
                <c:pt idx="52">
                  <c:v>5.7999999999999972</c:v>
                </c:pt>
                <c:pt idx="53">
                  <c:v>-1.7999999999999972</c:v>
                </c:pt>
                <c:pt idx="54">
                  <c:v>-5.7999999999999972</c:v>
                </c:pt>
                <c:pt idx="55">
                  <c:v>-1.7999999999999972</c:v>
                </c:pt>
                <c:pt idx="56">
                  <c:v>-5.7999999999999972</c:v>
                </c:pt>
                <c:pt idx="57">
                  <c:v>-1.7999999999999972</c:v>
                </c:pt>
                <c:pt idx="58">
                  <c:v>5.7999999999999972</c:v>
                </c:pt>
                <c:pt idx="59">
                  <c:v>5.7999999999999972</c:v>
                </c:pt>
                <c:pt idx="60">
                  <c:v>5.7999999999999972</c:v>
                </c:pt>
                <c:pt idx="61">
                  <c:v>-9.7999999999999972</c:v>
                </c:pt>
                <c:pt idx="62">
                  <c:v>-9.7999999999999972</c:v>
                </c:pt>
                <c:pt idx="63">
                  <c:v>-9.7999999999999972</c:v>
                </c:pt>
                <c:pt idx="64">
                  <c:v>-9.7999999999999972</c:v>
                </c:pt>
                <c:pt idx="65">
                  <c:v>-9.7999999999999972</c:v>
                </c:pt>
                <c:pt idx="66">
                  <c:v>-9.7999999999999972</c:v>
                </c:pt>
                <c:pt idx="67">
                  <c:v>-9.7999999999999972</c:v>
                </c:pt>
                <c:pt idx="68">
                  <c:v>-13.900000000000006</c:v>
                </c:pt>
                <c:pt idx="69">
                  <c:v>2.2000000000000028</c:v>
                </c:pt>
                <c:pt idx="70">
                  <c:v>-5.7999999999999972</c:v>
                </c:pt>
                <c:pt idx="71">
                  <c:v>-1.7999999999999972</c:v>
                </c:pt>
                <c:pt idx="72">
                  <c:v>-9.7999999999999972</c:v>
                </c:pt>
                <c:pt idx="73">
                  <c:v>-1.7999999999999972</c:v>
                </c:pt>
                <c:pt idx="74">
                  <c:v>-9.7999999999999972</c:v>
                </c:pt>
                <c:pt idx="75">
                  <c:v>-9.7999999999999972</c:v>
                </c:pt>
                <c:pt idx="76">
                  <c:v>-1.7999999999999972</c:v>
                </c:pt>
                <c:pt idx="77">
                  <c:v>-5.7999999999999972</c:v>
                </c:pt>
                <c:pt idx="78">
                  <c:v>-9.7999999999999972</c:v>
                </c:pt>
                <c:pt idx="79">
                  <c:v>-5.7999999999999972</c:v>
                </c:pt>
                <c:pt idx="80">
                  <c:v>-5.7999999999999972</c:v>
                </c:pt>
                <c:pt idx="81">
                  <c:v>-9.7999999999999972</c:v>
                </c:pt>
                <c:pt idx="82">
                  <c:v>-1.7999999999999972</c:v>
                </c:pt>
                <c:pt idx="83">
                  <c:v>-17.900000000000006</c:v>
                </c:pt>
                <c:pt idx="84">
                  <c:v>-5.7999999999999972</c:v>
                </c:pt>
                <c:pt idx="85">
                  <c:v>-5.7999999999999972</c:v>
                </c:pt>
                <c:pt idx="86">
                  <c:v>-5.7999999999999972</c:v>
                </c:pt>
                <c:pt idx="87">
                  <c:v>-1.7999999999999972</c:v>
                </c:pt>
                <c:pt idx="88">
                  <c:v>91</c:v>
                </c:pt>
                <c:pt idx="89">
                  <c:v>-13.900000000000006</c:v>
                </c:pt>
                <c:pt idx="90">
                  <c:v>-1.7999999999999972</c:v>
                </c:pt>
                <c:pt idx="91">
                  <c:v>-9.7999999999999972</c:v>
                </c:pt>
                <c:pt idx="92">
                  <c:v>50</c:v>
                </c:pt>
                <c:pt idx="93">
                  <c:v>-9.7999999999999972</c:v>
                </c:pt>
                <c:pt idx="94">
                  <c:v>26</c:v>
                </c:pt>
                <c:pt idx="95">
                  <c:v>54</c:v>
                </c:pt>
                <c:pt idx="96">
                  <c:v>106</c:v>
                </c:pt>
                <c:pt idx="97">
                  <c:v>30</c:v>
                </c:pt>
                <c:pt idx="98">
                  <c:v>5.7999999999999972</c:v>
                </c:pt>
                <c:pt idx="99">
                  <c:v>14</c:v>
                </c:pt>
                <c:pt idx="100">
                  <c:v>50</c:v>
                </c:pt>
                <c:pt idx="101">
                  <c:v>34</c:v>
                </c:pt>
                <c:pt idx="102">
                  <c:v>38</c:v>
                </c:pt>
                <c:pt idx="103">
                  <c:v>78</c:v>
                </c:pt>
                <c:pt idx="104">
                  <c:v>138</c:v>
                </c:pt>
                <c:pt idx="105">
                  <c:v>170</c:v>
                </c:pt>
                <c:pt idx="106">
                  <c:v>126</c:v>
                </c:pt>
                <c:pt idx="107">
                  <c:v>183</c:v>
                </c:pt>
                <c:pt idx="108">
                  <c:v>186</c:v>
                </c:pt>
                <c:pt idx="109">
                  <c:v>271</c:v>
                </c:pt>
                <c:pt idx="110">
                  <c:v>275</c:v>
                </c:pt>
                <c:pt idx="111">
                  <c:v>345</c:v>
                </c:pt>
                <c:pt idx="112">
                  <c:v>488</c:v>
                </c:pt>
                <c:pt idx="113">
                  <c:v>559</c:v>
                </c:pt>
                <c:pt idx="114">
                  <c:v>655</c:v>
                </c:pt>
                <c:pt idx="115">
                  <c:v>769</c:v>
                </c:pt>
                <c:pt idx="116">
                  <c:v>974</c:v>
                </c:pt>
                <c:pt idx="117">
                  <c:v>1094</c:v>
                </c:pt>
                <c:pt idx="118">
                  <c:v>1234</c:v>
                </c:pt>
                <c:pt idx="119">
                  <c:v>1344</c:v>
                </c:pt>
                <c:pt idx="120">
                  <c:v>1444</c:v>
                </c:pt>
                <c:pt idx="121">
                  <c:v>1514</c:v>
                </c:pt>
                <c:pt idx="122">
                  <c:v>1634</c:v>
                </c:pt>
                <c:pt idx="123">
                  <c:v>1704</c:v>
                </c:pt>
                <c:pt idx="124">
                  <c:v>1764</c:v>
                </c:pt>
                <c:pt idx="125">
                  <c:v>1884</c:v>
                </c:pt>
                <c:pt idx="126">
                  <c:v>2034</c:v>
                </c:pt>
                <c:pt idx="127">
                  <c:v>2114</c:v>
                </c:pt>
                <c:pt idx="128">
                  <c:v>2234</c:v>
                </c:pt>
                <c:pt idx="129">
                  <c:v>2314</c:v>
                </c:pt>
                <c:pt idx="130">
                  <c:v>2384</c:v>
                </c:pt>
                <c:pt idx="131">
                  <c:v>2484</c:v>
                </c:pt>
                <c:pt idx="132">
                  <c:v>2614</c:v>
                </c:pt>
                <c:pt idx="133">
                  <c:v>2724</c:v>
                </c:pt>
                <c:pt idx="134">
                  <c:v>2874</c:v>
                </c:pt>
                <c:pt idx="135">
                  <c:v>2974</c:v>
                </c:pt>
                <c:pt idx="136">
                  <c:v>3074</c:v>
                </c:pt>
                <c:pt idx="137">
                  <c:v>3204</c:v>
                </c:pt>
                <c:pt idx="138">
                  <c:v>3324</c:v>
                </c:pt>
                <c:pt idx="139">
                  <c:v>3484</c:v>
                </c:pt>
                <c:pt idx="140">
                  <c:v>3624</c:v>
                </c:pt>
                <c:pt idx="141">
                  <c:v>3654</c:v>
                </c:pt>
                <c:pt idx="142">
                  <c:v>3784</c:v>
                </c:pt>
                <c:pt idx="143">
                  <c:v>3924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40-4E7A-9534-3E1F0304D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0-40E2-8CFE-5A582861CB3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Viscosity!$AM$2:$AM$17600</c:f>
              <c:numCache>
                <c:formatCode>General</c:formatCode>
                <c:ptCount val="17599"/>
                <c:pt idx="0">
                  <c:v>0</c:v>
                </c:pt>
                <c:pt idx="1">
                  <c:v>3.1732840750324072E-2</c:v>
                </c:pt>
                <c:pt idx="2">
                  <c:v>6.3465681500648144E-2</c:v>
                </c:pt>
                <c:pt idx="3">
                  <c:v>9.5198522250972223E-2</c:v>
                </c:pt>
                <c:pt idx="4">
                  <c:v>0.12693136300129629</c:v>
                </c:pt>
                <c:pt idx="5">
                  <c:v>0.15866420375162038</c:v>
                </c:pt>
                <c:pt idx="6">
                  <c:v>0.19039704450194445</c:v>
                </c:pt>
                <c:pt idx="7">
                  <c:v>0.22212988525226854</c:v>
                </c:pt>
                <c:pt idx="8">
                  <c:v>0.25386272600259258</c:v>
                </c:pt>
                <c:pt idx="9">
                  <c:v>0.2855955667529167</c:v>
                </c:pt>
                <c:pt idx="10">
                  <c:v>0.31732840750324076</c:v>
                </c:pt>
                <c:pt idx="11">
                  <c:v>0.34906124825356483</c:v>
                </c:pt>
                <c:pt idx="12">
                  <c:v>0.38079408900388889</c:v>
                </c:pt>
                <c:pt idx="13">
                  <c:v>0.41252692975421296</c:v>
                </c:pt>
                <c:pt idx="14">
                  <c:v>0.44425977050453708</c:v>
                </c:pt>
                <c:pt idx="15">
                  <c:v>0.47599261125486114</c:v>
                </c:pt>
                <c:pt idx="16">
                  <c:v>0.50772545200518515</c:v>
                </c:pt>
                <c:pt idx="17">
                  <c:v>0.53945829275550927</c:v>
                </c:pt>
                <c:pt idx="18">
                  <c:v>0.57119113350583339</c:v>
                </c:pt>
                <c:pt idx="19">
                  <c:v>0.6029239742561574</c:v>
                </c:pt>
                <c:pt idx="20">
                  <c:v>0.63465681500648152</c:v>
                </c:pt>
                <c:pt idx="21">
                  <c:v>0.66638965575680553</c:v>
                </c:pt>
                <c:pt idx="22">
                  <c:v>0.69812249650712965</c:v>
                </c:pt>
                <c:pt idx="23">
                  <c:v>0.72985533725745377</c:v>
                </c:pt>
                <c:pt idx="24">
                  <c:v>0.76158817800777778</c:v>
                </c:pt>
                <c:pt idx="25">
                  <c:v>0.7933210187581019</c:v>
                </c:pt>
                <c:pt idx="26">
                  <c:v>0.82505385950842591</c:v>
                </c:pt>
                <c:pt idx="27">
                  <c:v>0.85678670025875003</c:v>
                </c:pt>
                <c:pt idx="28">
                  <c:v>0.88851954100907415</c:v>
                </c:pt>
                <c:pt idx="29">
                  <c:v>0.92025238175939816</c:v>
                </c:pt>
                <c:pt idx="30">
                  <c:v>0.95198522250972228</c:v>
                </c:pt>
                <c:pt idx="31">
                  <c:v>0.98371806326004629</c:v>
                </c:pt>
                <c:pt idx="32">
                  <c:v>1.0154509040103703</c:v>
                </c:pt>
                <c:pt idx="33">
                  <c:v>1.0471837447606944</c:v>
                </c:pt>
                <c:pt idx="34">
                  <c:v>1.0789165855110185</c:v>
                </c:pt>
                <c:pt idx="35">
                  <c:v>1.1106494262613427</c:v>
                </c:pt>
                <c:pt idx="36">
                  <c:v>1.1423822670116668</c:v>
                </c:pt>
                <c:pt idx="37">
                  <c:v>1.1741151077619907</c:v>
                </c:pt>
                <c:pt idx="38">
                  <c:v>1.2058479485123148</c:v>
                </c:pt>
                <c:pt idx="39">
                  <c:v>1.2375807892626389</c:v>
                </c:pt>
                <c:pt idx="40">
                  <c:v>1.269313630012963</c:v>
                </c:pt>
                <c:pt idx="41">
                  <c:v>1.3010464707632872</c:v>
                </c:pt>
              </c:numCache>
            </c:numRef>
          </c:xVal>
          <c:yVal>
            <c:numRef>
              <c:f>Viscosity!$AL$2:$AL$17600</c:f>
              <c:numCache>
                <c:formatCode>General</c:formatCode>
                <c:ptCount val="17599"/>
                <c:pt idx="0">
                  <c:v>3.3103448275862064</c:v>
                </c:pt>
                <c:pt idx="1">
                  <c:v>7.3103448275862064</c:v>
                </c:pt>
                <c:pt idx="2">
                  <c:v>-0.68965517241379359</c:v>
                </c:pt>
                <c:pt idx="3">
                  <c:v>-0.68965517241379359</c:v>
                </c:pt>
                <c:pt idx="4">
                  <c:v>3.3103448275862064</c:v>
                </c:pt>
                <c:pt idx="5">
                  <c:v>3.3103448275862064</c:v>
                </c:pt>
                <c:pt idx="6">
                  <c:v>3.3103448275862064</c:v>
                </c:pt>
                <c:pt idx="7">
                  <c:v>3.3103448275862064</c:v>
                </c:pt>
                <c:pt idx="8">
                  <c:v>3.3103448275862064</c:v>
                </c:pt>
                <c:pt idx="9">
                  <c:v>3.3103448275862064</c:v>
                </c:pt>
                <c:pt idx="10">
                  <c:v>3.3103448275862064</c:v>
                </c:pt>
                <c:pt idx="11">
                  <c:v>3.3103448275862064</c:v>
                </c:pt>
                <c:pt idx="12">
                  <c:v>3.3103448275862064</c:v>
                </c:pt>
                <c:pt idx="13">
                  <c:v>-4.6896551724137936</c:v>
                </c:pt>
                <c:pt idx="14">
                  <c:v>-4.6896551724137936</c:v>
                </c:pt>
                <c:pt idx="15">
                  <c:v>-4.6896551724137936</c:v>
                </c:pt>
                <c:pt idx="16">
                  <c:v>-4.6896551724137936</c:v>
                </c:pt>
                <c:pt idx="17">
                  <c:v>-4.6896551724137936</c:v>
                </c:pt>
                <c:pt idx="18">
                  <c:v>-4.6896551724137936</c:v>
                </c:pt>
                <c:pt idx="19">
                  <c:v>-4.6896551724137936</c:v>
                </c:pt>
                <c:pt idx="20">
                  <c:v>-4.6896551724137936</c:v>
                </c:pt>
                <c:pt idx="21">
                  <c:v>-4.6896551724137936</c:v>
                </c:pt>
                <c:pt idx="22">
                  <c:v>-0.68965517241379359</c:v>
                </c:pt>
                <c:pt idx="23">
                  <c:v>-0.68965517241379359</c:v>
                </c:pt>
                <c:pt idx="24">
                  <c:v>-0.68965517241379359</c:v>
                </c:pt>
                <c:pt idx="25">
                  <c:v>-0.68965517241379359</c:v>
                </c:pt>
                <c:pt idx="26">
                  <c:v>-0.68965517241379359</c:v>
                </c:pt>
                <c:pt idx="27">
                  <c:v>3.3103448275862064</c:v>
                </c:pt>
                <c:pt idx="28">
                  <c:v>3.3103448275862064</c:v>
                </c:pt>
                <c:pt idx="29">
                  <c:v>7.3103448275862064</c:v>
                </c:pt>
                <c:pt idx="30">
                  <c:v>15.310344827586206</c:v>
                </c:pt>
                <c:pt idx="31">
                  <c:v>39.310344827586206</c:v>
                </c:pt>
                <c:pt idx="32">
                  <c:v>163.31034482758622</c:v>
                </c:pt>
                <c:pt idx="33">
                  <c:v>425.31034482758622</c:v>
                </c:pt>
                <c:pt idx="34">
                  <c:v>745.31034482758616</c:v>
                </c:pt>
                <c:pt idx="35">
                  <c:v>1227.3103448275863</c:v>
                </c:pt>
                <c:pt idx="36">
                  <c:v>1637.3103448275863</c:v>
                </c:pt>
                <c:pt idx="37">
                  <c:v>2007.3103448275863</c:v>
                </c:pt>
                <c:pt idx="38">
                  <c:v>2447.3103448275861</c:v>
                </c:pt>
                <c:pt idx="39">
                  <c:v>2907.3103448275861</c:v>
                </c:pt>
                <c:pt idx="40">
                  <c:v>3427.3103448275861</c:v>
                </c:pt>
                <c:pt idx="41">
                  <c:v>3897.3103448275861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0-40E2-8CFE-5A582861C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8D-40BF-AA95-DE7C8903B24E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Viscosity!$AV$2:$AV$17600</c:f>
              <c:numCache>
                <c:formatCode>General</c:formatCode>
                <c:ptCount val="17599"/>
                <c:pt idx="0">
                  <c:v>0</c:v>
                </c:pt>
                <c:pt idx="1">
                  <c:v>2.4483214408257226E-2</c:v>
                </c:pt>
                <c:pt idx="2">
                  <c:v>4.8966428816514453E-2</c:v>
                </c:pt>
                <c:pt idx="3">
                  <c:v>7.3449643224771669E-2</c:v>
                </c:pt>
                <c:pt idx="4">
                  <c:v>9.7932857633028905E-2</c:v>
                </c:pt>
                <c:pt idx="5">
                  <c:v>0.12241607204128613</c:v>
                </c:pt>
                <c:pt idx="6">
                  <c:v>0.14689928644954334</c:v>
                </c:pt>
                <c:pt idx="7">
                  <c:v>0.17138250085780057</c:v>
                </c:pt>
                <c:pt idx="8">
                  <c:v>0.19586571526605781</c:v>
                </c:pt>
                <c:pt idx="9">
                  <c:v>0.22034892967431502</c:v>
                </c:pt>
                <c:pt idx="10">
                  <c:v>0.24483214408257226</c:v>
                </c:pt>
                <c:pt idx="11">
                  <c:v>0.26931535849082949</c:v>
                </c:pt>
                <c:pt idx="12">
                  <c:v>0.29379857289908667</c:v>
                </c:pt>
                <c:pt idx="13">
                  <c:v>0.31828178730734391</c:v>
                </c:pt>
                <c:pt idx="14">
                  <c:v>0.34276500171560115</c:v>
                </c:pt>
                <c:pt idx="15">
                  <c:v>0.36724821612385838</c:v>
                </c:pt>
                <c:pt idx="16">
                  <c:v>0.39173143053211562</c:v>
                </c:pt>
                <c:pt idx="17">
                  <c:v>0.4162146449403728</c:v>
                </c:pt>
                <c:pt idx="18">
                  <c:v>0.44069785934863004</c:v>
                </c:pt>
                <c:pt idx="19">
                  <c:v>0.46518107375688728</c:v>
                </c:pt>
                <c:pt idx="20">
                  <c:v>0.48966428816514451</c:v>
                </c:pt>
                <c:pt idx="21">
                  <c:v>0.51414750257340169</c:v>
                </c:pt>
                <c:pt idx="22">
                  <c:v>0.53863071698165899</c:v>
                </c:pt>
                <c:pt idx="23">
                  <c:v>0.56311393138991617</c:v>
                </c:pt>
                <c:pt idx="24">
                  <c:v>0.58759714579817335</c:v>
                </c:pt>
                <c:pt idx="25">
                  <c:v>0.61208036020643064</c:v>
                </c:pt>
                <c:pt idx="26">
                  <c:v>0.63656357461468782</c:v>
                </c:pt>
                <c:pt idx="27">
                  <c:v>0.66104678902294511</c:v>
                </c:pt>
                <c:pt idx="28">
                  <c:v>0.68553000343120229</c:v>
                </c:pt>
                <c:pt idx="29">
                  <c:v>0.71001321783945948</c:v>
                </c:pt>
                <c:pt idx="30">
                  <c:v>0.73449643224771677</c:v>
                </c:pt>
                <c:pt idx="31">
                  <c:v>0.75897964665597395</c:v>
                </c:pt>
                <c:pt idx="32">
                  <c:v>0.78346286106423124</c:v>
                </c:pt>
                <c:pt idx="33">
                  <c:v>0.80794607547248842</c:v>
                </c:pt>
                <c:pt idx="34">
                  <c:v>0.8324292898807456</c:v>
                </c:pt>
                <c:pt idx="35">
                  <c:v>0.8569125042890029</c:v>
                </c:pt>
                <c:pt idx="36">
                  <c:v>0.88139571869726008</c:v>
                </c:pt>
                <c:pt idx="37">
                  <c:v>0.90587893310551737</c:v>
                </c:pt>
                <c:pt idx="38">
                  <c:v>0.93036214751377455</c:v>
                </c:pt>
                <c:pt idx="39">
                  <c:v>0.95484536192203173</c:v>
                </c:pt>
                <c:pt idx="40">
                  <c:v>0.97932857633028902</c:v>
                </c:pt>
                <c:pt idx="41">
                  <c:v>1.0038117907385462</c:v>
                </c:pt>
                <c:pt idx="42">
                  <c:v>1.0282950051468034</c:v>
                </c:pt>
                <c:pt idx="43">
                  <c:v>1.0527782195550608</c:v>
                </c:pt>
                <c:pt idx="44">
                  <c:v>1.077261433963318</c:v>
                </c:pt>
                <c:pt idx="45">
                  <c:v>1.1017446483715752</c:v>
                </c:pt>
                <c:pt idx="46">
                  <c:v>1.1262278627798323</c:v>
                </c:pt>
                <c:pt idx="47">
                  <c:v>1.1507110771880895</c:v>
                </c:pt>
                <c:pt idx="48">
                  <c:v>1.1751942915963467</c:v>
                </c:pt>
                <c:pt idx="49">
                  <c:v>1.1996775060046041</c:v>
                </c:pt>
                <c:pt idx="50">
                  <c:v>1.2241607204128613</c:v>
                </c:pt>
              </c:numCache>
            </c:numRef>
          </c:xVal>
          <c:yVal>
            <c:numRef>
              <c:f>Viscosity!$AU$2:$AU$17600</c:f>
              <c:numCache>
                <c:formatCode>General</c:formatCode>
                <c:ptCount val="17599"/>
                <c:pt idx="0">
                  <c:v>-1.8100000000000023</c:v>
                </c:pt>
                <c:pt idx="1">
                  <c:v>-3.8100000000000023</c:v>
                </c:pt>
                <c:pt idx="2">
                  <c:v>-1.8100000000000023</c:v>
                </c:pt>
                <c:pt idx="3">
                  <c:v>-1.8100000000000023</c:v>
                </c:pt>
                <c:pt idx="4">
                  <c:v>0.18999999999999773</c:v>
                </c:pt>
                <c:pt idx="5">
                  <c:v>-1.8100000000000023</c:v>
                </c:pt>
                <c:pt idx="6">
                  <c:v>-1.8100000000000023</c:v>
                </c:pt>
                <c:pt idx="7">
                  <c:v>-1.8100000000000023</c:v>
                </c:pt>
                <c:pt idx="8">
                  <c:v>0.18999999999999773</c:v>
                </c:pt>
                <c:pt idx="9">
                  <c:v>-1.8100000000000023</c:v>
                </c:pt>
                <c:pt idx="10">
                  <c:v>0.18999999999999773</c:v>
                </c:pt>
                <c:pt idx="11">
                  <c:v>0.18999999999999773</c:v>
                </c:pt>
                <c:pt idx="12">
                  <c:v>0.18999999999999773</c:v>
                </c:pt>
                <c:pt idx="13">
                  <c:v>0.18999999999999773</c:v>
                </c:pt>
                <c:pt idx="14">
                  <c:v>0.18999999999999773</c:v>
                </c:pt>
                <c:pt idx="15">
                  <c:v>0.18999999999999773</c:v>
                </c:pt>
                <c:pt idx="16">
                  <c:v>0.18999999999999773</c:v>
                </c:pt>
                <c:pt idx="17">
                  <c:v>0.18999999999999773</c:v>
                </c:pt>
                <c:pt idx="18">
                  <c:v>0.18999999999999773</c:v>
                </c:pt>
                <c:pt idx="19">
                  <c:v>0.18999999999999773</c:v>
                </c:pt>
                <c:pt idx="20">
                  <c:v>2.2399999999999984</c:v>
                </c:pt>
                <c:pt idx="21">
                  <c:v>0.18999999999999773</c:v>
                </c:pt>
                <c:pt idx="22">
                  <c:v>0.18999999999999773</c:v>
                </c:pt>
                <c:pt idx="23">
                  <c:v>0.18999999999999773</c:v>
                </c:pt>
                <c:pt idx="24">
                  <c:v>2.2399999999999984</c:v>
                </c:pt>
                <c:pt idx="25">
                  <c:v>0.18999999999999773</c:v>
                </c:pt>
                <c:pt idx="26">
                  <c:v>2.2399999999999984</c:v>
                </c:pt>
                <c:pt idx="27">
                  <c:v>2.2399999999999984</c:v>
                </c:pt>
                <c:pt idx="28">
                  <c:v>2.2399999999999984</c:v>
                </c:pt>
                <c:pt idx="29">
                  <c:v>2.2399999999999984</c:v>
                </c:pt>
                <c:pt idx="30">
                  <c:v>8.2399999999999984</c:v>
                </c:pt>
                <c:pt idx="31">
                  <c:v>12.139999999999997</c:v>
                </c:pt>
                <c:pt idx="32">
                  <c:v>16.139999999999997</c:v>
                </c:pt>
                <c:pt idx="33">
                  <c:v>20.089999999999996</c:v>
                </c:pt>
                <c:pt idx="34">
                  <c:v>30.189999999999998</c:v>
                </c:pt>
                <c:pt idx="35">
                  <c:v>44.34</c:v>
                </c:pt>
                <c:pt idx="36">
                  <c:v>62.239999999999995</c:v>
                </c:pt>
                <c:pt idx="37">
                  <c:v>90.24</c:v>
                </c:pt>
                <c:pt idx="38">
                  <c:v>128.24</c:v>
                </c:pt>
                <c:pt idx="39">
                  <c:v>188.24</c:v>
                </c:pt>
                <c:pt idx="40">
                  <c:v>271.24</c:v>
                </c:pt>
                <c:pt idx="41">
                  <c:v>394.29</c:v>
                </c:pt>
                <c:pt idx="42">
                  <c:v>567.19000000000005</c:v>
                </c:pt>
                <c:pt idx="43">
                  <c:v>749.19</c:v>
                </c:pt>
                <c:pt idx="44">
                  <c:v>940.19</c:v>
                </c:pt>
                <c:pt idx="45">
                  <c:v>1149.19</c:v>
                </c:pt>
                <c:pt idx="46">
                  <c:v>1388.69</c:v>
                </c:pt>
                <c:pt idx="47">
                  <c:v>1670.19</c:v>
                </c:pt>
                <c:pt idx="48">
                  <c:v>1947.19</c:v>
                </c:pt>
                <c:pt idx="49">
                  <c:v>2298.19</c:v>
                </c:pt>
                <c:pt idx="50">
                  <c:v>2648.19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8D-40BF-AA95-DE7C8903B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9-4CD3-BA76-46FCA73D98B3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Viscosity!$BE$2:$BE$17600</c:f>
              <c:numCache>
                <c:formatCode>General</c:formatCode>
                <c:ptCount val="17599"/>
                <c:pt idx="0">
                  <c:v>0</c:v>
                </c:pt>
                <c:pt idx="1">
                  <c:v>1.1340832826337417E-2</c:v>
                </c:pt>
                <c:pt idx="2">
                  <c:v>2.2681665652674834E-2</c:v>
                </c:pt>
                <c:pt idx="3">
                  <c:v>3.4022498479012252E-2</c:v>
                </c:pt>
                <c:pt idx="4">
                  <c:v>4.5363331305349669E-2</c:v>
                </c:pt>
                <c:pt idx="5">
                  <c:v>5.6704164131687079E-2</c:v>
                </c:pt>
                <c:pt idx="6">
                  <c:v>6.8044996958024503E-2</c:v>
                </c:pt>
                <c:pt idx="7">
                  <c:v>7.9385829784361914E-2</c:v>
                </c:pt>
                <c:pt idx="8">
                  <c:v>9.0726662610699338E-2</c:v>
                </c:pt>
                <c:pt idx="9">
                  <c:v>0.10206749543703675</c:v>
                </c:pt>
                <c:pt idx="10">
                  <c:v>0.11340832826337416</c:v>
                </c:pt>
                <c:pt idx="11">
                  <c:v>0.12474916108971158</c:v>
                </c:pt>
                <c:pt idx="12">
                  <c:v>0.13608999391604901</c:v>
                </c:pt>
                <c:pt idx="13">
                  <c:v>0.14743082674238642</c:v>
                </c:pt>
                <c:pt idx="14">
                  <c:v>0.15877165956872383</c:v>
                </c:pt>
                <c:pt idx="15">
                  <c:v>0.17011249239506124</c:v>
                </c:pt>
                <c:pt idx="16">
                  <c:v>0.18145332522139868</c:v>
                </c:pt>
                <c:pt idx="17">
                  <c:v>0.19279415804773609</c:v>
                </c:pt>
                <c:pt idx="18">
                  <c:v>0.2041349908740735</c:v>
                </c:pt>
                <c:pt idx="19">
                  <c:v>0.21547582370041091</c:v>
                </c:pt>
                <c:pt idx="20">
                  <c:v>0.22681665652674832</c:v>
                </c:pt>
                <c:pt idx="21">
                  <c:v>0.23815748935308576</c:v>
                </c:pt>
                <c:pt idx="22">
                  <c:v>0.24949832217942317</c:v>
                </c:pt>
                <c:pt idx="23">
                  <c:v>0.2608391550057606</c:v>
                </c:pt>
                <c:pt idx="24">
                  <c:v>0.27217998783209801</c:v>
                </c:pt>
                <c:pt idx="25">
                  <c:v>0.28352082065843542</c:v>
                </c:pt>
                <c:pt idx="26">
                  <c:v>0.29486165348477283</c:v>
                </c:pt>
                <c:pt idx="27">
                  <c:v>0.30620248631111024</c:v>
                </c:pt>
                <c:pt idx="28">
                  <c:v>0.31754331913744765</c:v>
                </c:pt>
                <c:pt idx="29">
                  <c:v>0.32888415196378507</c:v>
                </c:pt>
                <c:pt idx="30">
                  <c:v>0.34022498479012248</c:v>
                </c:pt>
                <c:pt idx="31">
                  <c:v>0.35156581761645989</c:v>
                </c:pt>
                <c:pt idx="32">
                  <c:v>0.36290665044279735</c:v>
                </c:pt>
                <c:pt idx="33">
                  <c:v>0.37424748326913476</c:v>
                </c:pt>
                <c:pt idx="34">
                  <c:v>0.38558831609547217</c:v>
                </c:pt>
                <c:pt idx="35">
                  <c:v>0.39692914892180958</c:v>
                </c:pt>
                <c:pt idx="36">
                  <c:v>0.40826998174814699</c:v>
                </c:pt>
                <c:pt idx="37">
                  <c:v>0.4196108145744844</c:v>
                </c:pt>
                <c:pt idx="38">
                  <c:v>0.43095164740082181</c:v>
                </c:pt>
                <c:pt idx="39">
                  <c:v>0.44229248022715922</c:v>
                </c:pt>
                <c:pt idx="40">
                  <c:v>0.45363331305349663</c:v>
                </c:pt>
                <c:pt idx="41">
                  <c:v>0.4649741458798341</c:v>
                </c:pt>
                <c:pt idx="42">
                  <c:v>0.47631497870617151</c:v>
                </c:pt>
                <c:pt idx="43">
                  <c:v>0.48765581153250892</c:v>
                </c:pt>
                <c:pt idx="44">
                  <c:v>0.49899664435884633</c:v>
                </c:pt>
                <c:pt idx="45">
                  <c:v>0.51033747718518374</c:v>
                </c:pt>
                <c:pt idx="46">
                  <c:v>0.52167831001152121</c:v>
                </c:pt>
                <c:pt idx="47">
                  <c:v>0.53301914283785856</c:v>
                </c:pt>
                <c:pt idx="48">
                  <c:v>0.54435997566419603</c:v>
                </c:pt>
                <c:pt idx="49">
                  <c:v>0.55570080849053338</c:v>
                </c:pt>
                <c:pt idx="50">
                  <c:v>0.56704164131687085</c:v>
                </c:pt>
                <c:pt idx="51">
                  <c:v>0.5783824741432082</c:v>
                </c:pt>
                <c:pt idx="52">
                  <c:v>0.58972330696954567</c:v>
                </c:pt>
                <c:pt idx="53">
                  <c:v>0.60106413979588302</c:v>
                </c:pt>
                <c:pt idx="54">
                  <c:v>0.61240497262222049</c:v>
                </c:pt>
                <c:pt idx="55">
                  <c:v>0.62374580544855796</c:v>
                </c:pt>
                <c:pt idx="56">
                  <c:v>0.63508663827489531</c:v>
                </c:pt>
                <c:pt idx="57">
                  <c:v>0.64642747110123278</c:v>
                </c:pt>
                <c:pt idx="58">
                  <c:v>0.65776830392757013</c:v>
                </c:pt>
                <c:pt idx="59">
                  <c:v>0.6691091367539076</c:v>
                </c:pt>
                <c:pt idx="60">
                  <c:v>0.68044996958024495</c:v>
                </c:pt>
                <c:pt idx="61">
                  <c:v>0.69179080240658242</c:v>
                </c:pt>
                <c:pt idx="62">
                  <c:v>0.70313163523291977</c:v>
                </c:pt>
                <c:pt idx="63">
                  <c:v>0.71447246805925724</c:v>
                </c:pt>
                <c:pt idx="64">
                  <c:v>0.7258133008855947</c:v>
                </c:pt>
                <c:pt idx="65">
                  <c:v>0.73715413371193206</c:v>
                </c:pt>
                <c:pt idx="66">
                  <c:v>0.74849496653826952</c:v>
                </c:pt>
                <c:pt idx="67">
                  <c:v>0.75983579936460688</c:v>
                </c:pt>
                <c:pt idx="68">
                  <c:v>0.77117663219094434</c:v>
                </c:pt>
                <c:pt idx="69">
                  <c:v>0.7825174650172817</c:v>
                </c:pt>
                <c:pt idx="70">
                  <c:v>0.79385829784361917</c:v>
                </c:pt>
                <c:pt idx="71">
                  <c:v>0.80519913066995652</c:v>
                </c:pt>
                <c:pt idx="72">
                  <c:v>0.81653996349629399</c:v>
                </c:pt>
                <c:pt idx="73">
                  <c:v>0.82788079632263145</c:v>
                </c:pt>
                <c:pt idx="74">
                  <c:v>0.83922162914896881</c:v>
                </c:pt>
                <c:pt idx="75">
                  <c:v>0.85056246197530627</c:v>
                </c:pt>
                <c:pt idx="76">
                  <c:v>0.86190329480164363</c:v>
                </c:pt>
                <c:pt idx="77">
                  <c:v>0.87324412762798109</c:v>
                </c:pt>
                <c:pt idx="78">
                  <c:v>0.88458496045431845</c:v>
                </c:pt>
                <c:pt idx="79">
                  <c:v>0.89592579328065591</c:v>
                </c:pt>
                <c:pt idx="80">
                  <c:v>0.90726662610699327</c:v>
                </c:pt>
                <c:pt idx="81">
                  <c:v>0.91860745893333073</c:v>
                </c:pt>
                <c:pt idx="82">
                  <c:v>0.9299482917596682</c:v>
                </c:pt>
                <c:pt idx="83">
                  <c:v>0.94128912458600555</c:v>
                </c:pt>
                <c:pt idx="84">
                  <c:v>0.95262995741234302</c:v>
                </c:pt>
                <c:pt idx="85">
                  <c:v>0.96397079023868038</c:v>
                </c:pt>
                <c:pt idx="86">
                  <c:v>0.97531162306501784</c:v>
                </c:pt>
                <c:pt idx="87">
                  <c:v>0.9866524558913552</c:v>
                </c:pt>
                <c:pt idx="88">
                  <c:v>0.99799328871769266</c:v>
                </c:pt>
                <c:pt idx="89">
                  <c:v>1.0093341215440301</c:v>
                </c:pt>
                <c:pt idx="90">
                  <c:v>1.0206749543703675</c:v>
                </c:pt>
                <c:pt idx="91">
                  <c:v>1.0320157871967048</c:v>
                </c:pt>
                <c:pt idx="92">
                  <c:v>1.0433566200230424</c:v>
                </c:pt>
                <c:pt idx="93">
                  <c:v>1.0546974528493798</c:v>
                </c:pt>
                <c:pt idx="94">
                  <c:v>1.0660382856757171</c:v>
                </c:pt>
                <c:pt idx="95">
                  <c:v>1.0773791185020545</c:v>
                </c:pt>
                <c:pt idx="96">
                  <c:v>1.0887199513283921</c:v>
                </c:pt>
                <c:pt idx="97">
                  <c:v>1.1000607841547294</c:v>
                </c:pt>
                <c:pt idx="98">
                  <c:v>1.1114016169810668</c:v>
                </c:pt>
                <c:pt idx="99">
                  <c:v>1.1227424498074043</c:v>
                </c:pt>
                <c:pt idx="100">
                  <c:v>1.1340832826337417</c:v>
                </c:pt>
                <c:pt idx="101">
                  <c:v>1.1454241154600791</c:v>
                </c:pt>
                <c:pt idx="102">
                  <c:v>1.1567649482864164</c:v>
                </c:pt>
                <c:pt idx="103">
                  <c:v>1.168105781112754</c:v>
                </c:pt>
                <c:pt idx="104">
                  <c:v>1.1794466139390913</c:v>
                </c:pt>
                <c:pt idx="105">
                  <c:v>1.1907874467654287</c:v>
                </c:pt>
                <c:pt idx="106">
                  <c:v>1.202128279591766</c:v>
                </c:pt>
                <c:pt idx="107">
                  <c:v>1.2134691124181036</c:v>
                </c:pt>
                <c:pt idx="108">
                  <c:v>1.224809945244441</c:v>
                </c:pt>
                <c:pt idx="109">
                  <c:v>1.2361507780707783</c:v>
                </c:pt>
                <c:pt idx="110">
                  <c:v>1.2474916108971159</c:v>
                </c:pt>
                <c:pt idx="111">
                  <c:v>1.2588324437234533</c:v>
                </c:pt>
                <c:pt idx="112">
                  <c:v>1.2701732765497906</c:v>
                </c:pt>
                <c:pt idx="113">
                  <c:v>1.281514109376128</c:v>
                </c:pt>
                <c:pt idx="114">
                  <c:v>1.2928549422024656</c:v>
                </c:pt>
                <c:pt idx="115">
                  <c:v>1.3041957750288029</c:v>
                </c:pt>
                <c:pt idx="116">
                  <c:v>1.3127013996485559</c:v>
                </c:pt>
              </c:numCache>
            </c:numRef>
          </c:xVal>
          <c:yVal>
            <c:numRef>
              <c:f>Viscosity!$BD$2:$BD$17600</c:f>
              <c:numCache>
                <c:formatCode>General</c:formatCode>
                <c:ptCount val="17599"/>
                <c:pt idx="0">
                  <c:v>-8</c:v>
                </c:pt>
                <c:pt idx="1">
                  <c:v>-4</c:v>
                </c:pt>
                <c:pt idx="2">
                  <c:v>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3.9999999999999929</c:v>
                </c:pt>
                <c:pt idx="69">
                  <c:v>3.9999999999999929</c:v>
                </c:pt>
                <c:pt idx="70">
                  <c:v>3.9999999999999929</c:v>
                </c:pt>
                <c:pt idx="71">
                  <c:v>3.9999999999999929</c:v>
                </c:pt>
                <c:pt idx="72">
                  <c:v>3.9999999999999929</c:v>
                </c:pt>
                <c:pt idx="73">
                  <c:v>3.9999999999999929</c:v>
                </c:pt>
                <c:pt idx="74">
                  <c:v>3.9999999999999929</c:v>
                </c:pt>
                <c:pt idx="75">
                  <c:v>3.9999999999999929</c:v>
                </c:pt>
                <c:pt idx="76">
                  <c:v>7.9999999999999929</c:v>
                </c:pt>
                <c:pt idx="77">
                  <c:v>11.999999999999993</c:v>
                </c:pt>
                <c:pt idx="78">
                  <c:v>11.999999999999993</c:v>
                </c:pt>
                <c:pt idx="79">
                  <c:v>20.100000000000001</c:v>
                </c:pt>
                <c:pt idx="80">
                  <c:v>31.699999999999996</c:v>
                </c:pt>
                <c:pt idx="81">
                  <c:v>36.1</c:v>
                </c:pt>
                <c:pt idx="82">
                  <c:v>47.9</c:v>
                </c:pt>
                <c:pt idx="83">
                  <c:v>51.9</c:v>
                </c:pt>
                <c:pt idx="84">
                  <c:v>59.9</c:v>
                </c:pt>
                <c:pt idx="85">
                  <c:v>67.900000000000006</c:v>
                </c:pt>
                <c:pt idx="86">
                  <c:v>79.900000000000006</c:v>
                </c:pt>
                <c:pt idx="87">
                  <c:v>91.9</c:v>
                </c:pt>
                <c:pt idx="88">
                  <c:v>119.9</c:v>
                </c:pt>
                <c:pt idx="89">
                  <c:v>159.9</c:v>
                </c:pt>
                <c:pt idx="90">
                  <c:v>200.9</c:v>
                </c:pt>
                <c:pt idx="91">
                  <c:v>240.9</c:v>
                </c:pt>
                <c:pt idx="92">
                  <c:v>293.89999999999998</c:v>
                </c:pt>
                <c:pt idx="93">
                  <c:v>350.9</c:v>
                </c:pt>
                <c:pt idx="94">
                  <c:v>463.9</c:v>
                </c:pt>
                <c:pt idx="95">
                  <c:v>684.9</c:v>
                </c:pt>
                <c:pt idx="96">
                  <c:v>914.9</c:v>
                </c:pt>
                <c:pt idx="97">
                  <c:v>1079.9000000000001</c:v>
                </c:pt>
                <c:pt idx="98">
                  <c:v>1239.9000000000001</c:v>
                </c:pt>
                <c:pt idx="99">
                  <c:v>1399.9</c:v>
                </c:pt>
                <c:pt idx="100">
                  <c:v>1579.9</c:v>
                </c:pt>
                <c:pt idx="101">
                  <c:v>1759.9</c:v>
                </c:pt>
                <c:pt idx="102">
                  <c:v>1909.9</c:v>
                </c:pt>
                <c:pt idx="103">
                  <c:v>2129.9</c:v>
                </c:pt>
                <c:pt idx="104">
                  <c:v>2239.9</c:v>
                </c:pt>
                <c:pt idx="105">
                  <c:v>2379.9</c:v>
                </c:pt>
                <c:pt idx="106">
                  <c:v>2509.9</c:v>
                </c:pt>
                <c:pt idx="107">
                  <c:v>2659.9</c:v>
                </c:pt>
                <c:pt idx="108">
                  <c:v>2799.9</c:v>
                </c:pt>
                <c:pt idx="109">
                  <c:v>2949.9</c:v>
                </c:pt>
                <c:pt idx="110">
                  <c:v>3059.9</c:v>
                </c:pt>
                <c:pt idx="111">
                  <c:v>3199.9</c:v>
                </c:pt>
                <c:pt idx="112">
                  <c:v>3279.9</c:v>
                </c:pt>
                <c:pt idx="113">
                  <c:v>3409.9</c:v>
                </c:pt>
                <c:pt idx="114">
                  <c:v>3609.9</c:v>
                </c:pt>
                <c:pt idx="115">
                  <c:v>3809.9</c:v>
                </c:pt>
                <c:pt idx="116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9-4CD3-BA76-46FCA73D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8-4F9B-BDFD-B545C2FC20F2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Viscosity!$BN$2:$BN$17600</c:f>
              <c:numCache>
                <c:formatCode>General</c:formatCode>
                <c:ptCount val="17599"/>
                <c:pt idx="0">
                  <c:v>0</c:v>
                </c:pt>
                <c:pt idx="1">
                  <c:v>4.577359343446042E-3</c:v>
                </c:pt>
                <c:pt idx="2">
                  <c:v>9.1547186868920841E-3</c:v>
                </c:pt>
                <c:pt idx="3">
                  <c:v>1.3732078030338126E-2</c:v>
                </c:pt>
                <c:pt idx="4">
                  <c:v>1.8309437373784168E-2</c:v>
                </c:pt>
                <c:pt idx="5">
                  <c:v>2.288679671723021E-2</c:v>
                </c:pt>
                <c:pt idx="6">
                  <c:v>2.7464156060676252E-2</c:v>
                </c:pt>
                <c:pt idx="7">
                  <c:v>3.2041515404122291E-2</c:v>
                </c:pt>
                <c:pt idx="8">
                  <c:v>3.6618874747568336E-2</c:v>
                </c:pt>
                <c:pt idx="9">
                  <c:v>4.1196234091014375E-2</c:v>
                </c:pt>
                <c:pt idx="10">
                  <c:v>4.577359343446042E-2</c:v>
                </c:pt>
                <c:pt idx="11">
                  <c:v>5.0350952777906459E-2</c:v>
                </c:pt>
                <c:pt idx="12">
                  <c:v>5.4928312121352504E-2</c:v>
                </c:pt>
                <c:pt idx="13">
                  <c:v>5.9505671464798543E-2</c:v>
                </c:pt>
                <c:pt idx="14">
                  <c:v>6.4083030808244582E-2</c:v>
                </c:pt>
                <c:pt idx="15">
                  <c:v>6.8660390151690634E-2</c:v>
                </c:pt>
                <c:pt idx="16">
                  <c:v>7.3237749495136673E-2</c:v>
                </c:pt>
                <c:pt idx="17">
                  <c:v>7.7815108838582711E-2</c:v>
                </c:pt>
                <c:pt idx="18">
                  <c:v>8.239246818202875E-2</c:v>
                </c:pt>
                <c:pt idx="19">
                  <c:v>8.6969827525474802E-2</c:v>
                </c:pt>
                <c:pt idx="20">
                  <c:v>9.1547186868920841E-2</c:v>
                </c:pt>
                <c:pt idx="21">
                  <c:v>9.6124546212366879E-2</c:v>
                </c:pt>
                <c:pt idx="22">
                  <c:v>0.10070190555581292</c:v>
                </c:pt>
                <c:pt idx="23">
                  <c:v>0.10527926489925897</c:v>
                </c:pt>
                <c:pt idx="24">
                  <c:v>0.10985662424270501</c:v>
                </c:pt>
                <c:pt idx="25">
                  <c:v>0.11443398358615105</c:v>
                </c:pt>
                <c:pt idx="26">
                  <c:v>0.11901134292959709</c:v>
                </c:pt>
                <c:pt idx="27">
                  <c:v>0.12358870227304314</c:v>
                </c:pt>
                <c:pt idx="28">
                  <c:v>0.12816606161648916</c:v>
                </c:pt>
                <c:pt idx="29">
                  <c:v>0.13274342095993522</c:v>
                </c:pt>
                <c:pt idx="30">
                  <c:v>0.13732078030338127</c:v>
                </c:pt>
                <c:pt idx="31">
                  <c:v>0.14189813964682729</c:v>
                </c:pt>
                <c:pt idx="32">
                  <c:v>0.14647549899027335</c:v>
                </c:pt>
                <c:pt idx="33">
                  <c:v>0.1510528583337194</c:v>
                </c:pt>
                <c:pt idx="34">
                  <c:v>0.15563021767716542</c:v>
                </c:pt>
                <c:pt idx="35">
                  <c:v>0.16020757702061147</c:v>
                </c:pt>
                <c:pt idx="36">
                  <c:v>0.1647849363640575</c:v>
                </c:pt>
                <c:pt idx="37">
                  <c:v>0.16936229570750355</c:v>
                </c:pt>
                <c:pt idx="38">
                  <c:v>0.1739396550509496</c:v>
                </c:pt>
                <c:pt idx="39">
                  <c:v>0.17851701439439563</c:v>
                </c:pt>
                <c:pt idx="40">
                  <c:v>0.18309437373784168</c:v>
                </c:pt>
                <c:pt idx="41">
                  <c:v>0.18767173308128773</c:v>
                </c:pt>
                <c:pt idx="42">
                  <c:v>0.19224909242473376</c:v>
                </c:pt>
                <c:pt idx="43">
                  <c:v>0.19682645176817981</c:v>
                </c:pt>
                <c:pt idx="44">
                  <c:v>0.20140381111162584</c:v>
                </c:pt>
                <c:pt idx="45">
                  <c:v>0.20598117045507189</c:v>
                </c:pt>
                <c:pt idx="46">
                  <c:v>0.21055852979851794</c:v>
                </c:pt>
                <c:pt idx="47">
                  <c:v>0.21513588914196397</c:v>
                </c:pt>
                <c:pt idx="48">
                  <c:v>0.21971324848541002</c:v>
                </c:pt>
                <c:pt idx="49">
                  <c:v>0.22429060782885607</c:v>
                </c:pt>
                <c:pt idx="50">
                  <c:v>0.22886796717230209</c:v>
                </c:pt>
                <c:pt idx="51">
                  <c:v>0.23344532651574815</c:v>
                </c:pt>
                <c:pt idx="52">
                  <c:v>0.23802268585919417</c:v>
                </c:pt>
                <c:pt idx="53">
                  <c:v>0.24260004520264022</c:v>
                </c:pt>
                <c:pt idx="54">
                  <c:v>0.24717740454608628</c:v>
                </c:pt>
                <c:pt idx="55">
                  <c:v>0.25175476388953233</c:v>
                </c:pt>
                <c:pt idx="56">
                  <c:v>0.25633212323297833</c:v>
                </c:pt>
                <c:pt idx="57">
                  <c:v>0.26090948257642438</c:v>
                </c:pt>
                <c:pt idx="58">
                  <c:v>0.26548684191987043</c:v>
                </c:pt>
                <c:pt idx="59">
                  <c:v>0.27006420126331648</c:v>
                </c:pt>
                <c:pt idx="60">
                  <c:v>0.27464156060676254</c:v>
                </c:pt>
                <c:pt idx="61">
                  <c:v>0.27921891995020859</c:v>
                </c:pt>
                <c:pt idx="62">
                  <c:v>0.28379627929365459</c:v>
                </c:pt>
                <c:pt idx="63">
                  <c:v>0.28837363863710064</c:v>
                </c:pt>
                <c:pt idx="64">
                  <c:v>0.29295099798054669</c:v>
                </c:pt>
                <c:pt idx="65">
                  <c:v>0.29752835732399274</c:v>
                </c:pt>
                <c:pt idx="66">
                  <c:v>0.3021057166674388</c:v>
                </c:pt>
                <c:pt idx="67">
                  <c:v>0.30668307601088479</c:v>
                </c:pt>
                <c:pt idx="68">
                  <c:v>0.31126043535433084</c:v>
                </c:pt>
                <c:pt idx="69">
                  <c:v>0.3158377946977769</c:v>
                </c:pt>
                <c:pt idx="70">
                  <c:v>0.32041515404122295</c:v>
                </c:pt>
                <c:pt idx="71">
                  <c:v>0.324992513384669</c:v>
                </c:pt>
                <c:pt idx="72">
                  <c:v>0.329569872728115</c:v>
                </c:pt>
                <c:pt idx="73">
                  <c:v>0.33414723207156105</c:v>
                </c:pt>
                <c:pt idx="74">
                  <c:v>0.3387245914150071</c:v>
                </c:pt>
                <c:pt idx="75">
                  <c:v>0.34330195075845316</c:v>
                </c:pt>
                <c:pt idx="76">
                  <c:v>0.34787931010189921</c:v>
                </c:pt>
                <c:pt idx="77">
                  <c:v>0.35245666944534526</c:v>
                </c:pt>
                <c:pt idx="78">
                  <c:v>0.35703402878879126</c:v>
                </c:pt>
                <c:pt idx="79">
                  <c:v>0.36161138813223731</c:v>
                </c:pt>
                <c:pt idx="80">
                  <c:v>0.36618874747568336</c:v>
                </c:pt>
                <c:pt idx="81">
                  <c:v>0.37076610681912942</c:v>
                </c:pt>
                <c:pt idx="82">
                  <c:v>0.37534346616257547</c:v>
                </c:pt>
                <c:pt idx="83">
                  <c:v>0.37992082550602146</c:v>
                </c:pt>
                <c:pt idx="84">
                  <c:v>0.38449818484946752</c:v>
                </c:pt>
                <c:pt idx="85">
                  <c:v>0.38907554419291357</c:v>
                </c:pt>
                <c:pt idx="86">
                  <c:v>0.39365290353635962</c:v>
                </c:pt>
                <c:pt idx="87">
                  <c:v>0.39823026287980567</c:v>
                </c:pt>
                <c:pt idx="88">
                  <c:v>0.40280762222325167</c:v>
                </c:pt>
                <c:pt idx="89">
                  <c:v>0.40738498156669772</c:v>
                </c:pt>
                <c:pt idx="90">
                  <c:v>0.41196234091014378</c:v>
                </c:pt>
                <c:pt idx="91">
                  <c:v>0.41653970025358983</c:v>
                </c:pt>
                <c:pt idx="92">
                  <c:v>0.42111705959703588</c:v>
                </c:pt>
                <c:pt idx="93">
                  <c:v>0.42569441894048193</c:v>
                </c:pt>
                <c:pt idx="94">
                  <c:v>0.43027177828392793</c:v>
                </c:pt>
                <c:pt idx="95">
                  <c:v>0.43484913762737398</c:v>
                </c:pt>
                <c:pt idx="96">
                  <c:v>0.43942649697082004</c:v>
                </c:pt>
                <c:pt idx="97">
                  <c:v>0.44400385631426609</c:v>
                </c:pt>
                <c:pt idx="98">
                  <c:v>0.44858121565771214</c:v>
                </c:pt>
                <c:pt idx="99">
                  <c:v>0.45315857500115814</c:v>
                </c:pt>
                <c:pt idx="100">
                  <c:v>0.45773593434460419</c:v>
                </c:pt>
                <c:pt idx="101">
                  <c:v>0.46231329368805024</c:v>
                </c:pt>
                <c:pt idx="102">
                  <c:v>0.46689065303149629</c:v>
                </c:pt>
                <c:pt idx="103">
                  <c:v>0.47146801237494235</c:v>
                </c:pt>
                <c:pt idx="104">
                  <c:v>0.47604537171838834</c:v>
                </c:pt>
                <c:pt idx="105">
                  <c:v>0.4806227310618344</c:v>
                </c:pt>
                <c:pt idx="106">
                  <c:v>0.48520009040528045</c:v>
                </c:pt>
                <c:pt idx="107">
                  <c:v>0.4897774497487265</c:v>
                </c:pt>
                <c:pt idx="108">
                  <c:v>0.49435480909217255</c:v>
                </c:pt>
                <c:pt idx="109">
                  <c:v>0.49893216843561861</c:v>
                </c:pt>
                <c:pt idx="110">
                  <c:v>0.50350952777906466</c:v>
                </c:pt>
                <c:pt idx="111">
                  <c:v>0.50808688712251071</c:v>
                </c:pt>
                <c:pt idx="112">
                  <c:v>0.51266424646595665</c:v>
                </c:pt>
                <c:pt idx="113">
                  <c:v>0.5172416058094027</c:v>
                </c:pt>
                <c:pt idx="114">
                  <c:v>0.52181896515284876</c:v>
                </c:pt>
                <c:pt idx="115">
                  <c:v>0.52639632449629481</c:v>
                </c:pt>
                <c:pt idx="116">
                  <c:v>0.53097368383974086</c:v>
                </c:pt>
                <c:pt idx="117">
                  <c:v>0.53555104318318691</c:v>
                </c:pt>
                <c:pt idx="118">
                  <c:v>0.54012840252663297</c:v>
                </c:pt>
                <c:pt idx="119">
                  <c:v>0.54470576187007902</c:v>
                </c:pt>
                <c:pt idx="120">
                  <c:v>0.54928312121352507</c:v>
                </c:pt>
                <c:pt idx="121">
                  <c:v>0.55386048055697112</c:v>
                </c:pt>
                <c:pt idx="122">
                  <c:v>0.55843783990041718</c:v>
                </c:pt>
                <c:pt idx="123">
                  <c:v>0.56301519924386312</c:v>
                </c:pt>
                <c:pt idx="124">
                  <c:v>0.56759255858730917</c:v>
                </c:pt>
                <c:pt idx="125">
                  <c:v>0.57216991793075522</c:v>
                </c:pt>
                <c:pt idx="126">
                  <c:v>0.57674727727420128</c:v>
                </c:pt>
                <c:pt idx="127">
                  <c:v>0.58132463661764733</c:v>
                </c:pt>
                <c:pt idx="128">
                  <c:v>0.58590199596109338</c:v>
                </c:pt>
                <c:pt idx="129">
                  <c:v>0.59047935530453943</c:v>
                </c:pt>
                <c:pt idx="130">
                  <c:v>0.59505671464798549</c:v>
                </c:pt>
                <c:pt idx="131">
                  <c:v>0.59963407399143154</c:v>
                </c:pt>
                <c:pt idx="132">
                  <c:v>0.60421143333487759</c:v>
                </c:pt>
                <c:pt idx="133">
                  <c:v>0.60878879267832353</c:v>
                </c:pt>
                <c:pt idx="134">
                  <c:v>0.61336615202176958</c:v>
                </c:pt>
                <c:pt idx="135">
                  <c:v>0.61794351136521564</c:v>
                </c:pt>
                <c:pt idx="136">
                  <c:v>0.62252087070866169</c:v>
                </c:pt>
                <c:pt idx="137">
                  <c:v>0.62709823005210774</c:v>
                </c:pt>
                <c:pt idx="138">
                  <c:v>0.63167558939555379</c:v>
                </c:pt>
                <c:pt idx="139">
                  <c:v>0.63625294873899985</c:v>
                </c:pt>
                <c:pt idx="140">
                  <c:v>0.6408303080824459</c:v>
                </c:pt>
                <c:pt idx="141">
                  <c:v>0.64540766742589195</c:v>
                </c:pt>
                <c:pt idx="142">
                  <c:v>0.649985026769338</c:v>
                </c:pt>
                <c:pt idx="143">
                  <c:v>0.65456238611278406</c:v>
                </c:pt>
                <c:pt idx="144">
                  <c:v>0.65913974545623</c:v>
                </c:pt>
                <c:pt idx="145">
                  <c:v>0.66371710479967605</c:v>
                </c:pt>
                <c:pt idx="146">
                  <c:v>0.6682944641431221</c:v>
                </c:pt>
                <c:pt idx="147">
                  <c:v>0.67287182348656815</c:v>
                </c:pt>
                <c:pt idx="148">
                  <c:v>0.67744918283001421</c:v>
                </c:pt>
                <c:pt idx="149">
                  <c:v>0.68202654217346026</c:v>
                </c:pt>
                <c:pt idx="150">
                  <c:v>0.68660390151690631</c:v>
                </c:pt>
                <c:pt idx="151">
                  <c:v>0.69118126086035236</c:v>
                </c:pt>
                <c:pt idx="152">
                  <c:v>0.69575862020379842</c:v>
                </c:pt>
                <c:pt idx="153">
                  <c:v>0.70033597954724447</c:v>
                </c:pt>
                <c:pt idx="154">
                  <c:v>0.70491333889069052</c:v>
                </c:pt>
                <c:pt idx="155">
                  <c:v>0.70949069823413646</c:v>
                </c:pt>
                <c:pt idx="156">
                  <c:v>0.71406805757758252</c:v>
                </c:pt>
                <c:pt idx="157">
                  <c:v>0.71864541692102857</c:v>
                </c:pt>
                <c:pt idx="158">
                  <c:v>0.72322277626447462</c:v>
                </c:pt>
                <c:pt idx="159">
                  <c:v>0.72780013560792067</c:v>
                </c:pt>
                <c:pt idx="160">
                  <c:v>0.73237749495136673</c:v>
                </c:pt>
                <c:pt idx="161">
                  <c:v>0.73695485429481278</c:v>
                </c:pt>
                <c:pt idx="162">
                  <c:v>0.74153221363825883</c:v>
                </c:pt>
                <c:pt idx="163">
                  <c:v>0.74610957298170488</c:v>
                </c:pt>
                <c:pt idx="164">
                  <c:v>0.75068693232515094</c:v>
                </c:pt>
                <c:pt idx="165">
                  <c:v>0.75526429166859688</c:v>
                </c:pt>
                <c:pt idx="166">
                  <c:v>0.75984165101204293</c:v>
                </c:pt>
                <c:pt idx="167">
                  <c:v>0.76441901035548898</c:v>
                </c:pt>
                <c:pt idx="168">
                  <c:v>0.76899636969893503</c:v>
                </c:pt>
                <c:pt idx="169">
                  <c:v>0.77357372904238109</c:v>
                </c:pt>
                <c:pt idx="170">
                  <c:v>0.77815108838582714</c:v>
                </c:pt>
                <c:pt idx="171">
                  <c:v>0.78272844772927319</c:v>
                </c:pt>
                <c:pt idx="172">
                  <c:v>0.78730580707271924</c:v>
                </c:pt>
                <c:pt idx="173">
                  <c:v>0.7918831664161653</c:v>
                </c:pt>
                <c:pt idx="174">
                  <c:v>0.79646052575961135</c:v>
                </c:pt>
                <c:pt idx="175">
                  <c:v>0.8010378851030574</c:v>
                </c:pt>
                <c:pt idx="176">
                  <c:v>0.80561524444650334</c:v>
                </c:pt>
                <c:pt idx="177">
                  <c:v>0.81019260378994939</c:v>
                </c:pt>
                <c:pt idx="178">
                  <c:v>0.81476996313339545</c:v>
                </c:pt>
                <c:pt idx="179">
                  <c:v>0.8193473224768415</c:v>
                </c:pt>
                <c:pt idx="180">
                  <c:v>0.82392468182028755</c:v>
                </c:pt>
                <c:pt idx="181">
                  <c:v>0.8285020411637336</c:v>
                </c:pt>
                <c:pt idx="182">
                  <c:v>0.83307940050717966</c:v>
                </c:pt>
                <c:pt idx="183">
                  <c:v>0.83765675985062571</c:v>
                </c:pt>
                <c:pt idx="184">
                  <c:v>0.84223411919407176</c:v>
                </c:pt>
                <c:pt idx="185">
                  <c:v>0.84681147853751781</c:v>
                </c:pt>
                <c:pt idx="186">
                  <c:v>0.85138883788096387</c:v>
                </c:pt>
                <c:pt idx="187">
                  <c:v>0.85596619722440981</c:v>
                </c:pt>
                <c:pt idx="188">
                  <c:v>0.86054355656785586</c:v>
                </c:pt>
                <c:pt idx="189">
                  <c:v>0.86512091591130191</c:v>
                </c:pt>
                <c:pt idx="190">
                  <c:v>0.86969827525474797</c:v>
                </c:pt>
                <c:pt idx="191">
                  <c:v>0.87427563459819402</c:v>
                </c:pt>
                <c:pt idx="192">
                  <c:v>0.87885299394164007</c:v>
                </c:pt>
                <c:pt idx="193">
                  <c:v>0.88343035328508612</c:v>
                </c:pt>
                <c:pt idx="194">
                  <c:v>0.88800771262853218</c:v>
                </c:pt>
                <c:pt idx="195">
                  <c:v>0.89258507197197823</c:v>
                </c:pt>
                <c:pt idx="196">
                  <c:v>0.89716243131542428</c:v>
                </c:pt>
                <c:pt idx="197">
                  <c:v>0.90173979065887022</c:v>
                </c:pt>
                <c:pt idx="198">
                  <c:v>0.90631715000231627</c:v>
                </c:pt>
                <c:pt idx="199">
                  <c:v>0.91089450934576233</c:v>
                </c:pt>
                <c:pt idx="200">
                  <c:v>0.91547186868920838</c:v>
                </c:pt>
                <c:pt idx="201">
                  <c:v>0.92004922803265443</c:v>
                </c:pt>
                <c:pt idx="202">
                  <c:v>0.92462658737610048</c:v>
                </c:pt>
                <c:pt idx="203">
                  <c:v>0.92920394671954654</c:v>
                </c:pt>
                <c:pt idx="204">
                  <c:v>0.93378130606299259</c:v>
                </c:pt>
                <c:pt idx="205">
                  <c:v>0.93835866540643864</c:v>
                </c:pt>
                <c:pt idx="206">
                  <c:v>0.94293602474988469</c:v>
                </c:pt>
                <c:pt idx="207">
                  <c:v>0.94751338409333075</c:v>
                </c:pt>
                <c:pt idx="208">
                  <c:v>0.95209074343677669</c:v>
                </c:pt>
                <c:pt idx="209">
                  <c:v>0.95666810278022274</c:v>
                </c:pt>
                <c:pt idx="210">
                  <c:v>0.96124546212366879</c:v>
                </c:pt>
                <c:pt idx="211">
                  <c:v>0.96582282146711484</c:v>
                </c:pt>
                <c:pt idx="212">
                  <c:v>0.9704001808105609</c:v>
                </c:pt>
                <c:pt idx="213">
                  <c:v>0.97497754015400695</c:v>
                </c:pt>
                <c:pt idx="214">
                  <c:v>0.979554899497453</c:v>
                </c:pt>
                <c:pt idx="215">
                  <c:v>0.98413225884089905</c:v>
                </c:pt>
                <c:pt idx="216">
                  <c:v>0.98870961818434511</c:v>
                </c:pt>
                <c:pt idx="217">
                  <c:v>0.99328697752779116</c:v>
                </c:pt>
                <c:pt idx="218">
                  <c:v>0.99786433687123721</c:v>
                </c:pt>
                <c:pt idx="219">
                  <c:v>1.0024416962146832</c:v>
                </c:pt>
                <c:pt idx="220">
                  <c:v>1.0070190555581293</c:v>
                </c:pt>
                <c:pt idx="221">
                  <c:v>1.0115964149015753</c:v>
                </c:pt>
                <c:pt idx="222">
                  <c:v>1.0161737742450214</c:v>
                </c:pt>
                <c:pt idx="223">
                  <c:v>1.0207511335884674</c:v>
                </c:pt>
                <c:pt idx="224">
                  <c:v>1.0253284929319133</c:v>
                </c:pt>
                <c:pt idx="225">
                  <c:v>1.0299058522753595</c:v>
                </c:pt>
                <c:pt idx="226">
                  <c:v>1.0344832116188054</c:v>
                </c:pt>
                <c:pt idx="227">
                  <c:v>1.0390605709622516</c:v>
                </c:pt>
                <c:pt idx="228">
                  <c:v>1.0436379303056975</c:v>
                </c:pt>
                <c:pt idx="229">
                  <c:v>1.0482152896491437</c:v>
                </c:pt>
                <c:pt idx="230">
                  <c:v>1.0527926489925896</c:v>
                </c:pt>
                <c:pt idx="231">
                  <c:v>1.0573700083360358</c:v>
                </c:pt>
                <c:pt idx="232">
                  <c:v>1.0619473676794817</c:v>
                </c:pt>
                <c:pt idx="233">
                  <c:v>1.0665247270229279</c:v>
                </c:pt>
                <c:pt idx="234">
                  <c:v>1.0711020863663738</c:v>
                </c:pt>
                <c:pt idx="235">
                  <c:v>1.0756794457098198</c:v>
                </c:pt>
                <c:pt idx="236">
                  <c:v>1.0802568050532659</c:v>
                </c:pt>
                <c:pt idx="237">
                  <c:v>1.0848341643967119</c:v>
                </c:pt>
                <c:pt idx="238">
                  <c:v>1.089411523740158</c:v>
                </c:pt>
                <c:pt idx="239">
                  <c:v>1.093988883083604</c:v>
                </c:pt>
                <c:pt idx="240">
                  <c:v>1.0985662424270501</c:v>
                </c:pt>
                <c:pt idx="241">
                  <c:v>1.1031436017704961</c:v>
                </c:pt>
                <c:pt idx="242">
                  <c:v>1.1077209611139422</c:v>
                </c:pt>
                <c:pt idx="243">
                  <c:v>1.1122983204573882</c:v>
                </c:pt>
                <c:pt idx="244">
                  <c:v>1.1168756798008344</c:v>
                </c:pt>
                <c:pt idx="245">
                  <c:v>1.1214530391442803</c:v>
                </c:pt>
                <c:pt idx="246">
                  <c:v>1.1260303984877262</c:v>
                </c:pt>
                <c:pt idx="247">
                  <c:v>1.1306077578311724</c:v>
                </c:pt>
                <c:pt idx="248">
                  <c:v>1.1351851171746183</c:v>
                </c:pt>
                <c:pt idx="249">
                  <c:v>1.1397624765180645</c:v>
                </c:pt>
                <c:pt idx="250">
                  <c:v>1.1443398358615104</c:v>
                </c:pt>
                <c:pt idx="251">
                  <c:v>1.1489171952049566</c:v>
                </c:pt>
                <c:pt idx="252">
                  <c:v>1.1534945545484026</c:v>
                </c:pt>
                <c:pt idx="253">
                  <c:v>1.1580719138918487</c:v>
                </c:pt>
                <c:pt idx="254">
                  <c:v>1.1626492732352947</c:v>
                </c:pt>
                <c:pt idx="255">
                  <c:v>1.1672266325787408</c:v>
                </c:pt>
                <c:pt idx="256">
                  <c:v>1.1718039919221868</c:v>
                </c:pt>
                <c:pt idx="257">
                  <c:v>1.1763813512656327</c:v>
                </c:pt>
                <c:pt idx="258">
                  <c:v>1.1809587106090789</c:v>
                </c:pt>
                <c:pt idx="259">
                  <c:v>1.1855360699525248</c:v>
                </c:pt>
                <c:pt idx="260">
                  <c:v>1.190113429295971</c:v>
                </c:pt>
                <c:pt idx="261">
                  <c:v>1.1946907886394169</c:v>
                </c:pt>
                <c:pt idx="262">
                  <c:v>1.1992681479828631</c:v>
                </c:pt>
                <c:pt idx="263">
                  <c:v>1.203845507326309</c:v>
                </c:pt>
                <c:pt idx="264">
                  <c:v>1.2084228666697552</c:v>
                </c:pt>
                <c:pt idx="265">
                  <c:v>1.2130002260132011</c:v>
                </c:pt>
                <c:pt idx="266">
                  <c:v>1.2175775853566471</c:v>
                </c:pt>
                <c:pt idx="267">
                  <c:v>1.2221549447000932</c:v>
                </c:pt>
                <c:pt idx="268">
                  <c:v>1.2267323040435392</c:v>
                </c:pt>
                <c:pt idx="269">
                  <c:v>1.2313096633869853</c:v>
                </c:pt>
                <c:pt idx="270">
                  <c:v>1.2358870227304313</c:v>
                </c:pt>
                <c:pt idx="271">
                  <c:v>1.2404643820738774</c:v>
                </c:pt>
                <c:pt idx="272">
                  <c:v>1.2450417414173234</c:v>
                </c:pt>
                <c:pt idx="273">
                  <c:v>1.2496191007607695</c:v>
                </c:pt>
                <c:pt idx="274">
                  <c:v>1.2541964601042155</c:v>
                </c:pt>
                <c:pt idx="275">
                  <c:v>1.2587738194476616</c:v>
                </c:pt>
                <c:pt idx="276">
                  <c:v>1.2633511787911076</c:v>
                </c:pt>
                <c:pt idx="277">
                  <c:v>1.2679285381345535</c:v>
                </c:pt>
                <c:pt idx="278">
                  <c:v>1.2725058974779997</c:v>
                </c:pt>
                <c:pt idx="279">
                  <c:v>1.2770832568214456</c:v>
                </c:pt>
                <c:pt idx="280">
                  <c:v>1.2816606161648918</c:v>
                </c:pt>
                <c:pt idx="281">
                  <c:v>1.2862379755083377</c:v>
                </c:pt>
                <c:pt idx="282">
                  <c:v>1.2908153348517839</c:v>
                </c:pt>
                <c:pt idx="283">
                  <c:v>1.2953926941952298</c:v>
                </c:pt>
                <c:pt idx="284">
                  <c:v>1.299970053538676</c:v>
                </c:pt>
                <c:pt idx="285">
                  <c:v>1.3013432613417097</c:v>
                </c:pt>
              </c:numCache>
            </c:numRef>
          </c:xVal>
          <c:yVal>
            <c:numRef>
              <c:f>Viscosity!$BM$2:$BM$17600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12</c:v>
                </c:pt>
                <c:pt idx="112">
                  <c:v>40.1</c:v>
                </c:pt>
                <c:pt idx="113">
                  <c:v>12</c:v>
                </c:pt>
                <c:pt idx="114">
                  <c:v>12</c:v>
                </c:pt>
                <c:pt idx="115">
                  <c:v>35.999999999999993</c:v>
                </c:pt>
                <c:pt idx="116">
                  <c:v>12</c:v>
                </c:pt>
                <c:pt idx="117">
                  <c:v>12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20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8</c:v>
                </c:pt>
                <c:pt idx="138">
                  <c:v>4</c:v>
                </c:pt>
                <c:pt idx="139">
                  <c:v>4</c:v>
                </c:pt>
                <c:pt idx="140">
                  <c:v>8</c:v>
                </c:pt>
                <c:pt idx="141">
                  <c:v>8</c:v>
                </c:pt>
                <c:pt idx="142">
                  <c:v>0</c:v>
                </c:pt>
                <c:pt idx="143">
                  <c:v>-4.2000000000000028</c:v>
                </c:pt>
                <c:pt idx="144">
                  <c:v>0</c:v>
                </c:pt>
                <c:pt idx="145">
                  <c:v>4</c:v>
                </c:pt>
                <c:pt idx="146">
                  <c:v>0</c:v>
                </c:pt>
                <c:pt idx="147">
                  <c:v>4</c:v>
                </c:pt>
                <c:pt idx="148">
                  <c:v>0</c:v>
                </c:pt>
                <c:pt idx="149">
                  <c:v>0</c:v>
                </c:pt>
                <c:pt idx="150">
                  <c:v>-12.100000000000001</c:v>
                </c:pt>
                <c:pt idx="151">
                  <c:v>-12.100000000000001</c:v>
                </c:pt>
                <c:pt idx="152">
                  <c:v>-12.100000000000001</c:v>
                </c:pt>
                <c:pt idx="153">
                  <c:v>-12.100000000000001</c:v>
                </c:pt>
                <c:pt idx="154">
                  <c:v>-12.100000000000001</c:v>
                </c:pt>
                <c:pt idx="155">
                  <c:v>-8</c:v>
                </c:pt>
                <c:pt idx="156">
                  <c:v>35.999999999999993</c:v>
                </c:pt>
                <c:pt idx="157">
                  <c:v>-12.100000000000001</c:v>
                </c:pt>
                <c:pt idx="158">
                  <c:v>-8</c:v>
                </c:pt>
                <c:pt idx="159">
                  <c:v>-12.100000000000001</c:v>
                </c:pt>
                <c:pt idx="160">
                  <c:v>-8</c:v>
                </c:pt>
                <c:pt idx="161">
                  <c:v>-12.100000000000001</c:v>
                </c:pt>
                <c:pt idx="162">
                  <c:v>-12.100000000000001</c:v>
                </c:pt>
                <c:pt idx="163">
                  <c:v>-12.100000000000001</c:v>
                </c:pt>
                <c:pt idx="164">
                  <c:v>-8</c:v>
                </c:pt>
                <c:pt idx="165">
                  <c:v>-12.100000000000001</c:v>
                </c:pt>
                <c:pt idx="166">
                  <c:v>-8</c:v>
                </c:pt>
                <c:pt idx="167">
                  <c:v>-8</c:v>
                </c:pt>
                <c:pt idx="168">
                  <c:v>-12.100000000000001</c:v>
                </c:pt>
                <c:pt idx="169">
                  <c:v>-12.100000000000001</c:v>
                </c:pt>
                <c:pt idx="170">
                  <c:v>-8</c:v>
                </c:pt>
                <c:pt idx="171">
                  <c:v>-8</c:v>
                </c:pt>
                <c:pt idx="172">
                  <c:v>-12.100000000000001</c:v>
                </c:pt>
                <c:pt idx="173">
                  <c:v>-12.100000000000001</c:v>
                </c:pt>
                <c:pt idx="174">
                  <c:v>-12.100000000000001</c:v>
                </c:pt>
                <c:pt idx="175">
                  <c:v>-12.100000000000001</c:v>
                </c:pt>
                <c:pt idx="176">
                  <c:v>-12.100000000000001</c:v>
                </c:pt>
                <c:pt idx="177">
                  <c:v>-12.100000000000001</c:v>
                </c:pt>
                <c:pt idx="178">
                  <c:v>-12.100000000000001</c:v>
                </c:pt>
                <c:pt idx="179">
                  <c:v>-8</c:v>
                </c:pt>
                <c:pt idx="180">
                  <c:v>-12.100000000000001</c:v>
                </c:pt>
                <c:pt idx="181">
                  <c:v>-12.100000000000001</c:v>
                </c:pt>
                <c:pt idx="182">
                  <c:v>-12.100000000000001</c:v>
                </c:pt>
                <c:pt idx="183">
                  <c:v>4</c:v>
                </c:pt>
                <c:pt idx="184">
                  <c:v>-4.2000000000000028</c:v>
                </c:pt>
                <c:pt idx="185">
                  <c:v>-8</c:v>
                </c:pt>
                <c:pt idx="186">
                  <c:v>-4.2000000000000028</c:v>
                </c:pt>
                <c:pt idx="187">
                  <c:v>-8</c:v>
                </c:pt>
                <c:pt idx="188">
                  <c:v>-8</c:v>
                </c:pt>
                <c:pt idx="189">
                  <c:v>-8</c:v>
                </c:pt>
                <c:pt idx="190">
                  <c:v>-8</c:v>
                </c:pt>
                <c:pt idx="191">
                  <c:v>-8</c:v>
                </c:pt>
                <c:pt idx="192">
                  <c:v>-4.2000000000000028</c:v>
                </c:pt>
                <c:pt idx="193">
                  <c:v>-8</c:v>
                </c:pt>
                <c:pt idx="194">
                  <c:v>-4.2000000000000028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</c:v>
                </c:pt>
                <c:pt idx="199">
                  <c:v>4</c:v>
                </c:pt>
                <c:pt idx="200">
                  <c:v>16</c:v>
                </c:pt>
                <c:pt idx="201">
                  <c:v>8</c:v>
                </c:pt>
                <c:pt idx="202">
                  <c:v>8</c:v>
                </c:pt>
                <c:pt idx="203">
                  <c:v>27.999999999999993</c:v>
                </c:pt>
                <c:pt idx="204">
                  <c:v>31.999999999999993</c:v>
                </c:pt>
                <c:pt idx="205">
                  <c:v>27.999999999999993</c:v>
                </c:pt>
                <c:pt idx="206">
                  <c:v>31.999999999999993</c:v>
                </c:pt>
                <c:pt idx="207">
                  <c:v>40.1</c:v>
                </c:pt>
                <c:pt idx="208">
                  <c:v>44.1</c:v>
                </c:pt>
                <c:pt idx="209">
                  <c:v>95.9</c:v>
                </c:pt>
                <c:pt idx="210">
                  <c:v>71.900000000000006</c:v>
                </c:pt>
                <c:pt idx="211">
                  <c:v>67.900000000000006</c:v>
                </c:pt>
                <c:pt idx="212">
                  <c:v>71.900000000000006</c:v>
                </c:pt>
                <c:pt idx="213">
                  <c:v>103.9</c:v>
                </c:pt>
                <c:pt idx="214">
                  <c:v>123.9</c:v>
                </c:pt>
                <c:pt idx="215">
                  <c:v>132.9</c:v>
                </c:pt>
                <c:pt idx="216">
                  <c:v>140.9</c:v>
                </c:pt>
                <c:pt idx="217">
                  <c:v>147.9</c:v>
                </c:pt>
                <c:pt idx="218">
                  <c:v>160.9</c:v>
                </c:pt>
                <c:pt idx="219">
                  <c:v>172.9</c:v>
                </c:pt>
                <c:pt idx="220">
                  <c:v>215.9</c:v>
                </c:pt>
                <c:pt idx="221">
                  <c:v>195.9</c:v>
                </c:pt>
                <c:pt idx="222">
                  <c:v>219.9</c:v>
                </c:pt>
                <c:pt idx="223">
                  <c:v>244.9</c:v>
                </c:pt>
                <c:pt idx="224">
                  <c:v>279.89999999999998</c:v>
                </c:pt>
                <c:pt idx="225">
                  <c:v>292.89999999999998</c:v>
                </c:pt>
                <c:pt idx="226">
                  <c:v>320.89999999999998</c:v>
                </c:pt>
                <c:pt idx="227">
                  <c:v>360.9</c:v>
                </c:pt>
                <c:pt idx="228">
                  <c:v>411.9</c:v>
                </c:pt>
                <c:pt idx="229">
                  <c:v>454.9</c:v>
                </c:pt>
                <c:pt idx="230">
                  <c:v>494.9</c:v>
                </c:pt>
                <c:pt idx="231">
                  <c:v>544.9</c:v>
                </c:pt>
                <c:pt idx="232">
                  <c:v>584.9</c:v>
                </c:pt>
                <c:pt idx="233">
                  <c:v>634.9</c:v>
                </c:pt>
                <c:pt idx="234">
                  <c:v>681.9</c:v>
                </c:pt>
                <c:pt idx="235">
                  <c:v>738.9</c:v>
                </c:pt>
                <c:pt idx="236">
                  <c:v>818.9</c:v>
                </c:pt>
                <c:pt idx="237">
                  <c:v>888.9</c:v>
                </c:pt>
                <c:pt idx="238">
                  <c:v>962.9</c:v>
                </c:pt>
                <c:pt idx="239">
                  <c:v>1013.9</c:v>
                </c:pt>
                <c:pt idx="240">
                  <c:v>1073.9000000000001</c:v>
                </c:pt>
                <c:pt idx="241">
                  <c:v>1133.9000000000001</c:v>
                </c:pt>
                <c:pt idx="242">
                  <c:v>1193.9000000000001</c:v>
                </c:pt>
                <c:pt idx="243">
                  <c:v>1233.9000000000001</c:v>
                </c:pt>
                <c:pt idx="244">
                  <c:v>1293.9000000000001</c:v>
                </c:pt>
                <c:pt idx="245">
                  <c:v>1323.9</c:v>
                </c:pt>
                <c:pt idx="246">
                  <c:v>1403.9</c:v>
                </c:pt>
                <c:pt idx="247">
                  <c:v>1503.9</c:v>
                </c:pt>
                <c:pt idx="248">
                  <c:v>1573.9</c:v>
                </c:pt>
                <c:pt idx="249">
                  <c:v>1633.9</c:v>
                </c:pt>
                <c:pt idx="250">
                  <c:v>1703.9</c:v>
                </c:pt>
                <c:pt idx="251">
                  <c:v>1753.9</c:v>
                </c:pt>
                <c:pt idx="252">
                  <c:v>1803.9</c:v>
                </c:pt>
                <c:pt idx="253">
                  <c:v>1853.9</c:v>
                </c:pt>
                <c:pt idx="254">
                  <c:v>1913.9</c:v>
                </c:pt>
                <c:pt idx="255">
                  <c:v>1953.9</c:v>
                </c:pt>
                <c:pt idx="256">
                  <c:v>2013.9</c:v>
                </c:pt>
                <c:pt idx="257">
                  <c:v>2063.9</c:v>
                </c:pt>
                <c:pt idx="258">
                  <c:v>2113.9</c:v>
                </c:pt>
                <c:pt idx="259">
                  <c:v>2183.9</c:v>
                </c:pt>
                <c:pt idx="260">
                  <c:v>2233.9</c:v>
                </c:pt>
                <c:pt idx="261">
                  <c:v>2283.9</c:v>
                </c:pt>
                <c:pt idx="262">
                  <c:v>2333.9</c:v>
                </c:pt>
                <c:pt idx="263">
                  <c:v>2413.9</c:v>
                </c:pt>
                <c:pt idx="264">
                  <c:v>2463.9</c:v>
                </c:pt>
                <c:pt idx="265">
                  <c:v>2503.9</c:v>
                </c:pt>
                <c:pt idx="266">
                  <c:v>2583.9</c:v>
                </c:pt>
                <c:pt idx="267">
                  <c:v>2633.9</c:v>
                </c:pt>
                <c:pt idx="268">
                  <c:v>2723.9</c:v>
                </c:pt>
                <c:pt idx="269">
                  <c:v>2783.9</c:v>
                </c:pt>
                <c:pt idx="270">
                  <c:v>2833.9</c:v>
                </c:pt>
                <c:pt idx="271">
                  <c:v>2883.9</c:v>
                </c:pt>
                <c:pt idx="272">
                  <c:v>2973.9</c:v>
                </c:pt>
                <c:pt idx="273">
                  <c:v>3033.9</c:v>
                </c:pt>
                <c:pt idx="274">
                  <c:v>3123.9</c:v>
                </c:pt>
                <c:pt idx="275">
                  <c:v>3183.9</c:v>
                </c:pt>
                <c:pt idx="276">
                  <c:v>3253.9</c:v>
                </c:pt>
                <c:pt idx="277">
                  <c:v>3373.9</c:v>
                </c:pt>
                <c:pt idx="278">
                  <c:v>3473.9</c:v>
                </c:pt>
                <c:pt idx="279">
                  <c:v>3533.9</c:v>
                </c:pt>
                <c:pt idx="280">
                  <c:v>3633.9</c:v>
                </c:pt>
                <c:pt idx="281">
                  <c:v>3733.9</c:v>
                </c:pt>
                <c:pt idx="282">
                  <c:v>3803.9</c:v>
                </c:pt>
                <c:pt idx="283">
                  <c:v>3873.9</c:v>
                </c:pt>
                <c:pt idx="284">
                  <c:v>3933.9</c:v>
                </c:pt>
                <c:pt idx="285">
                  <c:v>3973.9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8-4F9B-BDFD-B545C2FC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66-4F3E-9B85-8B5C07EE48AE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Viscosity!$BW$2:$BW$17600</c:f>
              <c:numCache>
                <c:formatCode>General</c:formatCode>
                <c:ptCount val="17599"/>
                <c:pt idx="0">
                  <c:v>0</c:v>
                </c:pt>
                <c:pt idx="1">
                  <c:v>2.9740897495173457E-2</c:v>
                </c:pt>
                <c:pt idx="2">
                  <c:v>5.9481794990346913E-2</c:v>
                </c:pt>
                <c:pt idx="3">
                  <c:v>8.922269248552038E-2</c:v>
                </c:pt>
                <c:pt idx="4">
                  <c:v>0.11896358998069383</c:v>
                </c:pt>
                <c:pt idx="5">
                  <c:v>0.14870448747586729</c:v>
                </c:pt>
                <c:pt idx="6">
                  <c:v>0.17844538497104076</c:v>
                </c:pt>
                <c:pt idx="7">
                  <c:v>0.20818628246621421</c:v>
                </c:pt>
                <c:pt idx="8">
                  <c:v>0.23792717996138765</c:v>
                </c:pt>
                <c:pt idx="9">
                  <c:v>0.26766807745656113</c:v>
                </c:pt>
                <c:pt idx="10">
                  <c:v>0.29740897495173457</c:v>
                </c:pt>
                <c:pt idx="11">
                  <c:v>0.32714987244690802</c:v>
                </c:pt>
                <c:pt idx="12">
                  <c:v>0.35689076994208152</c:v>
                </c:pt>
                <c:pt idx="13">
                  <c:v>0.38663166743725497</c:v>
                </c:pt>
                <c:pt idx="14">
                  <c:v>0.41637256493242841</c:v>
                </c:pt>
                <c:pt idx="15">
                  <c:v>0.44611346242760186</c:v>
                </c:pt>
                <c:pt idx="16">
                  <c:v>0.47585435992277531</c:v>
                </c:pt>
                <c:pt idx="17">
                  <c:v>0.50559525741794875</c:v>
                </c:pt>
                <c:pt idx="18">
                  <c:v>0.53533615491312225</c:v>
                </c:pt>
                <c:pt idx="19">
                  <c:v>0.56507705240829575</c:v>
                </c:pt>
                <c:pt idx="20">
                  <c:v>0.59481794990346915</c:v>
                </c:pt>
                <c:pt idx="21">
                  <c:v>0.62455884739864265</c:v>
                </c:pt>
                <c:pt idx="22">
                  <c:v>0.65429974489381604</c:v>
                </c:pt>
                <c:pt idx="23">
                  <c:v>0.68404064238898954</c:v>
                </c:pt>
                <c:pt idx="24">
                  <c:v>0.71378153988416304</c:v>
                </c:pt>
                <c:pt idx="25">
                  <c:v>0.74352243737933643</c:v>
                </c:pt>
                <c:pt idx="26">
                  <c:v>0.77326333487450993</c:v>
                </c:pt>
                <c:pt idx="27">
                  <c:v>0.80300423236968332</c:v>
                </c:pt>
                <c:pt idx="28">
                  <c:v>0.83274512986485683</c:v>
                </c:pt>
                <c:pt idx="29">
                  <c:v>0.86248602736003033</c:v>
                </c:pt>
                <c:pt idx="30">
                  <c:v>0.89222692485520372</c:v>
                </c:pt>
                <c:pt idx="31">
                  <c:v>0.92196782235037722</c:v>
                </c:pt>
                <c:pt idx="32">
                  <c:v>0.95170871984555061</c:v>
                </c:pt>
                <c:pt idx="33">
                  <c:v>0.98144961734072411</c:v>
                </c:pt>
                <c:pt idx="34">
                  <c:v>1.0111905148358975</c:v>
                </c:pt>
                <c:pt idx="35">
                  <c:v>1.0409314123310711</c:v>
                </c:pt>
                <c:pt idx="36">
                  <c:v>1.0706723098262445</c:v>
                </c:pt>
                <c:pt idx="37">
                  <c:v>1.1004132073214179</c:v>
                </c:pt>
                <c:pt idx="38">
                  <c:v>1.1301541048165915</c:v>
                </c:pt>
                <c:pt idx="39">
                  <c:v>1.1598950023117649</c:v>
                </c:pt>
                <c:pt idx="40">
                  <c:v>1.1896358998069383</c:v>
                </c:pt>
                <c:pt idx="41">
                  <c:v>1.2193767973021117</c:v>
                </c:pt>
                <c:pt idx="42">
                  <c:v>1.2491176947972853</c:v>
                </c:pt>
                <c:pt idx="43">
                  <c:v>1.2788585922924587</c:v>
                </c:pt>
                <c:pt idx="44">
                  <c:v>1.2937290410400455</c:v>
                </c:pt>
              </c:numCache>
            </c:numRef>
          </c:xVal>
          <c:yVal>
            <c:numRef>
              <c:f>Viscosity!$BV$2:$BV$17600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8</c:v>
                </c:pt>
                <c:pt idx="30">
                  <c:v>12.100000000000001</c:v>
                </c:pt>
                <c:pt idx="31">
                  <c:v>15.899999999999999</c:v>
                </c:pt>
                <c:pt idx="32">
                  <c:v>32.1</c:v>
                </c:pt>
                <c:pt idx="33">
                  <c:v>56.099999999999994</c:v>
                </c:pt>
                <c:pt idx="34">
                  <c:v>176</c:v>
                </c:pt>
                <c:pt idx="35">
                  <c:v>375</c:v>
                </c:pt>
                <c:pt idx="36">
                  <c:v>612</c:v>
                </c:pt>
                <c:pt idx="37">
                  <c:v>919</c:v>
                </c:pt>
                <c:pt idx="38">
                  <c:v>1414</c:v>
                </c:pt>
                <c:pt idx="39">
                  <c:v>1774</c:v>
                </c:pt>
                <c:pt idx="40">
                  <c:v>2154</c:v>
                </c:pt>
                <c:pt idx="41">
                  <c:v>2634</c:v>
                </c:pt>
                <c:pt idx="42">
                  <c:v>3074</c:v>
                </c:pt>
                <c:pt idx="43">
                  <c:v>3654</c:v>
                </c:pt>
                <c:pt idx="44">
                  <c:v>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66-4F3E-9B85-8B5C07EE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2-4433-AC29-729A6B3061FF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Viscosity!$CF$2:$CF$17600</c:f>
              <c:numCache>
                <c:formatCode>General</c:formatCode>
                <c:ptCount val="17599"/>
                <c:pt idx="0">
                  <c:v>0</c:v>
                </c:pt>
                <c:pt idx="1">
                  <c:v>2.1249717298932654E-2</c:v>
                </c:pt>
                <c:pt idx="2">
                  <c:v>4.2499434597865308E-2</c:v>
                </c:pt>
                <c:pt idx="3">
                  <c:v>6.3749151896797973E-2</c:v>
                </c:pt>
                <c:pt idx="4">
                  <c:v>8.4998869195730617E-2</c:v>
                </c:pt>
                <c:pt idx="5">
                  <c:v>0.10624858649466327</c:v>
                </c:pt>
                <c:pt idx="6">
                  <c:v>0.12749830379359595</c:v>
                </c:pt>
                <c:pt idx="7">
                  <c:v>0.1487480210925286</c:v>
                </c:pt>
                <c:pt idx="8">
                  <c:v>0.16999773839146123</c:v>
                </c:pt>
                <c:pt idx="9">
                  <c:v>0.19124745569039389</c:v>
                </c:pt>
                <c:pt idx="10">
                  <c:v>0.21249717298932655</c:v>
                </c:pt>
                <c:pt idx="11">
                  <c:v>0.23374689028825921</c:v>
                </c:pt>
                <c:pt idx="12">
                  <c:v>0.25499660758719189</c:v>
                </c:pt>
                <c:pt idx="13">
                  <c:v>0.27624632488612455</c:v>
                </c:pt>
                <c:pt idx="14">
                  <c:v>0.29749604218505721</c:v>
                </c:pt>
                <c:pt idx="15">
                  <c:v>0.31874575948398987</c:v>
                </c:pt>
                <c:pt idx="16">
                  <c:v>0.33999547678292247</c:v>
                </c:pt>
                <c:pt idx="17">
                  <c:v>0.36124519408185513</c:v>
                </c:pt>
                <c:pt idx="18">
                  <c:v>0.38249491138078778</c:v>
                </c:pt>
                <c:pt idx="19">
                  <c:v>0.40374462867972044</c:v>
                </c:pt>
                <c:pt idx="20">
                  <c:v>0.4249943459786531</c:v>
                </c:pt>
                <c:pt idx="21">
                  <c:v>0.44624406327758576</c:v>
                </c:pt>
                <c:pt idx="22">
                  <c:v>0.46749378057651841</c:v>
                </c:pt>
                <c:pt idx="23">
                  <c:v>0.48874349787545107</c:v>
                </c:pt>
                <c:pt idx="24">
                  <c:v>0.50999321517438378</c:v>
                </c:pt>
                <c:pt idx="25">
                  <c:v>0.53124293247331644</c:v>
                </c:pt>
                <c:pt idx="26">
                  <c:v>0.5524926497722491</c:v>
                </c:pt>
                <c:pt idx="27">
                  <c:v>0.57374236707118176</c:v>
                </c:pt>
                <c:pt idx="28">
                  <c:v>0.59499208437011442</c:v>
                </c:pt>
                <c:pt idx="29">
                  <c:v>0.61624180166904707</c:v>
                </c:pt>
                <c:pt idx="30">
                  <c:v>0.63749151896797973</c:v>
                </c:pt>
                <c:pt idx="31">
                  <c:v>0.65874123626691239</c:v>
                </c:pt>
                <c:pt idx="32">
                  <c:v>0.67999095356584494</c:v>
                </c:pt>
                <c:pt idx="33">
                  <c:v>0.70124067086477759</c:v>
                </c:pt>
                <c:pt idx="34">
                  <c:v>0.72249038816371025</c:v>
                </c:pt>
                <c:pt idx="35">
                  <c:v>0.74374010546264291</c:v>
                </c:pt>
                <c:pt idx="36">
                  <c:v>0.76498982276157557</c:v>
                </c:pt>
                <c:pt idx="37">
                  <c:v>0.78623954006050822</c:v>
                </c:pt>
                <c:pt idx="38">
                  <c:v>0.80748925735944088</c:v>
                </c:pt>
                <c:pt idx="39">
                  <c:v>0.82873897465837354</c:v>
                </c:pt>
                <c:pt idx="40">
                  <c:v>0.8499886919573062</c:v>
                </c:pt>
                <c:pt idx="41">
                  <c:v>0.87123840925623885</c:v>
                </c:pt>
                <c:pt idx="42">
                  <c:v>0.89248812655517151</c:v>
                </c:pt>
                <c:pt idx="43">
                  <c:v>0.91373784385410417</c:v>
                </c:pt>
                <c:pt idx="44">
                  <c:v>0.93498756115303683</c:v>
                </c:pt>
                <c:pt idx="45">
                  <c:v>0.95623727845196949</c:v>
                </c:pt>
                <c:pt idx="46">
                  <c:v>0.97748699575090214</c:v>
                </c:pt>
                <c:pt idx="47">
                  <c:v>0.9987367130498348</c:v>
                </c:pt>
                <c:pt idx="48">
                  <c:v>1.0199864303487676</c:v>
                </c:pt>
                <c:pt idx="49">
                  <c:v>1.0412361476477001</c:v>
                </c:pt>
                <c:pt idx="50">
                  <c:v>1.0624858649466329</c:v>
                </c:pt>
                <c:pt idx="51">
                  <c:v>1.0837355822455654</c:v>
                </c:pt>
                <c:pt idx="52">
                  <c:v>1.1049852995444982</c:v>
                </c:pt>
                <c:pt idx="53">
                  <c:v>1.1262350168434307</c:v>
                </c:pt>
                <c:pt idx="54">
                  <c:v>1.1474847341423635</c:v>
                </c:pt>
                <c:pt idx="55">
                  <c:v>1.1687344514412961</c:v>
                </c:pt>
                <c:pt idx="56">
                  <c:v>1.1899841687402288</c:v>
                </c:pt>
                <c:pt idx="57">
                  <c:v>1.2112338860391614</c:v>
                </c:pt>
              </c:numCache>
            </c:numRef>
          </c:xVal>
          <c:yVal>
            <c:numRef>
              <c:f>Viscosity!$CE$2:$CE$17600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4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12</c:v>
                </c:pt>
                <c:pt idx="26">
                  <c:v>6</c:v>
                </c:pt>
                <c:pt idx="27">
                  <c:v>12</c:v>
                </c:pt>
                <c:pt idx="28">
                  <c:v>12</c:v>
                </c:pt>
                <c:pt idx="29">
                  <c:v>14.05</c:v>
                </c:pt>
                <c:pt idx="30">
                  <c:v>14.05</c:v>
                </c:pt>
                <c:pt idx="31">
                  <c:v>14.05</c:v>
                </c:pt>
                <c:pt idx="32">
                  <c:v>14.05</c:v>
                </c:pt>
                <c:pt idx="33">
                  <c:v>16.05</c:v>
                </c:pt>
                <c:pt idx="34">
                  <c:v>16.05</c:v>
                </c:pt>
                <c:pt idx="35">
                  <c:v>17.95</c:v>
                </c:pt>
                <c:pt idx="36">
                  <c:v>17.95</c:v>
                </c:pt>
                <c:pt idx="37">
                  <c:v>17.95</c:v>
                </c:pt>
                <c:pt idx="38">
                  <c:v>22.05</c:v>
                </c:pt>
                <c:pt idx="39">
                  <c:v>26.049999999999997</c:v>
                </c:pt>
                <c:pt idx="40">
                  <c:v>30.049999999999997</c:v>
                </c:pt>
                <c:pt idx="41">
                  <c:v>36.1</c:v>
                </c:pt>
                <c:pt idx="42">
                  <c:v>48.099999999999994</c:v>
                </c:pt>
                <c:pt idx="43">
                  <c:v>64.05</c:v>
                </c:pt>
                <c:pt idx="44">
                  <c:v>100.05</c:v>
                </c:pt>
                <c:pt idx="45">
                  <c:v>150.05000000000001</c:v>
                </c:pt>
                <c:pt idx="46">
                  <c:v>235.05</c:v>
                </c:pt>
                <c:pt idx="47">
                  <c:v>338.6</c:v>
                </c:pt>
                <c:pt idx="48">
                  <c:v>479.6</c:v>
                </c:pt>
                <c:pt idx="49">
                  <c:v>679</c:v>
                </c:pt>
                <c:pt idx="50">
                  <c:v>815</c:v>
                </c:pt>
                <c:pt idx="51">
                  <c:v>994</c:v>
                </c:pt>
                <c:pt idx="52">
                  <c:v>1171</c:v>
                </c:pt>
                <c:pt idx="53">
                  <c:v>1371</c:v>
                </c:pt>
                <c:pt idx="54">
                  <c:v>1636</c:v>
                </c:pt>
                <c:pt idx="55">
                  <c:v>1931.5</c:v>
                </c:pt>
                <c:pt idx="56">
                  <c:v>2265</c:v>
                </c:pt>
                <c:pt idx="57">
                  <c:v>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2-4433-AC29-729A6B30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78-4172-869B-5A4741276CC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Viscosity!$CO$2:$CO$17600</c:f>
              <c:numCache>
                <c:formatCode>General</c:formatCode>
                <c:ptCount val="17599"/>
                <c:pt idx="0">
                  <c:v>0</c:v>
                </c:pt>
                <c:pt idx="1">
                  <c:v>1.5020926676185233E-2</c:v>
                </c:pt>
                <c:pt idx="2">
                  <c:v>3.0041853352370466E-2</c:v>
                </c:pt>
                <c:pt idx="3">
                  <c:v>4.5062780028555696E-2</c:v>
                </c:pt>
                <c:pt idx="4">
                  <c:v>6.0083706704740933E-2</c:v>
                </c:pt>
                <c:pt idx="5">
                  <c:v>7.510463338092617E-2</c:v>
                </c:pt>
                <c:pt idx="6">
                  <c:v>9.0125560057111392E-2</c:v>
                </c:pt>
                <c:pt idx="7">
                  <c:v>0.10514648673329663</c:v>
                </c:pt>
                <c:pt idx="8">
                  <c:v>0.12016741340948187</c:v>
                </c:pt>
                <c:pt idx="9">
                  <c:v>0.1351883400856671</c:v>
                </c:pt>
                <c:pt idx="10">
                  <c:v>0.15020926676185234</c:v>
                </c:pt>
                <c:pt idx="11">
                  <c:v>0.16523019343803758</c:v>
                </c:pt>
                <c:pt idx="12">
                  <c:v>0.18025112011422278</c:v>
                </c:pt>
                <c:pt idx="13">
                  <c:v>0.19527204679040802</c:v>
                </c:pt>
                <c:pt idx="14">
                  <c:v>0.21029297346659326</c:v>
                </c:pt>
                <c:pt idx="15">
                  <c:v>0.22531390014277849</c:v>
                </c:pt>
                <c:pt idx="16">
                  <c:v>0.24033482681896373</c:v>
                </c:pt>
                <c:pt idx="17">
                  <c:v>0.25535575349514894</c:v>
                </c:pt>
                <c:pt idx="18">
                  <c:v>0.2703766801713342</c:v>
                </c:pt>
                <c:pt idx="19">
                  <c:v>0.28539760684751941</c:v>
                </c:pt>
                <c:pt idx="20">
                  <c:v>0.30041853352370468</c:v>
                </c:pt>
                <c:pt idx="21">
                  <c:v>0.31543946019988989</c:v>
                </c:pt>
                <c:pt idx="22">
                  <c:v>0.33046038687607515</c:v>
                </c:pt>
                <c:pt idx="23">
                  <c:v>0.34548131355226036</c:v>
                </c:pt>
                <c:pt idx="24">
                  <c:v>0.36050224022844557</c:v>
                </c:pt>
                <c:pt idx="25">
                  <c:v>0.37552316690463083</c:v>
                </c:pt>
                <c:pt idx="26">
                  <c:v>0.39054409358081604</c:v>
                </c:pt>
                <c:pt idx="27">
                  <c:v>0.40556502025700131</c:v>
                </c:pt>
                <c:pt idx="28">
                  <c:v>0.42058594693318652</c:v>
                </c:pt>
                <c:pt idx="29">
                  <c:v>0.43560687360937178</c:v>
                </c:pt>
                <c:pt idx="30">
                  <c:v>0.45062780028555699</c:v>
                </c:pt>
                <c:pt idx="31">
                  <c:v>0.4656487269617422</c:v>
                </c:pt>
                <c:pt idx="32">
                  <c:v>0.48066965363792746</c:v>
                </c:pt>
                <c:pt idx="33">
                  <c:v>0.49569058031411267</c:v>
                </c:pt>
                <c:pt idx="34">
                  <c:v>0.51071150699029788</c:v>
                </c:pt>
                <c:pt idx="35">
                  <c:v>0.52573243366648315</c:v>
                </c:pt>
                <c:pt idx="36">
                  <c:v>0.54075336034266841</c:v>
                </c:pt>
                <c:pt idx="37">
                  <c:v>0.55577428701885367</c:v>
                </c:pt>
                <c:pt idx="38">
                  <c:v>0.57079521369503883</c:v>
                </c:pt>
                <c:pt idx="39">
                  <c:v>0.58581614037122409</c:v>
                </c:pt>
                <c:pt idx="40">
                  <c:v>0.60083706704740936</c:v>
                </c:pt>
                <c:pt idx="41">
                  <c:v>0.61585799372359451</c:v>
                </c:pt>
                <c:pt idx="42">
                  <c:v>0.63087892039977977</c:v>
                </c:pt>
                <c:pt idx="43">
                  <c:v>0.64589984707596504</c:v>
                </c:pt>
                <c:pt idx="44">
                  <c:v>0.6609207737521503</c:v>
                </c:pt>
                <c:pt idx="45">
                  <c:v>0.67594170042833546</c:v>
                </c:pt>
                <c:pt idx="46">
                  <c:v>0.69096262710452072</c:v>
                </c:pt>
                <c:pt idx="47">
                  <c:v>0.70598355378070599</c:v>
                </c:pt>
                <c:pt idx="48">
                  <c:v>0.72100448045689114</c:v>
                </c:pt>
                <c:pt idx="49">
                  <c:v>0.7360254071330764</c:v>
                </c:pt>
                <c:pt idx="50">
                  <c:v>0.75104633380926167</c:v>
                </c:pt>
                <c:pt idx="51">
                  <c:v>0.76606726048544693</c:v>
                </c:pt>
                <c:pt idx="52">
                  <c:v>0.78108818716163209</c:v>
                </c:pt>
                <c:pt idx="53">
                  <c:v>0.79610911383781735</c:v>
                </c:pt>
                <c:pt idx="54">
                  <c:v>0.81113004051400261</c:v>
                </c:pt>
                <c:pt idx="55">
                  <c:v>0.82615096719018777</c:v>
                </c:pt>
                <c:pt idx="56">
                  <c:v>0.84117189386637303</c:v>
                </c:pt>
                <c:pt idx="57">
                  <c:v>0.8561928205425583</c:v>
                </c:pt>
                <c:pt idx="58">
                  <c:v>0.87121374721874356</c:v>
                </c:pt>
                <c:pt idx="59">
                  <c:v>0.88623467389492872</c:v>
                </c:pt>
                <c:pt idx="60">
                  <c:v>0.90125560057111398</c:v>
                </c:pt>
                <c:pt idx="61">
                  <c:v>0.91627652724729924</c:v>
                </c:pt>
                <c:pt idx="62">
                  <c:v>0.9312974539234844</c:v>
                </c:pt>
                <c:pt idx="63">
                  <c:v>0.94631838059966966</c:v>
                </c:pt>
                <c:pt idx="64">
                  <c:v>0.96133930727585493</c:v>
                </c:pt>
                <c:pt idx="65">
                  <c:v>0.97636023395204019</c:v>
                </c:pt>
                <c:pt idx="66">
                  <c:v>0.99138116062822534</c:v>
                </c:pt>
                <c:pt idx="67">
                  <c:v>1.0064020873044106</c:v>
                </c:pt>
                <c:pt idx="68">
                  <c:v>1.0214230139805958</c:v>
                </c:pt>
                <c:pt idx="69">
                  <c:v>1.0364439406567811</c:v>
                </c:pt>
                <c:pt idx="70">
                  <c:v>1.0514648673329663</c:v>
                </c:pt>
                <c:pt idx="71">
                  <c:v>1.0664857940091514</c:v>
                </c:pt>
                <c:pt idx="72">
                  <c:v>1.0815067206853368</c:v>
                </c:pt>
                <c:pt idx="73">
                  <c:v>1.096527647361522</c:v>
                </c:pt>
                <c:pt idx="74">
                  <c:v>1.1115485740377073</c:v>
                </c:pt>
                <c:pt idx="75">
                  <c:v>1.1265695007138925</c:v>
                </c:pt>
                <c:pt idx="76">
                  <c:v>1.1415904273900777</c:v>
                </c:pt>
                <c:pt idx="77">
                  <c:v>1.156611354066263</c:v>
                </c:pt>
                <c:pt idx="78">
                  <c:v>1.1716322807424482</c:v>
                </c:pt>
                <c:pt idx="79">
                  <c:v>1.1866532074186333</c:v>
                </c:pt>
                <c:pt idx="80">
                  <c:v>1.2016741340948187</c:v>
                </c:pt>
                <c:pt idx="81">
                  <c:v>1.2166950607710039</c:v>
                </c:pt>
                <c:pt idx="82">
                  <c:v>1.231715987447189</c:v>
                </c:pt>
                <c:pt idx="83">
                  <c:v>1.2467369141233744</c:v>
                </c:pt>
                <c:pt idx="84">
                  <c:v>1.2617578407995595</c:v>
                </c:pt>
                <c:pt idx="85">
                  <c:v>1.2767787674757447</c:v>
                </c:pt>
                <c:pt idx="86">
                  <c:v>1.2917996941519301</c:v>
                </c:pt>
                <c:pt idx="87">
                  <c:v>1.2985591111562134</c:v>
                </c:pt>
              </c:numCache>
            </c:numRef>
          </c:xVal>
          <c:yVal>
            <c:numRef>
              <c:f>Viscosity!$CN$2:$CN$17600</c:f>
              <c:numCache>
                <c:formatCode>General</c:formatCode>
                <c:ptCount val="17599"/>
                <c:pt idx="0">
                  <c:v>6.2580645161290889</c:v>
                </c:pt>
                <c:pt idx="1">
                  <c:v>6.2580645161290889</c:v>
                </c:pt>
                <c:pt idx="2">
                  <c:v>6.2580645161290889</c:v>
                </c:pt>
                <c:pt idx="3">
                  <c:v>6.2580645161290889</c:v>
                </c:pt>
                <c:pt idx="4">
                  <c:v>10.258064516129089</c:v>
                </c:pt>
                <c:pt idx="5">
                  <c:v>10.258064516129089</c:v>
                </c:pt>
                <c:pt idx="6">
                  <c:v>6.2580645161290889</c:v>
                </c:pt>
                <c:pt idx="7">
                  <c:v>10.258064516129089</c:v>
                </c:pt>
                <c:pt idx="8">
                  <c:v>10.258064516129089</c:v>
                </c:pt>
                <c:pt idx="9">
                  <c:v>-1.741935483870904</c:v>
                </c:pt>
                <c:pt idx="10">
                  <c:v>-1.741935483870904</c:v>
                </c:pt>
                <c:pt idx="11">
                  <c:v>-1.741935483870904</c:v>
                </c:pt>
                <c:pt idx="12">
                  <c:v>-1.741935483870904</c:v>
                </c:pt>
                <c:pt idx="13">
                  <c:v>-1.741935483870904</c:v>
                </c:pt>
                <c:pt idx="14">
                  <c:v>2.258064516129096</c:v>
                </c:pt>
                <c:pt idx="15">
                  <c:v>-1.741935483870904</c:v>
                </c:pt>
                <c:pt idx="16">
                  <c:v>-1.741935483870904</c:v>
                </c:pt>
                <c:pt idx="17">
                  <c:v>-1.741935483870904</c:v>
                </c:pt>
                <c:pt idx="18">
                  <c:v>-1.741935483870904</c:v>
                </c:pt>
                <c:pt idx="19">
                  <c:v>-1.741935483870904</c:v>
                </c:pt>
                <c:pt idx="20">
                  <c:v>-5.741935483870904</c:v>
                </c:pt>
                <c:pt idx="21">
                  <c:v>-5.741935483870904</c:v>
                </c:pt>
                <c:pt idx="22">
                  <c:v>-5.741935483870904</c:v>
                </c:pt>
                <c:pt idx="23">
                  <c:v>-1.741935483870904</c:v>
                </c:pt>
                <c:pt idx="24">
                  <c:v>-1.741935483870904</c:v>
                </c:pt>
                <c:pt idx="25">
                  <c:v>-1.741935483870904</c:v>
                </c:pt>
                <c:pt idx="26">
                  <c:v>-5.741935483870904</c:v>
                </c:pt>
                <c:pt idx="27">
                  <c:v>-5.741935483870904</c:v>
                </c:pt>
                <c:pt idx="28">
                  <c:v>-1.741935483870904</c:v>
                </c:pt>
                <c:pt idx="29">
                  <c:v>-1.741935483870904</c:v>
                </c:pt>
                <c:pt idx="30">
                  <c:v>-1.741935483870904</c:v>
                </c:pt>
                <c:pt idx="31">
                  <c:v>-1.741935483870904</c:v>
                </c:pt>
                <c:pt idx="32">
                  <c:v>-1.741935483870904</c:v>
                </c:pt>
                <c:pt idx="33">
                  <c:v>-1.741935483870904</c:v>
                </c:pt>
                <c:pt idx="34">
                  <c:v>-5.741935483870904</c:v>
                </c:pt>
                <c:pt idx="35">
                  <c:v>-1.741935483870904</c:v>
                </c:pt>
                <c:pt idx="36">
                  <c:v>-1.741935483870904</c:v>
                </c:pt>
                <c:pt idx="37">
                  <c:v>-1.741935483870904</c:v>
                </c:pt>
                <c:pt idx="38">
                  <c:v>-1.741935483870904</c:v>
                </c:pt>
                <c:pt idx="39">
                  <c:v>-1.741935483870904</c:v>
                </c:pt>
                <c:pt idx="40">
                  <c:v>-1.741935483870904</c:v>
                </c:pt>
                <c:pt idx="41">
                  <c:v>-1.741935483870904</c:v>
                </c:pt>
                <c:pt idx="42">
                  <c:v>-1.741935483870904</c:v>
                </c:pt>
                <c:pt idx="43">
                  <c:v>-1.741935483870904</c:v>
                </c:pt>
                <c:pt idx="44">
                  <c:v>-1.741935483870904</c:v>
                </c:pt>
                <c:pt idx="45">
                  <c:v>-1.741935483870904</c:v>
                </c:pt>
                <c:pt idx="46">
                  <c:v>-1.741935483870904</c:v>
                </c:pt>
                <c:pt idx="47">
                  <c:v>-1.741935483870904</c:v>
                </c:pt>
                <c:pt idx="48">
                  <c:v>-1.741935483870904</c:v>
                </c:pt>
                <c:pt idx="49">
                  <c:v>-1.741935483870904</c:v>
                </c:pt>
                <c:pt idx="50">
                  <c:v>-1.741935483870904</c:v>
                </c:pt>
                <c:pt idx="51">
                  <c:v>-1.741935483870904</c:v>
                </c:pt>
                <c:pt idx="52">
                  <c:v>-1.741935483870904</c:v>
                </c:pt>
                <c:pt idx="53">
                  <c:v>-1.741935483870904</c:v>
                </c:pt>
                <c:pt idx="54">
                  <c:v>2.258064516129096</c:v>
                </c:pt>
                <c:pt idx="55">
                  <c:v>2.258064516129096</c:v>
                </c:pt>
                <c:pt idx="56">
                  <c:v>2.258064516129096</c:v>
                </c:pt>
                <c:pt idx="57">
                  <c:v>2.258064516129096</c:v>
                </c:pt>
                <c:pt idx="58">
                  <c:v>2.258064516129096</c:v>
                </c:pt>
                <c:pt idx="59">
                  <c:v>2.258064516129096</c:v>
                </c:pt>
                <c:pt idx="60">
                  <c:v>6.2580645161290889</c:v>
                </c:pt>
                <c:pt idx="61">
                  <c:v>6.2580645161290889</c:v>
                </c:pt>
                <c:pt idx="62">
                  <c:v>14.258064516129089</c:v>
                </c:pt>
                <c:pt idx="63">
                  <c:v>22.358064516129097</c:v>
                </c:pt>
                <c:pt idx="64">
                  <c:v>38.358064516129097</c:v>
                </c:pt>
                <c:pt idx="65">
                  <c:v>62.158064516129095</c:v>
                </c:pt>
                <c:pt idx="66">
                  <c:v>106.15806451612909</c:v>
                </c:pt>
                <c:pt idx="67">
                  <c:v>154.15806451612909</c:v>
                </c:pt>
                <c:pt idx="68">
                  <c:v>231.15806451612909</c:v>
                </c:pt>
                <c:pt idx="69">
                  <c:v>313.15806451612912</c:v>
                </c:pt>
                <c:pt idx="70">
                  <c:v>473.15806451612912</c:v>
                </c:pt>
                <c:pt idx="71">
                  <c:v>607.15806451612912</c:v>
                </c:pt>
                <c:pt idx="72">
                  <c:v>760.15806451612912</c:v>
                </c:pt>
                <c:pt idx="73">
                  <c:v>1062.1580645161291</c:v>
                </c:pt>
                <c:pt idx="74">
                  <c:v>1202.1580645161291</c:v>
                </c:pt>
                <c:pt idx="75">
                  <c:v>1452.1580645161291</c:v>
                </c:pt>
                <c:pt idx="76">
                  <c:v>1632.1580645161291</c:v>
                </c:pt>
                <c:pt idx="77">
                  <c:v>1812.1580645161291</c:v>
                </c:pt>
                <c:pt idx="78">
                  <c:v>1942.1580645161291</c:v>
                </c:pt>
                <c:pt idx="79">
                  <c:v>2232.1580645161289</c:v>
                </c:pt>
                <c:pt idx="80">
                  <c:v>2412.1580645161289</c:v>
                </c:pt>
                <c:pt idx="81">
                  <c:v>2632.1580645161289</c:v>
                </c:pt>
                <c:pt idx="82">
                  <c:v>2802.1580645161289</c:v>
                </c:pt>
                <c:pt idx="83">
                  <c:v>3012.1580645161289</c:v>
                </c:pt>
                <c:pt idx="84">
                  <c:v>3262.1580645161289</c:v>
                </c:pt>
                <c:pt idx="85">
                  <c:v>3512.1580645161289</c:v>
                </c:pt>
                <c:pt idx="86">
                  <c:v>3712.1580645161289</c:v>
                </c:pt>
                <c:pt idx="87">
                  <c:v>3952.1580645161289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78-4172-869B-5A4741276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F1-4886-B93B-122C7AE04F0A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Viscosity!$CX$2:$CX$17600</c:f>
              <c:numCache>
                <c:formatCode>General</c:formatCode>
                <c:ptCount val="17599"/>
                <c:pt idx="0">
                  <c:v>0</c:v>
                </c:pt>
                <c:pt idx="1">
                  <c:v>6.9689823302838154E-3</c:v>
                </c:pt>
                <c:pt idx="2">
                  <c:v>1.3937964660567631E-2</c:v>
                </c:pt>
                <c:pt idx="3">
                  <c:v>2.0906946990851445E-2</c:v>
                </c:pt>
                <c:pt idx="4">
                  <c:v>2.7875929321135261E-2</c:v>
                </c:pt>
                <c:pt idx="5">
                  <c:v>3.4844911651419078E-2</c:v>
                </c:pt>
                <c:pt idx="6">
                  <c:v>4.181389398170289E-2</c:v>
                </c:pt>
                <c:pt idx="7">
                  <c:v>4.8782876311986703E-2</c:v>
                </c:pt>
                <c:pt idx="8">
                  <c:v>5.5751858642270523E-2</c:v>
                </c:pt>
                <c:pt idx="9">
                  <c:v>6.2720840972554329E-2</c:v>
                </c:pt>
                <c:pt idx="10">
                  <c:v>6.9689823302838155E-2</c:v>
                </c:pt>
                <c:pt idx="11">
                  <c:v>7.6658805633121968E-2</c:v>
                </c:pt>
                <c:pt idx="12">
                  <c:v>8.3627787963405781E-2</c:v>
                </c:pt>
                <c:pt idx="13">
                  <c:v>9.0596770293689594E-2</c:v>
                </c:pt>
                <c:pt idx="14">
                  <c:v>9.7565752623973406E-2</c:v>
                </c:pt>
                <c:pt idx="15">
                  <c:v>0.10453473495425722</c:v>
                </c:pt>
                <c:pt idx="16">
                  <c:v>0.11150371728454105</c:v>
                </c:pt>
                <c:pt idx="17">
                  <c:v>0.11847269961482486</c:v>
                </c:pt>
                <c:pt idx="18">
                  <c:v>0.12544168194510866</c:v>
                </c:pt>
                <c:pt idx="19">
                  <c:v>0.1324106642753925</c:v>
                </c:pt>
                <c:pt idx="20">
                  <c:v>0.13937964660567631</c:v>
                </c:pt>
                <c:pt idx="21">
                  <c:v>0.14634862893596012</c:v>
                </c:pt>
                <c:pt idx="22">
                  <c:v>0.15331761126624394</c:v>
                </c:pt>
                <c:pt idx="23">
                  <c:v>0.16028659359652775</c:v>
                </c:pt>
                <c:pt idx="24">
                  <c:v>0.16725557592681156</c:v>
                </c:pt>
                <c:pt idx="25">
                  <c:v>0.17422455825709537</c:v>
                </c:pt>
                <c:pt idx="26">
                  <c:v>0.18119354058737919</c:v>
                </c:pt>
                <c:pt idx="27">
                  <c:v>0.188162522917663</c:v>
                </c:pt>
                <c:pt idx="28">
                  <c:v>0.19513150524794681</c:v>
                </c:pt>
                <c:pt idx="29">
                  <c:v>0.20210048757823063</c:v>
                </c:pt>
                <c:pt idx="30">
                  <c:v>0.20906946990851444</c:v>
                </c:pt>
                <c:pt idx="31">
                  <c:v>0.21603845223879828</c:v>
                </c:pt>
                <c:pt idx="32">
                  <c:v>0.22300743456908209</c:v>
                </c:pt>
                <c:pt idx="33">
                  <c:v>0.2299764168993659</c:v>
                </c:pt>
                <c:pt idx="34">
                  <c:v>0.23694539922964972</c:v>
                </c:pt>
                <c:pt idx="35">
                  <c:v>0.24391438155993353</c:v>
                </c:pt>
                <c:pt idx="36">
                  <c:v>0.25088336389021731</c:v>
                </c:pt>
                <c:pt idx="37">
                  <c:v>0.25785234622050118</c:v>
                </c:pt>
                <c:pt idx="38">
                  <c:v>0.264821328550785</c:v>
                </c:pt>
                <c:pt idx="39">
                  <c:v>0.27179031088106881</c:v>
                </c:pt>
                <c:pt idx="40">
                  <c:v>0.27875929321135262</c:v>
                </c:pt>
                <c:pt idx="41">
                  <c:v>0.28572827554163643</c:v>
                </c:pt>
                <c:pt idx="42">
                  <c:v>0.29269725787192025</c:v>
                </c:pt>
                <c:pt idx="43">
                  <c:v>0.29966624020220406</c:v>
                </c:pt>
                <c:pt idx="44">
                  <c:v>0.30663522253248787</c:v>
                </c:pt>
                <c:pt idx="45">
                  <c:v>0.31360420486277168</c:v>
                </c:pt>
                <c:pt idx="46">
                  <c:v>0.3205731871930555</c:v>
                </c:pt>
                <c:pt idx="47">
                  <c:v>0.32754216952333931</c:v>
                </c:pt>
                <c:pt idx="48">
                  <c:v>0.33451115185362312</c:v>
                </c:pt>
                <c:pt idx="49">
                  <c:v>0.34148013418390694</c:v>
                </c:pt>
                <c:pt idx="50">
                  <c:v>0.34844911651419075</c:v>
                </c:pt>
                <c:pt idx="51">
                  <c:v>0.35541809884447456</c:v>
                </c:pt>
                <c:pt idx="52">
                  <c:v>0.36238708117475837</c:v>
                </c:pt>
                <c:pt idx="53">
                  <c:v>0.36935606350504219</c:v>
                </c:pt>
                <c:pt idx="54">
                  <c:v>0.376325045835326</c:v>
                </c:pt>
                <c:pt idx="55">
                  <c:v>0.38329402816560981</c:v>
                </c:pt>
                <c:pt idx="56">
                  <c:v>0.39026301049589363</c:v>
                </c:pt>
                <c:pt idx="57">
                  <c:v>0.39723199282617744</c:v>
                </c:pt>
                <c:pt idx="58">
                  <c:v>0.40420097515646125</c:v>
                </c:pt>
                <c:pt idx="59">
                  <c:v>0.41116995748674506</c:v>
                </c:pt>
                <c:pt idx="60">
                  <c:v>0.41813893981702888</c:v>
                </c:pt>
                <c:pt idx="61">
                  <c:v>0.42510792214731274</c:v>
                </c:pt>
                <c:pt idx="62">
                  <c:v>0.43207690447759656</c:v>
                </c:pt>
                <c:pt idx="63">
                  <c:v>0.43904588680788037</c:v>
                </c:pt>
                <c:pt idx="64">
                  <c:v>0.44601486913816418</c:v>
                </c:pt>
                <c:pt idx="65">
                  <c:v>0.452983851468448</c:v>
                </c:pt>
                <c:pt idx="66">
                  <c:v>0.45995283379873181</c:v>
                </c:pt>
                <c:pt idx="67">
                  <c:v>0.46692181612901562</c:v>
                </c:pt>
                <c:pt idx="68">
                  <c:v>0.47389079845929943</c:v>
                </c:pt>
                <c:pt idx="69">
                  <c:v>0.48085978078958325</c:v>
                </c:pt>
                <c:pt idx="70">
                  <c:v>0.48782876311986706</c:v>
                </c:pt>
                <c:pt idx="71">
                  <c:v>0.49479774545015087</c:v>
                </c:pt>
                <c:pt idx="72">
                  <c:v>0.50176672778043463</c:v>
                </c:pt>
                <c:pt idx="73">
                  <c:v>0.5087357101107185</c:v>
                </c:pt>
                <c:pt idx="74">
                  <c:v>0.51570469244100237</c:v>
                </c:pt>
                <c:pt idx="75">
                  <c:v>0.52267367477128612</c:v>
                </c:pt>
                <c:pt idx="76">
                  <c:v>0.52964265710156999</c:v>
                </c:pt>
                <c:pt idx="77">
                  <c:v>0.53661163943185375</c:v>
                </c:pt>
                <c:pt idx="78">
                  <c:v>0.54358062176213762</c:v>
                </c:pt>
                <c:pt idx="79">
                  <c:v>0.55054960409242137</c:v>
                </c:pt>
                <c:pt idx="80">
                  <c:v>0.55751858642270524</c:v>
                </c:pt>
                <c:pt idx="81">
                  <c:v>0.564487568752989</c:v>
                </c:pt>
                <c:pt idx="82">
                  <c:v>0.57145655108327287</c:v>
                </c:pt>
                <c:pt idx="83">
                  <c:v>0.57842553341355663</c:v>
                </c:pt>
                <c:pt idx="84">
                  <c:v>0.58539451574384049</c:v>
                </c:pt>
                <c:pt idx="85">
                  <c:v>0.59236349807412425</c:v>
                </c:pt>
                <c:pt idx="86">
                  <c:v>0.59933248040440812</c:v>
                </c:pt>
                <c:pt idx="87">
                  <c:v>0.60630146273469188</c:v>
                </c:pt>
                <c:pt idx="88">
                  <c:v>0.61327044506497574</c:v>
                </c:pt>
                <c:pt idx="89">
                  <c:v>0.6202394273952595</c:v>
                </c:pt>
                <c:pt idx="90">
                  <c:v>0.62720840972554337</c:v>
                </c:pt>
                <c:pt idx="91">
                  <c:v>0.63417739205582713</c:v>
                </c:pt>
                <c:pt idx="92">
                  <c:v>0.641146374386111</c:v>
                </c:pt>
                <c:pt idx="93">
                  <c:v>0.64811535671639475</c:v>
                </c:pt>
                <c:pt idx="94">
                  <c:v>0.65508433904667862</c:v>
                </c:pt>
                <c:pt idx="95">
                  <c:v>0.66205332137696238</c:v>
                </c:pt>
                <c:pt idx="96">
                  <c:v>0.66902230370724625</c:v>
                </c:pt>
                <c:pt idx="97">
                  <c:v>0.67599128603753011</c:v>
                </c:pt>
                <c:pt idx="98">
                  <c:v>0.68296026836781387</c:v>
                </c:pt>
                <c:pt idx="99">
                  <c:v>0.68992925069809774</c:v>
                </c:pt>
                <c:pt idx="100">
                  <c:v>0.6968982330283815</c:v>
                </c:pt>
                <c:pt idx="101">
                  <c:v>0.70386721535866537</c:v>
                </c:pt>
                <c:pt idx="102">
                  <c:v>0.71083619768894912</c:v>
                </c:pt>
                <c:pt idx="103">
                  <c:v>0.71780518001923299</c:v>
                </c:pt>
                <c:pt idx="104">
                  <c:v>0.72477416234951675</c:v>
                </c:pt>
                <c:pt idx="105">
                  <c:v>0.73174314467980062</c:v>
                </c:pt>
                <c:pt idx="106">
                  <c:v>0.73871212701008437</c:v>
                </c:pt>
                <c:pt idx="107">
                  <c:v>0.74568110934036824</c:v>
                </c:pt>
                <c:pt idx="108">
                  <c:v>0.752650091670652</c:v>
                </c:pt>
                <c:pt idx="109">
                  <c:v>0.75961907400093587</c:v>
                </c:pt>
                <c:pt idx="110">
                  <c:v>0.76658805633121962</c:v>
                </c:pt>
                <c:pt idx="111">
                  <c:v>0.77355703866150349</c:v>
                </c:pt>
                <c:pt idx="112">
                  <c:v>0.78052602099178725</c:v>
                </c:pt>
                <c:pt idx="113">
                  <c:v>0.78749500332207112</c:v>
                </c:pt>
                <c:pt idx="114">
                  <c:v>0.79446398565235488</c:v>
                </c:pt>
                <c:pt idx="115">
                  <c:v>0.80143296798263874</c:v>
                </c:pt>
                <c:pt idx="116">
                  <c:v>0.8084019503129225</c:v>
                </c:pt>
                <c:pt idx="117">
                  <c:v>0.81537093264320637</c:v>
                </c:pt>
                <c:pt idx="118">
                  <c:v>0.82233991497349013</c:v>
                </c:pt>
                <c:pt idx="119">
                  <c:v>0.829308897303774</c:v>
                </c:pt>
                <c:pt idx="120">
                  <c:v>0.83627787963405775</c:v>
                </c:pt>
                <c:pt idx="121">
                  <c:v>0.84324686196434162</c:v>
                </c:pt>
                <c:pt idx="122">
                  <c:v>0.85021584429462549</c:v>
                </c:pt>
                <c:pt idx="123">
                  <c:v>0.85718482662490925</c:v>
                </c:pt>
                <c:pt idx="124">
                  <c:v>0.86415380895519311</c:v>
                </c:pt>
                <c:pt idx="125">
                  <c:v>0.87112279128547687</c:v>
                </c:pt>
                <c:pt idx="126">
                  <c:v>0.87809177361576074</c:v>
                </c:pt>
                <c:pt idx="127">
                  <c:v>0.8850607559460445</c:v>
                </c:pt>
                <c:pt idx="128">
                  <c:v>0.89202973827632837</c:v>
                </c:pt>
                <c:pt idx="129">
                  <c:v>0.89899872060661212</c:v>
                </c:pt>
                <c:pt idx="130">
                  <c:v>0.90596770293689599</c:v>
                </c:pt>
                <c:pt idx="131">
                  <c:v>0.91293668526717975</c:v>
                </c:pt>
                <c:pt idx="132">
                  <c:v>0.91990566759746362</c:v>
                </c:pt>
                <c:pt idx="133">
                  <c:v>0.92687464992774737</c:v>
                </c:pt>
                <c:pt idx="134">
                  <c:v>0.93384363225803124</c:v>
                </c:pt>
                <c:pt idx="135">
                  <c:v>0.940812614588315</c:v>
                </c:pt>
                <c:pt idx="136">
                  <c:v>0.94778159691859887</c:v>
                </c:pt>
                <c:pt idx="137">
                  <c:v>0.95475057924888262</c:v>
                </c:pt>
                <c:pt idx="138">
                  <c:v>0.96171956157916649</c:v>
                </c:pt>
                <c:pt idx="139">
                  <c:v>0.96868854390945025</c:v>
                </c:pt>
                <c:pt idx="140">
                  <c:v>0.97565752623973412</c:v>
                </c:pt>
                <c:pt idx="141">
                  <c:v>0.98262650857001788</c:v>
                </c:pt>
                <c:pt idx="142">
                  <c:v>0.98959549090030174</c:v>
                </c:pt>
                <c:pt idx="143">
                  <c:v>0.9965644732305855</c:v>
                </c:pt>
                <c:pt idx="144">
                  <c:v>1.0035334555608693</c:v>
                </c:pt>
                <c:pt idx="145">
                  <c:v>1.0105024378911531</c:v>
                </c:pt>
                <c:pt idx="146">
                  <c:v>1.017471420221437</c:v>
                </c:pt>
                <c:pt idx="147">
                  <c:v>1.0244404025517209</c:v>
                </c:pt>
                <c:pt idx="148">
                  <c:v>1.0314093848820047</c:v>
                </c:pt>
                <c:pt idx="149">
                  <c:v>1.0383783672122884</c:v>
                </c:pt>
                <c:pt idx="150">
                  <c:v>1.0453473495425722</c:v>
                </c:pt>
                <c:pt idx="151">
                  <c:v>1.0523163318728561</c:v>
                </c:pt>
                <c:pt idx="152">
                  <c:v>1.05928531420314</c:v>
                </c:pt>
                <c:pt idx="153">
                  <c:v>1.0662542965334236</c:v>
                </c:pt>
                <c:pt idx="154">
                  <c:v>1.0732232788637075</c:v>
                </c:pt>
                <c:pt idx="155">
                  <c:v>1.0801922611939914</c:v>
                </c:pt>
                <c:pt idx="156">
                  <c:v>1.0871612435242752</c:v>
                </c:pt>
                <c:pt idx="157">
                  <c:v>1.0941302258545589</c:v>
                </c:pt>
                <c:pt idx="158">
                  <c:v>1.1010992081848427</c:v>
                </c:pt>
                <c:pt idx="159">
                  <c:v>1.1080681905151266</c:v>
                </c:pt>
                <c:pt idx="160">
                  <c:v>1.1150371728454105</c:v>
                </c:pt>
                <c:pt idx="161">
                  <c:v>1.1220061551756941</c:v>
                </c:pt>
                <c:pt idx="162">
                  <c:v>1.128975137505978</c:v>
                </c:pt>
                <c:pt idx="163">
                  <c:v>1.1359441198362619</c:v>
                </c:pt>
                <c:pt idx="164">
                  <c:v>1.1429131021665457</c:v>
                </c:pt>
                <c:pt idx="165">
                  <c:v>1.1498820844968294</c:v>
                </c:pt>
                <c:pt idx="166">
                  <c:v>1.1568510668271133</c:v>
                </c:pt>
                <c:pt idx="167">
                  <c:v>1.1638200491573971</c:v>
                </c:pt>
                <c:pt idx="168">
                  <c:v>1.170789031487681</c:v>
                </c:pt>
                <c:pt idx="169">
                  <c:v>1.1777580138179649</c:v>
                </c:pt>
                <c:pt idx="170">
                  <c:v>1.1847269961482485</c:v>
                </c:pt>
                <c:pt idx="171">
                  <c:v>1.1916959784785324</c:v>
                </c:pt>
                <c:pt idx="172">
                  <c:v>1.1986649608088162</c:v>
                </c:pt>
                <c:pt idx="173">
                  <c:v>1.2056339431391001</c:v>
                </c:pt>
                <c:pt idx="174">
                  <c:v>1.2126029254693838</c:v>
                </c:pt>
                <c:pt idx="175">
                  <c:v>1.2195719077996676</c:v>
                </c:pt>
                <c:pt idx="176">
                  <c:v>1.2265408901299515</c:v>
                </c:pt>
                <c:pt idx="177">
                  <c:v>1.2335098724602354</c:v>
                </c:pt>
                <c:pt idx="178">
                  <c:v>1.240478854790519</c:v>
                </c:pt>
                <c:pt idx="179">
                  <c:v>1.2474478371208029</c:v>
                </c:pt>
                <c:pt idx="180">
                  <c:v>1.2544168194510867</c:v>
                </c:pt>
                <c:pt idx="181">
                  <c:v>1.2613858017813706</c:v>
                </c:pt>
                <c:pt idx="182">
                  <c:v>1.2683547841116543</c:v>
                </c:pt>
                <c:pt idx="183">
                  <c:v>1.2753237664419381</c:v>
                </c:pt>
                <c:pt idx="184">
                  <c:v>1.282292748772222</c:v>
                </c:pt>
                <c:pt idx="185">
                  <c:v>1.2892617311025059</c:v>
                </c:pt>
                <c:pt idx="186">
                  <c:v>1.2962307134327895</c:v>
                </c:pt>
                <c:pt idx="187">
                  <c:v>1.3031996957630734</c:v>
                </c:pt>
                <c:pt idx="188">
                  <c:v>1.3080779833942719</c:v>
                </c:pt>
              </c:numCache>
            </c:numRef>
          </c:xVal>
          <c:yVal>
            <c:numRef>
              <c:f>Viscosity!$CW$2:$CW$17600</c:f>
              <c:numCache>
                <c:formatCode>General</c:formatCode>
                <c:ptCount val="17599"/>
                <c:pt idx="0">
                  <c:v>47.684999999999818</c:v>
                </c:pt>
                <c:pt idx="1">
                  <c:v>47.684999999999818</c:v>
                </c:pt>
                <c:pt idx="2">
                  <c:v>47.684999999999818</c:v>
                </c:pt>
                <c:pt idx="3">
                  <c:v>47.684999999999818</c:v>
                </c:pt>
                <c:pt idx="4">
                  <c:v>47.684999999999818</c:v>
                </c:pt>
                <c:pt idx="5">
                  <c:v>47.684999999999818</c:v>
                </c:pt>
                <c:pt idx="6">
                  <c:v>47.684999999999818</c:v>
                </c:pt>
                <c:pt idx="7">
                  <c:v>47.684999999999818</c:v>
                </c:pt>
                <c:pt idx="8">
                  <c:v>47.684999999999818</c:v>
                </c:pt>
                <c:pt idx="9">
                  <c:v>47.684999999999818</c:v>
                </c:pt>
                <c:pt idx="10">
                  <c:v>47.684999999999818</c:v>
                </c:pt>
                <c:pt idx="11">
                  <c:v>47.684999999999818</c:v>
                </c:pt>
                <c:pt idx="12">
                  <c:v>43.684999999999818</c:v>
                </c:pt>
                <c:pt idx="13">
                  <c:v>43.684999999999818</c:v>
                </c:pt>
                <c:pt idx="14">
                  <c:v>43.684999999999818</c:v>
                </c:pt>
                <c:pt idx="15">
                  <c:v>43.684999999999818</c:v>
                </c:pt>
                <c:pt idx="16">
                  <c:v>43.684999999999818</c:v>
                </c:pt>
                <c:pt idx="17">
                  <c:v>43.684999999999818</c:v>
                </c:pt>
                <c:pt idx="18">
                  <c:v>43.684999999999818</c:v>
                </c:pt>
                <c:pt idx="19">
                  <c:v>43.684999999999818</c:v>
                </c:pt>
                <c:pt idx="20">
                  <c:v>-8.215000000000181</c:v>
                </c:pt>
                <c:pt idx="21">
                  <c:v>-8.215000000000181</c:v>
                </c:pt>
                <c:pt idx="22">
                  <c:v>-8.215000000000181</c:v>
                </c:pt>
                <c:pt idx="23">
                  <c:v>-8.215000000000181</c:v>
                </c:pt>
                <c:pt idx="24">
                  <c:v>-8.215000000000181</c:v>
                </c:pt>
                <c:pt idx="25">
                  <c:v>-8.215000000000181</c:v>
                </c:pt>
                <c:pt idx="26">
                  <c:v>-8.215000000000181</c:v>
                </c:pt>
                <c:pt idx="27">
                  <c:v>-8.215000000000181</c:v>
                </c:pt>
                <c:pt idx="28">
                  <c:v>-4.215000000000181</c:v>
                </c:pt>
                <c:pt idx="29">
                  <c:v>-4.215000000000181</c:v>
                </c:pt>
                <c:pt idx="30">
                  <c:v>-4.215000000000181</c:v>
                </c:pt>
                <c:pt idx="31">
                  <c:v>-4.215000000000181</c:v>
                </c:pt>
                <c:pt idx="32">
                  <c:v>-4.215000000000181</c:v>
                </c:pt>
                <c:pt idx="33">
                  <c:v>-4.215000000000181</c:v>
                </c:pt>
                <c:pt idx="34">
                  <c:v>-4.215000000000181</c:v>
                </c:pt>
                <c:pt idx="35">
                  <c:v>-4.215000000000181</c:v>
                </c:pt>
                <c:pt idx="36">
                  <c:v>-4.215000000000181</c:v>
                </c:pt>
                <c:pt idx="37">
                  <c:v>-4.215000000000181</c:v>
                </c:pt>
                <c:pt idx="38">
                  <c:v>-4.215000000000181</c:v>
                </c:pt>
                <c:pt idx="39">
                  <c:v>-4.215000000000181</c:v>
                </c:pt>
                <c:pt idx="40">
                  <c:v>-4.215000000000181</c:v>
                </c:pt>
                <c:pt idx="41">
                  <c:v>-4.215000000000181</c:v>
                </c:pt>
                <c:pt idx="42">
                  <c:v>-4.215000000000181</c:v>
                </c:pt>
                <c:pt idx="43">
                  <c:v>-8.215000000000181</c:v>
                </c:pt>
                <c:pt idx="44">
                  <c:v>-12.215000000000181</c:v>
                </c:pt>
                <c:pt idx="45">
                  <c:v>-12.215000000000181</c:v>
                </c:pt>
                <c:pt idx="46">
                  <c:v>-12.215000000000181</c:v>
                </c:pt>
                <c:pt idx="47">
                  <c:v>-16.215000000000181</c:v>
                </c:pt>
                <c:pt idx="48">
                  <c:v>-12.215000000000181</c:v>
                </c:pt>
                <c:pt idx="49">
                  <c:v>-12.215000000000181</c:v>
                </c:pt>
                <c:pt idx="50">
                  <c:v>-12.215000000000181</c:v>
                </c:pt>
                <c:pt idx="51">
                  <c:v>-12.215000000000181</c:v>
                </c:pt>
                <c:pt idx="52">
                  <c:v>-8.215000000000181</c:v>
                </c:pt>
                <c:pt idx="53">
                  <c:v>-8.215000000000181</c:v>
                </c:pt>
                <c:pt idx="54">
                  <c:v>-4.215000000000181</c:v>
                </c:pt>
                <c:pt idx="55">
                  <c:v>-4.215000000000181</c:v>
                </c:pt>
                <c:pt idx="56">
                  <c:v>-4.215000000000181</c:v>
                </c:pt>
                <c:pt idx="57">
                  <c:v>-4.215000000000181</c:v>
                </c:pt>
                <c:pt idx="58">
                  <c:v>-8.215000000000181</c:v>
                </c:pt>
                <c:pt idx="59">
                  <c:v>-4.215000000000181</c:v>
                </c:pt>
                <c:pt idx="60">
                  <c:v>-4.215000000000181</c:v>
                </c:pt>
                <c:pt idx="61">
                  <c:v>-12.215000000000181</c:v>
                </c:pt>
                <c:pt idx="62">
                  <c:v>-12.215000000000181</c:v>
                </c:pt>
                <c:pt idx="63">
                  <c:v>-0.21500000000018105</c:v>
                </c:pt>
                <c:pt idx="64">
                  <c:v>-4.215000000000181</c:v>
                </c:pt>
                <c:pt idx="65">
                  <c:v>-12.215000000000181</c:v>
                </c:pt>
                <c:pt idx="66">
                  <c:v>-12.215000000000181</c:v>
                </c:pt>
                <c:pt idx="67">
                  <c:v>-12.215000000000181</c:v>
                </c:pt>
                <c:pt idx="68">
                  <c:v>-8.215000000000181</c:v>
                </c:pt>
                <c:pt idx="69">
                  <c:v>-12.215000000000181</c:v>
                </c:pt>
                <c:pt idx="70">
                  <c:v>-0.21500000000018105</c:v>
                </c:pt>
                <c:pt idx="71">
                  <c:v>-12.215000000000181</c:v>
                </c:pt>
                <c:pt idx="72">
                  <c:v>-12.215000000000181</c:v>
                </c:pt>
                <c:pt idx="73">
                  <c:v>-12.215000000000181</c:v>
                </c:pt>
                <c:pt idx="74">
                  <c:v>-12.215000000000181</c:v>
                </c:pt>
                <c:pt idx="75">
                  <c:v>-12.215000000000181</c:v>
                </c:pt>
                <c:pt idx="76">
                  <c:v>-12.215000000000181</c:v>
                </c:pt>
                <c:pt idx="77">
                  <c:v>-12.215000000000181</c:v>
                </c:pt>
                <c:pt idx="78">
                  <c:v>-12.215000000000181</c:v>
                </c:pt>
                <c:pt idx="79">
                  <c:v>-0.21500000000018105</c:v>
                </c:pt>
                <c:pt idx="80">
                  <c:v>-8.215000000000181</c:v>
                </c:pt>
                <c:pt idx="81">
                  <c:v>-12.215000000000181</c:v>
                </c:pt>
                <c:pt idx="82">
                  <c:v>-12.215000000000181</c:v>
                </c:pt>
                <c:pt idx="83">
                  <c:v>-12.215000000000181</c:v>
                </c:pt>
                <c:pt idx="84">
                  <c:v>-12.215000000000181</c:v>
                </c:pt>
                <c:pt idx="85">
                  <c:v>-8.215000000000181</c:v>
                </c:pt>
                <c:pt idx="86">
                  <c:v>-8.215000000000181</c:v>
                </c:pt>
                <c:pt idx="87">
                  <c:v>-4.215000000000181</c:v>
                </c:pt>
                <c:pt idx="88">
                  <c:v>-4.215000000000181</c:v>
                </c:pt>
                <c:pt idx="89">
                  <c:v>3.7849999999998118</c:v>
                </c:pt>
                <c:pt idx="90">
                  <c:v>-4.215000000000181</c:v>
                </c:pt>
                <c:pt idx="91">
                  <c:v>3.7849999999998118</c:v>
                </c:pt>
                <c:pt idx="92">
                  <c:v>-8.215000000000181</c:v>
                </c:pt>
                <c:pt idx="93">
                  <c:v>-12.215000000000181</c:v>
                </c:pt>
                <c:pt idx="94">
                  <c:v>-12.215000000000181</c:v>
                </c:pt>
                <c:pt idx="95">
                  <c:v>-12.215000000000181</c:v>
                </c:pt>
                <c:pt idx="96">
                  <c:v>-8.215000000000181</c:v>
                </c:pt>
                <c:pt idx="97">
                  <c:v>-12.215000000000181</c:v>
                </c:pt>
                <c:pt idx="98">
                  <c:v>-12.215000000000181</c:v>
                </c:pt>
                <c:pt idx="99">
                  <c:v>-12.215000000000181</c:v>
                </c:pt>
                <c:pt idx="100">
                  <c:v>-8.215000000000181</c:v>
                </c:pt>
                <c:pt idx="101">
                  <c:v>-12.215000000000181</c:v>
                </c:pt>
                <c:pt idx="102">
                  <c:v>-12.215000000000181</c:v>
                </c:pt>
                <c:pt idx="103">
                  <c:v>-8.215000000000181</c:v>
                </c:pt>
                <c:pt idx="104">
                  <c:v>-12.215000000000181</c:v>
                </c:pt>
                <c:pt idx="105">
                  <c:v>-12.215000000000181</c:v>
                </c:pt>
                <c:pt idx="106">
                  <c:v>-12.215000000000181</c:v>
                </c:pt>
                <c:pt idx="107">
                  <c:v>-12.215000000000181</c:v>
                </c:pt>
                <c:pt idx="108">
                  <c:v>19.88499999999982</c:v>
                </c:pt>
                <c:pt idx="109">
                  <c:v>-12.215000000000181</c:v>
                </c:pt>
                <c:pt idx="110">
                  <c:v>-12.215000000000181</c:v>
                </c:pt>
                <c:pt idx="111">
                  <c:v>-12.215000000000181</c:v>
                </c:pt>
                <c:pt idx="112">
                  <c:v>-8.215000000000181</c:v>
                </c:pt>
                <c:pt idx="113">
                  <c:v>-4.215000000000181</c:v>
                </c:pt>
                <c:pt idx="114">
                  <c:v>-12.215000000000181</c:v>
                </c:pt>
                <c:pt idx="115">
                  <c:v>-12.215000000000181</c:v>
                </c:pt>
                <c:pt idx="116">
                  <c:v>-12.215000000000181</c:v>
                </c:pt>
                <c:pt idx="117">
                  <c:v>-0.21500000000018105</c:v>
                </c:pt>
                <c:pt idx="118">
                  <c:v>-8.215000000000181</c:v>
                </c:pt>
                <c:pt idx="119">
                  <c:v>-8.215000000000181</c:v>
                </c:pt>
                <c:pt idx="120">
                  <c:v>-4.215000000000181</c:v>
                </c:pt>
                <c:pt idx="121">
                  <c:v>-12.215000000000181</c:v>
                </c:pt>
                <c:pt idx="122">
                  <c:v>-8.215000000000181</c:v>
                </c:pt>
                <c:pt idx="123">
                  <c:v>-4.215000000000181</c:v>
                </c:pt>
                <c:pt idx="124">
                  <c:v>-8.215000000000181</c:v>
                </c:pt>
                <c:pt idx="125">
                  <c:v>-8.215000000000181</c:v>
                </c:pt>
                <c:pt idx="126">
                  <c:v>-8.215000000000181</c:v>
                </c:pt>
                <c:pt idx="127">
                  <c:v>-4.215000000000181</c:v>
                </c:pt>
                <c:pt idx="128">
                  <c:v>-8.215000000000181</c:v>
                </c:pt>
                <c:pt idx="129">
                  <c:v>-8.215000000000181</c:v>
                </c:pt>
                <c:pt idx="130">
                  <c:v>-8.215000000000181</c:v>
                </c:pt>
                <c:pt idx="131">
                  <c:v>7.7849999999998118</c:v>
                </c:pt>
                <c:pt idx="132">
                  <c:v>-4.215000000000181</c:v>
                </c:pt>
                <c:pt idx="133">
                  <c:v>-8.215000000000181</c:v>
                </c:pt>
                <c:pt idx="134">
                  <c:v>-8.215000000000181</c:v>
                </c:pt>
                <c:pt idx="135">
                  <c:v>-4.215000000000181</c:v>
                </c:pt>
                <c:pt idx="136">
                  <c:v>-4.215000000000181</c:v>
                </c:pt>
                <c:pt idx="137">
                  <c:v>-4.215000000000181</c:v>
                </c:pt>
                <c:pt idx="138">
                  <c:v>-0.21500000000018105</c:v>
                </c:pt>
                <c:pt idx="139">
                  <c:v>-0.21500000000018105</c:v>
                </c:pt>
                <c:pt idx="140">
                  <c:v>11.784999999999812</c:v>
                </c:pt>
                <c:pt idx="141">
                  <c:v>7.7849999999998118</c:v>
                </c:pt>
                <c:pt idx="142">
                  <c:v>15.88499999999982</c:v>
                </c:pt>
                <c:pt idx="143">
                  <c:v>43.684999999999818</c:v>
                </c:pt>
                <c:pt idx="144">
                  <c:v>51.684999999999818</c:v>
                </c:pt>
                <c:pt idx="145">
                  <c:v>63.684999999999818</c:v>
                </c:pt>
                <c:pt idx="146">
                  <c:v>111.68499999999982</c:v>
                </c:pt>
                <c:pt idx="147">
                  <c:v>191.68499999999983</c:v>
                </c:pt>
                <c:pt idx="148">
                  <c:v>191.68499999999983</c:v>
                </c:pt>
                <c:pt idx="149">
                  <c:v>243.68499999999983</c:v>
                </c:pt>
                <c:pt idx="150">
                  <c:v>283.68499999999983</c:v>
                </c:pt>
                <c:pt idx="151">
                  <c:v>343.68499999999983</c:v>
                </c:pt>
                <c:pt idx="152">
                  <c:v>520.68499999999983</c:v>
                </c:pt>
                <c:pt idx="153">
                  <c:v>477.68499999999983</c:v>
                </c:pt>
                <c:pt idx="154">
                  <c:v>520.68499999999983</c:v>
                </c:pt>
                <c:pt idx="155">
                  <c:v>584.68499999999983</c:v>
                </c:pt>
                <c:pt idx="156">
                  <c:v>657.68499999999983</c:v>
                </c:pt>
                <c:pt idx="157">
                  <c:v>714.68499999999983</c:v>
                </c:pt>
                <c:pt idx="158">
                  <c:v>854.68499999999983</c:v>
                </c:pt>
                <c:pt idx="159">
                  <c:v>1069.6849999999997</c:v>
                </c:pt>
                <c:pt idx="160">
                  <c:v>1229.6849999999997</c:v>
                </c:pt>
                <c:pt idx="161">
                  <c:v>1289.6849999999997</c:v>
                </c:pt>
                <c:pt idx="162">
                  <c:v>1369.6849999999997</c:v>
                </c:pt>
                <c:pt idx="163">
                  <c:v>1499.6849999999997</c:v>
                </c:pt>
                <c:pt idx="164">
                  <c:v>1549.6849999999997</c:v>
                </c:pt>
                <c:pt idx="165">
                  <c:v>1659.6849999999997</c:v>
                </c:pt>
                <c:pt idx="166">
                  <c:v>1839.6849999999997</c:v>
                </c:pt>
                <c:pt idx="167">
                  <c:v>1979.6849999999997</c:v>
                </c:pt>
                <c:pt idx="168">
                  <c:v>2089.6849999999999</c:v>
                </c:pt>
                <c:pt idx="169">
                  <c:v>2179.6849999999999</c:v>
                </c:pt>
                <c:pt idx="170">
                  <c:v>2309.6849999999999</c:v>
                </c:pt>
                <c:pt idx="171">
                  <c:v>2389.6849999999999</c:v>
                </c:pt>
                <c:pt idx="172">
                  <c:v>2549.6849999999999</c:v>
                </c:pt>
                <c:pt idx="173">
                  <c:v>2639.6849999999999</c:v>
                </c:pt>
                <c:pt idx="174">
                  <c:v>2759.6849999999999</c:v>
                </c:pt>
                <c:pt idx="175">
                  <c:v>2829.6849999999999</c:v>
                </c:pt>
                <c:pt idx="176">
                  <c:v>2929.6849999999999</c:v>
                </c:pt>
                <c:pt idx="177">
                  <c:v>3009.6849999999999</c:v>
                </c:pt>
                <c:pt idx="178">
                  <c:v>3099.6849999999999</c:v>
                </c:pt>
                <c:pt idx="179">
                  <c:v>3199.6849999999999</c:v>
                </c:pt>
                <c:pt idx="180">
                  <c:v>3259.6849999999999</c:v>
                </c:pt>
                <c:pt idx="181">
                  <c:v>3349.6849999999999</c:v>
                </c:pt>
                <c:pt idx="182">
                  <c:v>3479.6849999999999</c:v>
                </c:pt>
                <c:pt idx="183">
                  <c:v>3549.6849999999999</c:v>
                </c:pt>
                <c:pt idx="184">
                  <c:v>3649.6849999999999</c:v>
                </c:pt>
                <c:pt idx="185">
                  <c:v>3749.6849999999999</c:v>
                </c:pt>
                <c:pt idx="186">
                  <c:v>3809.6849999999999</c:v>
                </c:pt>
                <c:pt idx="187">
                  <c:v>3879.6849999999999</c:v>
                </c:pt>
                <c:pt idx="188">
                  <c:v>3949.6849999999999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F1-4886-B93B-122C7AE04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11-49B1-BDE9-B8B6CBA15659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Viscosity!$DG$2:$DG$17600</c:f>
              <c:numCache>
                <c:formatCode>General</c:formatCode>
                <c:ptCount val="17599"/>
                <c:pt idx="0">
                  <c:v>0</c:v>
                </c:pt>
                <c:pt idx="1">
                  <c:v>2.5924448642122965E-3</c:v>
                </c:pt>
                <c:pt idx="2">
                  <c:v>5.184889728424593E-3</c:v>
                </c:pt>
                <c:pt idx="3">
                  <c:v>7.7773345926368895E-3</c:v>
                </c:pt>
                <c:pt idx="4">
                  <c:v>1.0369779456849186E-2</c:v>
                </c:pt>
                <c:pt idx="5">
                  <c:v>1.2962224321061483E-2</c:v>
                </c:pt>
                <c:pt idx="6">
                  <c:v>1.5554669185273779E-2</c:v>
                </c:pt>
                <c:pt idx="7">
                  <c:v>1.8147114049486077E-2</c:v>
                </c:pt>
                <c:pt idx="8">
                  <c:v>2.0739558913698372E-2</c:v>
                </c:pt>
                <c:pt idx="9">
                  <c:v>2.333200377791067E-2</c:v>
                </c:pt>
                <c:pt idx="10">
                  <c:v>2.5924448642122965E-2</c:v>
                </c:pt>
                <c:pt idx="11">
                  <c:v>2.8516893506335263E-2</c:v>
                </c:pt>
                <c:pt idx="12">
                  <c:v>3.1109338370547558E-2</c:v>
                </c:pt>
                <c:pt idx="13">
                  <c:v>3.3701783234759856E-2</c:v>
                </c:pt>
                <c:pt idx="14">
                  <c:v>3.6294228098972155E-2</c:v>
                </c:pt>
                <c:pt idx="15">
                  <c:v>3.8886672963184446E-2</c:v>
                </c:pt>
                <c:pt idx="16">
                  <c:v>4.1479117827396744E-2</c:v>
                </c:pt>
                <c:pt idx="17">
                  <c:v>4.4071562691609042E-2</c:v>
                </c:pt>
                <c:pt idx="18">
                  <c:v>4.6664007555821341E-2</c:v>
                </c:pt>
                <c:pt idx="19">
                  <c:v>4.9256452420033632E-2</c:v>
                </c:pt>
                <c:pt idx="20">
                  <c:v>5.184889728424593E-2</c:v>
                </c:pt>
                <c:pt idx="21">
                  <c:v>5.4441342148458229E-2</c:v>
                </c:pt>
                <c:pt idx="22">
                  <c:v>5.7033787012670527E-2</c:v>
                </c:pt>
                <c:pt idx="23">
                  <c:v>5.9626231876882818E-2</c:v>
                </c:pt>
                <c:pt idx="24">
                  <c:v>6.2218676741095116E-2</c:v>
                </c:pt>
                <c:pt idx="25">
                  <c:v>6.4811121605307415E-2</c:v>
                </c:pt>
                <c:pt idx="26">
                  <c:v>6.7403566469519713E-2</c:v>
                </c:pt>
                <c:pt idx="27">
                  <c:v>6.9996011333732011E-2</c:v>
                </c:pt>
                <c:pt idx="28">
                  <c:v>7.2588456197944309E-2</c:v>
                </c:pt>
                <c:pt idx="29">
                  <c:v>7.5180901062156608E-2</c:v>
                </c:pt>
                <c:pt idx="30">
                  <c:v>7.7773345926368892E-2</c:v>
                </c:pt>
                <c:pt idx="31">
                  <c:v>8.036579079058119E-2</c:v>
                </c:pt>
                <c:pt idx="32">
                  <c:v>8.2958235654793488E-2</c:v>
                </c:pt>
                <c:pt idx="33">
                  <c:v>8.5550680519005787E-2</c:v>
                </c:pt>
                <c:pt idx="34">
                  <c:v>8.8143125383218085E-2</c:v>
                </c:pt>
                <c:pt idx="35">
                  <c:v>9.0735570247430383E-2</c:v>
                </c:pt>
                <c:pt idx="36">
                  <c:v>9.3328015111642681E-2</c:v>
                </c:pt>
                <c:pt idx="37">
                  <c:v>9.592045997585498E-2</c:v>
                </c:pt>
                <c:pt idx="38">
                  <c:v>9.8512904840067264E-2</c:v>
                </c:pt>
                <c:pt idx="39">
                  <c:v>0.10110534970427956</c:v>
                </c:pt>
                <c:pt idx="40">
                  <c:v>0.10369779456849186</c:v>
                </c:pt>
                <c:pt idx="41">
                  <c:v>0.10629023943270416</c:v>
                </c:pt>
                <c:pt idx="42">
                  <c:v>0.10888268429691646</c:v>
                </c:pt>
                <c:pt idx="43">
                  <c:v>0.11147512916112876</c:v>
                </c:pt>
                <c:pt idx="44">
                  <c:v>0.11406757402534105</c:v>
                </c:pt>
                <c:pt idx="45">
                  <c:v>0.11666001888955335</c:v>
                </c:pt>
                <c:pt idx="46">
                  <c:v>0.11925246375376564</c:v>
                </c:pt>
                <c:pt idx="47">
                  <c:v>0.12184490861797793</c:v>
                </c:pt>
                <c:pt idx="48">
                  <c:v>0.12443735348219023</c:v>
                </c:pt>
                <c:pt idx="49">
                  <c:v>0.12702979834640254</c:v>
                </c:pt>
                <c:pt idx="50">
                  <c:v>0.12962224321061483</c:v>
                </c:pt>
                <c:pt idx="51">
                  <c:v>0.13221468807482711</c:v>
                </c:pt>
                <c:pt idx="52">
                  <c:v>0.13480713293903943</c:v>
                </c:pt>
                <c:pt idx="53">
                  <c:v>0.13739957780325171</c:v>
                </c:pt>
                <c:pt idx="54">
                  <c:v>0.13999202266746402</c:v>
                </c:pt>
                <c:pt idx="55">
                  <c:v>0.14258446753167631</c:v>
                </c:pt>
                <c:pt idx="56">
                  <c:v>0.14517691239588862</c:v>
                </c:pt>
                <c:pt idx="57">
                  <c:v>0.1477693572601009</c:v>
                </c:pt>
                <c:pt idx="58">
                  <c:v>0.15036180212431322</c:v>
                </c:pt>
                <c:pt idx="59">
                  <c:v>0.1529542469885255</c:v>
                </c:pt>
                <c:pt idx="60">
                  <c:v>0.15554669185273778</c:v>
                </c:pt>
                <c:pt idx="61">
                  <c:v>0.1581391367169501</c:v>
                </c:pt>
                <c:pt idx="62">
                  <c:v>0.16073158158116238</c:v>
                </c:pt>
                <c:pt idx="63">
                  <c:v>0.16332402644537469</c:v>
                </c:pt>
                <c:pt idx="64">
                  <c:v>0.16591647130958698</c:v>
                </c:pt>
                <c:pt idx="65">
                  <c:v>0.16850891617379929</c:v>
                </c:pt>
                <c:pt idx="66">
                  <c:v>0.17110136103801157</c:v>
                </c:pt>
                <c:pt idx="67">
                  <c:v>0.17369380590222386</c:v>
                </c:pt>
                <c:pt idx="68">
                  <c:v>0.17628625076643617</c:v>
                </c:pt>
                <c:pt idx="69">
                  <c:v>0.17887869563064845</c:v>
                </c:pt>
                <c:pt idx="70">
                  <c:v>0.18147114049486077</c:v>
                </c:pt>
                <c:pt idx="71">
                  <c:v>0.18406358535907305</c:v>
                </c:pt>
                <c:pt idx="72">
                  <c:v>0.18665603022328536</c:v>
                </c:pt>
                <c:pt idx="73">
                  <c:v>0.18924847508749765</c:v>
                </c:pt>
                <c:pt idx="74">
                  <c:v>0.19184091995170996</c:v>
                </c:pt>
                <c:pt idx="75">
                  <c:v>0.19443336481592224</c:v>
                </c:pt>
                <c:pt idx="76">
                  <c:v>0.19702580968013453</c:v>
                </c:pt>
                <c:pt idx="77">
                  <c:v>0.19961825454434684</c:v>
                </c:pt>
                <c:pt idx="78">
                  <c:v>0.20221069940855912</c:v>
                </c:pt>
                <c:pt idx="79">
                  <c:v>0.20480314427277144</c:v>
                </c:pt>
                <c:pt idx="80">
                  <c:v>0.20739558913698372</c:v>
                </c:pt>
                <c:pt idx="81">
                  <c:v>0.20998803400119603</c:v>
                </c:pt>
                <c:pt idx="82">
                  <c:v>0.21258047886540832</c:v>
                </c:pt>
                <c:pt idx="83">
                  <c:v>0.21517292372962063</c:v>
                </c:pt>
                <c:pt idx="84">
                  <c:v>0.21776536859383291</c:v>
                </c:pt>
                <c:pt idx="85">
                  <c:v>0.2203578134580452</c:v>
                </c:pt>
                <c:pt idx="86">
                  <c:v>0.22295025832225751</c:v>
                </c:pt>
                <c:pt idx="87">
                  <c:v>0.2255427031864698</c:v>
                </c:pt>
                <c:pt idx="88">
                  <c:v>0.22813514805068211</c:v>
                </c:pt>
                <c:pt idx="89">
                  <c:v>0.23072759291489439</c:v>
                </c:pt>
                <c:pt idx="90">
                  <c:v>0.2333200377791067</c:v>
                </c:pt>
                <c:pt idx="91">
                  <c:v>0.23591248264331899</c:v>
                </c:pt>
                <c:pt idx="92">
                  <c:v>0.23850492750753127</c:v>
                </c:pt>
                <c:pt idx="93">
                  <c:v>0.24109737237174358</c:v>
                </c:pt>
                <c:pt idx="94">
                  <c:v>0.24368981723595587</c:v>
                </c:pt>
                <c:pt idx="95">
                  <c:v>0.24628226210016818</c:v>
                </c:pt>
                <c:pt idx="96">
                  <c:v>0.24887470696438047</c:v>
                </c:pt>
                <c:pt idx="97">
                  <c:v>0.25146715182859275</c:v>
                </c:pt>
                <c:pt idx="98">
                  <c:v>0.25405959669280509</c:v>
                </c:pt>
                <c:pt idx="99">
                  <c:v>0.25665204155701737</c:v>
                </c:pt>
                <c:pt idx="100">
                  <c:v>0.25924448642122966</c:v>
                </c:pt>
                <c:pt idx="101">
                  <c:v>0.26183693128544194</c:v>
                </c:pt>
                <c:pt idx="102">
                  <c:v>0.26442937614965423</c:v>
                </c:pt>
                <c:pt idx="103">
                  <c:v>0.26702182101386657</c:v>
                </c:pt>
                <c:pt idx="104">
                  <c:v>0.26961426587807885</c:v>
                </c:pt>
                <c:pt idx="105">
                  <c:v>0.27220671074229114</c:v>
                </c:pt>
                <c:pt idx="106">
                  <c:v>0.27479915560650342</c:v>
                </c:pt>
                <c:pt idx="107">
                  <c:v>0.27739160047071576</c:v>
                </c:pt>
                <c:pt idx="108">
                  <c:v>0.27998404533492804</c:v>
                </c:pt>
                <c:pt idx="109">
                  <c:v>0.28257649019914033</c:v>
                </c:pt>
                <c:pt idx="110">
                  <c:v>0.28516893506335261</c:v>
                </c:pt>
                <c:pt idx="111">
                  <c:v>0.2877613799275649</c:v>
                </c:pt>
                <c:pt idx="112">
                  <c:v>0.29035382479177724</c:v>
                </c:pt>
                <c:pt idx="113">
                  <c:v>0.29294626965598952</c:v>
                </c:pt>
                <c:pt idx="114">
                  <c:v>0.29553871452020181</c:v>
                </c:pt>
                <c:pt idx="115">
                  <c:v>0.29813115938441409</c:v>
                </c:pt>
                <c:pt idx="116">
                  <c:v>0.30072360424862643</c:v>
                </c:pt>
                <c:pt idx="117">
                  <c:v>0.30331604911283871</c:v>
                </c:pt>
                <c:pt idx="118">
                  <c:v>0.305908493977051</c:v>
                </c:pt>
                <c:pt idx="119">
                  <c:v>0.30850093884126328</c:v>
                </c:pt>
                <c:pt idx="120">
                  <c:v>0.31109338370547557</c:v>
                </c:pt>
                <c:pt idx="121">
                  <c:v>0.31368582856968791</c:v>
                </c:pt>
                <c:pt idx="122">
                  <c:v>0.31627827343390019</c:v>
                </c:pt>
                <c:pt idx="123">
                  <c:v>0.31887071829811248</c:v>
                </c:pt>
                <c:pt idx="124">
                  <c:v>0.32146316316232476</c:v>
                </c:pt>
                <c:pt idx="125">
                  <c:v>0.32405560802653705</c:v>
                </c:pt>
                <c:pt idx="126">
                  <c:v>0.32664805289074939</c:v>
                </c:pt>
                <c:pt idx="127">
                  <c:v>0.32924049775496167</c:v>
                </c:pt>
                <c:pt idx="128">
                  <c:v>0.33183294261917395</c:v>
                </c:pt>
                <c:pt idx="129">
                  <c:v>0.33442538748338624</c:v>
                </c:pt>
                <c:pt idx="130">
                  <c:v>0.33701783234759858</c:v>
                </c:pt>
                <c:pt idx="131">
                  <c:v>0.33961027721181086</c:v>
                </c:pt>
                <c:pt idx="132">
                  <c:v>0.34220272207602315</c:v>
                </c:pt>
                <c:pt idx="133">
                  <c:v>0.34479516694023543</c:v>
                </c:pt>
                <c:pt idx="134">
                  <c:v>0.34738761180444772</c:v>
                </c:pt>
                <c:pt idx="135">
                  <c:v>0.34998005666866006</c:v>
                </c:pt>
                <c:pt idx="136">
                  <c:v>0.35257250153287234</c:v>
                </c:pt>
                <c:pt idx="137">
                  <c:v>0.35516494639708462</c:v>
                </c:pt>
                <c:pt idx="138">
                  <c:v>0.35775739126129691</c:v>
                </c:pt>
                <c:pt idx="139">
                  <c:v>0.36034983612550925</c:v>
                </c:pt>
                <c:pt idx="140">
                  <c:v>0.36294228098972153</c:v>
                </c:pt>
                <c:pt idx="141">
                  <c:v>0.36553472585393382</c:v>
                </c:pt>
                <c:pt idx="142">
                  <c:v>0.3681271707181461</c:v>
                </c:pt>
                <c:pt idx="143">
                  <c:v>0.37071961558235839</c:v>
                </c:pt>
                <c:pt idx="144">
                  <c:v>0.37331206044657073</c:v>
                </c:pt>
                <c:pt idx="145">
                  <c:v>0.37590450531078301</c:v>
                </c:pt>
                <c:pt idx="146">
                  <c:v>0.37849695017499529</c:v>
                </c:pt>
                <c:pt idx="147">
                  <c:v>0.38108939503920758</c:v>
                </c:pt>
                <c:pt idx="148">
                  <c:v>0.38368183990341992</c:v>
                </c:pt>
                <c:pt idx="149">
                  <c:v>0.3862742847676322</c:v>
                </c:pt>
                <c:pt idx="150">
                  <c:v>0.38886672963184449</c:v>
                </c:pt>
                <c:pt idx="151">
                  <c:v>0.39145917449605677</c:v>
                </c:pt>
                <c:pt idx="152">
                  <c:v>0.39405161936026906</c:v>
                </c:pt>
                <c:pt idx="153">
                  <c:v>0.3966440642244814</c:v>
                </c:pt>
                <c:pt idx="154">
                  <c:v>0.39923650908869368</c:v>
                </c:pt>
                <c:pt idx="155">
                  <c:v>0.40182895395290597</c:v>
                </c:pt>
                <c:pt idx="156">
                  <c:v>0.40442139881711825</c:v>
                </c:pt>
                <c:pt idx="157">
                  <c:v>0.40701384368133059</c:v>
                </c:pt>
                <c:pt idx="158">
                  <c:v>0.40960628854554287</c:v>
                </c:pt>
                <c:pt idx="159">
                  <c:v>0.41219873340975516</c:v>
                </c:pt>
                <c:pt idx="160">
                  <c:v>0.41479117827396744</c:v>
                </c:pt>
                <c:pt idx="161">
                  <c:v>0.41738362313817973</c:v>
                </c:pt>
                <c:pt idx="162">
                  <c:v>0.41997606800239207</c:v>
                </c:pt>
                <c:pt idx="163">
                  <c:v>0.42256851286660435</c:v>
                </c:pt>
                <c:pt idx="164">
                  <c:v>0.42516095773081664</c:v>
                </c:pt>
                <c:pt idx="165">
                  <c:v>0.42775340259502892</c:v>
                </c:pt>
                <c:pt idx="166">
                  <c:v>0.43034584745924126</c:v>
                </c:pt>
                <c:pt idx="167">
                  <c:v>0.43293829232345354</c:v>
                </c:pt>
                <c:pt idx="168">
                  <c:v>0.43553073718766583</c:v>
                </c:pt>
                <c:pt idx="169">
                  <c:v>0.43812318205187811</c:v>
                </c:pt>
                <c:pt idx="170">
                  <c:v>0.4407156269160904</c:v>
                </c:pt>
                <c:pt idx="171">
                  <c:v>0.44330807178030274</c:v>
                </c:pt>
                <c:pt idx="172">
                  <c:v>0.44590051664451502</c:v>
                </c:pt>
                <c:pt idx="173">
                  <c:v>0.44849296150872731</c:v>
                </c:pt>
                <c:pt idx="174">
                  <c:v>0.45108540637293959</c:v>
                </c:pt>
                <c:pt idx="175">
                  <c:v>0.45367785123715187</c:v>
                </c:pt>
                <c:pt idx="176">
                  <c:v>0.45627029610136421</c:v>
                </c:pt>
                <c:pt idx="177">
                  <c:v>0.4588627409655765</c:v>
                </c:pt>
                <c:pt idx="178">
                  <c:v>0.46145518582978878</c:v>
                </c:pt>
                <c:pt idx="179">
                  <c:v>0.46404763069400107</c:v>
                </c:pt>
                <c:pt idx="180">
                  <c:v>0.46664007555821341</c:v>
                </c:pt>
                <c:pt idx="181">
                  <c:v>0.46923252042242569</c:v>
                </c:pt>
                <c:pt idx="182">
                  <c:v>0.47182496528663798</c:v>
                </c:pt>
                <c:pt idx="183">
                  <c:v>0.47441741015085026</c:v>
                </c:pt>
                <c:pt idx="184">
                  <c:v>0.47700985501506254</c:v>
                </c:pt>
                <c:pt idx="185">
                  <c:v>0.47960229987927488</c:v>
                </c:pt>
                <c:pt idx="186">
                  <c:v>0.48219474474348717</c:v>
                </c:pt>
                <c:pt idx="187">
                  <c:v>0.48478718960769945</c:v>
                </c:pt>
                <c:pt idx="188">
                  <c:v>0.48737963447191174</c:v>
                </c:pt>
                <c:pt idx="189">
                  <c:v>0.48997207933612408</c:v>
                </c:pt>
                <c:pt idx="190">
                  <c:v>0.49256452420033636</c:v>
                </c:pt>
                <c:pt idx="191">
                  <c:v>0.49515696906454865</c:v>
                </c:pt>
                <c:pt idx="192">
                  <c:v>0.49774941392876093</c:v>
                </c:pt>
                <c:pt idx="193">
                  <c:v>0.50034185879297322</c:v>
                </c:pt>
                <c:pt idx="194">
                  <c:v>0.5029343036571855</c:v>
                </c:pt>
                <c:pt idx="195">
                  <c:v>0.50552674852139778</c:v>
                </c:pt>
                <c:pt idx="196">
                  <c:v>0.50811919338561018</c:v>
                </c:pt>
                <c:pt idx="197">
                  <c:v>0.51071163824982246</c:v>
                </c:pt>
                <c:pt idx="198">
                  <c:v>0.51330408311403475</c:v>
                </c:pt>
                <c:pt idx="199">
                  <c:v>0.51589652797824703</c:v>
                </c:pt>
                <c:pt idx="200">
                  <c:v>0.51848897284245932</c:v>
                </c:pt>
                <c:pt idx="201">
                  <c:v>0.5210814177066716</c:v>
                </c:pt>
                <c:pt idx="202">
                  <c:v>0.52367386257088389</c:v>
                </c:pt>
                <c:pt idx="203">
                  <c:v>0.52626630743509617</c:v>
                </c:pt>
                <c:pt idx="204">
                  <c:v>0.52885875229930845</c:v>
                </c:pt>
                <c:pt idx="205">
                  <c:v>0.53145119716352085</c:v>
                </c:pt>
                <c:pt idx="206">
                  <c:v>0.53404364202773313</c:v>
                </c:pt>
                <c:pt idx="207">
                  <c:v>0.53663608689194542</c:v>
                </c:pt>
                <c:pt idx="208">
                  <c:v>0.5392285317561577</c:v>
                </c:pt>
                <c:pt idx="209">
                  <c:v>0.54182097662036999</c:v>
                </c:pt>
                <c:pt idx="210">
                  <c:v>0.54441342148458227</c:v>
                </c:pt>
                <c:pt idx="211">
                  <c:v>0.54700586634879456</c:v>
                </c:pt>
                <c:pt idx="212">
                  <c:v>0.54959831121300684</c:v>
                </c:pt>
                <c:pt idx="213">
                  <c:v>0.55219075607721912</c:v>
                </c:pt>
                <c:pt idx="214">
                  <c:v>0.55478320094143152</c:v>
                </c:pt>
                <c:pt idx="215">
                  <c:v>0.5573756458056438</c:v>
                </c:pt>
                <c:pt idx="216">
                  <c:v>0.55996809066985609</c:v>
                </c:pt>
                <c:pt idx="217">
                  <c:v>0.56256053553406837</c:v>
                </c:pt>
                <c:pt idx="218">
                  <c:v>0.56515298039828066</c:v>
                </c:pt>
                <c:pt idx="219">
                  <c:v>0.56774542526249294</c:v>
                </c:pt>
                <c:pt idx="220">
                  <c:v>0.57033787012670523</c:v>
                </c:pt>
                <c:pt idx="221">
                  <c:v>0.57293031499091751</c:v>
                </c:pt>
                <c:pt idx="222">
                  <c:v>0.5755227598551298</c:v>
                </c:pt>
                <c:pt idx="223">
                  <c:v>0.57811520471934219</c:v>
                </c:pt>
                <c:pt idx="224">
                  <c:v>0.58070764958355447</c:v>
                </c:pt>
                <c:pt idx="225">
                  <c:v>0.58330009444776676</c:v>
                </c:pt>
                <c:pt idx="226">
                  <c:v>0.58589253931197904</c:v>
                </c:pt>
                <c:pt idx="227">
                  <c:v>0.58848498417619133</c:v>
                </c:pt>
                <c:pt idx="228">
                  <c:v>0.59107742904040361</c:v>
                </c:pt>
                <c:pt idx="229">
                  <c:v>0.5936698739046159</c:v>
                </c:pt>
                <c:pt idx="230">
                  <c:v>0.59626231876882818</c:v>
                </c:pt>
                <c:pt idx="231">
                  <c:v>0.59885476363304047</c:v>
                </c:pt>
                <c:pt idx="232">
                  <c:v>0.60144720849725286</c:v>
                </c:pt>
                <c:pt idx="233">
                  <c:v>0.60403965336146515</c:v>
                </c:pt>
                <c:pt idx="234">
                  <c:v>0.60663209822567743</c:v>
                </c:pt>
                <c:pt idx="235">
                  <c:v>0.60922454308988971</c:v>
                </c:pt>
                <c:pt idx="236">
                  <c:v>0.611816987954102</c:v>
                </c:pt>
                <c:pt idx="237">
                  <c:v>0.61440943281831428</c:v>
                </c:pt>
                <c:pt idx="238">
                  <c:v>0.61700187768252657</c:v>
                </c:pt>
                <c:pt idx="239">
                  <c:v>0.61959432254673885</c:v>
                </c:pt>
                <c:pt idx="240">
                  <c:v>0.62218676741095114</c:v>
                </c:pt>
                <c:pt idx="241">
                  <c:v>0.62477921227516353</c:v>
                </c:pt>
                <c:pt idx="242">
                  <c:v>0.62737165713937582</c:v>
                </c:pt>
                <c:pt idx="243">
                  <c:v>0.6299641020035881</c:v>
                </c:pt>
                <c:pt idx="244">
                  <c:v>0.63255654686780038</c:v>
                </c:pt>
                <c:pt idx="245">
                  <c:v>0.63514899173201267</c:v>
                </c:pt>
                <c:pt idx="246">
                  <c:v>0.63774143659622495</c:v>
                </c:pt>
                <c:pt idx="247">
                  <c:v>0.64033388146043724</c:v>
                </c:pt>
                <c:pt idx="248">
                  <c:v>0.64292632632464952</c:v>
                </c:pt>
                <c:pt idx="249">
                  <c:v>0.64551877118886181</c:v>
                </c:pt>
                <c:pt idx="250">
                  <c:v>0.64811121605307409</c:v>
                </c:pt>
                <c:pt idx="251">
                  <c:v>0.65070366091728649</c:v>
                </c:pt>
                <c:pt idx="252">
                  <c:v>0.65329610578149877</c:v>
                </c:pt>
                <c:pt idx="253">
                  <c:v>0.65588855064571105</c:v>
                </c:pt>
                <c:pt idx="254">
                  <c:v>0.65848099550992334</c:v>
                </c:pt>
                <c:pt idx="255">
                  <c:v>0.66107344037413562</c:v>
                </c:pt>
                <c:pt idx="256">
                  <c:v>0.66366588523834791</c:v>
                </c:pt>
                <c:pt idx="257">
                  <c:v>0.66625833010256019</c:v>
                </c:pt>
                <c:pt idx="258">
                  <c:v>0.66885077496677248</c:v>
                </c:pt>
                <c:pt idx="259">
                  <c:v>0.67144321983098476</c:v>
                </c:pt>
                <c:pt idx="260">
                  <c:v>0.67403566469519716</c:v>
                </c:pt>
                <c:pt idx="261">
                  <c:v>0.67662810955940944</c:v>
                </c:pt>
                <c:pt idx="262">
                  <c:v>0.67922055442362173</c:v>
                </c:pt>
                <c:pt idx="263">
                  <c:v>0.68181299928783401</c:v>
                </c:pt>
                <c:pt idx="264">
                  <c:v>0.68440544415204629</c:v>
                </c:pt>
                <c:pt idx="265">
                  <c:v>0.68699788901625858</c:v>
                </c:pt>
                <c:pt idx="266">
                  <c:v>0.68959033388047086</c:v>
                </c:pt>
                <c:pt idx="267">
                  <c:v>0.69218277874468315</c:v>
                </c:pt>
                <c:pt idx="268">
                  <c:v>0.69477522360889543</c:v>
                </c:pt>
                <c:pt idx="269">
                  <c:v>0.69736766847310783</c:v>
                </c:pt>
                <c:pt idx="270">
                  <c:v>0.69996011333732011</c:v>
                </c:pt>
                <c:pt idx="271">
                  <c:v>0.7025525582015324</c:v>
                </c:pt>
                <c:pt idx="272">
                  <c:v>0.70514500306574468</c:v>
                </c:pt>
                <c:pt idx="273">
                  <c:v>0.70773744792995696</c:v>
                </c:pt>
                <c:pt idx="274">
                  <c:v>0.71032989279416925</c:v>
                </c:pt>
                <c:pt idx="275">
                  <c:v>0.71292233765838153</c:v>
                </c:pt>
                <c:pt idx="276">
                  <c:v>0.71551478252259382</c:v>
                </c:pt>
                <c:pt idx="277">
                  <c:v>0.7181072273868061</c:v>
                </c:pt>
                <c:pt idx="278">
                  <c:v>0.7206996722510185</c:v>
                </c:pt>
                <c:pt idx="279">
                  <c:v>0.72329211711523078</c:v>
                </c:pt>
                <c:pt idx="280">
                  <c:v>0.72588456197944307</c:v>
                </c:pt>
                <c:pt idx="281">
                  <c:v>0.72847700684365535</c:v>
                </c:pt>
                <c:pt idx="282">
                  <c:v>0.73106945170786763</c:v>
                </c:pt>
                <c:pt idx="283">
                  <c:v>0.73366189657207992</c:v>
                </c:pt>
                <c:pt idx="284">
                  <c:v>0.7362543414362922</c:v>
                </c:pt>
                <c:pt idx="285">
                  <c:v>0.73884678630050449</c:v>
                </c:pt>
                <c:pt idx="286">
                  <c:v>0.74143923116471677</c:v>
                </c:pt>
                <c:pt idx="287">
                  <c:v>0.74403167602892917</c:v>
                </c:pt>
                <c:pt idx="288">
                  <c:v>0.74662412089314145</c:v>
                </c:pt>
                <c:pt idx="289">
                  <c:v>0.74921656575735374</c:v>
                </c:pt>
                <c:pt idx="290">
                  <c:v>0.75180901062156602</c:v>
                </c:pt>
                <c:pt idx="291">
                  <c:v>0.75440145548577831</c:v>
                </c:pt>
                <c:pt idx="292">
                  <c:v>0.75699390034999059</c:v>
                </c:pt>
                <c:pt idx="293">
                  <c:v>0.75958634521420287</c:v>
                </c:pt>
                <c:pt idx="294">
                  <c:v>0.76217879007841516</c:v>
                </c:pt>
                <c:pt idx="295">
                  <c:v>0.76477123494262744</c:v>
                </c:pt>
                <c:pt idx="296">
                  <c:v>0.76736367980683984</c:v>
                </c:pt>
                <c:pt idx="297">
                  <c:v>0.76995612467105212</c:v>
                </c:pt>
                <c:pt idx="298">
                  <c:v>0.77254856953526441</c:v>
                </c:pt>
                <c:pt idx="299">
                  <c:v>0.77514101439947669</c:v>
                </c:pt>
                <c:pt idx="300">
                  <c:v>0.77773345926368898</c:v>
                </c:pt>
                <c:pt idx="301">
                  <c:v>0.78032590412790126</c:v>
                </c:pt>
                <c:pt idx="302">
                  <c:v>0.78291834899211354</c:v>
                </c:pt>
                <c:pt idx="303">
                  <c:v>0.78551079385632583</c:v>
                </c:pt>
                <c:pt idx="304">
                  <c:v>0.78810323872053811</c:v>
                </c:pt>
                <c:pt idx="305">
                  <c:v>0.79069568358475051</c:v>
                </c:pt>
                <c:pt idx="306">
                  <c:v>0.79328812844896279</c:v>
                </c:pt>
                <c:pt idx="307">
                  <c:v>0.79588057331317508</c:v>
                </c:pt>
                <c:pt idx="308">
                  <c:v>0.79847301817738736</c:v>
                </c:pt>
                <c:pt idx="309">
                  <c:v>0.80106546304159965</c:v>
                </c:pt>
                <c:pt idx="310">
                  <c:v>0.80365790790581193</c:v>
                </c:pt>
                <c:pt idx="311">
                  <c:v>0.80625035277002421</c:v>
                </c:pt>
                <c:pt idx="312">
                  <c:v>0.8088427976342365</c:v>
                </c:pt>
                <c:pt idx="313">
                  <c:v>0.81143524249844878</c:v>
                </c:pt>
                <c:pt idx="314">
                  <c:v>0.81402768736266118</c:v>
                </c:pt>
                <c:pt idx="315">
                  <c:v>0.81662013222687346</c:v>
                </c:pt>
                <c:pt idx="316">
                  <c:v>0.81921257709108575</c:v>
                </c:pt>
                <c:pt idx="317">
                  <c:v>0.82180502195529803</c:v>
                </c:pt>
                <c:pt idx="318">
                  <c:v>0.82439746681951032</c:v>
                </c:pt>
                <c:pt idx="319">
                  <c:v>0.8269899116837226</c:v>
                </c:pt>
                <c:pt idx="320">
                  <c:v>0.82958235654793488</c:v>
                </c:pt>
                <c:pt idx="321">
                  <c:v>0.83217480141214717</c:v>
                </c:pt>
                <c:pt idx="322">
                  <c:v>0.83476724627635945</c:v>
                </c:pt>
                <c:pt idx="323">
                  <c:v>0.83735969114057185</c:v>
                </c:pt>
                <c:pt idx="324">
                  <c:v>0.83995213600478413</c:v>
                </c:pt>
                <c:pt idx="325">
                  <c:v>0.84254458086899642</c:v>
                </c:pt>
                <c:pt idx="326">
                  <c:v>0.8451370257332087</c:v>
                </c:pt>
                <c:pt idx="327">
                  <c:v>0.84772947059742099</c:v>
                </c:pt>
                <c:pt idx="328">
                  <c:v>0.85032191546163327</c:v>
                </c:pt>
                <c:pt idx="329">
                  <c:v>0.85291436032584556</c:v>
                </c:pt>
                <c:pt idx="330">
                  <c:v>0.85550680519005784</c:v>
                </c:pt>
                <c:pt idx="331">
                  <c:v>0.85809925005427012</c:v>
                </c:pt>
                <c:pt idx="332">
                  <c:v>0.86069169491848252</c:v>
                </c:pt>
                <c:pt idx="333">
                  <c:v>0.8632841397826948</c:v>
                </c:pt>
                <c:pt idx="334">
                  <c:v>0.86587658464690709</c:v>
                </c:pt>
                <c:pt idx="335">
                  <c:v>0.86846902951111937</c:v>
                </c:pt>
                <c:pt idx="336">
                  <c:v>0.87106147437533166</c:v>
                </c:pt>
                <c:pt idx="337">
                  <c:v>0.87365391923954394</c:v>
                </c:pt>
                <c:pt idx="338">
                  <c:v>0.87624636410375623</c:v>
                </c:pt>
                <c:pt idx="339">
                  <c:v>0.87883880896796851</c:v>
                </c:pt>
                <c:pt idx="340">
                  <c:v>0.88143125383218079</c:v>
                </c:pt>
                <c:pt idx="341">
                  <c:v>0.88402369869639308</c:v>
                </c:pt>
                <c:pt idx="342">
                  <c:v>0.88661614356060547</c:v>
                </c:pt>
                <c:pt idx="343">
                  <c:v>0.88920858842481776</c:v>
                </c:pt>
                <c:pt idx="344">
                  <c:v>0.89180103328903004</c:v>
                </c:pt>
                <c:pt idx="345">
                  <c:v>0.89439347815324233</c:v>
                </c:pt>
                <c:pt idx="346">
                  <c:v>0.89698592301745461</c:v>
                </c:pt>
                <c:pt idx="347">
                  <c:v>0.8995783678816669</c:v>
                </c:pt>
                <c:pt idx="348">
                  <c:v>0.90217081274587918</c:v>
                </c:pt>
                <c:pt idx="349">
                  <c:v>0.90476325761009146</c:v>
                </c:pt>
                <c:pt idx="350">
                  <c:v>0.90735570247430375</c:v>
                </c:pt>
                <c:pt idx="351">
                  <c:v>0.90994814733851614</c:v>
                </c:pt>
                <c:pt idx="352">
                  <c:v>0.91254059220272843</c:v>
                </c:pt>
                <c:pt idx="353">
                  <c:v>0.91513303706694071</c:v>
                </c:pt>
                <c:pt idx="354">
                  <c:v>0.917725481931153</c:v>
                </c:pt>
                <c:pt idx="355">
                  <c:v>0.92031792679536528</c:v>
                </c:pt>
                <c:pt idx="356">
                  <c:v>0.92291037165957757</c:v>
                </c:pt>
                <c:pt idx="357">
                  <c:v>0.92550281652378985</c:v>
                </c:pt>
                <c:pt idx="358">
                  <c:v>0.92809526138800214</c:v>
                </c:pt>
                <c:pt idx="359">
                  <c:v>0.93068770625221442</c:v>
                </c:pt>
                <c:pt idx="360">
                  <c:v>0.93328015111642681</c:v>
                </c:pt>
                <c:pt idx="361">
                  <c:v>0.9358725959806391</c:v>
                </c:pt>
                <c:pt idx="362">
                  <c:v>0.93846504084485138</c:v>
                </c:pt>
                <c:pt idx="363">
                  <c:v>0.94105748570906367</c:v>
                </c:pt>
                <c:pt idx="364">
                  <c:v>0.94364993057327595</c:v>
                </c:pt>
                <c:pt idx="365">
                  <c:v>0.94624237543748824</c:v>
                </c:pt>
                <c:pt idx="366">
                  <c:v>0.94883482030170052</c:v>
                </c:pt>
                <c:pt idx="367">
                  <c:v>0.95142726516591281</c:v>
                </c:pt>
                <c:pt idx="368">
                  <c:v>0.95401971003012509</c:v>
                </c:pt>
                <c:pt idx="369">
                  <c:v>0.95661215489433749</c:v>
                </c:pt>
                <c:pt idx="370">
                  <c:v>0.95920459975854977</c:v>
                </c:pt>
                <c:pt idx="371">
                  <c:v>0.96179704462276205</c:v>
                </c:pt>
                <c:pt idx="372">
                  <c:v>0.96438948948697434</c:v>
                </c:pt>
                <c:pt idx="373">
                  <c:v>0.96698193435118662</c:v>
                </c:pt>
                <c:pt idx="374">
                  <c:v>0.96957437921539891</c:v>
                </c:pt>
                <c:pt idx="375">
                  <c:v>0.97216682407961119</c:v>
                </c:pt>
                <c:pt idx="376">
                  <c:v>0.97475926894382348</c:v>
                </c:pt>
                <c:pt idx="377">
                  <c:v>0.97735171380803576</c:v>
                </c:pt>
                <c:pt idx="378">
                  <c:v>0.97994415867224816</c:v>
                </c:pt>
                <c:pt idx="379">
                  <c:v>0.98253660353646044</c:v>
                </c:pt>
                <c:pt idx="380">
                  <c:v>0.98512904840067272</c:v>
                </c:pt>
                <c:pt idx="381">
                  <c:v>0.98772149326488501</c:v>
                </c:pt>
                <c:pt idx="382">
                  <c:v>0.99031393812909729</c:v>
                </c:pt>
                <c:pt idx="383">
                  <c:v>0.99290638299330958</c:v>
                </c:pt>
                <c:pt idx="384">
                  <c:v>0.99549882785752186</c:v>
                </c:pt>
                <c:pt idx="385">
                  <c:v>0.99809127272173415</c:v>
                </c:pt>
                <c:pt idx="386">
                  <c:v>1.0006837175859464</c:v>
                </c:pt>
                <c:pt idx="387">
                  <c:v>1.0032761624501587</c:v>
                </c:pt>
                <c:pt idx="388">
                  <c:v>1.005868607314371</c:v>
                </c:pt>
                <c:pt idx="389">
                  <c:v>1.0084610521785833</c:v>
                </c:pt>
                <c:pt idx="390">
                  <c:v>1.0110534970427956</c:v>
                </c:pt>
                <c:pt idx="391">
                  <c:v>1.0136459419070079</c:v>
                </c:pt>
                <c:pt idx="392">
                  <c:v>1.0162383867712204</c:v>
                </c:pt>
                <c:pt idx="393">
                  <c:v>1.0188308316354326</c:v>
                </c:pt>
                <c:pt idx="394">
                  <c:v>1.0214232764996449</c:v>
                </c:pt>
                <c:pt idx="395">
                  <c:v>1.0240157213638572</c:v>
                </c:pt>
                <c:pt idx="396">
                  <c:v>1.0266081662280695</c:v>
                </c:pt>
                <c:pt idx="397">
                  <c:v>1.0292006110922818</c:v>
                </c:pt>
                <c:pt idx="398">
                  <c:v>1.0317930559564941</c:v>
                </c:pt>
                <c:pt idx="399">
                  <c:v>1.0343855008207063</c:v>
                </c:pt>
                <c:pt idx="400">
                  <c:v>1.0369779456849186</c:v>
                </c:pt>
                <c:pt idx="401">
                  <c:v>1.0395703905491309</c:v>
                </c:pt>
                <c:pt idx="402">
                  <c:v>1.0421628354133432</c:v>
                </c:pt>
                <c:pt idx="403">
                  <c:v>1.0447552802775555</c:v>
                </c:pt>
                <c:pt idx="404">
                  <c:v>1.0473477251417678</c:v>
                </c:pt>
                <c:pt idx="405">
                  <c:v>1.0499401700059801</c:v>
                </c:pt>
                <c:pt idx="406">
                  <c:v>1.0525326148701923</c:v>
                </c:pt>
                <c:pt idx="407">
                  <c:v>1.0551250597344046</c:v>
                </c:pt>
                <c:pt idx="408">
                  <c:v>1.0577175045986169</c:v>
                </c:pt>
                <c:pt idx="409">
                  <c:v>1.0603099494628292</c:v>
                </c:pt>
                <c:pt idx="410">
                  <c:v>1.0629023943270417</c:v>
                </c:pt>
                <c:pt idx="411">
                  <c:v>1.065494839191254</c:v>
                </c:pt>
                <c:pt idx="412">
                  <c:v>1.0680872840554663</c:v>
                </c:pt>
                <c:pt idx="413">
                  <c:v>1.0706797289196786</c:v>
                </c:pt>
                <c:pt idx="414">
                  <c:v>1.0732721737838908</c:v>
                </c:pt>
                <c:pt idx="415">
                  <c:v>1.0758646186481031</c:v>
                </c:pt>
                <c:pt idx="416">
                  <c:v>1.0784570635123154</c:v>
                </c:pt>
                <c:pt idx="417">
                  <c:v>1.0810495083765277</c:v>
                </c:pt>
                <c:pt idx="418">
                  <c:v>1.08364195324074</c:v>
                </c:pt>
                <c:pt idx="419">
                  <c:v>1.0862343981049523</c:v>
                </c:pt>
                <c:pt idx="420">
                  <c:v>1.0888268429691645</c:v>
                </c:pt>
                <c:pt idx="421">
                  <c:v>1.0914192878333768</c:v>
                </c:pt>
                <c:pt idx="422">
                  <c:v>1.0940117326975891</c:v>
                </c:pt>
                <c:pt idx="423">
                  <c:v>1.0966041775618014</c:v>
                </c:pt>
                <c:pt idx="424">
                  <c:v>1.0991966224260137</c:v>
                </c:pt>
                <c:pt idx="425">
                  <c:v>1.101789067290226</c:v>
                </c:pt>
                <c:pt idx="426">
                  <c:v>1.1043815121544382</c:v>
                </c:pt>
                <c:pt idx="427">
                  <c:v>1.1069739570186505</c:v>
                </c:pt>
                <c:pt idx="428">
                  <c:v>1.109566401882863</c:v>
                </c:pt>
                <c:pt idx="429">
                  <c:v>1.1121588467470753</c:v>
                </c:pt>
                <c:pt idx="430">
                  <c:v>1.1147512916112876</c:v>
                </c:pt>
                <c:pt idx="431">
                  <c:v>1.1173437364754999</c:v>
                </c:pt>
                <c:pt idx="432">
                  <c:v>1.1199361813397122</c:v>
                </c:pt>
                <c:pt idx="433">
                  <c:v>1.1225286262039245</c:v>
                </c:pt>
                <c:pt idx="434">
                  <c:v>1.1251210710681367</c:v>
                </c:pt>
                <c:pt idx="435">
                  <c:v>1.127713515932349</c:v>
                </c:pt>
                <c:pt idx="436">
                  <c:v>1.1303059607965613</c:v>
                </c:pt>
                <c:pt idx="437">
                  <c:v>1.1328984056607736</c:v>
                </c:pt>
                <c:pt idx="438">
                  <c:v>1.1354908505249859</c:v>
                </c:pt>
                <c:pt idx="439">
                  <c:v>1.1380832953891982</c:v>
                </c:pt>
                <c:pt idx="440">
                  <c:v>1.1406757402534105</c:v>
                </c:pt>
                <c:pt idx="441">
                  <c:v>1.1432681851176227</c:v>
                </c:pt>
                <c:pt idx="442">
                  <c:v>1.145860629981835</c:v>
                </c:pt>
                <c:pt idx="443">
                  <c:v>1.1484530748460473</c:v>
                </c:pt>
                <c:pt idx="444">
                  <c:v>1.1510455197102596</c:v>
                </c:pt>
                <c:pt idx="445">
                  <c:v>1.1536379645744719</c:v>
                </c:pt>
                <c:pt idx="446">
                  <c:v>1.1562304094386844</c:v>
                </c:pt>
                <c:pt idx="447">
                  <c:v>1.1588228543028967</c:v>
                </c:pt>
                <c:pt idx="448">
                  <c:v>1.1614152991671089</c:v>
                </c:pt>
                <c:pt idx="449">
                  <c:v>1.1640077440313212</c:v>
                </c:pt>
                <c:pt idx="450">
                  <c:v>1.1666001888955335</c:v>
                </c:pt>
                <c:pt idx="451">
                  <c:v>1.1691926337597458</c:v>
                </c:pt>
                <c:pt idx="452">
                  <c:v>1.1717850786239581</c:v>
                </c:pt>
                <c:pt idx="453">
                  <c:v>1.1743775234881704</c:v>
                </c:pt>
                <c:pt idx="454">
                  <c:v>1.1769699683523827</c:v>
                </c:pt>
                <c:pt idx="455">
                  <c:v>1.1795624132165949</c:v>
                </c:pt>
                <c:pt idx="456">
                  <c:v>1.1821548580808072</c:v>
                </c:pt>
                <c:pt idx="457">
                  <c:v>1.1847473029450195</c:v>
                </c:pt>
                <c:pt idx="458">
                  <c:v>1.1873397478092318</c:v>
                </c:pt>
                <c:pt idx="459">
                  <c:v>1.1899321926734441</c:v>
                </c:pt>
                <c:pt idx="460">
                  <c:v>1.1925246375376564</c:v>
                </c:pt>
                <c:pt idx="461">
                  <c:v>1.1951170824018686</c:v>
                </c:pt>
                <c:pt idx="462">
                  <c:v>1.1977095272660809</c:v>
                </c:pt>
                <c:pt idx="463">
                  <c:v>1.2003019721302932</c:v>
                </c:pt>
                <c:pt idx="464">
                  <c:v>1.2028944169945057</c:v>
                </c:pt>
                <c:pt idx="465">
                  <c:v>1.205486861858718</c:v>
                </c:pt>
                <c:pt idx="466">
                  <c:v>1.2080793067229303</c:v>
                </c:pt>
                <c:pt idx="467">
                  <c:v>1.2106717515871426</c:v>
                </c:pt>
                <c:pt idx="468">
                  <c:v>1.2132641964513549</c:v>
                </c:pt>
                <c:pt idx="469">
                  <c:v>1.2158566413155671</c:v>
                </c:pt>
                <c:pt idx="470">
                  <c:v>1.2184490861797794</c:v>
                </c:pt>
                <c:pt idx="471">
                  <c:v>1.2210415310439917</c:v>
                </c:pt>
                <c:pt idx="472">
                  <c:v>1.223633975908204</c:v>
                </c:pt>
                <c:pt idx="473">
                  <c:v>1.2262264207724163</c:v>
                </c:pt>
                <c:pt idx="474">
                  <c:v>1.2288188656366286</c:v>
                </c:pt>
                <c:pt idx="475">
                  <c:v>1.2314113105008408</c:v>
                </c:pt>
                <c:pt idx="476">
                  <c:v>1.2340037553650531</c:v>
                </c:pt>
                <c:pt idx="477">
                  <c:v>1.2365962002292654</c:v>
                </c:pt>
                <c:pt idx="478">
                  <c:v>1.2391886450934777</c:v>
                </c:pt>
                <c:pt idx="479">
                  <c:v>1.24178108995769</c:v>
                </c:pt>
                <c:pt idx="480">
                  <c:v>1.2443735348219023</c:v>
                </c:pt>
                <c:pt idx="481">
                  <c:v>1.2469659796861146</c:v>
                </c:pt>
                <c:pt idx="482">
                  <c:v>1.2495584245503271</c:v>
                </c:pt>
                <c:pt idx="483">
                  <c:v>1.2521508694145393</c:v>
                </c:pt>
                <c:pt idx="484">
                  <c:v>1.2547433142787516</c:v>
                </c:pt>
                <c:pt idx="485">
                  <c:v>1.2573357591429639</c:v>
                </c:pt>
                <c:pt idx="486">
                  <c:v>1.2599282040071762</c:v>
                </c:pt>
                <c:pt idx="487">
                  <c:v>1.2625206488713885</c:v>
                </c:pt>
                <c:pt idx="488">
                  <c:v>1.2651130937356008</c:v>
                </c:pt>
                <c:pt idx="489">
                  <c:v>1.2677055385998131</c:v>
                </c:pt>
                <c:pt idx="490">
                  <c:v>1.2702979834640253</c:v>
                </c:pt>
                <c:pt idx="491">
                  <c:v>1.2728904283282376</c:v>
                </c:pt>
                <c:pt idx="492">
                  <c:v>1.2754828731924499</c:v>
                </c:pt>
                <c:pt idx="493">
                  <c:v>1.2780753180566622</c:v>
                </c:pt>
                <c:pt idx="494">
                  <c:v>1.2806677629208745</c:v>
                </c:pt>
                <c:pt idx="495">
                  <c:v>1.2832602077850868</c:v>
                </c:pt>
                <c:pt idx="496">
                  <c:v>1.285852652649299</c:v>
                </c:pt>
                <c:pt idx="497">
                  <c:v>1.2884450975135113</c:v>
                </c:pt>
                <c:pt idx="498">
                  <c:v>1.2889635864863538</c:v>
                </c:pt>
              </c:numCache>
            </c:numRef>
          </c:xVal>
          <c:yVal>
            <c:numRef>
              <c:f>Viscosity!$DF$2:$DF$17600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8.02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8.02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8.02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8.02</c:v>
                </c:pt>
                <c:pt idx="194">
                  <c:v>0</c:v>
                </c:pt>
                <c:pt idx="195">
                  <c:v>8.02</c:v>
                </c:pt>
                <c:pt idx="196">
                  <c:v>8.02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8.02</c:v>
                </c:pt>
                <c:pt idx="201">
                  <c:v>0</c:v>
                </c:pt>
                <c:pt idx="202">
                  <c:v>8.02</c:v>
                </c:pt>
                <c:pt idx="203">
                  <c:v>0</c:v>
                </c:pt>
                <c:pt idx="204">
                  <c:v>8.02</c:v>
                </c:pt>
                <c:pt idx="205">
                  <c:v>0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0</c:v>
                </c:pt>
                <c:pt idx="255">
                  <c:v>16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16</c:v>
                </c:pt>
                <c:pt idx="261">
                  <c:v>16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16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16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16</c:v>
                </c:pt>
                <c:pt idx="291">
                  <c:v>16</c:v>
                </c:pt>
                <c:pt idx="292">
                  <c:v>12</c:v>
                </c:pt>
                <c:pt idx="293">
                  <c:v>16</c:v>
                </c:pt>
                <c:pt idx="294">
                  <c:v>16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24</c:v>
                </c:pt>
                <c:pt idx="303">
                  <c:v>24</c:v>
                </c:pt>
                <c:pt idx="304">
                  <c:v>8.02</c:v>
                </c:pt>
                <c:pt idx="305">
                  <c:v>0</c:v>
                </c:pt>
                <c:pt idx="306">
                  <c:v>8.02</c:v>
                </c:pt>
                <c:pt idx="307">
                  <c:v>8.02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16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16</c:v>
                </c:pt>
                <c:pt idx="317">
                  <c:v>16</c:v>
                </c:pt>
                <c:pt idx="318">
                  <c:v>12</c:v>
                </c:pt>
                <c:pt idx="319">
                  <c:v>16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28.1</c:v>
                </c:pt>
                <c:pt idx="329">
                  <c:v>24</c:v>
                </c:pt>
                <c:pt idx="330">
                  <c:v>28.1</c:v>
                </c:pt>
                <c:pt idx="331">
                  <c:v>28.1</c:v>
                </c:pt>
                <c:pt idx="332">
                  <c:v>28.1</c:v>
                </c:pt>
                <c:pt idx="333">
                  <c:v>28.1</c:v>
                </c:pt>
                <c:pt idx="334">
                  <c:v>28.1</c:v>
                </c:pt>
                <c:pt idx="335">
                  <c:v>40.1</c:v>
                </c:pt>
                <c:pt idx="336">
                  <c:v>40.1</c:v>
                </c:pt>
                <c:pt idx="337">
                  <c:v>40.1</c:v>
                </c:pt>
                <c:pt idx="338">
                  <c:v>36.1</c:v>
                </c:pt>
                <c:pt idx="339">
                  <c:v>40.1</c:v>
                </c:pt>
                <c:pt idx="340">
                  <c:v>40.1</c:v>
                </c:pt>
                <c:pt idx="341">
                  <c:v>40.1</c:v>
                </c:pt>
                <c:pt idx="342">
                  <c:v>40.1</c:v>
                </c:pt>
                <c:pt idx="343">
                  <c:v>40.1</c:v>
                </c:pt>
                <c:pt idx="344">
                  <c:v>36.1</c:v>
                </c:pt>
                <c:pt idx="345">
                  <c:v>40.1</c:v>
                </c:pt>
                <c:pt idx="346">
                  <c:v>40.1</c:v>
                </c:pt>
                <c:pt idx="347">
                  <c:v>40.1</c:v>
                </c:pt>
                <c:pt idx="348">
                  <c:v>60.1</c:v>
                </c:pt>
                <c:pt idx="349">
                  <c:v>60.1</c:v>
                </c:pt>
                <c:pt idx="350">
                  <c:v>64.099999999999994</c:v>
                </c:pt>
                <c:pt idx="351">
                  <c:v>64.099999999999994</c:v>
                </c:pt>
                <c:pt idx="352">
                  <c:v>64.099999999999994</c:v>
                </c:pt>
                <c:pt idx="353">
                  <c:v>52.1</c:v>
                </c:pt>
                <c:pt idx="354">
                  <c:v>56.1</c:v>
                </c:pt>
                <c:pt idx="355">
                  <c:v>52.1</c:v>
                </c:pt>
                <c:pt idx="356">
                  <c:v>52.1</c:v>
                </c:pt>
                <c:pt idx="357">
                  <c:v>52.1</c:v>
                </c:pt>
                <c:pt idx="358">
                  <c:v>40.1</c:v>
                </c:pt>
                <c:pt idx="359">
                  <c:v>40.1</c:v>
                </c:pt>
                <c:pt idx="360">
                  <c:v>44.1</c:v>
                </c:pt>
                <c:pt idx="361">
                  <c:v>44.1</c:v>
                </c:pt>
                <c:pt idx="362">
                  <c:v>44.1</c:v>
                </c:pt>
                <c:pt idx="363">
                  <c:v>36.1</c:v>
                </c:pt>
                <c:pt idx="364">
                  <c:v>56.1</c:v>
                </c:pt>
                <c:pt idx="365">
                  <c:v>60.1</c:v>
                </c:pt>
                <c:pt idx="366">
                  <c:v>56.1</c:v>
                </c:pt>
                <c:pt idx="367">
                  <c:v>64.099999999999994</c:v>
                </c:pt>
                <c:pt idx="368">
                  <c:v>64.099999999999994</c:v>
                </c:pt>
                <c:pt idx="369">
                  <c:v>64.099999999999994</c:v>
                </c:pt>
                <c:pt idx="370">
                  <c:v>64.099999999999994</c:v>
                </c:pt>
                <c:pt idx="371">
                  <c:v>72.099999999999994</c:v>
                </c:pt>
                <c:pt idx="372">
                  <c:v>68.099999999999994</c:v>
                </c:pt>
                <c:pt idx="373">
                  <c:v>76.2</c:v>
                </c:pt>
                <c:pt idx="374">
                  <c:v>80.2</c:v>
                </c:pt>
                <c:pt idx="375">
                  <c:v>84.2</c:v>
                </c:pt>
                <c:pt idx="376">
                  <c:v>91.8</c:v>
                </c:pt>
                <c:pt idx="377">
                  <c:v>104</c:v>
                </c:pt>
                <c:pt idx="378">
                  <c:v>112</c:v>
                </c:pt>
                <c:pt idx="379">
                  <c:v>112</c:v>
                </c:pt>
                <c:pt idx="380">
                  <c:v>116</c:v>
                </c:pt>
                <c:pt idx="381">
                  <c:v>120</c:v>
                </c:pt>
                <c:pt idx="382">
                  <c:v>128</c:v>
                </c:pt>
                <c:pt idx="383">
                  <c:v>132</c:v>
                </c:pt>
                <c:pt idx="384">
                  <c:v>136</c:v>
                </c:pt>
                <c:pt idx="385">
                  <c:v>140</c:v>
                </c:pt>
                <c:pt idx="386">
                  <c:v>144</c:v>
                </c:pt>
                <c:pt idx="387">
                  <c:v>152</c:v>
                </c:pt>
                <c:pt idx="388">
                  <c:v>160</c:v>
                </c:pt>
                <c:pt idx="389">
                  <c:v>169</c:v>
                </c:pt>
                <c:pt idx="390">
                  <c:v>172</c:v>
                </c:pt>
                <c:pt idx="391">
                  <c:v>184</c:v>
                </c:pt>
                <c:pt idx="392">
                  <c:v>192</c:v>
                </c:pt>
                <c:pt idx="393">
                  <c:v>200</c:v>
                </c:pt>
                <c:pt idx="394">
                  <c:v>215</c:v>
                </c:pt>
                <c:pt idx="395">
                  <c:v>229</c:v>
                </c:pt>
                <c:pt idx="396">
                  <c:v>240</c:v>
                </c:pt>
                <c:pt idx="397">
                  <c:v>249</c:v>
                </c:pt>
                <c:pt idx="398">
                  <c:v>261</c:v>
                </c:pt>
                <c:pt idx="399">
                  <c:v>272</c:v>
                </c:pt>
                <c:pt idx="400">
                  <c:v>284</c:v>
                </c:pt>
                <c:pt idx="401">
                  <c:v>296</c:v>
                </c:pt>
                <c:pt idx="402">
                  <c:v>312</c:v>
                </c:pt>
                <c:pt idx="403">
                  <c:v>326</c:v>
                </c:pt>
                <c:pt idx="404">
                  <c:v>341</c:v>
                </c:pt>
                <c:pt idx="405">
                  <c:v>347</c:v>
                </c:pt>
                <c:pt idx="406">
                  <c:v>357</c:v>
                </c:pt>
                <c:pt idx="407">
                  <c:v>374</c:v>
                </c:pt>
                <c:pt idx="408">
                  <c:v>404</c:v>
                </c:pt>
                <c:pt idx="409">
                  <c:v>428</c:v>
                </c:pt>
                <c:pt idx="410">
                  <c:v>458</c:v>
                </c:pt>
                <c:pt idx="411">
                  <c:v>481</c:v>
                </c:pt>
                <c:pt idx="412">
                  <c:v>504</c:v>
                </c:pt>
                <c:pt idx="413">
                  <c:v>528</c:v>
                </c:pt>
                <c:pt idx="414">
                  <c:v>561</c:v>
                </c:pt>
                <c:pt idx="415">
                  <c:v>591</c:v>
                </c:pt>
                <c:pt idx="416">
                  <c:v>615</c:v>
                </c:pt>
                <c:pt idx="417">
                  <c:v>638</c:v>
                </c:pt>
                <c:pt idx="418">
                  <c:v>665</c:v>
                </c:pt>
                <c:pt idx="419">
                  <c:v>701</c:v>
                </c:pt>
                <c:pt idx="420">
                  <c:v>731</c:v>
                </c:pt>
                <c:pt idx="421">
                  <c:v>768</c:v>
                </c:pt>
                <c:pt idx="422">
                  <c:v>812</c:v>
                </c:pt>
                <c:pt idx="423">
                  <c:v>868</c:v>
                </c:pt>
                <c:pt idx="424">
                  <c:v>902</c:v>
                </c:pt>
                <c:pt idx="425">
                  <c:v>929</c:v>
                </c:pt>
                <c:pt idx="426">
                  <c:v>965</c:v>
                </c:pt>
                <c:pt idx="427">
                  <c:v>999</c:v>
                </c:pt>
                <c:pt idx="428">
                  <c:v>1050</c:v>
                </c:pt>
                <c:pt idx="429">
                  <c:v>1130</c:v>
                </c:pt>
                <c:pt idx="430">
                  <c:v>1190</c:v>
                </c:pt>
                <c:pt idx="431">
                  <c:v>1240</c:v>
                </c:pt>
                <c:pt idx="432">
                  <c:v>1280</c:v>
                </c:pt>
                <c:pt idx="433">
                  <c:v>1320</c:v>
                </c:pt>
                <c:pt idx="434">
                  <c:v>1360</c:v>
                </c:pt>
                <c:pt idx="435">
                  <c:v>1390</c:v>
                </c:pt>
                <c:pt idx="436">
                  <c:v>1450</c:v>
                </c:pt>
                <c:pt idx="437">
                  <c:v>1500</c:v>
                </c:pt>
                <c:pt idx="438">
                  <c:v>1580</c:v>
                </c:pt>
                <c:pt idx="439">
                  <c:v>1610</c:v>
                </c:pt>
                <c:pt idx="440">
                  <c:v>1640</c:v>
                </c:pt>
                <c:pt idx="441">
                  <c:v>1670</c:v>
                </c:pt>
                <c:pt idx="442">
                  <c:v>1740</c:v>
                </c:pt>
                <c:pt idx="443">
                  <c:v>1790</c:v>
                </c:pt>
                <c:pt idx="444">
                  <c:v>1840</c:v>
                </c:pt>
                <c:pt idx="445">
                  <c:v>1870</c:v>
                </c:pt>
                <c:pt idx="446">
                  <c:v>1920</c:v>
                </c:pt>
                <c:pt idx="447">
                  <c:v>1950</c:v>
                </c:pt>
                <c:pt idx="448">
                  <c:v>1970</c:v>
                </c:pt>
                <c:pt idx="449">
                  <c:v>2000</c:v>
                </c:pt>
                <c:pt idx="450">
                  <c:v>2040</c:v>
                </c:pt>
                <c:pt idx="451">
                  <c:v>2050</c:v>
                </c:pt>
                <c:pt idx="452">
                  <c:v>2100</c:v>
                </c:pt>
                <c:pt idx="453">
                  <c:v>2140</c:v>
                </c:pt>
                <c:pt idx="454">
                  <c:v>2150</c:v>
                </c:pt>
                <c:pt idx="455">
                  <c:v>2170</c:v>
                </c:pt>
                <c:pt idx="456">
                  <c:v>2200</c:v>
                </c:pt>
                <c:pt idx="457">
                  <c:v>2250</c:v>
                </c:pt>
                <c:pt idx="458">
                  <c:v>2270</c:v>
                </c:pt>
                <c:pt idx="459">
                  <c:v>2300</c:v>
                </c:pt>
                <c:pt idx="460">
                  <c:v>2340</c:v>
                </c:pt>
                <c:pt idx="461">
                  <c:v>2370</c:v>
                </c:pt>
                <c:pt idx="462">
                  <c:v>2420</c:v>
                </c:pt>
                <c:pt idx="463">
                  <c:v>2470</c:v>
                </c:pt>
                <c:pt idx="464">
                  <c:v>2520</c:v>
                </c:pt>
                <c:pt idx="465">
                  <c:v>2560</c:v>
                </c:pt>
                <c:pt idx="466">
                  <c:v>2590</c:v>
                </c:pt>
                <c:pt idx="467">
                  <c:v>2620</c:v>
                </c:pt>
                <c:pt idx="468">
                  <c:v>2640</c:v>
                </c:pt>
                <c:pt idx="469">
                  <c:v>2670</c:v>
                </c:pt>
                <c:pt idx="470">
                  <c:v>2700</c:v>
                </c:pt>
                <c:pt idx="471">
                  <c:v>2770</c:v>
                </c:pt>
                <c:pt idx="472">
                  <c:v>2810</c:v>
                </c:pt>
                <c:pt idx="473">
                  <c:v>2860</c:v>
                </c:pt>
                <c:pt idx="474">
                  <c:v>2890</c:v>
                </c:pt>
                <c:pt idx="475">
                  <c:v>2920</c:v>
                </c:pt>
                <c:pt idx="476">
                  <c:v>2970</c:v>
                </c:pt>
                <c:pt idx="477">
                  <c:v>3010</c:v>
                </c:pt>
                <c:pt idx="478">
                  <c:v>3060</c:v>
                </c:pt>
                <c:pt idx="479">
                  <c:v>3090</c:v>
                </c:pt>
                <c:pt idx="480">
                  <c:v>3120</c:v>
                </c:pt>
                <c:pt idx="481">
                  <c:v>3160</c:v>
                </c:pt>
                <c:pt idx="482">
                  <c:v>3220</c:v>
                </c:pt>
                <c:pt idx="483">
                  <c:v>3260</c:v>
                </c:pt>
                <c:pt idx="484">
                  <c:v>3290</c:v>
                </c:pt>
                <c:pt idx="485">
                  <c:v>3320</c:v>
                </c:pt>
                <c:pt idx="486">
                  <c:v>3340</c:v>
                </c:pt>
                <c:pt idx="487">
                  <c:v>3410</c:v>
                </c:pt>
                <c:pt idx="488">
                  <c:v>3440</c:v>
                </c:pt>
                <c:pt idx="489">
                  <c:v>3470</c:v>
                </c:pt>
                <c:pt idx="490">
                  <c:v>3540</c:v>
                </c:pt>
                <c:pt idx="491">
                  <c:v>3610</c:v>
                </c:pt>
                <c:pt idx="492">
                  <c:v>3640</c:v>
                </c:pt>
                <c:pt idx="493">
                  <c:v>3670</c:v>
                </c:pt>
                <c:pt idx="494">
                  <c:v>3710</c:v>
                </c:pt>
                <c:pt idx="495">
                  <c:v>3770</c:v>
                </c:pt>
                <c:pt idx="496">
                  <c:v>3870</c:v>
                </c:pt>
                <c:pt idx="497">
                  <c:v>3970</c:v>
                </c:pt>
                <c:pt idx="498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11-49B1-BDE9-B8B6CBA15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6-436E-BE19-887351D11A3E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Viscosity!$DP$2:$DP$17600</c:f>
              <c:numCache>
                <c:formatCode>General</c:formatCode>
                <c:ptCount val="17599"/>
                <c:pt idx="0">
                  <c:v>0</c:v>
                </c:pt>
                <c:pt idx="1">
                  <c:v>2.3768064175676139E-2</c:v>
                </c:pt>
                <c:pt idx="2">
                  <c:v>4.7536128351352278E-2</c:v>
                </c:pt>
                <c:pt idx="3">
                  <c:v>7.1304192527028409E-2</c:v>
                </c:pt>
                <c:pt idx="4">
                  <c:v>9.5072256702704555E-2</c:v>
                </c:pt>
                <c:pt idx="5">
                  <c:v>0.11884032087838069</c:v>
                </c:pt>
                <c:pt idx="6">
                  <c:v>0.14260838505405682</c:v>
                </c:pt>
                <c:pt idx="7">
                  <c:v>0.16637644922973296</c:v>
                </c:pt>
                <c:pt idx="8">
                  <c:v>0.19014451340540911</c:v>
                </c:pt>
                <c:pt idx="9">
                  <c:v>0.21391257758108523</c:v>
                </c:pt>
                <c:pt idx="10">
                  <c:v>0.23768064175676137</c:v>
                </c:pt>
                <c:pt idx="11">
                  <c:v>0.26144870593243752</c:v>
                </c:pt>
                <c:pt idx="12">
                  <c:v>0.28521677010811364</c:v>
                </c:pt>
                <c:pt idx="13">
                  <c:v>0.30898483428378981</c:v>
                </c:pt>
                <c:pt idx="14">
                  <c:v>0.33275289845946593</c:v>
                </c:pt>
                <c:pt idx="15">
                  <c:v>0.35652096263514205</c:v>
                </c:pt>
                <c:pt idx="16">
                  <c:v>0.38028902681081822</c:v>
                </c:pt>
                <c:pt idx="17">
                  <c:v>0.40405709098649434</c:v>
                </c:pt>
                <c:pt idx="18">
                  <c:v>0.42782515516217046</c:v>
                </c:pt>
                <c:pt idx="19">
                  <c:v>0.45159321933784663</c:v>
                </c:pt>
                <c:pt idx="20">
                  <c:v>0.47536128351352275</c:v>
                </c:pt>
                <c:pt idx="21">
                  <c:v>0.49912934768919887</c:v>
                </c:pt>
                <c:pt idx="22">
                  <c:v>0.52289741186487504</c:v>
                </c:pt>
                <c:pt idx="23">
                  <c:v>0.54666547604055116</c:v>
                </c:pt>
                <c:pt idx="24">
                  <c:v>0.57043354021622728</c:v>
                </c:pt>
                <c:pt idx="25">
                  <c:v>0.59420160439190339</c:v>
                </c:pt>
                <c:pt idx="26">
                  <c:v>0.61796966856757962</c:v>
                </c:pt>
                <c:pt idx="27">
                  <c:v>0.64173773274325574</c:v>
                </c:pt>
                <c:pt idx="28">
                  <c:v>0.66550579691893186</c:v>
                </c:pt>
                <c:pt idx="29">
                  <c:v>0.68927386109460798</c:v>
                </c:pt>
                <c:pt idx="30">
                  <c:v>0.71304192527028409</c:v>
                </c:pt>
                <c:pt idx="31">
                  <c:v>0.73680998944596021</c:v>
                </c:pt>
                <c:pt idx="32">
                  <c:v>0.76057805362163644</c:v>
                </c:pt>
                <c:pt idx="33">
                  <c:v>0.78434611779731256</c:v>
                </c:pt>
                <c:pt idx="34">
                  <c:v>0.80811418197298868</c:v>
                </c:pt>
                <c:pt idx="35">
                  <c:v>0.83188224614866479</c:v>
                </c:pt>
                <c:pt idx="36">
                  <c:v>0.85565031032434091</c:v>
                </c:pt>
                <c:pt idx="37">
                  <c:v>0.87941837450001703</c:v>
                </c:pt>
                <c:pt idx="38">
                  <c:v>0.90318643867569326</c:v>
                </c:pt>
                <c:pt idx="39">
                  <c:v>0.92695450285136938</c:v>
                </c:pt>
                <c:pt idx="40">
                  <c:v>0.9507225670270455</c:v>
                </c:pt>
                <c:pt idx="41">
                  <c:v>0.97449063120272161</c:v>
                </c:pt>
                <c:pt idx="42">
                  <c:v>0.99825869537839773</c:v>
                </c:pt>
                <c:pt idx="43">
                  <c:v>1.022026759554074</c:v>
                </c:pt>
                <c:pt idx="44">
                  <c:v>1.0457948237297501</c:v>
                </c:pt>
                <c:pt idx="45">
                  <c:v>1.0695628879054262</c:v>
                </c:pt>
                <c:pt idx="46">
                  <c:v>1.0933309520811023</c:v>
                </c:pt>
                <c:pt idx="47">
                  <c:v>1.1170990162567784</c:v>
                </c:pt>
                <c:pt idx="48">
                  <c:v>1.1408670804324546</c:v>
                </c:pt>
                <c:pt idx="49">
                  <c:v>1.1646351446081307</c:v>
                </c:pt>
                <c:pt idx="50">
                  <c:v>1.1884032087838068</c:v>
                </c:pt>
                <c:pt idx="51">
                  <c:v>1.2121712729594829</c:v>
                </c:pt>
                <c:pt idx="52">
                  <c:v>1.2359393371351592</c:v>
                </c:pt>
                <c:pt idx="53">
                  <c:v>1.2597074013108354</c:v>
                </c:pt>
                <c:pt idx="54">
                  <c:v>1.2834754654865115</c:v>
                </c:pt>
                <c:pt idx="55">
                  <c:v>1.2953594975743494</c:v>
                </c:pt>
              </c:numCache>
            </c:numRef>
          </c:xVal>
          <c:yVal>
            <c:numRef>
              <c:f>Viscosity!$DO$2:$DO$17600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</c:v>
                </c:pt>
                <c:pt idx="40">
                  <c:v>40.1</c:v>
                </c:pt>
                <c:pt idx="41">
                  <c:v>76.2</c:v>
                </c:pt>
                <c:pt idx="42">
                  <c:v>140</c:v>
                </c:pt>
                <c:pt idx="43">
                  <c:v>296</c:v>
                </c:pt>
                <c:pt idx="44">
                  <c:v>458</c:v>
                </c:pt>
                <c:pt idx="45">
                  <c:v>641</c:v>
                </c:pt>
                <c:pt idx="46">
                  <c:v>902</c:v>
                </c:pt>
                <c:pt idx="47">
                  <c:v>1250</c:v>
                </c:pt>
                <c:pt idx="48">
                  <c:v>1500</c:v>
                </c:pt>
                <c:pt idx="49">
                  <c:v>1820</c:v>
                </c:pt>
                <c:pt idx="50">
                  <c:v>2090</c:v>
                </c:pt>
                <c:pt idx="51">
                  <c:v>2420</c:v>
                </c:pt>
                <c:pt idx="52">
                  <c:v>2940</c:v>
                </c:pt>
                <c:pt idx="53">
                  <c:v>3340</c:v>
                </c:pt>
                <c:pt idx="54">
                  <c:v>3710</c:v>
                </c:pt>
                <c:pt idx="55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F6-436E-BE19-887351D11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5-4051-86C1-2DDD2E98A60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Viscosity!$DY$2:$DY$17600</c:f>
              <c:numCache>
                <c:formatCode>General</c:formatCode>
                <c:ptCount val="17599"/>
                <c:pt idx="0">
                  <c:v>0</c:v>
                </c:pt>
                <c:pt idx="1">
                  <c:v>1.9857165675385632E-2</c:v>
                </c:pt>
                <c:pt idx="2">
                  <c:v>3.9714331350771265E-2</c:v>
                </c:pt>
                <c:pt idx="3">
                  <c:v>5.9571497026156897E-2</c:v>
                </c:pt>
                <c:pt idx="4">
                  <c:v>7.942866270154253E-2</c:v>
                </c:pt>
                <c:pt idx="5">
                  <c:v>9.9285828376928162E-2</c:v>
                </c:pt>
                <c:pt idx="6">
                  <c:v>0.11914299405231379</c:v>
                </c:pt>
                <c:pt idx="7">
                  <c:v>0.13900015972769944</c:v>
                </c:pt>
                <c:pt idx="8">
                  <c:v>0.15885732540308506</c:v>
                </c:pt>
                <c:pt idx="9">
                  <c:v>0.17871449107847071</c:v>
                </c:pt>
                <c:pt idx="10">
                  <c:v>0.19857165675385632</c:v>
                </c:pt>
                <c:pt idx="11">
                  <c:v>0.21842882242924197</c:v>
                </c:pt>
                <c:pt idx="12">
                  <c:v>0.23828598810462759</c:v>
                </c:pt>
                <c:pt idx="13">
                  <c:v>0.25814315378001323</c:v>
                </c:pt>
                <c:pt idx="14">
                  <c:v>0.27800031945539888</c:v>
                </c:pt>
                <c:pt idx="15">
                  <c:v>0.29785748513078447</c:v>
                </c:pt>
                <c:pt idx="16">
                  <c:v>0.31771465080617012</c:v>
                </c:pt>
                <c:pt idx="17">
                  <c:v>0.33757181648155576</c:v>
                </c:pt>
                <c:pt idx="18">
                  <c:v>0.35742898215694141</c:v>
                </c:pt>
                <c:pt idx="19">
                  <c:v>0.377286147832327</c:v>
                </c:pt>
                <c:pt idx="20">
                  <c:v>0.39714331350771265</c:v>
                </c:pt>
                <c:pt idx="21">
                  <c:v>0.41700047918309829</c:v>
                </c:pt>
                <c:pt idx="22">
                  <c:v>0.43685764485848394</c:v>
                </c:pt>
                <c:pt idx="23">
                  <c:v>0.45671481053386959</c:v>
                </c:pt>
                <c:pt idx="24">
                  <c:v>0.47657197620925518</c:v>
                </c:pt>
                <c:pt idx="25">
                  <c:v>0.49642914188464082</c:v>
                </c:pt>
                <c:pt idx="26">
                  <c:v>0.51628630756002647</c:v>
                </c:pt>
                <c:pt idx="27">
                  <c:v>0.53614347323541212</c:v>
                </c:pt>
                <c:pt idx="28">
                  <c:v>0.55600063891079776</c:v>
                </c:pt>
                <c:pt idx="29">
                  <c:v>0.57585780458618341</c:v>
                </c:pt>
                <c:pt idx="30">
                  <c:v>0.59571497026156894</c:v>
                </c:pt>
                <c:pt idx="31">
                  <c:v>0.61557213593695459</c:v>
                </c:pt>
                <c:pt idx="32">
                  <c:v>0.63542930161234024</c:v>
                </c:pt>
                <c:pt idx="33">
                  <c:v>0.65528646728772588</c:v>
                </c:pt>
                <c:pt idx="34">
                  <c:v>0.67514363296311153</c:v>
                </c:pt>
                <c:pt idx="35">
                  <c:v>0.69500079863849717</c:v>
                </c:pt>
                <c:pt idx="36">
                  <c:v>0.71485796431388282</c:v>
                </c:pt>
                <c:pt idx="37">
                  <c:v>0.73471512998926847</c:v>
                </c:pt>
                <c:pt idx="38">
                  <c:v>0.754572295664654</c:v>
                </c:pt>
                <c:pt idx="39">
                  <c:v>0.77442946134003965</c:v>
                </c:pt>
                <c:pt idx="40">
                  <c:v>0.7942866270154253</c:v>
                </c:pt>
                <c:pt idx="41">
                  <c:v>0.81414379269081094</c:v>
                </c:pt>
                <c:pt idx="42">
                  <c:v>0.83400095836619659</c:v>
                </c:pt>
                <c:pt idx="43">
                  <c:v>0.85385812404158223</c:v>
                </c:pt>
                <c:pt idx="44">
                  <c:v>0.87371528971696788</c:v>
                </c:pt>
                <c:pt idx="45">
                  <c:v>0.89357245539235353</c:v>
                </c:pt>
                <c:pt idx="46">
                  <c:v>0.91342962106773917</c:v>
                </c:pt>
                <c:pt idx="47">
                  <c:v>0.93328678674312471</c:v>
                </c:pt>
                <c:pt idx="48">
                  <c:v>0.95314395241851035</c:v>
                </c:pt>
                <c:pt idx="49">
                  <c:v>0.973001118093896</c:v>
                </c:pt>
                <c:pt idx="50">
                  <c:v>0.99285828376928165</c:v>
                </c:pt>
                <c:pt idx="51">
                  <c:v>1.0127154494446673</c:v>
                </c:pt>
                <c:pt idx="52">
                  <c:v>1.0325726151200529</c:v>
                </c:pt>
                <c:pt idx="53">
                  <c:v>1.0524297807954386</c:v>
                </c:pt>
                <c:pt idx="54">
                  <c:v>1.0722869464708242</c:v>
                </c:pt>
                <c:pt idx="55">
                  <c:v>1.0921441121462099</c:v>
                </c:pt>
                <c:pt idx="56">
                  <c:v>1.1120012778215955</c:v>
                </c:pt>
                <c:pt idx="57">
                  <c:v>1.1318584434969812</c:v>
                </c:pt>
                <c:pt idx="58">
                  <c:v>1.1517156091723668</c:v>
                </c:pt>
                <c:pt idx="59">
                  <c:v>1.1715727748477525</c:v>
                </c:pt>
                <c:pt idx="60">
                  <c:v>1.1914299405231379</c:v>
                </c:pt>
                <c:pt idx="61">
                  <c:v>1.2112871061985235</c:v>
                </c:pt>
                <c:pt idx="62">
                  <c:v>1.2311442718739092</c:v>
                </c:pt>
                <c:pt idx="63">
                  <c:v>1.2510014375492948</c:v>
                </c:pt>
                <c:pt idx="64">
                  <c:v>1.2708586032246805</c:v>
                </c:pt>
                <c:pt idx="65">
                  <c:v>1.2907157689000661</c:v>
                </c:pt>
                <c:pt idx="66">
                  <c:v>1.3050129281863438</c:v>
                </c:pt>
              </c:numCache>
            </c:numRef>
          </c:xVal>
          <c:yVal>
            <c:numRef>
              <c:f>Viscosity!$DX$2:$DX$17600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8.02</c:v>
                </c:pt>
                <c:pt idx="35">
                  <c:v>8.02</c:v>
                </c:pt>
                <c:pt idx="36">
                  <c:v>8.02</c:v>
                </c:pt>
                <c:pt idx="37">
                  <c:v>8.02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16</c:v>
                </c:pt>
                <c:pt idx="44">
                  <c:v>16</c:v>
                </c:pt>
                <c:pt idx="45">
                  <c:v>20</c:v>
                </c:pt>
                <c:pt idx="46">
                  <c:v>24</c:v>
                </c:pt>
                <c:pt idx="47">
                  <c:v>36.1</c:v>
                </c:pt>
                <c:pt idx="48">
                  <c:v>56.1</c:v>
                </c:pt>
                <c:pt idx="49">
                  <c:v>91.8</c:v>
                </c:pt>
                <c:pt idx="50">
                  <c:v>156</c:v>
                </c:pt>
                <c:pt idx="51">
                  <c:v>256</c:v>
                </c:pt>
                <c:pt idx="52">
                  <c:v>397</c:v>
                </c:pt>
                <c:pt idx="53">
                  <c:v>558</c:v>
                </c:pt>
                <c:pt idx="54">
                  <c:v>792</c:v>
                </c:pt>
                <c:pt idx="55">
                  <c:v>1020</c:v>
                </c:pt>
                <c:pt idx="56">
                  <c:v>1220</c:v>
                </c:pt>
                <c:pt idx="57">
                  <c:v>1460</c:v>
                </c:pt>
                <c:pt idx="58">
                  <c:v>1660</c:v>
                </c:pt>
                <c:pt idx="59">
                  <c:v>1920</c:v>
                </c:pt>
                <c:pt idx="60">
                  <c:v>2150</c:v>
                </c:pt>
                <c:pt idx="61">
                  <c:v>2450</c:v>
                </c:pt>
                <c:pt idx="62">
                  <c:v>2720</c:v>
                </c:pt>
                <c:pt idx="63">
                  <c:v>3090</c:v>
                </c:pt>
                <c:pt idx="64">
                  <c:v>3440</c:v>
                </c:pt>
                <c:pt idx="65">
                  <c:v>3710</c:v>
                </c:pt>
                <c:pt idx="66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E5-4051-86C1-2DDD2E98A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C-4425-8744-37FD98A1F7C3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Viscosity!$EH$2:$EH$17600</c:f>
              <c:numCache>
                <c:formatCode>General</c:formatCode>
                <c:ptCount val="17599"/>
                <c:pt idx="0">
                  <c:v>0</c:v>
                </c:pt>
                <c:pt idx="1">
                  <c:v>1.5420041186037025E-2</c:v>
                </c:pt>
                <c:pt idx="2">
                  <c:v>3.084008237207405E-2</c:v>
                </c:pt>
                <c:pt idx="3">
                  <c:v>4.6260123558111071E-2</c:v>
                </c:pt>
                <c:pt idx="4">
                  <c:v>6.16801647441481E-2</c:v>
                </c:pt>
                <c:pt idx="5">
                  <c:v>7.7100205930185128E-2</c:v>
                </c:pt>
                <c:pt idx="6">
                  <c:v>9.2520247116222143E-2</c:v>
                </c:pt>
                <c:pt idx="7">
                  <c:v>0.10794028830225917</c:v>
                </c:pt>
                <c:pt idx="8">
                  <c:v>0.1233603294882962</c:v>
                </c:pt>
                <c:pt idx="9">
                  <c:v>0.13878037067433321</c:v>
                </c:pt>
                <c:pt idx="10">
                  <c:v>0.15420041186037026</c:v>
                </c:pt>
                <c:pt idx="11">
                  <c:v>0.16962045304640727</c:v>
                </c:pt>
                <c:pt idx="12">
                  <c:v>0.18504049423244429</c:v>
                </c:pt>
                <c:pt idx="13">
                  <c:v>0.20046053541848133</c:v>
                </c:pt>
                <c:pt idx="14">
                  <c:v>0.21588057660451834</c:v>
                </c:pt>
                <c:pt idx="15">
                  <c:v>0.23130061779055536</c:v>
                </c:pt>
                <c:pt idx="16">
                  <c:v>0.2467206589765924</c:v>
                </c:pt>
                <c:pt idx="17">
                  <c:v>0.26214070016262941</c:v>
                </c:pt>
                <c:pt idx="18">
                  <c:v>0.27756074134866643</c:v>
                </c:pt>
                <c:pt idx="19">
                  <c:v>0.29298078253470344</c:v>
                </c:pt>
                <c:pt idx="20">
                  <c:v>0.30840082372074051</c:v>
                </c:pt>
                <c:pt idx="21">
                  <c:v>0.32382086490677753</c:v>
                </c:pt>
                <c:pt idx="22">
                  <c:v>0.33924090609281454</c:v>
                </c:pt>
                <c:pt idx="23">
                  <c:v>0.35466094727885156</c:v>
                </c:pt>
                <c:pt idx="24">
                  <c:v>0.37008098846488857</c:v>
                </c:pt>
                <c:pt idx="25">
                  <c:v>0.38550102965092559</c:v>
                </c:pt>
                <c:pt idx="26">
                  <c:v>0.40092107083696266</c:v>
                </c:pt>
                <c:pt idx="27">
                  <c:v>0.41634111202299967</c:v>
                </c:pt>
                <c:pt idx="28">
                  <c:v>0.43176115320903669</c:v>
                </c:pt>
                <c:pt idx="29">
                  <c:v>0.4471811943950737</c:v>
                </c:pt>
                <c:pt idx="30">
                  <c:v>0.46260123558111071</c:v>
                </c:pt>
                <c:pt idx="31">
                  <c:v>0.47802127676714778</c:v>
                </c:pt>
                <c:pt idx="32">
                  <c:v>0.4934413179531848</c:v>
                </c:pt>
                <c:pt idx="33">
                  <c:v>0.50886135913922181</c:v>
                </c:pt>
                <c:pt idx="34">
                  <c:v>0.52428140032525883</c:v>
                </c:pt>
                <c:pt idx="35">
                  <c:v>0.53970144151129584</c:v>
                </c:pt>
                <c:pt idx="36">
                  <c:v>0.55512148269733286</c:v>
                </c:pt>
                <c:pt idx="37">
                  <c:v>0.57054152388336987</c:v>
                </c:pt>
                <c:pt idx="38">
                  <c:v>0.58596156506940689</c:v>
                </c:pt>
                <c:pt idx="39">
                  <c:v>0.6013816062554439</c:v>
                </c:pt>
                <c:pt idx="40">
                  <c:v>0.61680164744148103</c:v>
                </c:pt>
                <c:pt idx="41">
                  <c:v>0.63222168862751804</c:v>
                </c:pt>
                <c:pt idx="42">
                  <c:v>0.64764172981355506</c:v>
                </c:pt>
                <c:pt idx="43">
                  <c:v>0.66306177099959207</c:v>
                </c:pt>
                <c:pt idx="44">
                  <c:v>0.67848181218562909</c:v>
                </c:pt>
                <c:pt idx="45">
                  <c:v>0.6939018533716661</c:v>
                </c:pt>
                <c:pt idx="46">
                  <c:v>0.70932189455770311</c:v>
                </c:pt>
                <c:pt idx="47">
                  <c:v>0.72474193574374013</c:v>
                </c:pt>
                <c:pt idx="48">
                  <c:v>0.74016197692977714</c:v>
                </c:pt>
                <c:pt idx="49">
                  <c:v>0.75558201811581416</c:v>
                </c:pt>
                <c:pt idx="50">
                  <c:v>0.77100205930185117</c:v>
                </c:pt>
                <c:pt idx="51">
                  <c:v>0.7864221004878883</c:v>
                </c:pt>
                <c:pt idx="52">
                  <c:v>0.80184214167392531</c:v>
                </c:pt>
                <c:pt idx="53">
                  <c:v>0.81726218285996233</c:v>
                </c:pt>
                <c:pt idx="54">
                  <c:v>0.83268222404599934</c:v>
                </c:pt>
                <c:pt idx="55">
                  <c:v>0.84810226523203636</c:v>
                </c:pt>
                <c:pt idx="56">
                  <c:v>0.86352230641807337</c:v>
                </c:pt>
                <c:pt idx="57">
                  <c:v>0.87894234760411039</c:v>
                </c:pt>
                <c:pt idx="58">
                  <c:v>0.8943623887901474</c:v>
                </c:pt>
                <c:pt idx="59">
                  <c:v>0.90978242997618441</c:v>
                </c:pt>
                <c:pt idx="60">
                  <c:v>0.92520247116222143</c:v>
                </c:pt>
                <c:pt idx="61">
                  <c:v>0.94062251234825844</c:v>
                </c:pt>
                <c:pt idx="62">
                  <c:v>0.95604255353429557</c:v>
                </c:pt>
                <c:pt idx="63">
                  <c:v>0.97146259472033258</c:v>
                </c:pt>
                <c:pt idx="64">
                  <c:v>0.9868826359063696</c:v>
                </c:pt>
                <c:pt idx="65">
                  <c:v>1.0023026770924066</c:v>
                </c:pt>
                <c:pt idx="66">
                  <c:v>1.0177227182784436</c:v>
                </c:pt>
                <c:pt idx="67">
                  <c:v>1.0331427594644806</c:v>
                </c:pt>
                <c:pt idx="68">
                  <c:v>1.0485628006505177</c:v>
                </c:pt>
                <c:pt idx="69">
                  <c:v>1.0639828418365547</c:v>
                </c:pt>
                <c:pt idx="70">
                  <c:v>1.0794028830225917</c:v>
                </c:pt>
                <c:pt idx="71">
                  <c:v>1.0948229242086287</c:v>
                </c:pt>
                <c:pt idx="72">
                  <c:v>1.1102429653946657</c:v>
                </c:pt>
                <c:pt idx="73">
                  <c:v>1.1256630065807027</c:v>
                </c:pt>
                <c:pt idx="74">
                  <c:v>1.1410830477667397</c:v>
                </c:pt>
                <c:pt idx="75">
                  <c:v>1.1565030889527768</c:v>
                </c:pt>
                <c:pt idx="76">
                  <c:v>1.1719231301388138</c:v>
                </c:pt>
                <c:pt idx="77">
                  <c:v>1.1873431713248508</c:v>
                </c:pt>
                <c:pt idx="78">
                  <c:v>1.2027632125108878</c:v>
                </c:pt>
                <c:pt idx="79">
                  <c:v>1.218183253696925</c:v>
                </c:pt>
                <c:pt idx="80">
                  <c:v>1.2336032948829621</c:v>
                </c:pt>
                <c:pt idx="81">
                  <c:v>1.2490233360689991</c:v>
                </c:pt>
                <c:pt idx="82">
                  <c:v>1.2644433772550361</c:v>
                </c:pt>
                <c:pt idx="83">
                  <c:v>1.2798634184410731</c:v>
                </c:pt>
                <c:pt idx="84">
                  <c:v>1.2952834596271101</c:v>
                </c:pt>
                <c:pt idx="85">
                  <c:v>1.3068484905166378</c:v>
                </c:pt>
              </c:numCache>
            </c:numRef>
          </c:xVal>
          <c:yVal>
            <c:numRef>
              <c:f>Viscosity!$EG$2:$EG$17600</c:f>
              <c:numCache>
                <c:formatCode>General</c:formatCode>
                <c:ptCount val="17599"/>
                <c:pt idx="0">
                  <c:v>0</c:v>
                </c:pt>
                <c:pt idx="1">
                  <c:v>4.4000000000000057</c:v>
                </c:pt>
                <c:pt idx="2">
                  <c:v>4.4000000000000057</c:v>
                </c:pt>
                <c:pt idx="3">
                  <c:v>4.4000000000000057</c:v>
                </c:pt>
                <c:pt idx="4">
                  <c:v>4.4000000000000057</c:v>
                </c:pt>
                <c:pt idx="5">
                  <c:v>8.2000000000000028</c:v>
                </c:pt>
                <c:pt idx="6">
                  <c:v>8.2000000000000028</c:v>
                </c:pt>
                <c:pt idx="7">
                  <c:v>8.2000000000000028</c:v>
                </c:pt>
                <c:pt idx="8">
                  <c:v>8.2000000000000028</c:v>
                </c:pt>
                <c:pt idx="9">
                  <c:v>8.2000000000000028</c:v>
                </c:pt>
                <c:pt idx="10">
                  <c:v>8.2000000000000028</c:v>
                </c:pt>
                <c:pt idx="11">
                  <c:v>8.2000000000000028</c:v>
                </c:pt>
                <c:pt idx="12">
                  <c:v>8.2000000000000028</c:v>
                </c:pt>
                <c:pt idx="13">
                  <c:v>12.200000000000003</c:v>
                </c:pt>
                <c:pt idx="14">
                  <c:v>8.2000000000000028</c:v>
                </c:pt>
                <c:pt idx="15">
                  <c:v>12.200000000000003</c:v>
                </c:pt>
                <c:pt idx="16">
                  <c:v>12.200000000000003</c:v>
                </c:pt>
                <c:pt idx="17">
                  <c:v>12.200000000000003</c:v>
                </c:pt>
                <c:pt idx="18">
                  <c:v>12.200000000000003</c:v>
                </c:pt>
                <c:pt idx="19">
                  <c:v>12.200000000000003</c:v>
                </c:pt>
                <c:pt idx="20">
                  <c:v>12.200000000000003</c:v>
                </c:pt>
                <c:pt idx="21">
                  <c:v>12.200000000000003</c:v>
                </c:pt>
                <c:pt idx="22">
                  <c:v>12.200000000000003</c:v>
                </c:pt>
                <c:pt idx="23">
                  <c:v>12.200000000000003</c:v>
                </c:pt>
                <c:pt idx="24">
                  <c:v>12.200000000000003</c:v>
                </c:pt>
                <c:pt idx="25">
                  <c:v>12.200000000000003</c:v>
                </c:pt>
                <c:pt idx="26">
                  <c:v>12.200000000000003</c:v>
                </c:pt>
                <c:pt idx="27">
                  <c:v>12.200000000000003</c:v>
                </c:pt>
                <c:pt idx="28">
                  <c:v>12.200000000000003</c:v>
                </c:pt>
                <c:pt idx="29">
                  <c:v>12.200000000000003</c:v>
                </c:pt>
                <c:pt idx="30">
                  <c:v>12.200000000000003</c:v>
                </c:pt>
                <c:pt idx="31">
                  <c:v>16.200000000000003</c:v>
                </c:pt>
                <c:pt idx="32">
                  <c:v>12.200000000000003</c:v>
                </c:pt>
                <c:pt idx="33">
                  <c:v>16.200000000000003</c:v>
                </c:pt>
                <c:pt idx="34">
                  <c:v>16.200000000000003</c:v>
                </c:pt>
                <c:pt idx="35">
                  <c:v>16.200000000000003</c:v>
                </c:pt>
                <c:pt idx="36">
                  <c:v>16.200000000000003</c:v>
                </c:pt>
                <c:pt idx="37">
                  <c:v>16.200000000000003</c:v>
                </c:pt>
                <c:pt idx="38">
                  <c:v>16.200000000000003</c:v>
                </c:pt>
                <c:pt idx="39">
                  <c:v>16.200000000000003</c:v>
                </c:pt>
                <c:pt idx="40">
                  <c:v>16.200000000000003</c:v>
                </c:pt>
                <c:pt idx="41">
                  <c:v>16.200000000000003</c:v>
                </c:pt>
                <c:pt idx="42">
                  <c:v>16.200000000000003</c:v>
                </c:pt>
                <c:pt idx="43">
                  <c:v>16.200000000000003</c:v>
                </c:pt>
                <c:pt idx="44">
                  <c:v>16.200000000000003</c:v>
                </c:pt>
                <c:pt idx="45">
                  <c:v>16.200000000000003</c:v>
                </c:pt>
                <c:pt idx="46">
                  <c:v>16.200000000000003</c:v>
                </c:pt>
                <c:pt idx="47">
                  <c:v>16.200000000000003</c:v>
                </c:pt>
                <c:pt idx="48">
                  <c:v>20.200000000000003</c:v>
                </c:pt>
                <c:pt idx="49">
                  <c:v>20.200000000000003</c:v>
                </c:pt>
                <c:pt idx="50">
                  <c:v>20.200000000000003</c:v>
                </c:pt>
                <c:pt idx="51">
                  <c:v>20.200000000000003</c:v>
                </c:pt>
                <c:pt idx="52">
                  <c:v>24.200000000000003</c:v>
                </c:pt>
                <c:pt idx="53">
                  <c:v>24.200000000000003</c:v>
                </c:pt>
                <c:pt idx="54">
                  <c:v>28.200000000000003</c:v>
                </c:pt>
                <c:pt idx="55">
                  <c:v>32.200000000000003</c:v>
                </c:pt>
                <c:pt idx="56">
                  <c:v>40.200000000000003</c:v>
                </c:pt>
                <c:pt idx="57">
                  <c:v>56.2</c:v>
                </c:pt>
                <c:pt idx="58">
                  <c:v>72.2</c:v>
                </c:pt>
                <c:pt idx="59">
                  <c:v>92.2</c:v>
                </c:pt>
                <c:pt idx="60">
                  <c:v>117.2</c:v>
                </c:pt>
                <c:pt idx="61">
                  <c:v>137.19999999999999</c:v>
                </c:pt>
                <c:pt idx="62">
                  <c:v>172.2</c:v>
                </c:pt>
                <c:pt idx="63">
                  <c:v>212.2</c:v>
                </c:pt>
                <c:pt idx="64">
                  <c:v>265.2</c:v>
                </c:pt>
                <c:pt idx="65">
                  <c:v>339.2</c:v>
                </c:pt>
                <c:pt idx="66">
                  <c:v>436.2</c:v>
                </c:pt>
                <c:pt idx="67">
                  <c:v>573.20000000000005</c:v>
                </c:pt>
                <c:pt idx="68">
                  <c:v>710.2</c:v>
                </c:pt>
                <c:pt idx="69">
                  <c:v>813.2</c:v>
                </c:pt>
                <c:pt idx="70">
                  <c:v>938.2</c:v>
                </c:pt>
                <c:pt idx="71">
                  <c:v>1128.2</c:v>
                </c:pt>
                <c:pt idx="72">
                  <c:v>1298.2</c:v>
                </c:pt>
                <c:pt idx="73">
                  <c:v>1408.2</c:v>
                </c:pt>
                <c:pt idx="74">
                  <c:v>1578.2</c:v>
                </c:pt>
                <c:pt idx="75">
                  <c:v>1778.2</c:v>
                </c:pt>
                <c:pt idx="76">
                  <c:v>1978.2</c:v>
                </c:pt>
                <c:pt idx="77">
                  <c:v>2108.1999999999998</c:v>
                </c:pt>
                <c:pt idx="78">
                  <c:v>2278.1999999999998</c:v>
                </c:pt>
                <c:pt idx="79">
                  <c:v>2528.1999999999998</c:v>
                </c:pt>
                <c:pt idx="80">
                  <c:v>2768.2</c:v>
                </c:pt>
                <c:pt idx="81">
                  <c:v>2928.2</c:v>
                </c:pt>
                <c:pt idx="82">
                  <c:v>3098.2</c:v>
                </c:pt>
                <c:pt idx="83">
                  <c:v>3278.2</c:v>
                </c:pt>
                <c:pt idx="84">
                  <c:v>3578.2</c:v>
                </c:pt>
                <c:pt idx="85">
                  <c:v>3918.2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BC-4425-8744-37FD98A1F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7-4159-A1B5-2EBECD8CC4C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Viscosity!$EQ$2:$EQ$17600</c:f>
              <c:numCache>
                <c:formatCode>General</c:formatCode>
                <c:ptCount val="17599"/>
                <c:pt idx="0">
                  <c:v>0</c:v>
                </c:pt>
                <c:pt idx="1">
                  <c:v>8.0490893181368456E-3</c:v>
                </c:pt>
                <c:pt idx="2">
                  <c:v>1.6098178636273691E-2</c:v>
                </c:pt>
                <c:pt idx="3">
                  <c:v>2.4147267954410537E-2</c:v>
                </c:pt>
                <c:pt idx="4">
                  <c:v>3.2196357272547382E-2</c:v>
                </c:pt>
                <c:pt idx="5">
                  <c:v>4.0245446590684228E-2</c:v>
                </c:pt>
                <c:pt idx="6">
                  <c:v>4.8294535908821073E-2</c:v>
                </c:pt>
                <c:pt idx="7">
                  <c:v>5.6343625226957919E-2</c:v>
                </c:pt>
                <c:pt idx="8">
                  <c:v>6.4392714545094765E-2</c:v>
                </c:pt>
                <c:pt idx="9">
                  <c:v>7.244180386323161E-2</c:v>
                </c:pt>
                <c:pt idx="10">
                  <c:v>8.0490893181368456E-2</c:v>
                </c:pt>
                <c:pt idx="11">
                  <c:v>8.8539982499505301E-2</c:v>
                </c:pt>
                <c:pt idx="12">
                  <c:v>9.6589071817642147E-2</c:v>
                </c:pt>
                <c:pt idx="13">
                  <c:v>0.10463816113577899</c:v>
                </c:pt>
                <c:pt idx="14">
                  <c:v>0.11268725045391584</c:v>
                </c:pt>
                <c:pt idx="15">
                  <c:v>0.12073633977205268</c:v>
                </c:pt>
                <c:pt idx="16">
                  <c:v>0.12878542909018953</c:v>
                </c:pt>
                <c:pt idx="17">
                  <c:v>0.13683451840832636</c:v>
                </c:pt>
                <c:pt idx="18">
                  <c:v>0.14488360772646322</c:v>
                </c:pt>
                <c:pt idx="19">
                  <c:v>0.15293269704460005</c:v>
                </c:pt>
                <c:pt idx="20">
                  <c:v>0.16098178636273691</c:v>
                </c:pt>
                <c:pt idx="21">
                  <c:v>0.16903087568087374</c:v>
                </c:pt>
                <c:pt idx="22">
                  <c:v>0.1770799649990106</c:v>
                </c:pt>
                <c:pt idx="23">
                  <c:v>0.18512905431714743</c:v>
                </c:pt>
                <c:pt idx="24">
                  <c:v>0.19317814363528429</c:v>
                </c:pt>
                <c:pt idx="25">
                  <c:v>0.20122723295342113</c:v>
                </c:pt>
                <c:pt idx="26">
                  <c:v>0.20927632227155799</c:v>
                </c:pt>
                <c:pt idx="27">
                  <c:v>0.21732541158969482</c:v>
                </c:pt>
                <c:pt idx="28">
                  <c:v>0.22537450090783168</c:v>
                </c:pt>
                <c:pt idx="29">
                  <c:v>0.23342359022596851</c:v>
                </c:pt>
                <c:pt idx="30">
                  <c:v>0.24147267954410537</c:v>
                </c:pt>
                <c:pt idx="31">
                  <c:v>0.2495217688622422</c:v>
                </c:pt>
                <c:pt idx="32">
                  <c:v>0.25757085818037906</c:v>
                </c:pt>
                <c:pt idx="33">
                  <c:v>0.26561994749851592</c:v>
                </c:pt>
                <c:pt idx="34">
                  <c:v>0.27366903681665272</c:v>
                </c:pt>
                <c:pt idx="35">
                  <c:v>0.28171812613478958</c:v>
                </c:pt>
                <c:pt idx="36">
                  <c:v>0.28976721545292644</c:v>
                </c:pt>
                <c:pt idx="37">
                  <c:v>0.2978163047710633</c:v>
                </c:pt>
                <c:pt idx="38">
                  <c:v>0.3058653940892001</c:v>
                </c:pt>
                <c:pt idx="39">
                  <c:v>0.31391448340733696</c:v>
                </c:pt>
                <c:pt idx="40">
                  <c:v>0.32196357272547382</c:v>
                </c:pt>
                <c:pt idx="41">
                  <c:v>0.33001266204361063</c:v>
                </c:pt>
                <c:pt idx="42">
                  <c:v>0.33806175136174749</c:v>
                </c:pt>
                <c:pt idx="43">
                  <c:v>0.34611084067988435</c:v>
                </c:pt>
                <c:pt idx="44">
                  <c:v>0.35415992999802121</c:v>
                </c:pt>
                <c:pt idx="45">
                  <c:v>0.36220901931615801</c:v>
                </c:pt>
                <c:pt idx="46">
                  <c:v>0.37025810863429487</c:v>
                </c:pt>
                <c:pt idx="47">
                  <c:v>0.37830719795243173</c:v>
                </c:pt>
                <c:pt idx="48">
                  <c:v>0.38635628727056859</c:v>
                </c:pt>
                <c:pt idx="49">
                  <c:v>0.39440537658870539</c:v>
                </c:pt>
                <c:pt idx="50">
                  <c:v>0.40245446590684225</c:v>
                </c:pt>
                <c:pt idx="51">
                  <c:v>0.41050355522497911</c:v>
                </c:pt>
                <c:pt idx="52">
                  <c:v>0.41855264454311597</c:v>
                </c:pt>
                <c:pt idx="53">
                  <c:v>0.42660173386125277</c:v>
                </c:pt>
                <c:pt idx="54">
                  <c:v>0.43465082317938963</c:v>
                </c:pt>
                <c:pt idx="55">
                  <c:v>0.44269991249752649</c:v>
                </c:pt>
                <c:pt idx="56">
                  <c:v>0.45074900181566335</c:v>
                </c:pt>
                <c:pt idx="57">
                  <c:v>0.45879809113380016</c:v>
                </c:pt>
                <c:pt idx="58">
                  <c:v>0.46684718045193702</c:v>
                </c:pt>
                <c:pt idx="59">
                  <c:v>0.47489626977007388</c:v>
                </c:pt>
                <c:pt idx="60">
                  <c:v>0.48294535908821073</c:v>
                </c:pt>
                <c:pt idx="61">
                  <c:v>0.49099444840634754</c:v>
                </c:pt>
                <c:pt idx="62">
                  <c:v>0.4990435377244844</c:v>
                </c:pt>
                <c:pt idx="63">
                  <c:v>0.50709262704262126</c:v>
                </c:pt>
                <c:pt idx="64">
                  <c:v>0.51514171636075812</c:v>
                </c:pt>
                <c:pt idx="65">
                  <c:v>0.52319080567889498</c:v>
                </c:pt>
                <c:pt idx="66">
                  <c:v>0.53123989499703184</c:v>
                </c:pt>
                <c:pt idx="67">
                  <c:v>0.53928898431516858</c:v>
                </c:pt>
                <c:pt idx="68">
                  <c:v>0.54733807363330544</c:v>
                </c:pt>
                <c:pt idx="69">
                  <c:v>0.5553871629514423</c:v>
                </c:pt>
                <c:pt idx="70">
                  <c:v>0.56343625226957916</c:v>
                </c:pt>
                <c:pt idx="71">
                  <c:v>0.57148534158771602</c:v>
                </c:pt>
                <c:pt idx="72">
                  <c:v>0.57953443090585288</c:v>
                </c:pt>
                <c:pt idx="73">
                  <c:v>0.58758352022398974</c:v>
                </c:pt>
                <c:pt idx="74">
                  <c:v>0.5956326095421266</c:v>
                </c:pt>
                <c:pt idx="75">
                  <c:v>0.60368169886026335</c:v>
                </c:pt>
                <c:pt idx="76">
                  <c:v>0.61173078817840021</c:v>
                </c:pt>
                <c:pt idx="77">
                  <c:v>0.61977987749653707</c:v>
                </c:pt>
                <c:pt idx="78">
                  <c:v>0.62782896681467393</c:v>
                </c:pt>
                <c:pt idx="79">
                  <c:v>0.63587805613281079</c:v>
                </c:pt>
                <c:pt idx="80">
                  <c:v>0.64392714545094765</c:v>
                </c:pt>
                <c:pt idx="81">
                  <c:v>0.65197623476908451</c:v>
                </c:pt>
                <c:pt idx="82">
                  <c:v>0.66002532408722125</c:v>
                </c:pt>
                <c:pt idx="83">
                  <c:v>0.66807441340535811</c:v>
                </c:pt>
                <c:pt idx="84">
                  <c:v>0.67612350272349497</c:v>
                </c:pt>
                <c:pt idx="85">
                  <c:v>0.68417259204163183</c:v>
                </c:pt>
                <c:pt idx="86">
                  <c:v>0.69222168135976869</c:v>
                </c:pt>
                <c:pt idx="87">
                  <c:v>0.70027077067790555</c:v>
                </c:pt>
                <c:pt idx="88">
                  <c:v>0.70831985999604241</c:v>
                </c:pt>
                <c:pt idx="89">
                  <c:v>0.71636894931417927</c:v>
                </c:pt>
                <c:pt idx="90">
                  <c:v>0.72441803863231602</c:v>
                </c:pt>
                <c:pt idx="91">
                  <c:v>0.73246712795045288</c:v>
                </c:pt>
                <c:pt idx="92">
                  <c:v>0.74051621726858974</c:v>
                </c:pt>
                <c:pt idx="93">
                  <c:v>0.7485653065867266</c:v>
                </c:pt>
                <c:pt idx="94">
                  <c:v>0.75661439590486346</c:v>
                </c:pt>
                <c:pt idx="95">
                  <c:v>0.76466348522300032</c:v>
                </c:pt>
                <c:pt idx="96">
                  <c:v>0.77271257454113718</c:v>
                </c:pt>
                <c:pt idx="97">
                  <c:v>0.78076166385927404</c:v>
                </c:pt>
                <c:pt idx="98">
                  <c:v>0.78881075317741078</c:v>
                </c:pt>
                <c:pt idx="99">
                  <c:v>0.79685984249554764</c:v>
                </c:pt>
                <c:pt idx="100">
                  <c:v>0.8049089318136845</c:v>
                </c:pt>
                <c:pt idx="101">
                  <c:v>0.81295802113182136</c:v>
                </c:pt>
                <c:pt idx="102">
                  <c:v>0.82100711044995822</c:v>
                </c:pt>
                <c:pt idx="103">
                  <c:v>0.82905619976809508</c:v>
                </c:pt>
                <c:pt idx="104">
                  <c:v>0.83710528908623194</c:v>
                </c:pt>
                <c:pt idx="105">
                  <c:v>0.8451543784043688</c:v>
                </c:pt>
                <c:pt idx="106">
                  <c:v>0.85320346772250555</c:v>
                </c:pt>
                <c:pt idx="107">
                  <c:v>0.86125255704064241</c:v>
                </c:pt>
                <c:pt idx="108">
                  <c:v>0.86930164635877927</c:v>
                </c:pt>
                <c:pt idx="109">
                  <c:v>0.87735073567691613</c:v>
                </c:pt>
                <c:pt idx="110">
                  <c:v>0.88539982499505299</c:v>
                </c:pt>
                <c:pt idx="111">
                  <c:v>0.89344891431318985</c:v>
                </c:pt>
                <c:pt idx="112">
                  <c:v>0.90149800363132671</c:v>
                </c:pt>
                <c:pt idx="113">
                  <c:v>0.90954709294946356</c:v>
                </c:pt>
                <c:pt idx="114">
                  <c:v>0.91759618226760031</c:v>
                </c:pt>
                <c:pt idx="115">
                  <c:v>0.92564527158573717</c:v>
                </c:pt>
                <c:pt idx="116">
                  <c:v>0.93369436090387403</c:v>
                </c:pt>
                <c:pt idx="117">
                  <c:v>0.94174345022201089</c:v>
                </c:pt>
                <c:pt idx="118">
                  <c:v>0.94979253954014775</c:v>
                </c:pt>
                <c:pt idx="119">
                  <c:v>0.95784162885828461</c:v>
                </c:pt>
                <c:pt idx="120">
                  <c:v>0.96589071817642147</c:v>
                </c:pt>
                <c:pt idx="121">
                  <c:v>0.97393980749455822</c:v>
                </c:pt>
                <c:pt idx="122">
                  <c:v>0.98198889681269508</c:v>
                </c:pt>
                <c:pt idx="123">
                  <c:v>0.99003798613083194</c:v>
                </c:pt>
                <c:pt idx="124">
                  <c:v>0.9980870754489688</c:v>
                </c:pt>
                <c:pt idx="125">
                  <c:v>1.0061361647671057</c:v>
                </c:pt>
                <c:pt idx="126">
                  <c:v>1.0141852540852425</c:v>
                </c:pt>
                <c:pt idx="127">
                  <c:v>1.0222343434033794</c:v>
                </c:pt>
                <c:pt idx="128">
                  <c:v>1.0302834327215162</c:v>
                </c:pt>
                <c:pt idx="129">
                  <c:v>1.0383325220396531</c:v>
                </c:pt>
                <c:pt idx="130">
                  <c:v>1.04638161135779</c:v>
                </c:pt>
                <c:pt idx="131">
                  <c:v>1.0544307006759268</c:v>
                </c:pt>
                <c:pt idx="132">
                  <c:v>1.0624797899940637</c:v>
                </c:pt>
                <c:pt idx="133">
                  <c:v>1.0705288793122003</c:v>
                </c:pt>
                <c:pt idx="134">
                  <c:v>1.0785779686303372</c:v>
                </c:pt>
                <c:pt idx="135">
                  <c:v>1.086627057948474</c:v>
                </c:pt>
                <c:pt idx="136">
                  <c:v>1.0946761472666109</c:v>
                </c:pt>
                <c:pt idx="137">
                  <c:v>1.1027252365847477</c:v>
                </c:pt>
                <c:pt idx="138">
                  <c:v>1.1107743259028846</c:v>
                </c:pt>
                <c:pt idx="139">
                  <c:v>1.1188234152210215</c:v>
                </c:pt>
                <c:pt idx="140">
                  <c:v>1.1268725045391583</c:v>
                </c:pt>
                <c:pt idx="141">
                  <c:v>1.1349215938572952</c:v>
                </c:pt>
                <c:pt idx="142">
                  <c:v>1.142970683175432</c:v>
                </c:pt>
                <c:pt idx="143">
                  <c:v>1.1510197724935689</c:v>
                </c:pt>
                <c:pt idx="144">
                  <c:v>1.1590688618117058</c:v>
                </c:pt>
                <c:pt idx="145">
                  <c:v>1.1671179511298426</c:v>
                </c:pt>
                <c:pt idx="146">
                  <c:v>1.1751670404479795</c:v>
                </c:pt>
                <c:pt idx="147">
                  <c:v>1.1832161297661163</c:v>
                </c:pt>
                <c:pt idx="148">
                  <c:v>1.1912652190842532</c:v>
                </c:pt>
                <c:pt idx="149">
                  <c:v>1.1993143084023898</c:v>
                </c:pt>
                <c:pt idx="150">
                  <c:v>1.2073633977205267</c:v>
                </c:pt>
                <c:pt idx="151">
                  <c:v>1.2154124870386636</c:v>
                </c:pt>
                <c:pt idx="152">
                  <c:v>1.2234615763568004</c:v>
                </c:pt>
                <c:pt idx="153">
                  <c:v>1.2315106656749373</c:v>
                </c:pt>
                <c:pt idx="154">
                  <c:v>1.2395597549930741</c:v>
                </c:pt>
                <c:pt idx="155">
                  <c:v>1.247608844311211</c:v>
                </c:pt>
                <c:pt idx="156">
                  <c:v>1.2556579336293479</c:v>
                </c:pt>
                <c:pt idx="157">
                  <c:v>1.2637070229474847</c:v>
                </c:pt>
                <c:pt idx="158">
                  <c:v>1.2717561122656216</c:v>
                </c:pt>
                <c:pt idx="159">
                  <c:v>1.2798052015837584</c:v>
                </c:pt>
                <c:pt idx="160">
                  <c:v>1.2878542909018953</c:v>
                </c:pt>
                <c:pt idx="161">
                  <c:v>1.29107392662915</c:v>
                </c:pt>
              </c:numCache>
            </c:numRef>
          </c:xVal>
          <c:yVal>
            <c:numRef>
              <c:f>Viscosity!$EP$2:$EP$17600</c:f>
              <c:numCache>
                <c:formatCode>General</c:formatCode>
                <c:ptCount val="17599"/>
                <c:pt idx="0">
                  <c:v>14.459770114942536</c:v>
                </c:pt>
                <c:pt idx="1">
                  <c:v>161.35977011494253</c:v>
                </c:pt>
                <c:pt idx="2">
                  <c:v>-5.5402298850574567</c:v>
                </c:pt>
                <c:pt idx="3">
                  <c:v>42.559770114942545</c:v>
                </c:pt>
                <c:pt idx="4">
                  <c:v>42.559770114942545</c:v>
                </c:pt>
                <c:pt idx="5">
                  <c:v>50.359770114942542</c:v>
                </c:pt>
                <c:pt idx="6">
                  <c:v>-1.5402298850574567</c:v>
                </c:pt>
                <c:pt idx="7">
                  <c:v>-5.5402298850574567</c:v>
                </c:pt>
                <c:pt idx="8">
                  <c:v>-5.5402298850574567</c:v>
                </c:pt>
                <c:pt idx="9">
                  <c:v>26.559770114942545</c:v>
                </c:pt>
                <c:pt idx="10">
                  <c:v>-5.5402298850574567</c:v>
                </c:pt>
                <c:pt idx="11">
                  <c:v>-5.5402298850574567</c:v>
                </c:pt>
                <c:pt idx="12">
                  <c:v>34.559770114942545</c:v>
                </c:pt>
                <c:pt idx="13">
                  <c:v>18.459770114942536</c:v>
                </c:pt>
                <c:pt idx="14">
                  <c:v>-1.5402298850574567</c:v>
                </c:pt>
                <c:pt idx="15">
                  <c:v>2.4597701149425433</c:v>
                </c:pt>
                <c:pt idx="16">
                  <c:v>18.459770114942536</c:v>
                </c:pt>
                <c:pt idx="17">
                  <c:v>-5.5402298850574567</c:v>
                </c:pt>
                <c:pt idx="18">
                  <c:v>-37.640229885057458</c:v>
                </c:pt>
                <c:pt idx="19">
                  <c:v>-17.540229885057457</c:v>
                </c:pt>
                <c:pt idx="20">
                  <c:v>-9.5402298850574567</c:v>
                </c:pt>
                <c:pt idx="21">
                  <c:v>26.559770114942545</c:v>
                </c:pt>
                <c:pt idx="22">
                  <c:v>-5.5402298850574567</c:v>
                </c:pt>
                <c:pt idx="23">
                  <c:v>-29.640229885057458</c:v>
                </c:pt>
                <c:pt idx="24">
                  <c:v>-17.540229885057457</c:v>
                </c:pt>
                <c:pt idx="25">
                  <c:v>-13.540229885057457</c:v>
                </c:pt>
                <c:pt idx="26">
                  <c:v>-17.540229885057457</c:v>
                </c:pt>
                <c:pt idx="27">
                  <c:v>-1.5402298850574567</c:v>
                </c:pt>
                <c:pt idx="28">
                  <c:v>-9.5402298850574567</c:v>
                </c:pt>
                <c:pt idx="29">
                  <c:v>38.159770114942539</c:v>
                </c:pt>
                <c:pt idx="30">
                  <c:v>-21.74022988505746</c:v>
                </c:pt>
                <c:pt idx="31">
                  <c:v>-9.5402298850574567</c:v>
                </c:pt>
                <c:pt idx="32">
                  <c:v>10.459770114942536</c:v>
                </c:pt>
                <c:pt idx="33">
                  <c:v>14.459770114942536</c:v>
                </c:pt>
                <c:pt idx="34">
                  <c:v>-17.540229885057457</c:v>
                </c:pt>
                <c:pt idx="35">
                  <c:v>-9.5402298850574567</c:v>
                </c:pt>
                <c:pt idx="36">
                  <c:v>-13.540229885057457</c:v>
                </c:pt>
                <c:pt idx="37">
                  <c:v>38.159770114942539</c:v>
                </c:pt>
                <c:pt idx="38">
                  <c:v>46.359770114942542</c:v>
                </c:pt>
                <c:pt idx="39">
                  <c:v>2.4597701149425433</c:v>
                </c:pt>
                <c:pt idx="40">
                  <c:v>-25.540229885057457</c:v>
                </c:pt>
                <c:pt idx="41">
                  <c:v>-29.640229885057458</c:v>
                </c:pt>
                <c:pt idx="42">
                  <c:v>-25.540229885057457</c:v>
                </c:pt>
                <c:pt idx="43">
                  <c:v>-29.640229885057458</c:v>
                </c:pt>
                <c:pt idx="44">
                  <c:v>-5.5402298850574567</c:v>
                </c:pt>
                <c:pt idx="45">
                  <c:v>-5.5402298850574567</c:v>
                </c:pt>
                <c:pt idx="46">
                  <c:v>50.359770114942542</c:v>
                </c:pt>
                <c:pt idx="47">
                  <c:v>-13.540229885057457</c:v>
                </c:pt>
                <c:pt idx="48">
                  <c:v>-21.74022988505746</c:v>
                </c:pt>
                <c:pt idx="49">
                  <c:v>2.4597701149425433</c:v>
                </c:pt>
                <c:pt idx="50">
                  <c:v>18.459770114942536</c:v>
                </c:pt>
                <c:pt idx="51">
                  <c:v>-1.5402298850574567</c:v>
                </c:pt>
                <c:pt idx="52">
                  <c:v>-9.5402298850574567</c:v>
                </c:pt>
                <c:pt idx="53">
                  <c:v>-1.5402298850574567</c:v>
                </c:pt>
                <c:pt idx="54">
                  <c:v>-5.5402298850574567</c:v>
                </c:pt>
                <c:pt idx="55">
                  <c:v>42.559770114942545</c:v>
                </c:pt>
                <c:pt idx="56">
                  <c:v>-13.540229885057457</c:v>
                </c:pt>
                <c:pt idx="57">
                  <c:v>-5.5402298850574567</c:v>
                </c:pt>
                <c:pt idx="58">
                  <c:v>-5.5402298850574567</c:v>
                </c:pt>
                <c:pt idx="59">
                  <c:v>-13.540229885057457</c:v>
                </c:pt>
                <c:pt idx="60">
                  <c:v>-1.5402298850574567</c:v>
                </c:pt>
                <c:pt idx="61">
                  <c:v>-17.540229885057457</c:v>
                </c:pt>
                <c:pt idx="62">
                  <c:v>-13.540229885057457</c:v>
                </c:pt>
                <c:pt idx="63">
                  <c:v>-9.5402298850574567</c:v>
                </c:pt>
                <c:pt idx="64">
                  <c:v>2.4597701149425433</c:v>
                </c:pt>
                <c:pt idx="65">
                  <c:v>-17.540229885057457</c:v>
                </c:pt>
                <c:pt idx="66">
                  <c:v>-13.540229885057457</c:v>
                </c:pt>
                <c:pt idx="67">
                  <c:v>-13.540229885057457</c:v>
                </c:pt>
                <c:pt idx="68">
                  <c:v>-5.5402298850574567</c:v>
                </c:pt>
                <c:pt idx="69">
                  <c:v>-9.5402298850574567</c:v>
                </c:pt>
                <c:pt idx="70">
                  <c:v>-17.540229885057457</c:v>
                </c:pt>
                <c:pt idx="71">
                  <c:v>-9.5402298850574567</c:v>
                </c:pt>
                <c:pt idx="72">
                  <c:v>-17.540229885057457</c:v>
                </c:pt>
                <c:pt idx="73">
                  <c:v>-13.540229885057457</c:v>
                </c:pt>
                <c:pt idx="74">
                  <c:v>-17.540229885057457</c:v>
                </c:pt>
                <c:pt idx="75">
                  <c:v>-13.540229885057457</c:v>
                </c:pt>
                <c:pt idx="76">
                  <c:v>-13.540229885057457</c:v>
                </c:pt>
                <c:pt idx="77">
                  <c:v>-9.5402298850574567</c:v>
                </c:pt>
                <c:pt idx="78">
                  <c:v>-5.5402298850574567</c:v>
                </c:pt>
                <c:pt idx="79">
                  <c:v>-1.5402298850574567</c:v>
                </c:pt>
                <c:pt idx="80">
                  <c:v>22.559770114942545</c:v>
                </c:pt>
                <c:pt idx="81">
                  <c:v>22.559770114942545</c:v>
                </c:pt>
                <c:pt idx="82">
                  <c:v>-13.540229885057457</c:v>
                </c:pt>
                <c:pt idx="83">
                  <c:v>-13.540229885057457</c:v>
                </c:pt>
                <c:pt idx="84">
                  <c:v>-13.540229885057457</c:v>
                </c:pt>
                <c:pt idx="85">
                  <c:v>-1.5402298850574567</c:v>
                </c:pt>
                <c:pt idx="86">
                  <c:v>-5.5402298850574567</c:v>
                </c:pt>
                <c:pt idx="87">
                  <c:v>-13.540229885057457</c:v>
                </c:pt>
                <c:pt idx="88">
                  <c:v>54.359770114942542</c:v>
                </c:pt>
                <c:pt idx="89">
                  <c:v>-13.540229885057457</c:v>
                </c:pt>
                <c:pt idx="90">
                  <c:v>-13.540229885057457</c:v>
                </c:pt>
                <c:pt idx="91">
                  <c:v>-5.5402298850574567</c:v>
                </c:pt>
                <c:pt idx="92">
                  <c:v>-5.5402298850574567</c:v>
                </c:pt>
                <c:pt idx="93">
                  <c:v>-9.5402298850574567</c:v>
                </c:pt>
                <c:pt idx="94">
                  <c:v>-9.5402298850574567</c:v>
                </c:pt>
                <c:pt idx="95">
                  <c:v>6.4597701149425433</c:v>
                </c:pt>
                <c:pt idx="96">
                  <c:v>-9.5402298850574567</c:v>
                </c:pt>
                <c:pt idx="97">
                  <c:v>-1.5402298850574567</c:v>
                </c:pt>
                <c:pt idx="98">
                  <c:v>-5.5402298850574567</c:v>
                </c:pt>
                <c:pt idx="99">
                  <c:v>-5.5402298850574567</c:v>
                </c:pt>
                <c:pt idx="100">
                  <c:v>-5.5402298850574567</c:v>
                </c:pt>
                <c:pt idx="101">
                  <c:v>-5.5402298850574567</c:v>
                </c:pt>
                <c:pt idx="102">
                  <c:v>-1.5402298850574567</c:v>
                </c:pt>
                <c:pt idx="103">
                  <c:v>-1.5402298850574567</c:v>
                </c:pt>
                <c:pt idx="104">
                  <c:v>-1.5402298850574567</c:v>
                </c:pt>
                <c:pt idx="105">
                  <c:v>2.4597701149425433</c:v>
                </c:pt>
                <c:pt idx="106">
                  <c:v>2.4597701149425433</c:v>
                </c:pt>
                <c:pt idx="107">
                  <c:v>10.459770114942536</c:v>
                </c:pt>
                <c:pt idx="108">
                  <c:v>10.459770114942536</c:v>
                </c:pt>
                <c:pt idx="109">
                  <c:v>14.459770114942536</c:v>
                </c:pt>
                <c:pt idx="110">
                  <c:v>10.459770114942536</c:v>
                </c:pt>
                <c:pt idx="111">
                  <c:v>42.559770114942545</c:v>
                </c:pt>
                <c:pt idx="112">
                  <c:v>14.459770114942536</c:v>
                </c:pt>
                <c:pt idx="113">
                  <c:v>18.459770114942536</c:v>
                </c:pt>
                <c:pt idx="114">
                  <c:v>26.559770114942545</c:v>
                </c:pt>
                <c:pt idx="115">
                  <c:v>38.159770114942539</c:v>
                </c:pt>
                <c:pt idx="116">
                  <c:v>46.359770114942542</c:v>
                </c:pt>
                <c:pt idx="117">
                  <c:v>50.359770114942542</c:v>
                </c:pt>
                <c:pt idx="118">
                  <c:v>54.359770114942542</c:v>
                </c:pt>
                <c:pt idx="119">
                  <c:v>70.359770114942535</c:v>
                </c:pt>
                <c:pt idx="120">
                  <c:v>90.359770114942535</c:v>
                </c:pt>
                <c:pt idx="121">
                  <c:v>98.359770114942535</c:v>
                </c:pt>
                <c:pt idx="122">
                  <c:v>123.35977011494253</c:v>
                </c:pt>
                <c:pt idx="123">
                  <c:v>150.35977011494253</c:v>
                </c:pt>
                <c:pt idx="124">
                  <c:v>178.35977011494253</c:v>
                </c:pt>
                <c:pt idx="125">
                  <c:v>218.35977011494253</c:v>
                </c:pt>
                <c:pt idx="126">
                  <c:v>235.35977011494253</c:v>
                </c:pt>
                <c:pt idx="127">
                  <c:v>262.35977011494253</c:v>
                </c:pt>
                <c:pt idx="128">
                  <c:v>293.35977011494253</c:v>
                </c:pt>
                <c:pt idx="129">
                  <c:v>330.35977011494253</c:v>
                </c:pt>
                <c:pt idx="130">
                  <c:v>400.35977011494253</c:v>
                </c:pt>
                <c:pt idx="131">
                  <c:v>437.35977011494253</c:v>
                </c:pt>
                <c:pt idx="132">
                  <c:v>474.35977011494253</c:v>
                </c:pt>
                <c:pt idx="133">
                  <c:v>507.35977011494253</c:v>
                </c:pt>
                <c:pt idx="134">
                  <c:v>567.35977011494253</c:v>
                </c:pt>
                <c:pt idx="135">
                  <c:v>721.35977011494253</c:v>
                </c:pt>
                <c:pt idx="136">
                  <c:v>945.35977011494253</c:v>
                </c:pt>
                <c:pt idx="137">
                  <c:v>1086.3597701149426</c:v>
                </c:pt>
                <c:pt idx="138">
                  <c:v>1316.3597701149426</c:v>
                </c:pt>
                <c:pt idx="139">
                  <c:v>1306.3597701149426</c:v>
                </c:pt>
                <c:pt idx="140">
                  <c:v>1406.3597701149426</c:v>
                </c:pt>
                <c:pt idx="141">
                  <c:v>1476.3597701149426</c:v>
                </c:pt>
                <c:pt idx="142">
                  <c:v>1516.3597701149426</c:v>
                </c:pt>
                <c:pt idx="143">
                  <c:v>1576.3597701149426</c:v>
                </c:pt>
                <c:pt idx="144">
                  <c:v>1816.3597701149426</c:v>
                </c:pt>
                <c:pt idx="145">
                  <c:v>1946.3597701149426</c:v>
                </c:pt>
                <c:pt idx="146">
                  <c:v>2046.3597701149426</c:v>
                </c:pt>
                <c:pt idx="147">
                  <c:v>2186.3597701149424</c:v>
                </c:pt>
                <c:pt idx="148">
                  <c:v>2316.3597701149424</c:v>
                </c:pt>
                <c:pt idx="149">
                  <c:v>2396.3597701149424</c:v>
                </c:pt>
                <c:pt idx="150">
                  <c:v>2566.3597701149424</c:v>
                </c:pt>
                <c:pt idx="151">
                  <c:v>2706.3597701149424</c:v>
                </c:pt>
                <c:pt idx="152">
                  <c:v>2806.3597701149424</c:v>
                </c:pt>
                <c:pt idx="153">
                  <c:v>2906.3597701149424</c:v>
                </c:pt>
                <c:pt idx="154">
                  <c:v>3006.3597701149424</c:v>
                </c:pt>
                <c:pt idx="155">
                  <c:v>3066.3597701149424</c:v>
                </c:pt>
                <c:pt idx="156">
                  <c:v>3266.3597701149424</c:v>
                </c:pt>
                <c:pt idx="157">
                  <c:v>3386.3597701149424</c:v>
                </c:pt>
                <c:pt idx="158">
                  <c:v>3556.3597701149424</c:v>
                </c:pt>
                <c:pt idx="159">
                  <c:v>3686.3597701149424</c:v>
                </c:pt>
                <c:pt idx="160">
                  <c:v>3856.3597701149424</c:v>
                </c:pt>
                <c:pt idx="161">
                  <c:v>3956.3597701149424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97-4159-A1B5-2EBECD8CC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57-4083-A543-02D4E16B30A7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Viscosity!$EZ$2:$EZ$17600</c:f>
              <c:numCache>
                <c:formatCode>General</c:formatCode>
                <c:ptCount val="17599"/>
                <c:pt idx="0">
                  <c:v>0</c:v>
                </c:pt>
                <c:pt idx="1">
                  <c:v>3.2199164179447359E-3</c:v>
                </c:pt>
                <c:pt idx="2">
                  <c:v>6.4398328358894717E-3</c:v>
                </c:pt>
                <c:pt idx="3">
                  <c:v>9.6597492538342076E-3</c:v>
                </c:pt>
                <c:pt idx="4">
                  <c:v>1.2879665671778943E-2</c:v>
                </c:pt>
                <c:pt idx="5">
                  <c:v>1.6099582089723678E-2</c:v>
                </c:pt>
                <c:pt idx="6">
                  <c:v>1.9319498507668415E-2</c:v>
                </c:pt>
                <c:pt idx="7">
                  <c:v>2.2539414925613149E-2</c:v>
                </c:pt>
                <c:pt idx="8">
                  <c:v>2.5759331343557887E-2</c:v>
                </c:pt>
                <c:pt idx="9">
                  <c:v>2.8979247761502621E-2</c:v>
                </c:pt>
                <c:pt idx="10">
                  <c:v>3.2199164179447355E-2</c:v>
                </c:pt>
                <c:pt idx="11">
                  <c:v>3.5419080597392093E-2</c:v>
                </c:pt>
                <c:pt idx="12">
                  <c:v>3.863899701533683E-2</c:v>
                </c:pt>
                <c:pt idx="13">
                  <c:v>4.1858913433281561E-2</c:v>
                </c:pt>
                <c:pt idx="14">
                  <c:v>4.5078829851226299E-2</c:v>
                </c:pt>
                <c:pt idx="15">
                  <c:v>4.8298746269171036E-2</c:v>
                </c:pt>
                <c:pt idx="16">
                  <c:v>5.1518662687115774E-2</c:v>
                </c:pt>
                <c:pt idx="17">
                  <c:v>5.4738579105060504E-2</c:v>
                </c:pt>
                <c:pt idx="18">
                  <c:v>5.7958495523005242E-2</c:v>
                </c:pt>
                <c:pt idx="19">
                  <c:v>6.117841194094998E-2</c:v>
                </c:pt>
                <c:pt idx="20">
                  <c:v>6.439832835889471E-2</c:v>
                </c:pt>
                <c:pt idx="21">
                  <c:v>6.7618244776839448E-2</c:v>
                </c:pt>
                <c:pt idx="22">
                  <c:v>7.0838161194784185E-2</c:v>
                </c:pt>
                <c:pt idx="23">
                  <c:v>7.4058077612728923E-2</c:v>
                </c:pt>
                <c:pt idx="24">
                  <c:v>7.7277994030673661E-2</c:v>
                </c:pt>
                <c:pt idx="25">
                  <c:v>8.0497910448618398E-2</c:v>
                </c:pt>
                <c:pt idx="26">
                  <c:v>8.3717826866563122E-2</c:v>
                </c:pt>
                <c:pt idx="27">
                  <c:v>8.693774328450786E-2</c:v>
                </c:pt>
                <c:pt idx="28">
                  <c:v>9.0157659702452597E-2</c:v>
                </c:pt>
                <c:pt idx="29">
                  <c:v>9.3377576120397335E-2</c:v>
                </c:pt>
                <c:pt idx="30">
                  <c:v>9.6597492538342072E-2</c:v>
                </c:pt>
                <c:pt idx="31">
                  <c:v>9.981740895628681E-2</c:v>
                </c:pt>
                <c:pt idx="32">
                  <c:v>0.10303732537423155</c:v>
                </c:pt>
                <c:pt idx="33">
                  <c:v>0.10625724179217627</c:v>
                </c:pt>
                <c:pt idx="34">
                  <c:v>0.10947715821012101</c:v>
                </c:pt>
                <c:pt idx="35">
                  <c:v>0.11269707462806575</c:v>
                </c:pt>
                <c:pt idx="36">
                  <c:v>0.11591699104601048</c:v>
                </c:pt>
                <c:pt idx="37">
                  <c:v>0.11913690746395522</c:v>
                </c:pt>
                <c:pt idx="38">
                  <c:v>0.12235682388189996</c:v>
                </c:pt>
                <c:pt idx="39">
                  <c:v>0.1255767402998447</c:v>
                </c:pt>
                <c:pt idx="40">
                  <c:v>0.12879665671778942</c:v>
                </c:pt>
                <c:pt idx="41">
                  <c:v>0.13201657313573417</c:v>
                </c:pt>
                <c:pt idx="42">
                  <c:v>0.1352364895536789</c:v>
                </c:pt>
                <c:pt idx="43">
                  <c:v>0.13845640597162365</c:v>
                </c:pt>
                <c:pt idx="44">
                  <c:v>0.14167632238956837</c:v>
                </c:pt>
                <c:pt idx="45">
                  <c:v>0.14489623880751309</c:v>
                </c:pt>
                <c:pt idx="46">
                  <c:v>0.14811615522545785</c:v>
                </c:pt>
                <c:pt idx="47">
                  <c:v>0.15133607164340257</c:v>
                </c:pt>
                <c:pt idx="48">
                  <c:v>0.15455598806134732</c:v>
                </c:pt>
                <c:pt idx="49">
                  <c:v>0.15777590447929205</c:v>
                </c:pt>
                <c:pt idx="50">
                  <c:v>0.1609958208972368</c:v>
                </c:pt>
                <c:pt idx="51">
                  <c:v>0.16421573731518152</c:v>
                </c:pt>
                <c:pt idx="52">
                  <c:v>0.16743565373312624</c:v>
                </c:pt>
                <c:pt idx="53">
                  <c:v>0.170655570151071</c:v>
                </c:pt>
                <c:pt idx="54">
                  <c:v>0.17387548656901572</c:v>
                </c:pt>
                <c:pt idx="55">
                  <c:v>0.17709540298696047</c:v>
                </c:pt>
                <c:pt idx="56">
                  <c:v>0.18031531940490519</c:v>
                </c:pt>
                <c:pt idx="57">
                  <c:v>0.18353523582284995</c:v>
                </c:pt>
                <c:pt idx="58">
                  <c:v>0.18675515224079467</c:v>
                </c:pt>
                <c:pt idx="59">
                  <c:v>0.18997506865873939</c:v>
                </c:pt>
                <c:pt idx="60">
                  <c:v>0.19319498507668414</c:v>
                </c:pt>
                <c:pt idx="61">
                  <c:v>0.19641490149462887</c:v>
                </c:pt>
                <c:pt idx="62">
                  <c:v>0.19963481791257362</c:v>
                </c:pt>
                <c:pt idx="63">
                  <c:v>0.20285473433051834</c:v>
                </c:pt>
                <c:pt idx="64">
                  <c:v>0.2060746507484631</c:v>
                </c:pt>
                <c:pt idx="65">
                  <c:v>0.20929456716640782</c:v>
                </c:pt>
                <c:pt idx="66">
                  <c:v>0.21251448358435254</c:v>
                </c:pt>
                <c:pt idx="67">
                  <c:v>0.21573440000229729</c:v>
                </c:pt>
                <c:pt idx="68">
                  <c:v>0.21895431642024202</c:v>
                </c:pt>
                <c:pt idx="69">
                  <c:v>0.22217423283818677</c:v>
                </c:pt>
                <c:pt idx="70">
                  <c:v>0.22539414925613149</c:v>
                </c:pt>
                <c:pt idx="71">
                  <c:v>0.22861406567407624</c:v>
                </c:pt>
                <c:pt idx="72">
                  <c:v>0.23183398209202097</c:v>
                </c:pt>
                <c:pt idx="73">
                  <c:v>0.23505389850996569</c:v>
                </c:pt>
                <c:pt idx="74">
                  <c:v>0.23827381492791044</c:v>
                </c:pt>
                <c:pt idx="75">
                  <c:v>0.24149373134585517</c:v>
                </c:pt>
                <c:pt idx="76">
                  <c:v>0.24471364776379992</c:v>
                </c:pt>
                <c:pt idx="77">
                  <c:v>0.24793356418174464</c:v>
                </c:pt>
                <c:pt idx="78">
                  <c:v>0.25115348059968939</c:v>
                </c:pt>
                <c:pt idx="79">
                  <c:v>0.25437339701763412</c:v>
                </c:pt>
                <c:pt idx="80">
                  <c:v>0.25759331343557884</c:v>
                </c:pt>
                <c:pt idx="81">
                  <c:v>0.26081322985352356</c:v>
                </c:pt>
                <c:pt idx="82">
                  <c:v>0.26403314627146834</c:v>
                </c:pt>
                <c:pt idx="83">
                  <c:v>0.26725306268941307</c:v>
                </c:pt>
                <c:pt idx="84">
                  <c:v>0.27047297910735779</c:v>
                </c:pt>
                <c:pt idx="85">
                  <c:v>0.27369289552530252</c:v>
                </c:pt>
                <c:pt idx="86">
                  <c:v>0.27691281194324729</c:v>
                </c:pt>
                <c:pt idx="87">
                  <c:v>0.28013272836119202</c:v>
                </c:pt>
                <c:pt idx="88">
                  <c:v>0.28335264477913674</c:v>
                </c:pt>
                <c:pt idx="89">
                  <c:v>0.28657256119708147</c:v>
                </c:pt>
                <c:pt idx="90">
                  <c:v>0.28979247761502619</c:v>
                </c:pt>
                <c:pt idx="91">
                  <c:v>0.29301239403297097</c:v>
                </c:pt>
                <c:pt idx="92">
                  <c:v>0.29623231045091569</c:v>
                </c:pt>
                <c:pt idx="93">
                  <c:v>0.29945222686886042</c:v>
                </c:pt>
                <c:pt idx="94">
                  <c:v>0.30267214328680514</c:v>
                </c:pt>
                <c:pt idx="95">
                  <c:v>0.30589205970474986</c:v>
                </c:pt>
                <c:pt idx="96">
                  <c:v>0.30911197612269464</c:v>
                </c:pt>
                <c:pt idx="97">
                  <c:v>0.31233189254063937</c:v>
                </c:pt>
                <c:pt idx="98">
                  <c:v>0.31555180895858409</c:v>
                </c:pt>
                <c:pt idx="99">
                  <c:v>0.31877172537652881</c:v>
                </c:pt>
                <c:pt idx="100">
                  <c:v>0.32199164179447359</c:v>
                </c:pt>
                <c:pt idx="101">
                  <c:v>0.32521155821241832</c:v>
                </c:pt>
                <c:pt idx="102">
                  <c:v>0.32843147463036304</c:v>
                </c:pt>
                <c:pt idx="103">
                  <c:v>0.33165139104830776</c:v>
                </c:pt>
                <c:pt idx="104">
                  <c:v>0.33487130746625249</c:v>
                </c:pt>
                <c:pt idx="105">
                  <c:v>0.33809122388419727</c:v>
                </c:pt>
                <c:pt idx="106">
                  <c:v>0.34131114030214199</c:v>
                </c:pt>
                <c:pt idx="107">
                  <c:v>0.34453105672008671</c:v>
                </c:pt>
                <c:pt idx="108">
                  <c:v>0.34775097313803144</c:v>
                </c:pt>
                <c:pt idx="109">
                  <c:v>0.35097088955597616</c:v>
                </c:pt>
                <c:pt idx="110">
                  <c:v>0.35419080597392094</c:v>
                </c:pt>
                <c:pt idx="111">
                  <c:v>0.35741072239186567</c:v>
                </c:pt>
                <c:pt idx="112">
                  <c:v>0.36063063880981039</c:v>
                </c:pt>
                <c:pt idx="113">
                  <c:v>0.36385055522775511</c:v>
                </c:pt>
                <c:pt idx="114">
                  <c:v>0.36707047164569989</c:v>
                </c:pt>
                <c:pt idx="115">
                  <c:v>0.37029038806364462</c:v>
                </c:pt>
                <c:pt idx="116">
                  <c:v>0.37351030448158934</c:v>
                </c:pt>
                <c:pt idx="117">
                  <c:v>0.37673022089953406</c:v>
                </c:pt>
                <c:pt idx="118">
                  <c:v>0.37995013731747879</c:v>
                </c:pt>
                <c:pt idx="119">
                  <c:v>0.38317005373542357</c:v>
                </c:pt>
                <c:pt idx="120">
                  <c:v>0.38638997015336829</c:v>
                </c:pt>
                <c:pt idx="121">
                  <c:v>0.38960988657131301</c:v>
                </c:pt>
                <c:pt idx="122">
                  <c:v>0.39282980298925774</c:v>
                </c:pt>
                <c:pt idx="123">
                  <c:v>0.39604971940720246</c:v>
                </c:pt>
                <c:pt idx="124">
                  <c:v>0.39926963582514724</c:v>
                </c:pt>
                <c:pt idx="125">
                  <c:v>0.40248955224309196</c:v>
                </c:pt>
                <c:pt idx="126">
                  <c:v>0.40570946866103669</c:v>
                </c:pt>
                <c:pt idx="127">
                  <c:v>0.40892938507898141</c:v>
                </c:pt>
                <c:pt idx="128">
                  <c:v>0.41214930149692619</c:v>
                </c:pt>
                <c:pt idx="129">
                  <c:v>0.41536921791487091</c:v>
                </c:pt>
                <c:pt idx="130">
                  <c:v>0.41858913433281564</c:v>
                </c:pt>
                <c:pt idx="131">
                  <c:v>0.42180905075076036</c:v>
                </c:pt>
                <c:pt idx="132">
                  <c:v>0.42502896716870509</c:v>
                </c:pt>
                <c:pt idx="133">
                  <c:v>0.42824888358664986</c:v>
                </c:pt>
                <c:pt idx="134">
                  <c:v>0.43146880000459459</c:v>
                </c:pt>
                <c:pt idx="135">
                  <c:v>0.43468871642253931</c:v>
                </c:pt>
                <c:pt idx="136">
                  <c:v>0.43790863284048404</c:v>
                </c:pt>
                <c:pt idx="137">
                  <c:v>0.44112854925842881</c:v>
                </c:pt>
                <c:pt idx="138">
                  <c:v>0.44434846567637354</c:v>
                </c:pt>
                <c:pt idx="139">
                  <c:v>0.44756838209431826</c:v>
                </c:pt>
                <c:pt idx="140">
                  <c:v>0.45078829851226299</c:v>
                </c:pt>
                <c:pt idx="141">
                  <c:v>0.45400821493020771</c:v>
                </c:pt>
                <c:pt idx="142">
                  <c:v>0.45722813134815249</c:v>
                </c:pt>
                <c:pt idx="143">
                  <c:v>0.46044804776609721</c:v>
                </c:pt>
                <c:pt idx="144">
                  <c:v>0.46366796418404194</c:v>
                </c:pt>
                <c:pt idx="145">
                  <c:v>0.46688788060198666</c:v>
                </c:pt>
                <c:pt idx="146">
                  <c:v>0.47010779701993138</c:v>
                </c:pt>
                <c:pt idx="147">
                  <c:v>0.47332771343787616</c:v>
                </c:pt>
                <c:pt idx="148">
                  <c:v>0.47654762985582089</c:v>
                </c:pt>
                <c:pt idx="149">
                  <c:v>0.47976754627376561</c:v>
                </c:pt>
                <c:pt idx="150">
                  <c:v>0.48298746269171033</c:v>
                </c:pt>
                <c:pt idx="151">
                  <c:v>0.48620737910965511</c:v>
                </c:pt>
                <c:pt idx="152">
                  <c:v>0.48942729552759984</c:v>
                </c:pt>
                <c:pt idx="153">
                  <c:v>0.49264721194554456</c:v>
                </c:pt>
                <c:pt idx="154">
                  <c:v>0.49586712836348928</c:v>
                </c:pt>
                <c:pt idx="155">
                  <c:v>0.49908704478143401</c:v>
                </c:pt>
                <c:pt idx="156">
                  <c:v>0.50230696119937879</c:v>
                </c:pt>
                <c:pt idx="157">
                  <c:v>0.50552687761732351</c:v>
                </c:pt>
                <c:pt idx="158">
                  <c:v>0.50874679403526823</c:v>
                </c:pt>
                <c:pt idx="159">
                  <c:v>0.51196671045321296</c:v>
                </c:pt>
                <c:pt idx="160">
                  <c:v>0.51518662687115768</c:v>
                </c:pt>
                <c:pt idx="161">
                  <c:v>0.51840654328910241</c:v>
                </c:pt>
                <c:pt idx="162">
                  <c:v>0.52162645970704713</c:v>
                </c:pt>
                <c:pt idx="163">
                  <c:v>0.52484637612499196</c:v>
                </c:pt>
                <c:pt idx="164">
                  <c:v>0.52806629254293669</c:v>
                </c:pt>
                <c:pt idx="165">
                  <c:v>0.53128620896088141</c:v>
                </c:pt>
                <c:pt idx="166">
                  <c:v>0.53450612537882614</c:v>
                </c:pt>
                <c:pt idx="167">
                  <c:v>0.53772604179677086</c:v>
                </c:pt>
                <c:pt idx="168">
                  <c:v>0.54094595821471558</c:v>
                </c:pt>
                <c:pt idx="169">
                  <c:v>0.54416587463266031</c:v>
                </c:pt>
                <c:pt idx="170">
                  <c:v>0.54738579105060503</c:v>
                </c:pt>
                <c:pt idx="171">
                  <c:v>0.55060570746854975</c:v>
                </c:pt>
                <c:pt idx="172">
                  <c:v>0.55382562388649459</c:v>
                </c:pt>
                <c:pt idx="173">
                  <c:v>0.55704554030443931</c:v>
                </c:pt>
                <c:pt idx="174">
                  <c:v>0.56026545672238404</c:v>
                </c:pt>
                <c:pt idx="175">
                  <c:v>0.56348537314032876</c:v>
                </c:pt>
                <c:pt idx="176">
                  <c:v>0.56670528955827348</c:v>
                </c:pt>
                <c:pt idx="177">
                  <c:v>0.56992520597621821</c:v>
                </c:pt>
                <c:pt idx="178">
                  <c:v>0.57314512239416293</c:v>
                </c:pt>
                <c:pt idx="179">
                  <c:v>0.57636503881210766</c:v>
                </c:pt>
                <c:pt idx="180">
                  <c:v>0.57958495523005238</c:v>
                </c:pt>
                <c:pt idx="181">
                  <c:v>0.5828048716479971</c:v>
                </c:pt>
                <c:pt idx="182">
                  <c:v>0.58602478806594194</c:v>
                </c:pt>
                <c:pt idx="183">
                  <c:v>0.58924470448388666</c:v>
                </c:pt>
                <c:pt idx="184">
                  <c:v>0.59246462090183138</c:v>
                </c:pt>
                <c:pt idx="185">
                  <c:v>0.59568453731977611</c:v>
                </c:pt>
                <c:pt idx="186">
                  <c:v>0.59890445373772083</c:v>
                </c:pt>
                <c:pt idx="187">
                  <c:v>0.60212437015566556</c:v>
                </c:pt>
                <c:pt idx="188">
                  <c:v>0.60534428657361028</c:v>
                </c:pt>
                <c:pt idx="189">
                  <c:v>0.608564202991555</c:v>
                </c:pt>
                <c:pt idx="190">
                  <c:v>0.61178411940949973</c:v>
                </c:pt>
                <c:pt idx="191">
                  <c:v>0.61500403582744456</c:v>
                </c:pt>
                <c:pt idx="192">
                  <c:v>0.61822395224538929</c:v>
                </c:pt>
                <c:pt idx="193">
                  <c:v>0.62144386866333401</c:v>
                </c:pt>
                <c:pt idx="194">
                  <c:v>0.62466378508127873</c:v>
                </c:pt>
                <c:pt idx="195">
                  <c:v>0.62788370149922346</c:v>
                </c:pt>
                <c:pt idx="196">
                  <c:v>0.63110361791716818</c:v>
                </c:pt>
                <c:pt idx="197">
                  <c:v>0.6343235343351129</c:v>
                </c:pt>
                <c:pt idx="198">
                  <c:v>0.63754345075305763</c:v>
                </c:pt>
                <c:pt idx="199">
                  <c:v>0.64076336717100235</c:v>
                </c:pt>
                <c:pt idx="200">
                  <c:v>0.64398328358894719</c:v>
                </c:pt>
                <c:pt idx="201">
                  <c:v>0.64720320000689191</c:v>
                </c:pt>
                <c:pt idx="202">
                  <c:v>0.65042311642483663</c:v>
                </c:pt>
                <c:pt idx="203">
                  <c:v>0.65364303284278136</c:v>
                </c:pt>
                <c:pt idx="204">
                  <c:v>0.65686294926072608</c:v>
                </c:pt>
                <c:pt idx="205">
                  <c:v>0.6600828656786708</c:v>
                </c:pt>
                <c:pt idx="206">
                  <c:v>0.66330278209661553</c:v>
                </c:pt>
                <c:pt idx="207">
                  <c:v>0.66652269851456025</c:v>
                </c:pt>
                <c:pt idx="208">
                  <c:v>0.66974261493250498</c:v>
                </c:pt>
                <c:pt idx="209">
                  <c:v>0.67296253135044981</c:v>
                </c:pt>
                <c:pt idx="210">
                  <c:v>0.67618244776839453</c:v>
                </c:pt>
                <c:pt idx="211">
                  <c:v>0.67940236418633926</c:v>
                </c:pt>
                <c:pt idx="212">
                  <c:v>0.68262228060428398</c:v>
                </c:pt>
                <c:pt idx="213">
                  <c:v>0.68584219702222871</c:v>
                </c:pt>
                <c:pt idx="214">
                  <c:v>0.68906211344017343</c:v>
                </c:pt>
                <c:pt idx="215">
                  <c:v>0.69228202985811815</c:v>
                </c:pt>
                <c:pt idx="216">
                  <c:v>0.69550194627606288</c:v>
                </c:pt>
                <c:pt idx="217">
                  <c:v>0.6987218626940076</c:v>
                </c:pt>
                <c:pt idx="218">
                  <c:v>0.70194177911195232</c:v>
                </c:pt>
                <c:pt idx="219">
                  <c:v>0.70516169552989716</c:v>
                </c:pt>
                <c:pt idx="220">
                  <c:v>0.70838161194784188</c:v>
                </c:pt>
                <c:pt idx="221">
                  <c:v>0.71160152836578661</c:v>
                </c:pt>
                <c:pt idx="222">
                  <c:v>0.71482144478373133</c:v>
                </c:pt>
                <c:pt idx="223">
                  <c:v>0.71804136120167605</c:v>
                </c:pt>
                <c:pt idx="224">
                  <c:v>0.72126127761962078</c:v>
                </c:pt>
                <c:pt idx="225">
                  <c:v>0.7244811940375655</c:v>
                </c:pt>
                <c:pt idx="226">
                  <c:v>0.72770111045551022</c:v>
                </c:pt>
                <c:pt idx="227">
                  <c:v>0.73092102687345495</c:v>
                </c:pt>
                <c:pt idx="228">
                  <c:v>0.73414094329139978</c:v>
                </c:pt>
                <c:pt idx="229">
                  <c:v>0.73736085970934451</c:v>
                </c:pt>
                <c:pt idx="230">
                  <c:v>0.74058077612728923</c:v>
                </c:pt>
                <c:pt idx="231">
                  <c:v>0.74380069254523395</c:v>
                </c:pt>
                <c:pt idx="232">
                  <c:v>0.74702060896317868</c:v>
                </c:pt>
                <c:pt idx="233">
                  <c:v>0.7502405253811234</c:v>
                </c:pt>
                <c:pt idx="234">
                  <c:v>0.75346044179906813</c:v>
                </c:pt>
                <c:pt idx="235">
                  <c:v>0.75668035821701285</c:v>
                </c:pt>
                <c:pt idx="236">
                  <c:v>0.75990027463495757</c:v>
                </c:pt>
                <c:pt idx="237">
                  <c:v>0.76312019105290241</c:v>
                </c:pt>
                <c:pt idx="238">
                  <c:v>0.76634010747084713</c:v>
                </c:pt>
                <c:pt idx="239">
                  <c:v>0.76956002388879186</c:v>
                </c:pt>
                <c:pt idx="240">
                  <c:v>0.77277994030673658</c:v>
                </c:pt>
                <c:pt idx="241">
                  <c:v>0.7759998567246813</c:v>
                </c:pt>
                <c:pt idx="242">
                  <c:v>0.77921977314262603</c:v>
                </c:pt>
                <c:pt idx="243">
                  <c:v>0.78243968956057075</c:v>
                </c:pt>
                <c:pt idx="244">
                  <c:v>0.78565960597851547</c:v>
                </c:pt>
                <c:pt idx="245">
                  <c:v>0.7888795223964602</c:v>
                </c:pt>
                <c:pt idx="246">
                  <c:v>0.79209943881440492</c:v>
                </c:pt>
                <c:pt idx="247">
                  <c:v>0.79531935523234976</c:v>
                </c:pt>
                <c:pt idx="248">
                  <c:v>0.79853927165029448</c:v>
                </c:pt>
                <c:pt idx="249">
                  <c:v>0.8017591880682392</c:v>
                </c:pt>
                <c:pt idx="250">
                  <c:v>0.80497910448618393</c:v>
                </c:pt>
                <c:pt idx="251">
                  <c:v>0.80819902090412865</c:v>
                </c:pt>
                <c:pt idx="252">
                  <c:v>0.81141893732207337</c:v>
                </c:pt>
                <c:pt idx="253">
                  <c:v>0.8146388537400181</c:v>
                </c:pt>
                <c:pt idx="254">
                  <c:v>0.81785877015796282</c:v>
                </c:pt>
                <c:pt idx="255">
                  <c:v>0.82107868657590755</c:v>
                </c:pt>
                <c:pt idx="256">
                  <c:v>0.82429860299385238</c:v>
                </c:pt>
                <c:pt idx="257">
                  <c:v>0.8275185194117971</c:v>
                </c:pt>
                <c:pt idx="258">
                  <c:v>0.83073843582974183</c:v>
                </c:pt>
                <c:pt idx="259">
                  <c:v>0.83395835224768655</c:v>
                </c:pt>
                <c:pt idx="260">
                  <c:v>0.83717826866563128</c:v>
                </c:pt>
                <c:pt idx="261">
                  <c:v>0.840398185083576</c:v>
                </c:pt>
                <c:pt idx="262">
                  <c:v>0.84361810150152072</c:v>
                </c:pt>
                <c:pt idx="263">
                  <c:v>0.84683801791946545</c:v>
                </c:pt>
                <c:pt idx="264">
                  <c:v>0.85005793433741017</c:v>
                </c:pt>
                <c:pt idx="265">
                  <c:v>0.85327785075535501</c:v>
                </c:pt>
                <c:pt idx="266">
                  <c:v>0.85649776717329973</c:v>
                </c:pt>
                <c:pt idx="267">
                  <c:v>0.85971768359124445</c:v>
                </c:pt>
                <c:pt idx="268">
                  <c:v>0.86293760000918918</c:v>
                </c:pt>
                <c:pt idx="269">
                  <c:v>0.8661575164271339</c:v>
                </c:pt>
                <c:pt idx="270">
                  <c:v>0.86937743284507862</c:v>
                </c:pt>
                <c:pt idx="271">
                  <c:v>0.87259734926302335</c:v>
                </c:pt>
                <c:pt idx="272">
                  <c:v>0.87581726568096807</c:v>
                </c:pt>
                <c:pt idx="273">
                  <c:v>0.87903718209891279</c:v>
                </c:pt>
                <c:pt idx="274">
                  <c:v>0.88225709851685763</c:v>
                </c:pt>
                <c:pt idx="275">
                  <c:v>0.88547701493480235</c:v>
                </c:pt>
                <c:pt idx="276">
                  <c:v>0.88869693135274708</c:v>
                </c:pt>
                <c:pt idx="277">
                  <c:v>0.8919168477706918</c:v>
                </c:pt>
                <c:pt idx="278">
                  <c:v>0.89513676418863652</c:v>
                </c:pt>
                <c:pt idx="279">
                  <c:v>0.89835668060658125</c:v>
                </c:pt>
                <c:pt idx="280">
                  <c:v>0.90157659702452597</c:v>
                </c:pt>
                <c:pt idx="281">
                  <c:v>0.9047965134424707</c:v>
                </c:pt>
                <c:pt idx="282">
                  <c:v>0.90801642986041542</c:v>
                </c:pt>
                <c:pt idx="283">
                  <c:v>0.91123634627836014</c:v>
                </c:pt>
                <c:pt idx="284">
                  <c:v>0.91445626269630498</c:v>
                </c:pt>
                <c:pt idx="285">
                  <c:v>0.9176761791142497</c:v>
                </c:pt>
                <c:pt idx="286">
                  <c:v>0.92089609553219443</c:v>
                </c:pt>
                <c:pt idx="287">
                  <c:v>0.92411601195013915</c:v>
                </c:pt>
                <c:pt idx="288">
                  <c:v>0.92733592836808387</c:v>
                </c:pt>
                <c:pt idx="289">
                  <c:v>0.9305558447860286</c:v>
                </c:pt>
                <c:pt idx="290">
                  <c:v>0.93377576120397332</c:v>
                </c:pt>
                <c:pt idx="291">
                  <c:v>0.93699567762191804</c:v>
                </c:pt>
                <c:pt idx="292">
                  <c:v>0.94021559403986277</c:v>
                </c:pt>
                <c:pt idx="293">
                  <c:v>0.9434355104578076</c:v>
                </c:pt>
                <c:pt idx="294">
                  <c:v>0.94665542687575233</c:v>
                </c:pt>
                <c:pt idx="295">
                  <c:v>0.94987534329369705</c:v>
                </c:pt>
                <c:pt idx="296">
                  <c:v>0.95309525971164177</c:v>
                </c:pt>
                <c:pt idx="297">
                  <c:v>0.9563151761295865</c:v>
                </c:pt>
                <c:pt idx="298">
                  <c:v>0.95953509254753122</c:v>
                </c:pt>
                <c:pt idx="299">
                  <c:v>0.96275500896547594</c:v>
                </c:pt>
                <c:pt idx="300">
                  <c:v>0.96597492538342067</c:v>
                </c:pt>
                <c:pt idx="301">
                  <c:v>0.96919484180136539</c:v>
                </c:pt>
                <c:pt idx="302">
                  <c:v>0.97241475821931023</c:v>
                </c:pt>
                <c:pt idx="303">
                  <c:v>0.97563467463725495</c:v>
                </c:pt>
                <c:pt idx="304">
                  <c:v>0.97885459105519967</c:v>
                </c:pt>
                <c:pt idx="305">
                  <c:v>0.9820745074731444</c:v>
                </c:pt>
                <c:pt idx="306">
                  <c:v>0.98529442389108912</c:v>
                </c:pt>
                <c:pt idx="307">
                  <c:v>0.98851434030903385</c:v>
                </c:pt>
                <c:pt idx="308">
                  <c:v>0.99173425672697857</c:v>
                </c:pt>
                <c:pt idx="309">
                  <c:v>0.99495417314492329</c:v>
                </c:pt>
                <c:pt idx="310">
                  <c:v>0.99817408956286802</c:v>
                </c:pt>
                <c:pt idx="311">
                  <c:v>1.0013940059808129</c:v>
                </c:pt>
                <c:pt idx="312">
                  <c:v>1.0046139223987576</c:v>
                </c:pt>
                <c:pt idx="313">
                  <c:v>1.0078338388167023</c:v>
                </c:pt>
                <c:pt idx="314">
                  <c:v>1.011053755234647</c:v>
                </c:pt>
                <c:pt idx="315">
                  <c:v>1.0142736716525917</c:v>
                </c:pt>
                <c:pt idx="316">
                  <c:v>1.0174935880705365</c:v>
                </c:pt>
                <c:pt idx="317">
                  <c:v>1.0207135044884812</c:v>
                </c:pt>
                <c:pt idx="318">
                  <c:v>1.0239334209064259</c:v>
                </c:pt>
                <c:pt idx="319">
                  <c:v>1.0271533373243706</c:v>
                </c:pt>
                <c:pt idx="320">
                  <c:v>1.0303732537423154</c:v>
                </c:pt>
                <c:pt idx="321">
                  <c:v>1.0335931701602601</c:v>
                </c:pt>
                <c:pt idx="322">
                  <c:v>1.0368130865782048</c:v>
                </c:pt>
                <c:pt idx="323">
                  <c:v>1.0400330029961495</c:v>
                </c:pt>
                <c:pt idx="324">
                  <c:v>1.0432529194140943</c:v>
                </c:pt>
                <c:pt idx="325">
                  <c:v>1.0464728358320392</c:v>
                </c:pt>
                <c:pt idx="326">
                  <c:v>1.0496927522499839</c:v>
                </c:pt>
                <c:pt idx="327">
                  <c:v>1.0529126686679287</c:v>
                </c:pt>
                <c:pt idx="328">
                  <c:v>1.0561325850858734</c:v>
                </c:pt>
                <c:pt idx="329">
                  <c:v>1.0593525015038181</c:v>
                </c:pt>
                <c:pt idx="330">
                  <c:v>1.0625724179217628</c:v>
                </c:pt>
                <c:pt idx="331">
                  <c:v>1.0657923343397075</c:v>
                </c:pt>
                <c:pt idx="332">
                  <c:v>1.0690122507576523</c:v>
                </c:pt>
                <c:pt idx="333">
                  <c:v>1.072232167175597</c:v>
                </c:pt>
                <c:pt idx="334">
                  <c:v>1.0754520835935417</c:v>
                </c:pt>
                <c:pt idx="335">
                  <c:v>1.0786720000114864</c:v>
                </c:pt>
                <c:pt idx="336">
                  <c:v>1.0818919164294312</c:v>
                </c:pt>
                <c:pt idx="337">
                  <c:v>1.0851118328473759</c:v>
                </c:pt>
                <c:pt idx="338">
                  <c:v>1.0883317492653206</c:v>
                </c:pt>
                <c:pt idx="339">
                  <c:v>1.0915516656832653</c:v>
                </c:pt>
                <c:pt idx="340">
                  <c:v>1.0947715821012101</c:v>
                </c:pt>
                <c:pt idx="341">
                  <c:v>1.0979914985191548</c:v>
                </c:pt>
                <c:pt idx="342">
                  <c:v>1.1012114149370995</c:v>
                </c:pt>
                <c:pt idx="343">
                  <c:v>1.1044313313550442</c:v>
                </c:pt>
                <c:pt idx="344">
                  <c:v>1.1076512477729892</c:v>
                </c:pt>
                <c:pt idx="345">
                  <c:v>1.1108711641909339</c:v>
                </c:pt>
                <c:pt idx="346">
                  <c:v>1.1140910806088786</c:v>
                </c:pt>
                <c:pt idx="347">
                  <c:v>1.1173109970268233</c:v>
                </c:pt>
                <c:pt idx="348">
                  <c:v>1.1205309134447681</c:v>
                </c:pt>
                <c:pt idx="349">
                  <c:v>1.1237508298627128</c:v>
                </c:pt>
                <c:pt idx="350">
                  <c:v>1.1269707462806575</c:v>
                </c:pt>
                <c:pt idx="351">
                  <c:v>1.1301906626986022</c:v>
                </c:pt>
                <c:pt idx="352">
                  <c:v>1.133410579116547</c:v>
                </c:pt>
                <c:pt idx="353">
                  <c:v>1.1366304955344917</c:v>
                </c:pt>
                <c:pt idx="354">
                  <c:v>1.1398504119524364</c:v>
                </c:pt>
                <c:pt idx="355">
                  <c:v>1.1430703283703811</c:v>
                </c:pt>
                <c:pt idx="356">
                  <c:v>1.1462902447883259</c:v>
                </c:pt>
                <c:pt idx="357">
                  <c:v>1.1495101612062706</c:v>
                </c:pt>
                <c:pt idx="358">
                  <c:v>1.1527300776242153</c:v>
                </c:pt>
                <c:pt idx="359">
                  <c:v>1.15594999404216</c:v>
                </c:pt>
                <c:pt idx="360">
                  <c:v>1.1591699104601048</c:v>
                </c:pt>
                <c:pt idx="361">
                  <c:v>1.1623898268780495</c:v>
                </c:pt>
                <c:pt idx="362">
                  <c:v>1.1656097432959942</c:v>
                </c:pt>
                <c:pt idx="363">
                  <c:v>1.1688296597139392</c:v>
                </c:pt>
                <c:pt idx="364">
                  <c:v>1.1720495761318839</c:v>
                </c:pt>
                <c:pt idx="365">
                  <c:v>1.1752694925498286</c:v>
                </c:pt>
                <c:pt idx="366">
                  <c:v>1.1784894089677733</c:v>
                </c:pt>
                <c:pt idx="367">
                  <c:v>1.181709325385718</c:v>
                </c:pt>
                <c:pt idx="368">
                  <c:v>1.1849292418036628</c:v>
                </c:pt>
                <c:pt idx="369">
                  <c:v>1.1881491582216075</c:v>
                </c:pt>
                <c:pt idx="370">
                  <c:v>1.1913690746395522</c:v>
                </c:pt>
                <c:pt idx="371">
                  <c:v>1.1945889910574969</c:v>
                </c:pt>
                <c:pt idx="372">
                  <c:v>1.1978089074754417</c:v>
                </c:pt>
                <c:pt idx="373">
                  <c:v>1.2010288238933864</c:v>
                </c:pt>
                <c:pt idx="374">
                  <c:v>1.2042487403113311</c:v>
                </c:pt>
                <c:pt idx="375">
                  <c:v>1.2074686567292758</c:v>
                </c:pt>
                <c:pt idx="376">
                  <c:v>1.2106885731472206</c:v>
                </c:pt>
                <c:pt idx="377">
                  <c:v>1.2139084895651653</c:v>
                </c:pt>
                <c:pt idx="378">
                  <c:v>1.21712840598311</c:v>
                </c:pt>
                <c:pt idx="379">
                  <c:v>1.2203483224010547</c:v>
                </c:pt>
                <c:pt idx="380">
                  <c:v>1.2235682388189995</c:v>
                </c:pt>
                <c:pt idx="381">
                  <c:v>1.2267881552369444</c:v>
                </c:pt>
                <c:pt idx="382">
                  <c:v>1.2300080716548891</c:v>
                </c:pt>
                <c:pt idx="383">
                  <c:v>1.2332279880728338</c:v>
                </c:pt>
                <c:pt idx="384">
                  <c:v>1.2364479044907786</c:v>
                </c:pt>
                <c:pt idx="385">
                  <c:v>1.2396678209087233</c:v>
                </c:pt>
                <c:pt idx="386">
                  <c:v>1.242887737326668</c:v>
                </c:pt>
                <c:pt idx="387">
                  <c:v>1.2461076537446127</c:v>
                </c:pt>
                <c:pt idx="388">
                  <c:v>1.2493275701625575</c:v>
                </c:pt>
                <c:pt idx="389">
                  <c:v>1.2525474865805022</c:v>
                </c:pt>
                <c:pt idx="390">
                  <c:v>1.2557674029984469</c:v>
                </c:pt>
                <c:pt idx="391">
                  <c:v>1.2589873194163916</c:v>
                </c:pt>
                <c:pt idx="392">
                  <c:v>1.2622072358343364</c:v>
                </c:pt>
                <c:pt idx="393">
                  <c:v>1.2654271522522811</c:v>
                </c:pt>
                <c:pt idx="394">
                  <c:v>1.2686470686702258</c:v>
                </c:pt>
                <c:pt idx="395">
                  <c:v>1.2718669850881705</c:v>
                </c:pt>
                <c:pt idx="396">
                  <c:v>1.2750869015061153</c:v>
                </c:pt>
                <c:pt idx="397">
                  <c:v>1.27830681792406</c:v>
                </c:pt>
                <c:pt idx="398">
                  <c:v>1.2815267343420047</c:v>
                </c:pt>
                <c:pt idx="399">
                  <c:v>1.2820741201330554</c:v>
                </c:pt>
              </c:numCache>
            </c:numRef>
          </c:xVal>
          <c:yVal>
            <c:numRef>
              <c:f>Viscosity!$EY$2:$EY$17600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8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8</c:v>
                </c:pt>
                <c:pt idx="108">
                  <c:v>19.999999999999993</c:v>
                </c:pt>
                <c:pt idx="109">
                  <c:v>4</c:v>
                </c:pt>
                <c:pt idx="110">
                  <c:v>4</c:v>
                </c:pt>
                <c:pt idx="111">
                  <c:v>8</c:v>
                </c:pt>
                <c:pt idx="112">
                  <c:v>4</c:v>
                </c:pt>
                <c:pt idx="113">
                  <c:v>8</c:v>
                </c:pt>
                <c:pt idx="114">
                  <c:v>0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0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16</c:v>
                </c:pt>
                <c:pt idx="125">
                  <c:v>4</c:v>
                </c:pt>
                <c:pt idx="126">
                  <c:v>19.999999999999993</c:v>
                </c:pt>
                <c:pt idx="127">
                  <c:v>8</c:v>
                </c:pt>
                <c:pt idx="128">
                  <c:v>0</c:v>
                </c:pt>
                <c:pt idx="129">
                  <c:v>4</c:v>
                </c:pt>
                <c:pt idx="130">
                  <c:v>0</c:v>
                </c:pt>
                <c:pt idx="131">
                  <c:v>4</c:v>
                </c:pt>
                <c:pt idx="132">
                  <c:v>0</c:v>
                </c:pt>
                <c:pt idx="133">
                  <c:v>4</c:v>
                </c:pt>
                <c:pt idx="134">
                  <c:v>4</c:v>
                </c:pt>
                <c:pt idx="135">
                  <c:v>23.999999999999993</c:v>
                </c:pt>
                <c:pt idx="136">
                  <c:v>4</c:v>
                </c:pt>
                <c:pt idx="137">
                  <c:v>16</c:v>
                </c:pt>
                <c:pt idx="138">
                  <c:v>4</c:v>
                </c:pt>
                <c:pt idx="139">
                  <c:v>19.999999999999993</c:v>
                </c:pt>
                <c:pt idx="140">
                  <c:v>0</c:v>
                </c:pt>
                <c:pt idx="141">
                  <c:v>23.999999999999993</c:v>
                </c:pt>
                <c:pt idx="142">
                  <c:v>4</c:v>
                </c:pt>
                <c:pt idx="143">
                  <c:v>12</c:v>
                </c:pt>
                <c:pt idx="144">
                  <c:v>0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0</c:v>
                </c:pt>
                <c:pt idx="149">
                  <c:v>4</c:v>
                </c:pt>
                <c:pt idx="150">
                  <c:v>4</c:v>
                </c:pt>
                <c:pt idx="151">
                  <c:v>19.999999999999993</c:v>
                </c:pt>
                <c:pt idx="152">
                  <c:v>4</c:v>
                </c:pt>
                <c:pt idx="153">
                  <c:v>4</c:v>
                </c:pt>
                <c:pt idx="154">
                  <c:v>8</c:v>
                </c:pt>
                <c:pt idx="155">
                  <c:v>4</c:v>
                </c:pt>
                <c:pt idx="156">
                  <c:v>32.1</c:v>
                </c:pt>
                <c:pt idx="157">
                  <c:v>4</c:v>
                </c:pt>
                <c:pt idx="158">
                  <c:v>8</c:v>
                </c:pt>
                <c:pt idx="159">
                  <c:v>0</c:v>
                </c:pt>
                <c:pt idx="160">
                  <c:v>4</c:v>
                </c:pt>
                <c:pt idx="161">
                  <c:v>27.999999999999993</c:v>
                </c:pt>
                <c:pt idx="162">
                  <c:v>32.1</c:v>
                </c:pt>
                <c:pt idx="163">
                  <c:v>8</c:v>
                </c:pt>
                <c:pt idx="164">
                  <c:v>19.999999999999993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0</c:v>
                </c:pt>
                <c:pt idx="170">
                  <c:v>71.900000000000006</c:v>
                </c:pt>
                <c:pt idx="171">
                  <c:v>4</c:v>
                </c:pt>
                <c:pt idx="172">
                  <c:v>16</c:v>
                </c:pt>
                <c:pt idx="173">
                  <c:v>4</c:v>
                </c:pt>
                <c:pt idx="174">
                  <c:v>0</c:v>
                </c:pt>
                <c:pt idx="175">
                  <c:v>0</c:v>
                </c:pt>
                <c:pt idx="176">
                  <c:v>16</c:v>
                </c:pt>
                <c:pt idx="177">
                  <c:v>8</c:v>
                </c:pt>
                <c:pt idx="178">
                  <c:v>0</c:v>
                </c:pt>
                <c:pt idx="179">
                  <c:v>4</c:v>
                </c:pt>
                <c:pt idx="180">
                  <c:v>0</c:v>
                </c:pt>
                <c:pt idx="181">
                  <c:v>4</c:v>
                </c:pt>
                <c:pt idx="182">
                  <c:v>0</c:v>
                </c:pt>
                <c:pt idx="183">
                  <c:v>4</c:v>
                </c:pt>
                <c:pt idx="184">
                  <c:v>4</c:v>
                </c:pt>
                <c:pt idx="185">
                  <c:v>12</c:v>
                </c:pt>
                <c:pt idx="186">
                  <c:v>0</c:v>
                </c:pt>
                <c:pt idx="187">
                  <c:v>4</c:v>
                </c:pt>
                <c:pt idx="188">
                  <c:v>4</c:v>
                </c:pt>
                <c:pt idx="189">
                  <c:v>8</c:v>
                </c:pt>
                <c:pt idx="190">
                  <c:v>12</c:v>
                </c:pt>
                <c:pt idx="191">
                  <c:v>0</c:v>
                </c:pt>
                <c:pt idx="192">
                  <c:v>4</c:v>
                </c:pt>
                <c:pt idx="193">
                  <c:v>8</c:v>
                </c:pt>
                <c:pt idx="194">
                  <c:v>0</c:v>
                </c:pt>
                <c:pt idx="195">
                  <c:v>4</c:v>
                </c:pt>
                <c:pt idx="196">
                  <c:v>0</c:v>
                </c:pt>
                <c:pt idx="197">
                  <c:v>8</c:v>
                </c:pt>
                <c:pt idx="198">
                  <c:v>0</c:v>
                </c:pt>
                <c:pt idx="199">
                  <c:v>4</c:v>
                </c:pt>
                <c:pt idx="200">
                  <c:v>4</c:v>
                </c:pt>
                <c:pt idx="201">
                  <c:v>0</c:v>
                </c:pt>
                <c:pt idx="202">
                  <c:v>0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0</c:v>
                </c:pt>
                <c:pt idx="207">
                  <c:v>19.999999999999993</c:v>
                </c:pt>
                <c:pt idx="208">
                  <c:v>4</c:v>
                </c:pt>
                <c:pt idx="209">
                  <c:v>4</c:v>
                </c:pt>
                <c:pt idx="210">
                  <c:v>0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8</c:v>
                </c:pt>
                <c:pt idx="221">
                  <c:v>12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0</c:v>
                </c:pt>
                <c:pt idx="226">
                  <c:v>8</c:v>
                </c:pt>
                <c:pt idx="227">
                  <c:v>0</c:v>
                </c:pt>
                <c:pt idx="228">
                  <c:v>4</c:v>
                </c:pt>
                <c:pt idx="229">
                  <c:v>4</c:v>
                </c:pt>
                <c:pt idx="230">
                  <c:v>0</c:v>
                </c:pt>
                <c:pt idx="231">
                  <c:v>4</c:v>
                </c:pt>
                <c:pt idx="232">
                  <c:v>0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8</c:v>
                </c:pt>
                <c:pt idx="240">
                  <c:v>4</c:v>
                </c:pt>
                <c:pt idx="241">
                  <c:v>0</c:v>
                </c:pt>
                <c:pt idx="242">
                  <c:v>4</c:v>
                </c:pt>
                <c:pt idx="243">
                  <c:v>8</c:v>
                </c:pt>
                <c:pt idx="244">
                  <c:v>4</c:v>
                </c:pt>
                <c:pt idx="245">
                  <c:v>8</c:v>
                </c:pt>
                <c:pt idx="246">
                  <c:v>19.999999999999993</c:v>
                </c:pt>
                <c:pt idx="247">
                  <c:v>8</c:v>
                </c:pt>
                <c:pt idx="248">
                  <c:v>0</c:v>
                </c:pt>
                <c:pt idx="249">
                  <c:v>4</c:v>
                </c:pt>
                <c:pt idx="250">
                  <c:v>4</c:v>
                </c:pt>
                <c:pt idx="251">
                  <c:v>12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8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8</c:v>
                </c:pt>
                <c:pt idx="263">
                  <c:v>4</c:v>
                </c:pt>
                <c:pt idx="264">
                  <c:v>8</c:v>
                </c:pt>
                <c:pt idx="265">
                  <c:v>0</c:v>
                </c:pt>
                <c:pt idx="266">
                  <c:v>4</c:v>
                </c:pt>
                <c:pt idx="267">
                  <c:v>4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12</c:v>
                </c:pt>
                <c:pt idx="272">
                  <c:v>8</c:v>
                </c:pt>
                <c:pt idx="273">
                  <c:v>12</c:v>
                </c:pt>
                <c:pt idx="274">
                  <c:v>4</c:v>
                </c:pt>
                <c:pt idx="275">
                  <c:v>8</c:v>
                </c:pt>
                <c:pt idx="276">
                  <c:v>4</c:v>
                </c:pt>
                <c:pt idx="277">
                  <c:v>8</c:v>
                </c:pt>
                <c:pt idx="278">
                  <c:v>4</c:v>
                </c:pt>
                <c:pt idx="279">
                  <c:v>8</c:v>
                </c:pt>
                <c:pt idx="280">
                  <c:v>4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4</c:v>
                </c:pt>
                <c:pt idx="290">
                  <c:v>8</c:v>
                </c:pt>
                <c:pt idx="291">
                  <c:v>12</c:v>
                </c:pt>
                <c:pt idx="292">
                  <c:v>12</c:v>
                </c:pt>
                <c:pt idx="293">
                  <c:v>44.1</c:v>
                </c:pt>
                <c:pt idx="294">
                  <c:v>8</c:v>
                </c:pt>
                <c:pt idx="295">
                  <c:v>32.1</c:v>
                </c:pt>
                <c:pt idx="296">
                  <c:v>12</c:v>
                </c:pt>
                <c:pt idx="297">
                  <c:v>8</c:v>
                </c:pt>
                <c:pt idx="298">
                  <c:v>12</c:v>
                </c:pt>
                <c:pt idx="299">
                  <c:v>16</c:v>
                </c:pt>
                <c:pt idx="300">
                  <c:v>12</c:v>
                </c:pt>
                <c:pt idx="301">
                  <c:v>12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19.999999999999993</c:v>
                </c:pt>
                <c:pt idx="307">
                  <c:v>23.999999999999993</c:v>
                </c:pt>
                <c:pt idx="308">
                  <c:v>23.999999999999993</c:v>
                </c:pt>
                <c:pt idx="309">
                  <c:v>27.999999999999993</c:v>
                </c:pt>
                <c:pt idx="310">
                  <c:v>32.1</c:v>
                </c:pt>
                <c:pt idx="311">
                  <c:v>32.1</c:v>
                </c:pt>
                <c:pt idx="312">
                  <c:v>36.1</c:v>
                </c:pt>
                <c:pt idx="313">
                  <c:v>44.1</c:v>
                </c:pt>
                <c:pt idx="314">
                  <c:v>47.699999999999996</c:v>
                </c:pt>
                <c:pt idx="315">
                  <c:v>59.9</c:v>
                </c:pt>
                <c:pt idx="316">
                  <c:v>63.9</c:v>
                </c:pt>
                <c:pt idx="317">
                  <c:v>71.900000000000006</c:v>
                </c:pt>
                <c:pt idx="318">
                  <c:v>83.9</c:v>
                </c:pt>
                <c:pt idx="319">
                  <c:v>95.9</c:v>
                </c:pt>
                <c:pt idx="320">
                  <c:v>111.9</c:v>
                </c:pt>
                <c:pt idx="321">
                  <c:v>127.9</c:v>
                </c:pt>
                <c:pt idx="322">
                  <c:v>152.9</c:v>
                </c:pt>
                <c:pt idx="323">
                  <c:v>184.9</c:v>
                </c:pt>
                <c:pt idx="324">
                  <c:v>199.9</c:v>
                </c:pt>
                <c:pt idx="325">
                  <c:v>244.9</c:v>
                </c:pt>
                <c:pt idx="326">
                  <c:v>274.89999999999998</c:v>
                </c:pt>
                <c:pt idx="327">
                  <c:v>316.89999999999998</c:v>
                </c:pt>
                <c:pt idx="328">
                  <c:v>356.9</c:v>
                </c:pt>
                <c:pt idx="329">
                  <c:v>396.9</c:v>
                </c:pt>
                <c:pt idx="330">
                  <c:v>413.9</c:v>
                </c:pt>
                <c:pt idx="331">
                  <c:v>443.9</c:v>
                </c:pt>
                <c:pt idx="332">
                  <c:v>483.9</c:v>
                </c:pt>
                <c:pt idx="333">
                  <c:v>540.9</c:v>
                </c:pt>
                <c:pt idx="334">
                  <c:v>583.9</c:v>
                </c:pt>
                <c:pt idx="335">
                  <c:v>626.9</c:v>
                </c:pt>
                <c:pt idx="336">
                  <c:v>670.9</c:v>
                </c:pt>
                <c:pt idx="337">
                  <c:v>713.9</c:v>
                </c:pt>
                <c:pt idx="338">
                  <c:v>757.9</c:v>
                </c:pt>
                <c:pt idx="339">
                  <c:v>800.9</c:v>
                </c:pt>
                <c:pt idx="340">
                  <c:v>870.9</c:v>
                </c:pt>
                <c:pt idx="341">
                  <c:v>904.9</c:v>
                </c:pt>
                <c:pt idx="342">
                  <c:v>947.9</c:v>
                </c:pt>
                <c:pt idx="343">
                  <c:v>995.9</c:v>
                </c:pt>
                <c:pt idx="344">
                  <c:v>1115.9000000000001</c:v>
                </c:pt>
                <c:pt idx="345">
                  <c:v>1195.9000000000001</c:v>
                </c:pt>
                <c:pt idx="346">
                  <c:v>1255.9000000000001</c:v>
                </c:pt>
                <c:pt idx="347">
                  <c:v>1285.9000000000001</c:v>
                </c:pt>
                <c:pt idx="348">
                  <c:v>1325.9</c:v>
                </c:pt>
                <c:pt idx="349">
                  <c:v>1375.9</c:v>
                </c:pt>
                <c:pt idx="350">
                  <c:v>1435.9</c:v>
                </c:pt>
                <c:pt idx="351">
                  <c:v>1505.9</c:v>
                </c:pt>
                <c:pt idx="352">
                  <c:v>1545.9</c:v>
                </c:pt>
                <c:pt idx="353">
                  <c:v>1585.9</c:v>
                </c:pt>
                <c:pt idx="354">
                  <c:v>1625.9</c:v>
                </c:pt>
                <c:pt idx="355">
                  <c:v>1675.9</c:v>
                </c:pt>
                <c:pt idx="356">
                  <c:v>1725.9</c:v>
                </c:pt>
                <c:pt idx="357">
                  <c:v>1755.9</c:v>
                </c:pt>
                <c:pt idx="358">
                  <c:v>1795.9</c:v>
                </c:pt>
                <c:pt idx="359">
                  <c:v>1825.9</c:v>
                </c:pt>
                <c:pt idx="360">
                  <c:v>1895.9</c:v>
                </c:pt>
                <c:pt idx="361">
                  <c:v>1945.9</c:v>
                </c:pt>
                <c:pt idx="362">
                  <c:v>1995.9</c:v>
                </c:pt>
                <c:pt idx="363">
                  <c:v>2045.9</c:v>
                </c:pt>
                <c:pt idx="364">
                  <c:v>2105.9</c:v>
                </c:pt>
                <c:pt idx="365">
                  <c:v>2145.9</c:v>
                </c:pt>
                <c:pt idx="366">
                  <c:v>2195.9</c:v>
                </c:pt>
                <c:pt idx="367">
                  <c:v>2245.9</c:v>
                </c:pt>
                <c:pt idx="368">
                  <c:v>2305.9</c:v>
                </c:pt>
                <c:pt idx="369">
                  <c:v>2345.9</c:v>
                </c:pt>
                <c:pt idx="370">
                  <c:v>2375.9</c:v>
                </c:pt>
                <c:pt idx="371">
                  <c:v>2405.9</c:v>
                </c:pt>
                <c:pt idx="372">
                  <c:v>2455.9</c:v>
                </c:pt>
                <c:pt idx="373">
                  <c:v>2495.9</c:v>
                </c:pt>
                <c:pt idx="374">
                  <c:v>2525.9</c:v>
                </c:pt>
                <c:pt idx="375">
                  <c:v>2605.9</c:v>
                </c:pt>
                <c:pt idx="376">
                  <c:v>2655.9</c:v>
                </c:pt>
                <c:pt idx="377">
                  <c:v>2715.9</c:v>
                </c:pt>
                <c:pt idx="378">
                  <c:v>2745.9</c:v>
                </c:pt>
                <c:pt idx="379">
                  <c:v>2775.9</c:v>
                </c:pt>
                <c:pt idx="380">
                  <c:v>2815.9</c:v>
                </c:pt>
                <c:pt idx="381">
                  <c:v>2875.9</c:v>
                </c:pt>
                <c:pt idx="382">
                  <c:v>2925.9</c:v>
                </c:pt>
                <c:pt idx="383">
                  <c:v>2975.9</c:v>
                </c:pt>
                <c:pt idx="384">
                  <c:v>3045.9</c:v>
                </c:pt>
                <c:pt idx="385">
                  <c:v>3075.9</c:v>
                </c:pt>
                <c:pt idx="386">
                  <c:v>3145.9</c:v>
                </c:pt>
                <c:pt idx="387">
                  <c:v>3215.9</c:v>
                </c:pt>
                <c:pt idx="388">
                  <c:v>3275.9</c:v>
                </c:pt>
                <c:pt idx="389">
                  <c:v>3325.9</c:v>
                </c:pt>
                <c:pt idx="390">
                  <c:v>3395.9</c:v>
                </c:pt>
                <c:pt idx="391">
                  <c:v>3425.9</c:v>
                </c:pt>
                <c:pt idx="392">
                  <c:v>3525.9</c:v>
                </c:pt>
                <c:pt idx="393">
                  <c:v>3625.9</c:v>
                </c:pt>
                <c:pt idx="394">
                  <c:v>3665.9</c:v>
                </c:pt>
                <c:pt idx="395">
                  <c:v>3725.9</c:v>
                </c:pt>
                <c:pt idx="396">
                  <c:v>3795.9</c:v>
                </c:pt>
                <c:pt idx="397">
                  <c:v>3865.9</c:v>
                </c:pt>
                <c:pt idx="398">
                  <c:v>3925.9</c:v>
                </c:pt>
                <c:pt idx="399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57-4083-A543-02D4E16B3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2-4DF4-907A-87BF4893EAF1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Viscosity!$FI$2:$FI$17600</c:f>
              <c:numCache>
                <c:formatCode>General</c:formatCode>
                <c:ptCount val="17599"/>
                <c:pt idx="0">
                  <c:v>0</c:v>
                </c:pt>
                <c:pt idx="1">
                  <c:v>1.7422322792767547E-2</c:v>
                </c:pt>
                <c:pt idx="2">
                  <c:v>3.4844645585535093E-2</c:v>
                </c:pt>
                <c:pt idx="3">
                  <c:v>5.2266968378302643E-2</c:v>
                </c:pt>
                <c:pt idx="4">
                  <c:v>6.9689291171070186E-2</c:v>
                </c:pt>
                <c:pt idx="5">
                  <c:v>8.7111613963837736E-2</c:v>
                </c:pt>
                <c:pt idx="6">
                  <c:v>0.10453393675660529</c:v>
                </c:pt>
                <c:pt idx="7">
                  <c:v>0.12195625954937284</c:v>
                </c:pt>
                <c:pt idx="8">
                  <c:v>0.13937858234214037</c:v>
                </c:pt>
                <c:pt idx="9">
                  <c:v>0.15680090513490794</c:v>
                </c:pt>
                <c:pt idx="10">
                  <c:v>0.17422322792767547</c:v>
                </c:pt>
                <c:pt idx="11">
                  <c:v>0.19164555072044304</c:v>
                </c:pt>
                <c:pt idx="12">
                  <c:v>0.20906787351321057</c:v>
                </c:pt>
                <c:pt idx="13">
                  <c:v>0.22649019630597814</c:v>
                </c:pt>
                <c:pt idx="14">
                  <c:v>0.24391251909874567</c:v>
                </c:pt>
                <c:pt idx="15">
                  <c:v>0.26133484189151324</c:v>
                </c:pt>
                <c:pt idx="16">
                  <c:v>0.27875716468428074</c:v>
                </c:pt>
                <c:pt idx="17">
                  <c:v>0.29617948747704831</c:v>
                </c:pt>
                <c:pt idx="18">
                  <c:v>0.31360181026981587</c:v>
                </c:pt>
                <c:pt idx="19">
                  <c:v>0.33102413306258344</c:v>
                </c:pt>
                <c:pt idx="20">
                  <c:v>0.34844645585535095</c:v>
                </c:pt>
                <c:pt idx="21">
                  <c:v>0.36586877864811851</c:v>
                </c:pt>
                <c:pt idx="22">
                  <c:v>0.38329110144088607</c:v>
                </c:pt>
                <c:pt idx="23">
                  <c:v>0.40071342423365358</c:v>
                </c:pt>
                <c:pt idx="24">
                  <c:v>0.41813574702642115</c:v>
                </c:pt>
                <c:pt idx="25">
                  <c:v>0.43555806981918871</c:v>
                </c:pt>
                <c:pt idx="26">
                  <c:v>0.45298039261195627</c:v>
                </c:pt>
                <c:pt idx="27">
                  <c:v>0.47040271540472378</c:v>
                </c:pt>
                <c:pt idx="28">
                  <c:v>0.48782503819749135</c:v>
                </c:pt>
                <c:pt idx="29">
                  <c:v>0.50524736099025891</c:v>
                </c:pt>
                <c:pt idx="30">
                  <c:v>0.52266968378302647</c:v>
                </c:pt>
                <c:pt idx="31">
                  <c:v>0.54009200657579404</c:v>
                </c:pt>
                <c:pt idx="32">
                  <c:v>0.55751432936856149</c:v>
                </c:pt>
                <c:pt idx="33">
                  <c:v>0.57493665216132905</c:v>
                </c:pt>
                <c:pt idx="34">
                  <c:v>0.59235897495409662</c:v>
                </c:pt>
                <c:pt idx="35">
                  <c:v>0.60978129774686418</c:v>
                </c:pt>
                <c:pt idx="36">
                  <c:v>0.62720362053963175</c:v>
                </c:pt>
                <c:pt idx="37">
                  <c:v>0.64462594333239931</c:v>
                </c:pt>
                <c:pt idx="38">
                  <c:v>0.66204826612516687</c:v>
                </c:pt>
                <c:pt idx="39">
                  <c:v>0.67947058891793433</c:v>
                </c:pt>
                <c:pt idx="40">
                  <c:v>0.69689291171070189</c:v>
                </c:pt>
                <c:pt idx="41">
                  <c:v>0.71431523450346945</c:v>
                </c:pt>
                <c:pt idx="42">
                  <c:v>0.73173755729623702</c:v>
                </c:pt>
                <c:pt idx="43">
                  <c:v>0.74915988008900458</c:v>
                </c:pt>
                <c:pt idx="44">
                  <c:v>0.76658220288177215</c:v>
                </c:pt>
                <c:pt idx="45">
                  <c:v>0.78400452567453971</c:v>
                </c:pt>
                <c:pt idx="46">
                  <c:v>0.80142684846730716</c:v>
                </c:pt>
                <c:pt idx="47">
                  <c:v>0.81884917126007473</c:v>
                </c:pt>
                <c:pt idx="48">
                  <c:v>0.83627149405284229</c:v>
                </c:pt>
                <c:pt idx="49">
                  <c:v>0.85369381684560985</c:v>
                </c:pt>
                <c:pt idx="50">
                  <c:v>0.87111613963837742</c:v>
                </c:pt>
                <c:pt idx="51">
                  <c:v>0.88853846243114498</c:v>
                </c:pt>
                <c:pt idx="52">
                  <c:v>0.90596078522391255</c:v>
                </c:pt>
                <c:pt idx="53">
                  <c:v>0.92338310801668</c:v>
                </c:pt>
                <c:pt idx="54">
                  <c:v>0.94080543080944756</c:v>
                </c:pt>
                <c:pt idx="55">
                  <c:v>0.95822775360221513</c:v>
                </c:pt>
                <c:pt idx="56">
                  <c:v>0.97565007639498269</c:v>
                </c:pt>
                <c:pt idx="57">
                  <c:v>0.99307239918775025</c:v>
                </c:pt>
                <c:pt idx="58">
                  <c:v>1.0104947219805178</c:v>
                </c:pt>
                <c:pt idx="59">
                  <c:v>1.0279170447732853</c:v>
                </c:pt>
                <c:pt idx="60">
                  <c:v>1.0453393675660529</c:v>
                </c:pt>
                <c:pt idx="61">
                  <c:v>1.0627616903588204</c:v>
                </c:pt>
                <c:pt idx="62">
                  <c:v>1.0801840131515881</c:v>
                </c:pt>
                <c:pt idx="63">
                  <c:v>1.0976063359443555</c:v>
                </c:pt>
                <c:pt idx="64">
                  <c:v>1.115028658737123</c:v>
                </c:pt>
                <c:pt idx="65">
                  <c:v>1.1324509815298907</c:v>
                </c:pt>
                <c:pt idx="66">
                  <c:v>1.1498733043226581</c:v>
                </c:pt>
                <c:pt idx="67">
                  <c:v>1.1672956271154258</c:v>
                </c:pt>
                <c:pt idx="68">
                  <c:v>1.1847179499081932</c:v>
                </c:pt>
                <c:pt idx="69">
                  <c:v>1.2021402727009609</c:v>
                </c:pt>
                <c:pt idx="70">
                  <c:v>1.2195625954937284</c:v>
                </c:pt>
                <c:pt idx="71">
                  <c:v>1.2369849182864958</c:v>
                </c:pt>
                <c:pt idx="72">
                  <c:v>1.2544072410792635</c:v>
                </c:pt>
                <c:pt idx="73">
                  <c:v>1.2718295638720309</c:v>
                </c:pt>
                <c:pt idx="74">
                  <c:v>1.2892518866647986</c:v>
                </c:pt>
                <c:pt idx="75">
                  <c:v>1.3014475126197358</c:v>
                </c:pt>
              </c:numCache>
            </c:numRef>
          </c:xVal>
          <c:yVal>
            <c:numRef>
              <c:f>Viscosity!$FH$2:$FH$17600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8.02</c:v>
                </c:pt>
                <c:pt idx="42">
                  <c:v>8.02</c:v>
                </c:pt>
                <c:pt idx="43">
                  <c:v>8.02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16</c:v>
                </c:pt>
                <c:pt idx="50">
                  <c:v>20</c:v>
                </c:pt>
                <c:pt idx="51">
                  <c:v>24</c:v>
                </c:pt>
                <c:pt idx="52">
                  <c:v>28.1</c:v>
                </c:pt>
                <c:pt idx="53">
                  <c:v>40.1</c:v>
                </c:pt>
                <c:pt idx="54">
                  <c:v>56.1</c:v>
                </c:pt>
                <c:pt idx="55">
                  <c:v>76.2</c:v>
                </c:pt>
                <c:pt idx="56">
                  <c:v>112</c:v>
                </c:pt>
                <c:pt idx="57">
                  <c:v>192</c:v>
                </c:pt>
                <c:pt idx="58">
                  <c:v>329</c:v>
                </c:pt>
                <c:pt idx="59">
                  <c:v>468</c:v>
                </c:pt>
                <c:pt idx="60">
                  <c:v>571</c:v>
                </c:pt>
                <c:pt idx="61">
                  <c:v>741</c:v>
                </c:pt>
                <c:pt idx="62">
                  <c:v>865</c:v>
                </c:pt>
                <c:pt idx="63">
                  <c:v>1050</c:v>
                </c:pt>
                <c:pt idx="64">
                  <c:v>1270</c:v>
                </c:pt>
                <c:pt idx="65">
                  <c:v>1440</c:v>
                </c:pt>
                <c:pt idx="66">
                  <c:v>1620</c:v>
                </c:pt>
                <c:pt idx="67">
                  <c:v>1850</c:v>
                </c:pt>
                <c:pt idx="68">
                  <c:v>2050</c:v>
                </c:pt>
                <c:pt idx="69">
                  <c:v>2340</c:v>
                </c:pt>
                <c:pt idx="70">
                  <c:v>2560</c:v>
                </c:pt>
                <c:pt idx="71">
                  <c:v>2870</c:v>
                </c:pt>
                <c:pt idx="72">
                  <c:v>3060</c:v>
                </c:pt>
                <c:pt idx="73">
                  <c:v>3440</c:v>
                </c:pt>
                <c:pt idx="74">
                  <c:v>3710</c:v>
                </c:pt>
                <c:pt idx="75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B2-4DF4-907A-87BF4893E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2-42FE-9105-8AD89A9A88AE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Viscosity!$GA$2:$GA$17600</c:f>
              <c:numCache>
                <c:formatCode>General</c:formatCode>
                <c:ptCount val="17599"/>
                <c:pt idx="0">
                  <c:v>0</c:v>
                </c:pt>
                <c:pt idx="1">
                  <c:v>1.1872797258448824E-2</c:v>
                </c:pt>
                <c:pt idx="2">
                  <c:v>2.3745594516897648E-2</c:v>
                </c:pt>
                <c:pt idx="3">
                  <c:v>3.5618391775346474E-2</c:v>
                </c:pt>
                <c:pt idx="4">
                  <c:v>4.7491189033795296E-2</c:v>
                </c:pt>
                <c:pt idx="5">
                  <c:v>5.9363986292244118E-2</c:v>
                </c:pt>
                <c:pt idx="6">
                  <c:v>7.1236783550692948E-2</c:v>
                </c:pt>
                <c:pt idx="7">
                  <c:v>8.310958080914177E-2</c:v>
                </c:pt>
                <c:pt idx="8">
                  <c:v>9.4982378067590592E-2</c:v>
                </c:pt>
                <c:pt idx="9">
                  <c:v>0.10685517532603941</c:v>
                </c:pt>
                <c:pt idx="10">
                  <c:v>0.11872797258448824</c:v>
                </c:pt>
                <c:pt idx="11">
                  <c:v>0.13060076984293706</c:v>
                </c:pt>
                <c:pt idx="12">
                  <c:v>0.1424735671013859</c:v>
                </c:pt>
                <c:pt idx="13">
                  <c:v>0.1543463643598347</c:v>
                </c:pt>
                <c:pt idx="14">
                  <c:v>0.16621916161828354</c:v>
                </c:pt>
                <c:pt idx="15">
                  <c:v>0.17809195887673235</c:v>
                </c:pt>
                <c:pt idx="16">
                  <c:v>0.18996475613518118</c:v>
                </c:pt>
                <c:pt idx="17">
                  <c:v>0.20183755339362999</c:v>
                </c:pt>
                <c:pt idx="18">
                  <c:v>0.21371035065207883</c:v>
                </c:pt>
                <c:pt idx="19">
                  <c:v>0.22558314791052764</c:v>
                </c:pt>
                <c:pt idx="20">
                  <c:v>0.23745594516897647</c:v>
                </c:pt>
                <c:pt idx="21">
                  <c:v>0.24932874242742531</c:v>
                </c:pt>
                <c:pt idx="22">
                  <c:v>0.26120153968587412</c:v>
                </c:pt>
                <c:pt idx="23">
                  <c:v>0.27307433694432293</c:v>
                </c:pt>
                <c:pt idx="24">
                  <c:v>0.28494713420277179</c:v>
                </c:pt>
                <c:pt idx="25">
                  <c:v>0.2968199314612206</c:v>
                </c:pt>
                <c:pt idx="26">
                  <c:v>0.30869272871966941</c:v>
                </c:pt>
                <c:pt idx="27">
                  <c:v>0.32056552597811822</c:v>
                </c:pt>
                <c:pt idx="28">
                  <c:v>0.33243832323656708</c:v>
                </c:pt>
                <c:pt idx="29">
                  <c:v>0.34431112049501589</c:v>
                </c:pt>
                <c:pt idx="30">
                  <c:v>0.3561839177534647</c:v>
                </c:pt>
                <c:pt idx="31">
                  <c:v>0.36805671501191356</c:v>
                </c:pt>
                <c:pt idx="32">
                  <c:v>0.37992951227036237</c:v>
                </c:pt>
                <c:pt idx="33">
                  <c:v>0.39180230952881118</c:v>
                </c:pt>
                <c:pt idx="34">
                  <c:v>0.40367510678725999</c:v>
                </c:pt>
                <c:pt idx="35">
                  <c:v>0.41554790404570885</c:v>
                </c:pt>
                <c:pt idx="36">
                  <c:v>0.42742070130415766</c:v>
                </c:pt>
                <c:pt idx="37">
                  <c:v>0.43929349856260647</c:v>
                </c:pt>
                <c:pt idx="38">
                  <c:v>0.45116629582105527</c:v>
                </c:pt>
                <c:pt idx="39">
                  <c:v>0.46303909307950414</c:v>
                </c:pt>
                <c:pt idx="40">
                  <c:v>0.47491189033795295</c:v>
                </c:pt>
                <c:pt idx="41">
                  <c:v>0.48678468759640176</c:v>
                </c:pt>
                <c:pt idx="42">
                  <c:v>0.49865748485485062</c:v>
                </c:pt>
                <c:pt idx="43">
                  <c:v>0.51053028211329943</c:v>
                </c:pt>
                <c:pt idx="44">
                  <c:v>0.52240307937174824</c:v>
                </c:pt>
                <c:pt idx="45">
                  <c:v>0.53427587663019704</c:v>
                </c:pt>
                <c:pt idx="46">
                  <c:v>0.54614867388864585</c:v>
                </c:pt>
                <c:pt idx="47">
                  <c:v>0.55802147114709466</c:v>
                </c:pt>
                <c:pt idx="48">
                  <c:v>0.56989426840554358</c:v>
                </c:pt>
                <c:pt idx="49">
                  <c:v>0.58176706566399239</c:v>
                </c:pt>
                <c:pt idx="50">
                  <c:v>0.5936398629224412</c:v>
                </c:pt>
                <c:pt idx="51">
                  <c:v>0.60551266018089001</c:v>
                </c:pt>
                <c:pt idx="52">
                  <c:v>0.61738545743933881</c:v>
                </c:pt>
                <c:pt idx="53">
                  <c:v>0.62925825469778762</c:v>
                </c:pt>
                <c:pt idx="54">
                  <c:v>0.64113105195623643</c:v>
                </c:pt>
                <c:pt idx="55">
                  <c:v>0.65300384921468535</c:v>
                </c:pt>
                <c:pt idx="56">
                  <c:v>0.66487664647313416</c:v>
                </c:pt>
                <c:pt idx="57">
                  <c:v>0.67674944373158297</c:v>
                </c:pt>
                <c:pt idx="58">
                  <c:v>0.68862224099003178</c:v>
                </c:pt>
                <c:pt idx="59">
                  <c:v>0.70049503824848058</c:v>
                </c:pt>
                <c:pt idx="60">
                  <c:v>0.71236783550692939</c:v>
                </c:pt>
                <c:pt idx="61">
                  <c:v>0.7242406327653782</c:v>
                </c:pt>
                <c:pt idx="62">
                  <c:v>0.73611343002382712</c:v>
                </c:pt>
                <c:pt idx="63">
                  <c:v>0.74798622728227593</c:v>
                </c:pt>
                <c:pt idx="64">
                  <c:v>0.75985902454072474</c:v>
                </c:pt>
                <c:pt idx="65">
                  <c:v>0.77173182179917355</c:v>
                </c:pt>
                <c:pt idx="66">
                  <c:v>0.78360461905762235</c:v>
                </c:pt>
                <c:pt idx="67">
                  <c:v>0.79547741631607116</c:v>
                </c:pt>
                <c:pt idx="68">
                  <c:v>0.80735021357451997</c:v>
                </c:pt>
                <c:pt idx="69">
                  <c:v>0.81922301083296889</c:v>
                </c:pt>
                <c:pt idx="70">
                  <c:v>0.8310958080914177</c:v>
                </c:pt>
                <c:pt idx="71">
                  <c:v>0.84296860534986651</c:v>
                </c:pt>
                <c:pt idx="72">
                  <c:v>0.85484140260831531</c:v>
                </c:pt>
                <c:pt idx="73">
                  <c:v>0.86671419986676412</c:v>
                </c:pt>
                <c:pt idx="74">
                  <c:v>0.87858699712521293</c:v>
                </c:pt>
                <c:pt idx="75">
                  <c:v>0.89045979438366174</c:v>
                </c:pt>
                <c:pt idx="76">
                  <c:v>0.90233259164211055</c:v>
                </c:pt>
                <c:pt idx="77">
                  <c:v>0.91420538890055947</c:v>
                </c:pt>
                <c:pt idx="78">
                  <c:v>0.92607818615900828</c:v>
                </c:pt>
                <c:pt idx="79">
                  <c:v>0.93795098341745708</c:v>
                </c:pt>
                <c:pt idx="80">
                  <c:v>0.94982378067590589</c:v>
                </c:pt>
                <c:pt idx="81">
                  <c:v>0.9616965779343547</c:v>
                </c:pt>
                <c:pt idx="82">
                  <c:v>0.97356937519280351</c:v>
                </c:pt>
                <c:pt idx="83">
                  <c:v>0.98544217245125232</c:v>
                </c:pt>
                <c:pt idx="84">
                  <c:v>0.99731496970970124</c:v>
                </c:pt>
                <c:pt idx="85">
                  <c:v>1.0091877669681499</c:v>
                </c:pt>
                <c:pt idx="86">
                  <c:v>1.0210605642265989</c:v>
                </c:pt>
                <c:pt idx="87">
                  <c:v>1.0329333614850478</c:v>
                </c:pt>
                <c:pt idx="88">
                  <c:v>1.0448061587434965</c:v>
                </c:pt>
                <c:pt idx="89">
                  <c:v>1.0566789560019454</c:v>
                </c:pt>
                <c:pt idx="90">
                  <c:v>1.0685517532603941</c:v>
                </c:pt>
                <c:pt idx="91">
                  <c:v>1.080424550518843</c:v>
                </c:pt>
                <c:pt idx="92">
                  <c:v>1.0922973477772917</c:v>
                </c:pt>
                <c:pt idx="93">
                  <c:v>1.1041701450357406</c:v>
                </c:pt>
                <c:pt idx="94">
                  <c:v>1.1160429422941893</c:v>
                </c:pt>
                <c:pt idx="95">
                  <c:v>1.1279157395526382</c:v>
                </c:pt>
                <c:pt idx="96">
                  <c:v>1.1397885368110872</c:v>
                </c:pt>
                <c:pt idx="97">
                  <c:v>1.1516613340695359</c:v>
                </c:pt>
                <c:pt idx="98">
                  <c:v>1.1635341313279848</c:v>
                </c:pt>
                <c:pt idx="99">
                  <c:v>1.1754069285864335</c:v>
                </c:pt>
                <c:pt idx="100">
                  <c:v>1.1872797258448824</c:v>
                </c:pt>
                <c:pt idx="101">
                  <c:v>1.1991525231033311</c:v>
                </c:pt>
                <c:pt idx="102">
                  <c:v>1.21102532036178</c:v>
                </c:pt>
                <c:pt idx="103">
                  <c:v>1.2228981176202289</c:v>
                </c:pt>
                <c:pt idx="104">
                  <c:v>1.2347709148786776</c:v>
                </c:pt>
                <c:pt idx="105">
                  <c:v>1.2466437121371265</c:v>
                </c:pt>
                <c:pt idx="106">
                  <c:v>1.2585165093955752</c:v>
                </c:pt>
                <c:pt idx="107">
                  <c:v>1.2703893066540242</c:v>
                </c:pt>
                <c:pt idx="108">
                  <c:v>1.2822621039124729</c:v>
                </c:pt>
                <c:pt idx="109">
                  <c:v>1.2941349011709218</c:v>
                </c:pt>
                <c:pt idx="110">
                  <c:v>1.2976967403484565</c:v>
                </c:pt>
              </c:numCache>
            </c:numRef>
          </c:xVal>
          <c:yVal>
            <c:numRef>
              <c:f>Viscosity!$FZ$2:$FZ$17600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-4</c:v>
                </c:pt>
                <c:pt idx="26">
                  <c:v>-4</c:v>
                </c:pt>
                <c:pt idx="27">
                  <c:v>-4</c:v>
                </c:pt>
                <c:pt idx="28">
                  <c:v>-4</c:v>
                </c:pt>
                <c:pt idx="29">
                  <c:v>-4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0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15.899999999999999</c:v>
                </c:pt>
                <c:pt idx="75">
                  <c:v>12.100000000000001</c:v>
                </c:pt>
                <c:pt idx="76">
                  <c:v>12.100000000000001</c:v>
                </c:pt>
                <c:pt idx="77">
                  <c:v>15.899999999999999</c:v>
                </c:pt>
                <c:pt idx="78">
                  <c:v>20.100000000000001</c:v>
                </c:pt>
                <c:pt idx="79">
                  <c:v>28.1</c:v>
                </c:pt>
                <c:pt idx="80">
                  <c:v>40.1</c:v>
                </c:pt>
                <c:pt idx="81">
                  <c:v>52.099999999999994</c:v>
                </c:pt>
                <c:pt idx="82">
                  <c:v>72.2</c:v>
                </c:pt>
                <c:pt idx="83">
                  <c:v>120</c:v>
                </c:pt>
                <c:pt idx="84">
                  <c:v>164</c:v>
                </c:pt>
                <c:pt idx="85">
                  <c:v>228</c:v>
                </c:pt>
                <c:pt idx="86">
                  <c:v>300</c:v>
                </c:pt>
                <c:pt idx="87">
                  <c:v>375</c:v>
                </c:pt>
                <c:pt idx="88">
                  <c:v>458</c:v>
                </c:pt>
                <c:pt idx="89">
                  <c:v>605</c:v>
                </c:pt>
                <c:pt idx="90">
                  <c:v>709</c:v>
                </c:pt>
                <c:pt idx="91">
                  <c:v>826</c:v>
                </c:pt>
                <c:pt idx="92">
                  <c:v>953</c:v>
                </c:pt>
                <c:pt idx="93">
                  <c:v>1104</c:v>
                </c:pt>
                <c:pt idx="94">
                  <c:v>1244</c:v>
                </c:pt>
                <c:pt idx="95">
                  <c:v>1374</c:v>
                </c:pt>
                <c:pt idx="96">
                  <c:v>1504</c:v>
                </c:pt>
                <c:pt idx="97">
                  <c:v>1644</c:v>
                </c:pt>
                <c:pt idx="98">
                  <c:v>1784</c:v>
                </c:pt>
                <c:pt idx="99">
                  <c:v>1924</c:v>
                </c:pt>
                <c:pt idx="100">
                  <c:v>2084</c:v>
                </c:pt>
                <c:pt idx="101">
                  <c:v>2284</c:v>
                </c:pt>
                <c:pt idx="102">
                  <c:v>2454</c:v>
                </c:pt>
                <c:pt idx="103">
                  <c:v>2654</c:v>
                </c:pt>
                <c:pt idx="104">
                  <c:v>2874</c:v>
                </c:pt>
                <c:pt idx="105">
                  <c:v>3044</c:v>
                </c:pt>
                <c:pt idx="106">
                  <c:v>3274</c:v>
                </c:pt>
                <c:pt idx="107">
                  <c:v>3454</c:v>
                </c:pt>
                <c:pt idx="108">
                  <c:v>3724</c:v>
                </c:pt>
                <c:pt idx="109">
                  <c:v>3954</c:v>
                </c:pt>
                <c:pt idx="110">
                  <c:v>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2-42FE-9105-8AD89A9A8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B-47BE-A5C3-809429FBBADD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Viscosity!$GJ$2:$GJ$17600</c:f>
              <c:numCache>
                <c:formatCode>General</c:formatCode>
                <c:ptCount val="17599"/>
                <c:pt idx="0">
                  <c:v>0</c:v>
                </c:pt>
                <c:pt idx="1">
                  <c:v>1.3106681872406736E-2</c:v>
                </c:pt>
                <c:pt idx="2">
                  <c:v>2.6213363744813471E-2</c:v>
                </c:pt>
                <c:pt idx="3">
                  <c:v>3.932004561722021E-2</c:v>
                </c:pt>
                <c:pt idx="4">
                  <c:v>5.2426727489626943E-2</c:v>
                </c:pt>
                <c:pt idx="5">
                  <c:v>6.5533409362033682E-2</c:v>
                </c:pt>
                <c:pt idx="6">
                  <c:v>7.8640091234440421E-2</c:v>
                </c:pt>
                <c:pt idx="7">
                  <c:v>9.1746773106847146E-2</c:v>
                </c:pt>
                <c:pt idx="8">
                  <c:v>0.10485345497925389</c:v>
                </c:pt>
                <c:pt idx="9">
                  <c:v>0.11796013685166062</c:v>
                </c:pt>
                <c:pt idx="10">
                  <c:v>0.13106681872406736</c:v>
                </c:pt>
                <c:pt idx="11">
                  <c:v>0.1441735005964741</c:v>
                </c:pt>
                <c:pt idx="12">
                  <c:v>0.15728018246888084</c:v>
                </c:pt>
                <c:pt idx="13">
                  <c:v>0.17038686434128755</c:v>
                </c:pt>
                <c:pt idx="14">
                  <c:v>0.18349354621369429</c:v>
                </c:pt>
                <c:pt idx="15">
                  <c:v>0.19660022808610103</c:v>
                </c:pt>
                <c:pt idx="16">
                  <c:v>0.20970690995850777</c:v>
                </c:pt>
                <c:pt idx="17">
                  <c:v>0.22281359183091451</c:v>
                </c:pt>
                <c:pt idx="18">
                  <c:v>0.23592027370332125</c:v>
                </c:pt>
                <c:pt idx="19">
                  <c:v>0.24902695557572799</c:v>
                </c:pt>
                <c:pt idx="20">
                  <c:v>0.26213363744813473</c:v>
                </c:pt>
                <c:pt idx="21">
                  <c:v>0.27524031932054144</c:v>
                </c:pt>
                <c:pt idx="22">
                  <c:v>0.2883470011929482</c:v>
                </c:pt>
                <c:pt idx="23">
                  <c:v>0.30145368306535492</c:v>
                </c:pt>
                <c:pt idx="24">
                  <c:v>0.31456036493776168</c:v>
                </c:pt>
                <c:pt idx="25">
                  <c:v>0.32766704681016839</c:v>
                </c:pt>
                <c:pt idx="26">
                  <c:v>0.34077372868257511</c:v>
                </c:pt>
                <c:pt idx="27">
                  <c:v>0.35388041055498187</c:v>
                </c:pt>
                <c:pt idx="28">
                  <c:v>0.36698709242738858</c:v>
                </c:pt>
                <c:pt idx="29">
                  <c:v>0.38009377429979535</c:v>
                </c:pt>
                <c:pt idx="30">
                  <c:v>0.39320045617220206</c:v>
                </c:pt>
                <c:pt idx="31">
                  <c:v>0.40630713804460883</c:v>
                </c:pt>
                <c:pt idx="32">
                  <c:v>0.41941381991701554</c:v>
                </c:pt>
                <c:pt idx="33">
                  <c:v>0.43252050178942231</c:v>
                </c:pt>
                <c:pt idx="34">
                  <c:v>0.44562718366182902</c:v>
                </c:pt>
                <c:pt idx="35">
                  <c:v>0.45873386553423573</c:v>
                </c:pt>
                <c:pt idx="36">
                  <c:v>0.4718405474066425</c:v>
                </c:pt>
                <c:pt idx="37">
                  <c:v>0.48494722927904921</c:v>
                </c:pt>
                <c:pt idx="38">
                  <c:v>0.49805391115145597</c:v>
                </c:pt>
                <c:pt idx="39">
                  <c:v>0.51116059302386274</c:v>
                </c:pt>
                <c:pt idx="40">
                  <c:v>0.52426727489626945</c:v>
                </c:pt>
                <c:pt idx="41">
                  <c:v>0.53737395676867616</c:v>
                </c:pt>
                <c:pt idx="42">
                  <c:v>0.55048063864108288</c:v>
                </c:pt>
                <c:pt idx="43">
                  <c:v>0.56358732051348959</c:v>
                </c:pt>
                <c:pt idx="44">
                  <c:v>0.57669400238589641</c:v>
                </c:pt>
                <c:pt idx="45">
                  <c:v>0.58980068425830312</c:v>
                </c:pt>
                <c:pt idx="46">
                  <c:v>0.60290736613070983</c:v>
                </c:pt>
                <c:pt idx="47">
                  <c:v>0.61601404800311654</c:v>
                </c:pt>
                <c:pt idx="48">
                  <c:v>0.62912072987552337</c:v>
                </c:pt>
                <c:pt idx="49">
                  <c:v>0.64222741174793008</c:v>
                </c:pt>
                <c:pt idx="50">
                  <c:v>0.65533409362033679</c:v>
                </c:pt>
                <c:pt idx="51">
                  <c:v>0.6684407754927435</c:v>
                </c:pt>
                <c:pt idx="52">
                  <c:v>0.68154745736515021</c:v>
                </c:pt>
                <c:pt idx="53">
                  <c:v>0.69465413923755703</c:v>
                </c:pt>
                <c:pt idx="54">
                  <c:v>0.70776082110996374</c:v>
                </c:pt>
                <c:pt idx="55">
                  <c:v>0.72086750298237046</c:v>
                </c:pt>
                <c:pt idx="56">
                  <c:v>0.73397418485477717</c:v>
                </c:pt>
                <c:pt idx="57">
                  <c:v>0.74708086672718399</c:v>
                </c:pt>
                <c:pt idx="58">
                  <c:v>0.7601875485995907</c:v>
                </c:pt>
                <c:pt idx="59">
                  <c:v>0.77329423047199741</c:v>
                </c:pt>
                <c:pt idx="60">
                  <c:v>0.78640091234440412</c:v>
                </c:pt>
                <c:pt idx="61">
                  <c:v>0.79950759421681084</c:v>
                </c:pt>
                <c:pt idx="62">
                  <c:v>0.81261427608921766</c:v>
                </c:pt>
                <c:pt idx="63">
                  <c:v>0.82572095796162437</c:v>
                </c:pt>
                <c:pt idx="64">
                  <c:v>0.83882763983403108</c:v>
                </c:pt>
                <c:pt idx="65">
                  <c:v>0.85193432170643779</c:v>
                </c:pt>
                <c:pt idx="66">
                  <c:v>0.86504100357884461</c:v>
                </c:pt>
                <c:pt idx="67">
                  <c:v>0.87814768545125133</c:v>
                </c:pt>
                <c:pt idx="68">
                  <c:v>0.89125436732365804</c:v>
                </c:pt>
                <c:pt idx="69">
                  <c:v>0.90436104919606475</c:v>
                </c:pt>
                <c:pt idx="70">
                  <c:v>0.91746773106847146</c:v>
                </c:pt>
                <c:pt idx="71">
                  <c:v>0.93057441294087828</c:v>
                </c:pt>
                <c:pt idx="72">
                  <c:v>0.94368109481328499</c:v>
                </c:pt>
                <c:pt idx="73">
                  <c:v>0.9567877766856917</c:v>
                </c:pt>
                <c:pt idx="74">
                  <c:v>0.96989445855809842</c:v>
                </c:pt>
                <c:pt idx="75">
                  <c:v>0.98300114043050524</c:v>
                </c:pt>
                <c:pt idx="76">
                  <c:v>0.99610782230291195</c:v>
                </c:pt>
                <c:pt idx="77">
                  <c:v>1.0092145041753187</c:v>
                </c:pt>
                <c:pt idx="78">
                  <c:v>1.0223211860477255</c:v>
                </c:pt>
                <c:pt idx="79">
                  <c:v>1.0354278679201321</c:v>
                </c:pt>
                <c:pt idx="80">
                  <c:v>1.0485345497925389</c:v>
                </c:pt>
                <c:pt idx="81">
                  <c:v>1.0616412316649455</c:v>
                </c:pt>
                <c:pt idx="82">
                  <c:v>1.0747479135373523</c:v>
                </c:pt>
                <c:pt idx="83">
                  <c:v>1.0878545954097592</c:v>
                </c:pt>
                <c:pt idx="84">
                  <c:v>1.1009612772821658</c:v>
                </c:pt>
                <c:pt idx="85">
                  <c:v>1.1140679591545726</c:v>
                </c:pt>
                <c:pt idx="86">
                  <c:v>1.1271746410269792</c:v>
                </c:pt>
                <c:pt idx="87">
                  <c:v>1.140281322899386</c:v>
                </c:pt>
                <c:pt idx="88">
                  <c:v>1.1533880047717928</c:v>
                </c:pt>
                <c:pt idx="89">
                  <c:v>1.1664946866441994</c:v>
                </c:pt>
                <c:pt idx="90">
                  <c:v>1.1796013685166062</c:v>
                </c:pt>
                <c:pt idx="91">
                  <c:v>1.1927080503890131</c:v>
                </c:pt>
                <c:pt idx="92">
                  <c:v>1.2058147322614197</c:v>
                </c:pt>
                <c:pt idx="93">
                  <c:v>1.2189214141338265</c:v>
                </c:pt>
                <c:pt idx="94">
                  <c:v>1.2320280960062331</c:v>
                </c:pt>
                <c:pt idx="95">
                  <c:v>1.2451347778786399</c:v>
                </c:pt>
                <c:pt idx="96">
                  <c:v>1.2582414597510467</c:v>
                </c:pt>
                <c:pt idx="97">
                  <c:v>1.2713481416234533</c:v>
                </c:pt>
                <c:pt idx="98">
                  <c:v>1.2844548234958602</c:v>
                </c:pt>
                <c:pt idx="99">
                  <c:v>1.2975615053682668</c:v>
                </c:pt>
                <c:pt idx="100">
                  <c:v>1.3106681872406736</c:v>
                </c:pt>
                <c:pt idx="101">
                  <c:v>1.3172215281768769</c:v>
                </c:pt>
              </c:numCache>
            </c:numRef>
          </c:xVal>
          <c:yVal>
            <c:numRef>
              <c:f>Viscosity!$GI$2:$GI$17600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12</c:v>
                </c:pt>
                <c:pt idx="61">
                  <c:v>16</c:v>
                </c:pt>
                <c:pt idx="62">
                  <c:v>20</c:v>
                </c:pt>
                <c:pt idx="63">
                  <c:v>24</c:v>
                </c:pt>
                <c:pt idx="64">
                  <c:v>31.9</c:v>
                </c:pt>
                <c:pt idx="65">
                  <c:v>44.1</c:v>
                </c:pt>
                <c:pt idx="66">
                  <c:v>60.1</c:v>
                </c:pt>
                <c:pt idx="67">
                  <c:v>80.2</c:v>
                </c:pt>
                <c:pt idx="68">
                  <c:v>112</c:v>
                </c:pt>
                <c:pt idx="69">
                  <c:v>148</c:v>
                </c:pt>
                <c:pt idx="70">
                  <c:v>189</c:v>
                </c:pt>
                <c:pt idx="71">
                  <c:v>229</c:v>
                </c:pt>
                <c:pt idx="72">
                  <c:v>304</c:v>
                </c:pt>
                <c:pt idx="73">
                  <c:v>371</c:v>
                </c:pt>
                <c:pt idx="74">
                  <c:v>424</c:v>
                </c:pt>
                <c:pt idx="75">
                  <c:v>491</c:v>
                </c:pt>
                <c:pt idx="76">
                  <c:v>548</c:v>
                </c:pt>
                <c:pt idx="77">
                  <c:v>601</c:v>
                </c:pt>
                <c:pt idx="78">
                  <c:v>658</c:v>
                </c:pt>
                <c:pt idx="79">
                  <c:v>731</c:v>
                </c:pt>
                <c:pt idx="80">
                  <c:v>845</c:v>
                </c:pt>
                <c:pt idx="81">
                  <c:v>955</c:v>
                </c:pt>
                <c:pt idx="82">
                  <c:v>1080</c:v>
                </c:pt>
                <c:pt idx="83">
                  <c:v>1180</c:v>
                </c:pt>
                <c:pt idx="84">
                  <c:v>1270</c:v>
                </c:pt>
                <c:pt idx="85">
                  <c:v>1370</c:v>
                </c:pt>
                <c:pt idx="86">
                  <c:v>1490</c:v>
                </c:pt>
                <c:pt idx="87">
                  <c:v>1630</c:v>
                </c:pt>
                <c:pt idx="88">
                  <c:v>1820</c:v>
                </c:pt>
                <c:pt idx="89">
                  <c:v>1920</c:v>
                </c:pt>
                <c:pt idx="90">
                  <c:v>2040</c:v>
                </c:pt>
                <c:pt idx="91">
                  <c:v>2200</c:v>
                </c:pt>
                <c:pt idx="92">
                  <c:v>2350</c:v>
                </c:pt>
                <c:pt idx="93">
                  <c:v>2500</c:v>
                </c:pt>
                <c:pt idx="94">
                  <c:v>2620</c:v>
                </c:pt>
                <c:pt idx="95">
                  <c:v>2670</c:v>
                </c:pt>
                <c:pt idx="96">
                  <c:v>2870</c:v>
                </c:pt>
                <c:pt idx="97">
                  <c:v>3060</c:v>
                </c:pt>
                <c:pt idx="98">
                  <c:v>3260</c:v>
                </c:pt>
                <c:pt idx="99">
                  <c:v>3410</c:v>
                </c:pt>
                <c:pt idx="100">
                  <c:v>3610</c:v>
                </c:pt>
                <c:pt idx="101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B-47BE-A5C3-809429FBB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C-4B5E-9549-BEEF870381E7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Viscosity!$GS$2:$GS$17600</c:f>
              <c:numCache>
                <c:formatCode>General</c:formatCode>
                <c:ptCount val="17599"/>
                <c:pt idx="0">
                  <c:v>0</c:v>
                </c:pt>
                <c:pt idx="1">
                  <c:v>7.3676860501372928E-3</c:v>
                </c:pt>
                <c:pt idx="2">
                  <c:v>1.4735372100274586E-2</c:v>
                </c:pt>
                <c:pt idx="3">
                  <c:v>2.2103058150411879E-2</c:v>
                </c:pt>
                <c:pt idx="4">
                  <c:v>2.9470744200549171E-2</c:v>
                </c:pt>
                <c:pt idx="5">
                  <c:v>3.6838430250686463E-2</c:v>
                </c:pt>
                <c:pt idx="6">
                  <c:v>4.4206116300823758E-2</c:v>
                </c:pt>
                <c:pt idx="7">
                  <c:v>5.1573802350961054E-2</c:v>
                </c:pt>
                <c:pt idx="8">
                  <c:v>5.8941488401098342E-2</c:v>
                </c:pt>
                <c:pt idx="9">
                  <c:v>6.6309174451235631E-2</c:v>
                </c:pt>
                <c:pt idx="10">
                  <c:v>7.3676860501372926E-2</c:v>
                </c:pt>
                <c:pt idx="11">
                  <c:v>8.1044546551510221E-2</c:v>
                </c:pt>
                <c:pt idx="12">
                  <c:v>8.8412232601647517E-2</c:v>
                </c:pt>
                <c:pt idx="13">
                  <c:v>9.5779918651784812E-2</c:v>
                </c:pt>
                <c:pt idx="14">
                  <c:v>0.10314760470192211</c:v>
                </c:pt>
                <c:pt idx="15">
                  <c:v>0.11051529075205939</c:v>
                </c:pt>
                <c:pt idx="16">
                  <c:v>0.11788297680219668</c:v>
                </c:pt>
                <c:pt idx="17">
                  <c:v>0.12525066285233399</c:v>
                </c:pt>
                <c:pt idx="18">
                  <c:v>0.13261834890247126</c:v>
                </c:pt>
                <c:pt idx="19">
                  <c:v>0.13998603495260856</c:v>
                </c:pt>
                <c:pt idx="20">
                  <c:v>0.14735372100274585</c:v>
                </c:pt>
                <c:pt idx="21">
                  <c:v>0.15472140705288315</c:v>
                </c:pt>
                <c:pt idx="22">
                  <c:v>0.16208909310302044</c:v>
                </c:pt>
                <c:pt idx="23">
                  <c:v>0.16945677915315774</c:v>
                </c:pt>
                <c:pt idx="24">
                  <c:v>0.17682446520329503</c:v>
                </c:pt>
                <c:pt idx="25">
                  <c:v>0.18419215125343233</c:v>
                </c:pt>
                <c:pt idx="26">
                  <c:v>0.19155983730356962</c:v>
                </c:pt>
                <c:pt idx="27">
                  <c:v>0.19892752335370692</c:v>
                </c:pt>
                <c:pt idx="28">
                  <c:v>0.20629520940384422</c:v>
                </c:pt>
                <c:pt idx="29">
                  <c:v>0.21366289545398148</c:v>
                </c:pt>
                <c:pt idx="30">
                  <c:v>0.22103058150411878</c:v>
                </c:pt>
                <c:pt idx="31">
                  <c:v>0.22839826755425607</c:v>
                </c:pt>
                <c:pt idx="32">
                  <c:v>0.23576595360439337</c:v>
                </c:pt>
                <c:pt idx="33">
                  <c:v>0.24313363965453066</c:v>
                </c:pt>
                <c:pt idx="34">
                  <c:v>0.25050132570466799</c:v>
                </c:pt>
                <c:pt idx="35">
                  <c:v>0.25786901175480526</c:v>
                </c:pt>
                <c:pt idx="36">
                  <c:v>0.26523669780494252</c:v>
                </c:pt>
                <c:pt idx="37">
                  <c:v>0.27260438385507985</c:v>
                </c:pt>
                <c:pt idx="38">
                  <c:v>0.27997206990521711</c:v>
                </c:pt>
                <c:pt idx="39">
                  <c:v>0.28733975595535444</c:v>
                </c:pt>
                <c:pt idx="40">
                  <c:v>0.2947074420054917</c:v>
                </c:pt>
                <c:pt idx="41">
                  <c:v>0.30207512805562903</c:v>
                </c:pt>
                <c:pt idx="42">
                  <c:v>0.3094428141057663</c:v>
                </c:pt>
                <c:pt idx="43">
                  <c:v>0.31681050015590362</c:v>
                </c:pt>
                <c:pt idx="44">
                  <c:v>0.32417818620604089</c:v>
                </c:pt>
                <c:pt idx="45">
                  <c:v>0.33154587225617821</c:v>
                </c:pt>
                <c:pt idx="46">
                  <c:v>0.33891355830631548</c:v>
                </c:pt>
                <c:pt idx="47">
                  <c:v>0.34628124435645274</c:v>
                </c:pt>
                <c:pt idx="48">
                  <c:v>0.35364893040659007</c:v>
                </c:pt>
                <c:pt idx="49">
                  <c:v>0.36101661645672734</c:v>
                </c:pt>
                <c:pt idx="50">
                  <c:v>0.36838430250686466</c:v>
                </c:pt>
                <c:pt idx="51">
                  <c:v>0.37575198855700193</c:v>
                </c:pt>
                <c:pt idx="52">
                  <c:v>0.38311967460713925</c:v>
                </c:pt>
                <c:pt idx="53">
                  <c:v>0.39048736065727652</c:v>
                </c:pt>
                <c:pt idx="54">
                  <c:v>0.39785504670741384</c:v>
                </c:pt>
                <c:pt idx="55">
                  <c:v>0.40522273275755111</c:v>
                </c:pt>
                <c:pt idx="56">
                  <c:v>0.41259041880768843</c:v>
                </c:pt>
                <c:pt idx="57">
                  <c:v>0.4199581048578257</c:v>
                </c:pt>
                <c:pt idx="58">
                  <c:v>0.42732579090796297</c:v>
                </c:pt>
                <c:pt idx="59">
                  <c:v>0.43469347695810029</c:v>
                </c:pt>
                <c:pt idx="60">
                  <c:v>0.44206116300823756</c:v>
                </c:pt>
                <c:pt idx="61">
                  <c:v>0.44942884905837488</c:v>
                </c:pt>
                <c:pt idx="62">
                  <c:v>0.45679653510851215</c:v>
                </c:pt>
                <c:pt idx="63">
                  <c:v>0.46416422115864947</c:v>
                </c:pt>
                <c:pt idx="64">
                  <c:v>0.47153190720878674</c:v>
                </c:pt>
                <c:pt idx="65">
                  <c:v>0.47889959325892406</c:v>
                </c:pt>
                <c:pt idx="66">
                  <c:v>0.48626727930906133</c:v>
                </c:pt>
                <c:pt idx="67">
                  <c:v>0.49363496535919865</c:v>
                </c:pt>
                <c:pt idx="68">
                  <c:v>0.50100265140933598</c:v>
                </c:pt>
                <c:pt idx="69">
                  <c:v>0.50837033745947324</c:v>
                </c:pt>
                <c:pt idx="70">
                  <c:v>0.51573802350961051</c:v>
                </c:pt>
                <c:pt idx="71">
                  <c:v>0.52310570955974778</c:v>
                </c:pt>
                <c:pt idx="72">
                  <c:v>0.53047339560988505</c:v>
                </c:pt>
                <c:pt idx="73">
                  <c:v>0.53784108166002242</c:v>
                </c:pt>
                <c:pt idx="74">
                  <c:v>0.54520876771015969</c:v>
                </c:pt>
                <c:pt idx="75">
                  <c:v>0.55257645376029696</c:v>
                </c:pt>
                <c:pt idx="76">
                  <c:v>0.55994413981043423</c:v>
                </c:pt>
                <c:pt idx="77">
                  <c:v>0.56731182586057161</c:v>
                </c:pt>
                <c:pt idx="78">
                  <c:v>0.57467951191070887</c:v>
                </c:pt>
                <c:pt idx="79">
                  <c:v>0.58204719796084614</c:v>
                </c:pt>
                <c:pt idx="80">
                  <c:v>0.58941488401098341</c:v>
                </c:pt>
                <c:pt idx="81">
                  <c:v>0.59678257006112068</c:v>
                </c:pt>
                <c:pt idx="82">
                  <c:v>0.60415025611125805</c:v>
                </c:pt>
                <c:pt idx="83">
                  <c:v>0.61151794216139532</c:v>
                </c:pt>
                <c:pt idx="84">
                  <c:v>0.61888562821153259</c:v>
                </c:pt>
                <c:pt idx="85">
                  <c:v>0.62625331426166986</c:v>
                </c:pt>
                <c:pt idx="86">
                  <c:v>0.63362100031180724</c:v>
                </c:pt>
                <c:pt idx="87">
                  <c:v>0.6409886863619445</c:v>
                </c:pt>
                <c:pt idx="88">
                  <c:v>0.64835637241208177</c:v>
                </c:pt>
                <c:pt idx="89">
                  <c:v>0.65572405846221904</c:v>
                </c:pt>
                <c:pt idx="90">
                  <c:v>0.66309174451235642</c:v>
                </c:pt>
                <c:pt idx="91">
                  <c:v>0.67045943056249369</c:v>
                </c:pt>
                <c:pt idx="92">
                  <c:v>0.67782711661263095</c:v>
                </c:pt>
                <c:pt idx="93">
                  <c:v>0.68519480266276822</c:v>
                </c:pt>
                <c:pt idx="94">
                  <c:v>0.69256248871290549</c:v>
                </c:pt>
                <c:pt idx="95">
                  <c:v>0.69993017476304287</c:v>
                </c:pt>
                <c:pt idx="96">
                  <c:v>0.70729786081318013</c:v>
                </c:pt>
                <c:pt idx="97">
                  <c:v>0.7146655468633174</c:v>
                </c:pt>
                <c:pt idx="98">
                  <c:v>0.72203323291345467</c:v>
                </c:pt>
                <c:pt idx="99">
                  <c:v>0.72940091896359205</c:v>
                </c:pt>
                <c:pt idx="100">
                  <c:v>0.73676860501372932</c:v>
                </c:pt>
                <c:pt idx="101">
                  <c:v>0.74413629106386658</c:v>
                </c:pt>
                <c:pt idx="102">
                  <c:v>0.75150397711400385</c:v>
                </c:pt>
                <c:pt idx="103">
                  <c:v>0.75887166316414112</c:v>
                </c:pt>
                <c:pt idx="104">
                  <c:v>0.7662393492142785</c:v>
                </c:pt>
                <c:pt idx="105">
                  <c:v>0.77360703526441577</c:v>
                </c:pt>
                <c:pt idx="106">
                  <c:v>0.78097472131455303</c:v>
                </c:pt>
                <c:pt idx="107">
                  <c:v>0.7883424073646903</c:v>
                </c:pt>
                <c:pt idx="108">
                  <c:v>0.79571009341482768</c:v>
                </c:pt>
                <c:pt idx="109">
                  <c:v>0.80307777946496495</c:v>
                </c:pt>
                <c:pt idx="110">
                  <c:v>0.81044546551510221</c:v>
                </c:pt>
                <c:pt idx="111">
                  <c:v>0.81781315156523948</c:v>
                </c:pt>
                <c:pt idx="112">
                  <c:v>0.82518083761537686</c:v>
                </c:pt>
                <c:pt idx="113">
                  <c:v>0.83254852366551413</c:v>
                </c:pt>
                <c:pt idx="114">
                  <c:v>0.8399162097156514</c:v>
                </c:pt>
                <c:pt idx="115">
                  <c:v>0.84728389576578866</c:v>
                </c:pt>
                <c:pt idx="116">
                  <c:v>0.85465158181592593</c:v>
                </c:pt>
                <c:pt idx="117">
                  <c:v>0.86201926786606331</c:v>
                </c:pt>
                <c:pt idx="118">
                  <c:v>0.86938695391620058</c:v>
                </c:pt>
                <c:pt idx="119">
                  <c:v>0.87675463996633785</c:v>
                </c:pt>
                <c:pt idx="120">
                  <c:v>0.88412232601647511</c:v>
                </c:pt>
                <c:pt idx="121">
                  <c:v>0.89149001206661249</c:v>
                </c:pt>
                <c:pt idx="122">
                  <c:v>0.89885769811674976</c:v>
                </c:pt>
                <c:pt idx="123">
                  <c:v>0.90622538416688703</c:v>
                </c:pt>
                <c:pt idx="124">
                  <c:v>0.91359307021702429</c:v>
                </c:pt>
                <c:pt idx="125">
                  <c:v>0.92096075626716167</c:v>
                </c:pt>
                <c:pt idx="126">
                  <c:v>0.92832844231729894</c:v>
                </c:pt>
                <c:pt idx="127">
                  <c:v>0.93569612836743621</c:v>
                </c:pt>
                <c:pt idx="128">
                  <c:v>0.94306381441757348</c:v>
                </c:pt>
                <c:pt idx="129">
                  <c:v>0.95043150046771074</c:v>
                </c:pt>
                <c:pt idx="130">
                  <c:v>0.95779918651784812</c:v>
                </c:pt>
                <c:pt idx="131">
                  <c:v>0.96516687256798539</c:v>
                </c:pt>
                <c:pt idx="132">
                  <c:v>0.97253455861812266</c:v>
                </c:pt>
                <c:pt idx="133">
                  <c:v>0.97990224466825993</c:v>
                </c:pt>
                <c:pt idx="134">
                  <c:v>0.9872699307183973</c:v>
                </c:pt>
                <c:pt idx="135">
                  <c:v>0.99463761676853457</c:v>
                </c:pt>
                <c:pt idx="136">
                  <c:v>1.002005302818672</c:v>
                </c:pt>
                <c:pt idx="137">
                  <c:v>1.0093729888688092</c:v>
                </c:pt>
                <c:pt idx="138">
                  <c:v>1.0167406749189465</c:v>
                </c:pt>
                <c:pt idx="139">
                  <c:v>1.0241083609690838</c:v>
                </c:pt>
                <c:pt idx="140">
                  <c:v>1.031476047019221</c:v>
                </c:pt>
                <c:pt idx="141">
                  <c:v>1.0388437330693583</c:v>
                </c:pt>
                <c:pt idx="142">
                  <c:v>1.0462114191194956</c:v>
                </c:pt>
                <c:pt idx="143">
                  <c:v>1.0535791051696328</c:v>
                </c:pt>
                <c:pt idx="144">
                  <c:v>1.0609467912197701</c:v>
                </c:pt>
                <c:pt idx="145">
                  <c:v>1.0683144772699076</c:v>
                </c:pt>
                <c:pt idx="146">
                  <c:v>1.0756821633200448</c:v>
                </c:pt>
                <c:pt idx="147">
                  <c:v>1.0830498493701821</c:v>
                </c:pt>
                <c:pt idx="148">
                  <c:v>1.0904175354203194</c:v>
                </c:pt>
                <c:pt idx="149">
                  <c:v>1.0977852214704567</c:v>
                </c:pt>
                <c:pt idx="150">
                  <c:v>1.1051529075205939</c:v>
                </c:pt>
                <c:pt idx="151">
                  <c:v>1.1125205935707312</c:v>
                </c:pt>
                <c:pt idx="152">
                  <c:v>1.1198882796208685</c:v>
                </c:pt>
                <c:pt idx="153">
                  <c:v>1.1272559656710057</c:v>
                </c:pt>
                <c:pt idx="154">
                  <c:v>1.1346236517211432</c:v>
                </c:pt>
                <c:pt idx="155">
                  <c:v>1.1419913377712805</c:v>
                </c:pt>
                <c:pt idx="156">
                  <c:v>1.1493590238214177</c:v>
                </c:pt>
                <c:pt idx="157">
                  <c:v>1.156726709871555</c:v>
                </c:pt>
                <c:pt idx="158">
                  <c:v>1.1640943959216923</c:v>
                </c:pt>
                <c:pt idx="159">
                  <c:v>1.1714620819718295</c:v>
                </c:pt>
                <c:pt idx="160">
                  <c:v>1.1788297680219668</c:v>
                </c:pt>
                <c:pt idx="161">
                  <c:v>1.1861974540721041</c:v>
                </c:pt>
                <c:pt idx="162">
                  <c:v>1.1935651401222414</c:v>
                </c:pt>
                <c:pt idx="163">
                  <c:v>1.2009328261723788</c:v>
                </c:pt>
                <c:pt idx="164">
                  <c:v>1.2083005122225161</c:v>
                </c:pt>
                <c:pt idx="165">
                  <c:v>1.2156681982726534</c:v>
                </c:pt>
                <c:pt idx="166">
                  <c:v>1.2230358843227906</c:v>
                </c:pt>
                <c:pt idx="167">
                  <c:v>1.2304035703729279</c:v>
                </c:pt>
                <c:pt idx="168">
                  <c:v>1.2377712564230652</c:v>
                </c:pt>
                <c:pt idx="169">
                  <c:v>1.2451389424732024</c:v>
                </c:pt>
                <c:pt idx="170">
                  <c:v>1.2525066285233397</c:v>
                </c:pt>
                <c:pt idx="171">
                  <c:v>1.2598743145734772</c:v>
                </c:pt>
                <c:pt idx="172">
                  <c:v>1.2672420006236145</c:v>
                </c:pt>
                <c:pt idx="173">
                  <c:v>1.2746096866737517</c:v>
                </c:pt>
                <c:pt idx="174">
                  <c:v>1.281977372723889</c:v>
                </c:pt>
                <c:pt idx="175">
                  <c:v>1.2893450587740263</c:v>
                </c:pt>
                <c:pt idx="176">
                  <c:v>1.2967127448241635</c:v>
                </c:pt>
                <c:pt idx="177">
                  <c:v>1.3040804308743008</c:v>
                </c:pt>
                <c:pt idx="178">
                  <c:v>1.3114481169244381</c:v>
                </c:pt>
                <c:pt idx="179">
                  <c:v>1.3188158029745753</c:v>
                </c:pt>
              </c:numCache>
            </c:numRef>
          </c:xVal>
          <c:yVal>
            <c:numRef>
              <c:f>Viscosity!$GR$2:$GR$17600</c:f>
              <c:numCache>
                <c:formatCode>General</c:formatCode>
                <c:ptCount val="17599"/>
                <c:pt idx="0">
                  <c:v>0</c:v>
                </c:pt>
                <c:pt idx="1">
                  <c:v>-2.0224719101123583</c:v>
                </c:pt>
                <c:pt idx="2">
                  <c:v>-2.0224719101123583</c:v>
                </c:pt>
                <c:pt idx="3">
                  <c:v>1.9775280898876417</c:v>
                </c:pt>
                <c:pt idx="4">
                  <c:v>-2.0224719101123583</c:v>
                </c:pt>
                <c:pt idx="5">
                  <c:v>-2.0224719101123583</c:v>
                </c:pt>
                <c:pt idx="6">
                  <c:v>-2.0224719101123583</c:v>
                </c:pt>
                <c:pt idx="7">
                  <c:v>-2.0224719101123583</c:v>
                </c:pt>
                <c:pt idx="8">
                  <c:v>-2.0224719101123583</c:v>
                </c:pt>
                <c:pt idx="9">
                  <c:v>-2.0224719101123583</c:v>
                </c:pt>
                <c:pt idx="10">
                  <c:v>-2.0224719101123583</c:v>
                </c:pt>
                <c:pt idx="11">
                  <c:v>-2.0224719101123583</c:v>
                </c:pt>
                <c:pt idx="12">
                  <c:v>-2.0224719101123583</c:v>
                </c:pt>
                <c:pt idx="13">
                  <c:v>-2.0224719101123583</c:v>
                </c:pt>
                <c:pt idx="14">
                  <c:v>-2.0224719101123583</c:v>
                </c:pt>
                <c:pt idx="15">
                  <c:v>-2.0224719101123583</c:v>
                </c:pt>
                <c:pt idx="16">
                  <c:v>1.9775280898876417</c:v>
                </c:pt>
                <c:pt idx="17">
                  <c:v>-2.0224719101123583</c:v>
                </c:pt>
                <c:pt idx="18">
                  <c:v>1.9775280898876417</c:v>
                </c:pt>
                <c:pt idx="19">
                  <c:v>-2.0224719101123583</c:v>
                </c:pt>
                <c:pt idx="20">
                  <c:v>1.9775280898876417</c:v>
                </c:pt>
                <c:pt idx="21">
                  <c:v>1.9775280898876417</c:v>
                </c:pt>
                <c:pt idx="22">
                  <c:v>-2.0224719101123583</c:v>
                </c:pt>
                <c:pt idx="23">
                  <c:v>1.9775280898876417</c:v>
                </c:pt>
                <c:pt idx="24">
                  <c:v>1.9775280898876417</c:v>
                </c:pt>
                <c:pt idx="25">
                  <c:v>1.9775280898876417</c:v>
                </c:pt>
                <c:pt idx="26">
                  <c:v>-2.0224719101123583</c:v>
                </c:pt>
                <c:pt idx="27">
                  <c:v>1.9775280898876417</c:v>
                </c:pt>
                <c:pt idx="28">
                  <c:v>-2.0224719101123583</c:v>
                </c:pt>
                <c:pt idx="29">
                  <c:v>1.9775280898876417</c:v>
                </c:pt>
                <c:pt idx="30">
                  <c:v>1.9775280898876417</c:v>
                </c:pt>
                <c:pt idx="31">
                  <c:v>-2.0224719101123583</c:v>
                </c:pt>
                <c:pt idx="32">
                  <c:v>1.9775280898876417</c:v>
                </c:pt>
                <c:pt idx="33">
                  <c:v>-2.0224719101123583</c:v>
                </c:pt>
                <c:pt idx="34">
                  <c:v>1.9775280898876417</c:v>
                </c:pt>
                <c:pt idx="35">
                  <c:v>-2.0224719101123583</c:v>
                </c:pt>
                <c:pt idx="36">
                  <c:v>1.9775280898876417</c:v>
                </c:pt>
                <c:pt idx="37">
                  <c:v>-2.0224719101123583</c:v>
                </c:pt>
                <c:pt idx="38">
                  <c:v>1.9775280898876417</c:v>
                </c:pt>
                <c:pt idx="39">
                  <c:v>-2.0224719101123583</c:v>
                </c:pt>
                <c:pt idx="40">
                  <c:v>-2.0224719101123583</c:v>
                </c:pt>
                <c:pt idx="41">
                  <c:v>5.9775280898876417</c:v>
                </c:pt>
                <c:pt idx="42">
                  <c:v>5.9775280898876417</c:v>
                </c:pt>
                <c:pt idx="43">
                  <c:v>5.9775280898876417</c:v>
                </c:pt>
                <c:pt idx="44">
                  <c:v>5.9775280898876417</c:v>
                </c:pt>
                <c:pt idx="45">
                  <c:v>5.9775280898876417</c:v>
                </c:pt>
                <c:pt idx="46">
                  <c:v>5.9775280898876417</c:v>
                </c:pt>
                <c:pt idx="47">
                  <c:v>5.9775280898876417</c:v>
                </c:pt>
                <c:pt idx="48">
                  <c:v>5.9775280898876417</c:v>
                </c:pt>
                <c:pt idx="49">
                  <c:v>9.9775280898876417</c:v>
                </c:pt>
                <c:pt idx="50">
                  <c:v>5.9775280898876417</c:v>
                </c:pt>
                <c:pt idx="51">
                  <c:v>1.9775280898876417</c:v>
                </c:pt>
                <c:pt idx="52">
                  <c:v>1.9775280898876417</c:v>
                </c:pt>
                <c:pt idx="53">
                  <c:v>1.9775280898876417</c:v>
                </c:pt>
                <c:pt idx="54">
                  <c:v>1.9775280898876417</c:v>
                </c:pt>
                <c:pt idx="55">
                  <c:v>1.9775280898876417</c:v>
                </c:pt>
                <c:pt idx="56">
                  <c:v>5.9775280898876417</c:v>
                </c:pt>
                <c:pt idx="57">
                  <c:v>5.9775280898876417</c:v>
                </c:pt>
                <c:pt idx="58">
                  <c:v>1.9775280898876417</c:v>
                </c:pt>
                <c:pt idx="59">
                  <c:v>5.9775280898876417</c:v>
                </c:pt>
                <c:pt idx="60">
                  <c:v>5.9775280898876417</c:v>
                </c:pt>
                <c:pt idx="61">
                  <c:v>5.9775280898876417</c:v>
                </c:pt>
                <c:pt idx="62">
                  <c:v>5.9775280898876417</c:v>
                </c:pt>
                <c:pt idx="63">
                  <c:v>-6.0224719101123583</c:v>
                </c:pt>
                <c:pt idx="64">
                  <c:v>-6.0224719101123583</c:v>
                </c:pt>
                <c:pt idx="65">
                  <c:v>-2.0224719101123583</c:v>
                </c:pt>
                <c:pt idx="66">
                  <c:v>-2.0224719101123583</c:v>
                </c:pt>
                <c:pt idx="67">
                  <c:v>-6.0224719101123583</c:v>
                </c:pt>
                <c:pt idx="68">
                  <c:v>-2.0224719101123583</c:v>
                </c:pt>
                <c:pt idx="69">
                  <c:v>-2.0224719101123583</c:v>
                </c:pt>
                <c:pt idx="70">
                  <c:v>-2.0224719101123583</c:v>
                </c:pt>
                <c:pt idx="71">
                  <c:v>-2.0224719101123583</c:v>
                </c:pt>
                <c:pt idx="72">
                  <c:v>-2.0224719101123583</c:v>
                </c:pt>
                <c:pt idx="73">
                  <c:v>-10.022471910112358</c:v>
                </c:pt>
                <c:pt idx="74">
                  <c:v>-10.022471910112358</c:v>
                </c:pt>
                <c:pt idx="75">
                  <c:v>-10.022471910112358</c:v>
                </c:pt>
                <c:pt idx="76">
                  <c:v>-10.022471910112358</c:v>
                </c:pt>
                <c:pt idx="77">
                  <c:v>-6.0224719101123583</c:v>
                </c:pt>
                <c:pt idx="78">
                  <c:v>-6.0224719101123583</c:v>
                </c:pt>
                <c:pt idx="79">
                  <c:v>-2.0224719101123583</c:v>
                </c:pt>
                <c:pt idx="80">
                  <c:v>-2.0224719101123583</c:v>
                </c:pt>
                <c:pt idx="81">
                  <c:v>-2.0224719101123583</c:v>
                </c:pt>
                <c:pt idx="82">
                  <c:v>-2.0224719101123583</c:v>
                </c:pt>
                <c:pt idx="83">
                  <c:v>1.9775280898876417</c:v>
                </c:pt>
                <c:pt idx="84">
                  <c:v>1.9775280898876417</c:v>
                </c:pt>
                <c:pt idx="85">
                  <c:v>1.9775280898876417</c:v>
                </c:pt>
                <c:pt idx="86">
                  <c:v>1.9775280898876417</c:v>
                </c:pt>
                <c:pt idx="87">
                  <c:v>1.9775280898876417</c:v>
                </c:pt>
                <c:pt idx="88">
                  <c:v>-2.0224719101123583</c:v>
                </c:pt>
                <c:pt idx="89">
                  <c:v>1.9775280898876417</c:v>
                </c:pt>
                <c:pt idx="90">
                  <c:v>1.9775280898876417</c:v>
                </c:pt>
                <c:pt idx="91">
                  <c:v>1.9775280898876417</c:v>
                </c:pt>
                <c:pt idx="92">
                  <c:v>1.9775280898876417</c:v>
                </c:pt>
                <c:pt idx="93">
                  <c:v>1.9775280898876417</c:v>
                </c:pt>
                <c:pt idx="94">
                  <c:v>9.9775280898876417</c:v>
                </c:pt>
                <c:pt idx="95">
                  <c:v>9.9775280898876417</c:v>
                </c:pt>
                <c:pt idx="96">
                  <c:v>13.977528089887642</c:v>
                </c:pt>
                <c:pt idx="97">
                  <c:v>9.9775280898876417</c:v>
                </c:pt>
                <c:pt idx="98">
                  <c:v>13.977528089887642</c:v>
                </c:pt>
                <c:pt idx="99">
                  <c:v>13.977528089887642</c:v>
                </c:pt>
                <c:pt idx="100">
                  <c:v>13.977528089887642</c:v>
                </c:pt>
                <c:pt idx="101">
                  <c:v>13.977528089887642</c:v>
                </c:pt>
                <c:pt idx="102">
                  <c:v>13.977528089887642</c:v>
                </c:pt>
                <c:pt idx="103">
                  <c:v>17.977528089887642</c:v>
                </c:pt>
                <c:pt idx="104">
                  <c:v>17.977528089887642</c:v>
                </c:pt>
                <c:pt idx="105">
                  <c:v>17.977528089887642</c:v>
                </c:pt>
                <c:pt idx="106">
                  <c:v>21.977528089887642</c:v>
                </c:pt>
                <c:pt idx="107">
                  <c:v>21.977528089887642</c:v>
                </c:pt>
                <c:pt idx="108">
                  <c:v>21.977528089887642</c:v>
                </c:pt>
                <c:pt idx="109">
                  <c:v>25.977528089887642</c:v>
                </c:pt>
                <c:pt idx="110">
                  <c:v>25.977528089887642</c:v>
                </c:pt>
                <c:pt idx="111">
                  <c:v>30.977528089887642</c:v>
                </c:pt>
                <c:pt idx="112">
                  <c:v>33.977528089887642</c:v>
                </c:pt>
                <c:pt idx="113">
                  <c:v>38.977528089887642</c:v>
                </c:pt>
                <c:pt idx="114">
                  <c:v>45.977528089887642</c:v>
                </c:pt>
                <c:pt idx="115">
                  <c:v>58.977528089887642</c:v>
                </c:pt>
                <c:pt idx="116">
                  <c:v>70.977528089887642</c:v>
                </c:pt>
                <c:pt idx="117">
                  <c:v>85.977528089887642</c:v>
                </c:pt>
                <c:pt idx="118">
                  <c:v>96.977528089887642</c:v>
                </c:pt>
                <c:pt idx="119">
                  <c:v>113.97752808988764</c:v>
                </c:pt>
                <c:pt idx="120">
                  <c:v>133.97752808988764</c:v>
                </c:pt>
                <c:pt idx="121">
                  <c:v>150.97752808988764</c:v>
                </c:pt>
                <c:pt idx="122">
                  <c:v>170.97752808988764</c:v>
                </c:pt>
                <c:pt idx="123">
                  <c:v>193.97752808988764</c:v>
                </c:pt>
                <c:pt idx="124">
                  <c:v>215.97752808988764</c:v>
                </c:pt>
                <c:pt idx="125">
                  <c:v>232.97752808988764</c:v>
                </c:pt>
                <c:pt idx="126">
                  <c:v>248.97752808988764</c:v>
                </c:pt>
                <c:pt idx="127">
                  <c:v>272.97752808988764</c:v>
                </c:pt>
                <c:pt idx="128">
                  <c:v>292.97752808988764</c:v>
                </c:pt>
                <c:pt idx="129">
                  <c:v>315.97752808988764</c:v>
                </c:pt>
                <c:pt idx="130">
                  <c:v>335.97752808988764</c:v>
                </c:pt>
                <c:pt idx="131">
                  <c:v>362.97752808988764</c:v>
                </c:pt>
                <c:pt idx="132">
                  <c:v>382.97752808988764</c:v>
                </c:pt>
                <c:pt idx="133">
                  <c:v>402.97752808988764</c:v>
                </c:pt>
                <c:pt idx="134">
                  <c:v>429.97752808988764</c:v>
                </c:pt>
                <c:pt idx="135">
                  <c:v>452.97752808988764</c:v>
                </c:pt>
                <c:pt idx="136">
                  <c:v>492.97752808988764</c:v>
                </c:pt>
                <c:pt idx="137">
                  <c:v>532.97752808988764</c:v>
                </c:pt>
                <c:pt idx="138">
                  <c:v>562.97752808988764</c:v>
                </c:pt>
                <c:pt idx="139">
                  <c:v>599.97752808988764</c:v>
                </c:pt>
                <c:pt idx="140">
                  <c:v>636.97752808988764</c:v>
                </c:pt>
                <c:pt idx="141">
                  <c:v>679.97752808988764</c:v>
                </c:pt>
                <c:pt idx="142">
                  <c:v>709.97752808988764</c:v>
                </c:pt>
                <c:pt idx="143">
                  <c:v>766.97752808988764</c:v>
                </c:pt>
                <c:pt idx="144">
                  <c:v>833.97752808988764</c:v>
                </c:pt>
                <c:pt idx="145">
                  <c:v>881.97752808988764</c:v>
                </c:pt>
                <c:pt idx="146">
                  <c:v>941.97752808988764</c:v>
                </c:pt>
                <c:pt idx="147">
                  <c:v>1031.9775280898875</c:v>
                </c:pt>
                <c:pt idx="148">
                  <c:v>1141.9775280898875</c:v>
                </c:pt>
                <c:pt idx="149">
                  <c:v>1211.9775280898875</c:v>
                </c:pt>
                <c:pt idx="150">
                  <c:v>1291.9775280898875</c:v>
                </c:pt>
                <c:pt idx="151">
                  <c:v>1361.9775280898875</c:v>
                </c:pt>
                <c:pt idx="152">
                  <c:v>1431.9775280898875</c:v>
                </c:pt>
                <c:pt idx="153">
                  <c:v>1521.9775280898875</c:v>
                </c:pt>
                <c:pt idx="154">
                  <c:v>1581.9775280898875</c:v>
                </c:pt>
                <c:pt idx="155">
                  <c:v>1681.9775280898875</c:v>
                </c:pt>
                <c:pt idx="156">
                  <c:v>1781.9775280898875</c:v>
                </c:pt>
                <c:pt idx="157">
                  <c:v>1881.9775280898875</c:v>
                </c:pt>
                <c:pt idx="158">
                  <c:v>1951.9775280898875</c:v>
                </c:pt>
                <c:pt idx="159">
                  <c:v>2031.9775280898875</c:v>
                </c:pt>
                <c:pt idx="160">
                  <c:v>2101.9775280898875</c:v>
                </c:pt>
                <c:pt idx="161">
                  <c:v>2181.9775280898875</c:v>
                </c:pt>
                <c:pt idx="162">
                  <c:v>2251.9775280898875</c:v>
                </c:pt>
                <c:pt idx="163">
                  <c:v>2301.9775280898875</c:v>
                </c:pt>
                <c:pt idx="164">
                  <c:v>2351.9775280898875</c:v>
                </c:pt>
                <c:pt idx="165">
                  <c:v>2421.9775280898875</c:v>
                </c:pt>
                <c:pt idx="166">
                  <c:v>2471.9775280898875</c:v>
                </c:pt>
                <c:pt idx="167">
                  <c:v>2561.9775280898875</c:v>
                </c:pt>
                <c:pt idx="168">
                  <c:v>2671.9775280898875</c:v>
                </c:pt>
                <c:pt idx="169">
                  <c:v>2751.9775280898875</c:v>
                </c:pt>
                <c:pt idx="170">
                  <c:v>2871.9775280898875</c:v>
                </c:pt>
                <c:pt idx="171">
                  <c:v>2951.9775280898875</c:v>
                </c:pt>
                <c:pt idx="172">
                  <c:v>3121.9775280898875</c:v>
                </c:pt>
                <c:pt idx="173">
                  <c:v>3201.9775280898875</c:v>
                </c:pt>
                <c:pt idx="174">
                  <c:v>3301.9775280898875</c:v>
                </c:pt>
                <c:pt idx="175">
                  <c:v>3371.9775280898875</c:v>
                </c:pt>
                <c:pt idx="176">
                  <c:v>3471.9775280898875</c:v>
                </c:pt>
                <c:pt idx="177">
                  <c:v>3571.9775280898875</c:v>
                </c:pt>
                <c:pt idx="178">
                  <c:v>3731.9775280898875</c:v>
                </c:pt>
                <c:pt idx="179">
                  <c:v>3871.9775280898875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CC-4B5E-9549-BEEF87038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53-4D83-AEF2-EEB6CE171720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Viscosity!$HB$2:$HB$17600</c:f>
              <c:numCache>
                <c:formatCode>General</c:formatCode>
                <c:ptCount val="17599"/>
                <c:pt idx="0">
                  <c:v>0</c:v>
                </c:pt>
                <c:pt idx="1">
                  <c:v>6.41025641025641E-3</c:v>
                </c:pt>
                <c:pt idx="2">
                  <c:v>1.282051282051282E-2</c:v>
                </c:pt>
                <c:pt idx="3">
                  <c:v>1.9230769230769232E-2</c:v>
                </c:pt>
                <c:pt idx="4">
                  <c:v>2.564102564102564E-2</c:v>
                </c:pt>
                <c:pt idx="5">
                  <c:v>3.2051282051282048E-2</c:v>
                </c:pt>
                <c:pt idx="6">
                  <c:v>3.8461538461538464E-2</c:v>
                </c:pt>
                <c:pt idx="7">
                  <c:v>4.4871794871794872E-2</c:v>
                </c:pt>
                <c:pt idx="8">
                  <c:v>5.128205128205128E-2</c:v>
                </c:pt>
                <c:pt idx="9">
                  <c:v>5.7692307692307696E-2</c:v>
                </c:pt>
                <c:pt idx="10">
                  <c:v>6.4102564102564097E-2</c:v>
                </c:pt>
                <c:pt idx="11">
                  <c:v>7.0512820512820512E-2</c:v>
                </c:pt>
                <c:pt idx="12">
                  <c:v>7.6923076923076927E-2</c:v>
                </c:pt>
                <c:pt idx="13">
                  <c:v>8.3333333333333329E-2</c:v>
                </c:pt>
                <c:pt idx="14">
                  <c:v>8.9743589743589744E-2</c:v>
                </c:pt>
                <c:pt idx="15">
                  <c:v>9.6153846153846159E-2</c:v>
                </c:pt>
                <c:pt idx="16">
                  <c:v>0.10256410256410256</c:v>
                </c:pt>
                <c:pt idx="17">
                  <c:v>0.10897435897435898</c:v>
                </c:pt>
                <c:pt idx="18">
                  <c:v>0.11538461538461539</c:v>
                </c:pt>
                <c:pt idx="19">
                  <c:v>0.12179487179487179</c:v>
                </c:pt>
                <c:pt idx="20">
                  <c:v>0.12820512820512819</c:v>
                </c:pt>
                <c:pt idx="21">
                  <c:v>0.13461538461538461</c:v>
                </c:pt>
                <c:pt idx="22">
                  <c:v>0.14102564102564102</c:v>
                </c:pt>
                <c:pt idx="23">
                  <c:v>0.14743589743589744</c:v>
                </c:pt>
                <c:pt idx="24">
                  <c:v>0.15384615384615385</c:v>
                </c:pt>
                <c:pt idx="25">
                  <c:v>0.16025641025641027</c:v>
                </c:pt>
                <c:pt idx="26">
                  <c:v>0.16666666666666666</c:v>
                </c:pt>
                <c:pt idx="27">
                  <c:v>0.17307692307692307</c:v>
                </c:pt>
                <c:pt idx="28">
                  <c:v>0.17948717948717949</c:v>
                </c:pt>
                <c:pt idx="29">
                  <c:v>0.1858974358974359</c:v>
                </c:pt>
                <c:pt idx="30">
                  <c:v>0.19230769230769232</c:v>
                </c:pt>
                <c:pt idx="31">
                  <c:v>0.19871794871794871</c:v>
                </c:pt>
                <c:pt idx="32">
                  <c:v>0.20512820512820512</c:v>
                </c:pt>
                <c:pt idx="33">
                  <c:v>0.21153846153846154</c:v>
                </c:pt>
                <c:pt idx="34">
                  <c:v>0.21794871794871795</c:v>
                </c:pt>
                <c:pt idx="35">
                  <c:v>0.22435897435897437</c:v>
                </c:pt>
                <c:pt idx="36">
                  <c:v>0.23076923076923078</c:v>
                </c:pt>
                <c:pt idx="37">
                  <c:v>0.23717948717948717</c:v>
                </c:pt>
                <c:pt idx="38">
                  <c:v>0.24358974358974358</c:v>
                </c:pt>
                <c:pt idx="39">
                  <c:v>0.25</c:v>
                </c:pt>
                <c:pt idx="40">
                  <c:v>0.25641025641025639</c:v>
                </c:pt>
                <c:pt idx="41">
                  <c:v>0.26282051282051283</c:v>
                </c:pt>
                <c:pt idx="42">
                  <c:v>0.26923076923076922</c:v>
                </c:pt>
                <c:pt idx="43">
                  <c:v>0.27564102564102566</c:v>
                </c:pt>
                <c:pt idx="44">
                  <c:v>0.28205128205128205</c:v>
                </c:pt>
                <c:pt idx="45">
                  <c:v>0.28846153846153844</c:v>
                </c:pt>
                <c:pt idx="46">
                  <c:v>0.29487179487179488</c:v>
                </c:pt>
                <c:pt idx="47">
                  <c:v>0.30128205128205127</c:v>
                </c:pt>
                <c:pt idx="48">
                  <c:v>0.30769230769230771</c:v>
                </c:pt>
                <c:pt idx="49">
                  <c:v>0.3141025641025641</c:v>
                </c:pt>
                <c:pt idx="50">
                  <c:v>0.32051282051282054</c:v>
                </c:pt>
                <c:pt idx="51">
                  <c:v>0.32692307692307693</c:v>
                </c:pt>
                <c:pt idx="52">
                  <c:v>0.33333333333333331</c:v>
                </c:pt>
                <c:pt idx="53">
                  <c:v>0.33974358974358976</c:v>
                </c:pt>
                <c:pt idx="54">
                  <c:v>0.34615384615384615</c:v>
                </c:pt>
                <c:pt idx="55">
                  <c:v>0.35256410256410259</c:v>
                </c:pt>
                <c:pt idx="56">
                  <c:v>0.35897435897435898</c:v>
                </c:pt>
                <c:pt idx="57">
                  <c:v>0.36538461538461536</c:v>
                </c:pt>
                <c:pt idx="58">
                  <c:v>0.37179487179487181</c:v>
                </c:pt>
                <c:pt idx="59">
                  <c:v>0.37820512820512819</c:v>
                </c:pt>
                <c:pt idx="60">
                  <c:v>0.38461538461538464</c:v>
                </c:pt>
                <c:pt idx="61">
                  <c:v>0.39102564102564102</c:v>
                </c:pt>
                <c:pt idx="62">
                  <c:v>0.39743589743589741</c:v>
                </c:pt>
                <c:pt idx="63">
                  <c:v>0.40384615384615385</c:v>
                </c:pt>
                <c:pt idx="64">
                  <c:v>0.41025641025641024</c:v>
                </c:pt>
                <c:pt idx="65">
                  <c:v>0.41666666666666669</c:v>
                </c:pt>
                <c:pt idx="66">
                  <c:v>0.42307692307692307</c:v>
                </c:pt>
                <c:pt idx="67">
                  <c:v>0.42948717948717946</c:v>
                </c:pt>
                <c:pt idx="68">
                  <c:v>0.4358974358974359</c:v>
                </c:pt>
                <c:pt idx="69">
                  <c:v>0.44230769230769229</c:v>
                </c:pt>
                <c:pt idx="70">
                  <c:v>0.44871794871794873</c:v>
                </c:pt>
                <c:pt idx="71">
                  <c:v>0.45512820512820512</c:v>
                </c:pt>
                <c:pt idx="72">
                  <c:v>0.46153846153846156</c:v>
                </c:pt>
                <c:pt idx="73">
                  <c:v>0.46794871794871795</c:v>
                </c:pt>
                <c:pt idx="74">
                  <c:v>0.47435897435897434</c:v>
                </c:pt>
                <c:pt idx="75">
                  <c:v>0.48076923076923078</c:v>
                </c:pt>
                <c:pt idx="76">
                  <c:v>0.48717948717948717</c:v>
                </c:pt>
                <c:pt idx="77">
                  <c:v>0.49358974358974361</c:v>
                </c:pt>
                <c:pt idx="78">
                  <c:v>0.5</c:v>
                </c:pt>
                <c:pt idx="79">
                  <c:v>0.50641025641025639</c:v>
                </c:pt>
                <c:pt idx="80">
                  <c:v>0.51282051282051277</c:v>
                </c:pt>
                <c:pt idx="81">
                  <c:v>0.51923076923076927</c:v>
                </c:pt>
                <c:pt idx="82">
                  <c:v>0.52564102564102566</c:v>
                </c:pt>
                <c:pt idx="83">
                  <c:v>0.53205128205128205</c:v>
                </c:pt>
                <c:pt idx="84">
                  <c:v>0.53846153846153844</c:v>
                </c:pt>
                <c:pt idx="85">
                  <c:v>0.54487179487179482</c:v>
                </c:pt>
                <c:pt idx="86">
                  <c:v>0.55128205128205132</c:v>
                </c:pt>
                <c:pt idx="87">
                  <c:v>0.55769230769230771</c:v>
                </c:pt>
                <c:pt idx="88">
                  <c:v>0.5641025641025641</c:v>
                </c:pt>
                <c:pt idx="89">
                  <c:v>0.57051282051282048</c:v>
                </c:pt>
                <c:pt idx="90">
                  <c:v>0.57692307692307687</c:v>
                </c:pt>
                <c:pt idx="91">
                  <c:v>0.58333333333333337</c:v>
                </c:pt>
                <c:pt idx="92">
                  <c:v>0.58974358974358976</c:v>
                </c:pt>
                <c:pt idx="93">
                  <c:v>0.59615384615384615</c:v>
                </c:pt>
                <c:pt idx="94">
                  <c:v>0.60256410256410253</c:v>
                </c:pt>
                <c:pt idx="95">
                  <c:v>0.60897435897435892</c:v>
                </c:pt>
                <c:pt idx="96">
                  <c:v>0.61538461538461542</c:v>
                </c:pt>
                <c:pt idx="97">
                  <c:v>0.62179487179487181</c:v>
                </c:pt>
                <c:pt idx="98">
                  <c:v>0.62820512820512819</c:v>
                </c:pt>
                <c:pt idx="99">
                  <c:v>0.63461538461538458</c:v>
                </c:pt>
                <c:pt idx="100">
                  <c:v>0.64102564102564108</c:v>
                </c:pt>
                <c:pt idx="101">
                  <c:v>0.64743589743589747</c:v>
                </c:pt>
                <c:pt idx="102">
                  <c:v>0.65384615384615385</c:v>
                </c:pt>
                <c:pt idx="103">
                  <c:v>0.66025641025641024</c:v>
                </c:pt>
                <c:pt idx="104">
                  <c:v>0.66666666666666663</c:v>
                </c:pt>
                <c:pt idx="105">
                  <c:v>0.67307692307692313</c:v>
                </c:pt>
                <c:pt idx="106">
                  <c:v>0.67948717948717952</c:v>
                </c:pt>
                <c:pt idx="107">
                  <c:v>0.6858974358974359</c:v>
                </c:pt>
                <c:pt idx="108">
                  <c:v>0.69230769230769229</c:v>
                </c:pt>
                <c:pt idx="109">
                  <c:v>0.69871794871794868</c:v>
                </c:pt>
                <c:pt idx="110">
                  <c:v>0.70512820512820518</c:v>
                </c:pt>
                <c:pt idx="111">
                  <c:v>0.71153846153846156</c:v>
                </c:pt>
                <c:pt idx="112">
                  <c:v>0.71794871794871795</c:v>
                </c:pt>
                <c:pt idx="113">
                  <c:v>0.72435897435897434</c:v>
                </c:pt>
                <c:pt idx="114">
                  <c:v>0.73076923076923073</c:v>
                </c:pt>
                <c:pt idx="115">
                  <c:v>0.73717948717948723</c:v>
                </c:pt>
                <c:pt idx="116">
                  <c:v>0.74358974358974361</c:v>
                </c:pt>
                <c:pt idx="117">
                  <c:v>0.75</c:v>
                </c:pt>
                <c:pt idx="118">
                  <c:v>0.75641025641025639</c:v>
                </c:pt>
                <c:pt idx="119">
                  <c:v>0.76282051282051277</c:v>
                </c:pt>
                <c:pt idx="120">
                  <c:v>0.76923076923076927</c:v>
                </c:pt>
                <c:pt idx="121">
                  <c:v>0.77564102564102566</c:v>
                </c:pt>
                <c:pt idx="122">
                  <c:v>0.78205128205128205</c:v>
                </c:pt>
                <c:pt idx="123">
                  <c:v>0.78846153846153844</c:v>
                </c:pt>
                <c:pt idx="124">
                  <c:v>0.79487179487179482</c:v>
                </c:pt>
                <c:pt idx="125">
                  <c:v>0.80128205128205132</c:v>
                </c:pt>
                <c:pt idx="126">
                  <c:v>0.80769230769230771</c:v>
                </c:pt>
                <c:pt idx="127">
                  <c:v>0.8141025641025641</c:v>
                </c:pt>
                <c:pt idx="128">
                  <c:v>0.82051282051282048</c:v>
                </c:pt>
                <c:pt idx="129">
                  <c:v>0.82692307692307687</c:v>
                </c:pt>
                <c:pt idx="130">
                  <c:v>0.83333333333333337</c:v>
                </c:pt>
                <c:pt idx="131">
                  <c:v>0.83974358974358976</c:v>
                </c:pt>
                <c:pt idx="132">
                  <c:v>0.84615384615384615</c:v>
                </c:pt>
                <c:pt idx="133">
                  <c:v>0.85256410256410253</c:v>
                </c:pt>
                <c:pt idx="134">
                  <c:v>0.85897435897435892</c:v>
                </c:pt>
                <c:pt idx="135">
                  <c:v>0.86538461538461542</c:v>
                </c:pt>
                <c:pt idx="136">
                  <c:v>0.87179487179487181</c:v>
                </c:pt>
                <c:pt idx="137">
                  <c:v>0.87820512820512819</c:v>
                </c:pt>
                <c:pt idx="138">
                  <c:v>0.88461538461538458</c:v>
                </c:pt>
                <c:pt idx="139">
                  <c:v>0.89102564102564108</c:v>
                </c:pt>
                <c:pt idx="140">
                  <c:v>0.89743589743589747</c:v>
                </c:pt>
                <c:pt idx="141">
                  <c:v>0.90384615384615385</c:v>
                </c:pt>
                <c:pt idx="142">
                  <c:v>0.91025641025641024</c:v>
                </c:pt>
                <c:pt idx="143">
                  <c:v>0.91666666666666663</c:v>
                </c:pt>
                <c:pt idx="144">
                  <c:v>0.92307692307692313</c:v>
                </c:pt>
                <c:pt idx="145">
                  <c:v>0.92948717948717952</c:v>
                </c:pt>
                <c:pt idx="146">
                  <c:v>0.9358974358974359</c:v>
                </c:pt>
                <c:pt idx="147">
                  <c:v>0.94230769230769229</c:v>
                </c:pt>
                <c:pt idx="148">
                  <c:v>0.94871794871794868</c:v>
                </c:pt>
                <c:pt idx="149">
                  <c:v>0.95512820512820518</c:v>
                </c:pt>
                <c:pt idx="150">
                  <c:v>0.96153846153846156</c:v>
                </c:pt>
                <c:pt idx="151">
                  <c:v>0.96794871794871795</c:v>
                </c:pt>
                <c:pt idx="152">
                  <c:v>0.97435897435897434</c:v>
                </c:pt>
                <c:pt idx="153">
                  <c:v>0.98076923076923073</c:v>
                </c:pt>
                <c:pt idx="154">
                  <c:v>0.98717948717948723</c:v>
                </c:pt>
                <c:pt idx="155">
                  <c:v>0.99358974358974361</c:v>
                </c:pt>
                <c:pt idx="156">
                  <c:v>1</c:v>
                </c:pt>
                <c:pt idx="157">
                  <c:v>1.0064102564102564</c:v>
                </c:pt>
                <c:pt idx="158">
                  <c:v>1.0128205128205128</c:v>
                </c:pt>
                <c:pt idx="159">
                  <c:v>1.0192307692307692</c:v>
                </c:pt>
                <c:pt idx="160">
                  <c:v>1.0256410256410255</c:v>
                </c:pt>
                <c:pt idx="161">
                  <c:v>1.0320512820512822</c:v>
                </c:pt>
                <c:pt idx="162">
                  <c:v>1.0384615384615385</c:v>
                </c:pt>
                <c:pt idx="163">
                  <c:v>1.0448717948717949</c:v>
                </c:pt>
                <c:pt idx="164">
                  <c:v>1.0512820512820513</c:v>
                </c:pt>
                <c:pt idx="165">
                  <c:v>1.0576923076923077</c:v>
                </c:pt>
                <c:pt idx="166">
                  <c:v>1.0641025641025641</c:v>
                </c:pt>
                <c:pt idx="167">
                  <c:v>1.0705128205128205</c:v>
                </c:pt>
                <c:pt idx="168">
                  <c:v>1.0769230769230769</c:v>
                </c:pt>
                <c:pt idx="169">
                  <c:v>1.0833333333333333</c:v>
                </c:pt>
                <c:pt idx="170">
                  <c:v>1.0897435897435896</c:v>
                </c:pt>
                <c:pt idx="171">
                  <c:v>1.0961538461538463</c:v>
                </c:pt>
                <c:pt idx="172">
                  <c:v>1.1025641025641026</c:v>
                </c:pt>
                <c:pt idx="173">
                  <c:v>1.108974358974359</c:v>
                </c:pt>
                <c:pt idx="174">
                  <c:v>1.1153846153846154</c:v>
                </c:pt>
                <c:pt idx="175">
                  <c:v>1.1217948717948718</c:v>
                </c:pt>
                <c:pt idx="176">
                  <c:v>1.1282051282051282</c:v>
                </c:pt>
                <c:pt idx="177">
                  <c:v>1.1346153846153846</c:v>
                </c:pt>
                <c:pt idx="178">
                  <c:v>1.141025641025641</c:v>
                </c:pt>
                <c:pt idx="179">
                  <c:v>1.1474358974358974</c:v>
                </c:pt>
                <c:pt idx="180">
                  <c:v>1.1538461538461537</c:v>
                </c:pt>
                <c:pt idx="181">
                  <c:v>1.1602564102564104</c:v>
                </c:pt>
                <c:pt idx="182">
                  <c:v>1.1666666666666667</c:v>
                </c:pt>
                <c:pt idx="183">
                  <c:v>1.1730769230769231</c:v>
                </c:pt>
                <c:pt idx="184">
                  <c:v>1.1794871794871795</c:v>
                </c:pt>
                <c:pt idx="185">
                  <c:v>1.1858974358974359</c:v>
                </c:pt>
                <c:pt idx="186">
                  <c:v>1.1923076923076923</c:v>
                </c:pt>
                <c:pt idx="187">
                  <c:v>1.1987179487179487</c:v>
                </c:pt>
                <c:pt idx="188">
                  <c:v>1.2051282051282051</c:v>
                </c:pt>
                <c:pt idx="189">
                  <c:v>1.2115384615384615</c:v>
                </c:pt>
                <c:pt idx="190">
                  <c:v>1.2179487179487178</c:v>
                </c:pt>
                <c:pt idx="191">
                  <c:v>1.2243589743589745</c:v>
                </c:pt>
                <c:pt idx="192">
                  <c:v>1.2307692307692308</c:v>
                </c:pt>
                <c:pt idx="193">
                  <c:v>1.2371794871794872</c:v>
                </c:pt>
                <c:pt idx="194">
                  <c:v>1.2435897435897436</c:v>
                </c:pt>
                <c:pt idx="195">
                  <c:v>1.25</c:v>
                </c:pt>
              </c:numCache>
            </c:numRef>
          </c:xVal>
          <c:yVal>
            <c:numRef>
              <c:f>Viscosity!$HA$2:$HA$17600</c:f>
              <c:numCache>
                <c:formatCode>General</c:formatCode>
                <c:ptCount val="17599"/>
                <c:pt idx="0">
                  <c:v>0</c:v>
                </c:pt>
                <c:pt idx="1">
                  <c:v>-8.3562499999999886</c:v>
                </c:pt>
                <c:pt idx="2">
                  <c:v>-40.856249999999989</c:v>
                </c:pt>
                <c:pt idx="3">
                  <c:v>11.59375</c:v>
                </c:pt>
                <c:pt idx="4">
                  <c:v>7.59375</c:v>
                </c:pt>
                <c:pt idx="5">
                  <c:v>7.59375</c:v>
                </c:pt>
                <c:pt idx="6">
                  <c:v>9.59375</c:v>
                </c:pt>
                <c:pt idx="7">
                  <c:v>7.09375</c:v>
                </c:pt>
                <c:pt idx="8">
                  <c:v>7.09375</c:v>
                </c:pt>
                <c:pt idx="9">
                  <c:v>11.09375</c:v>
                </c:pt>
                <c:pt idx="10">
                  <c:v>9.59375</c:v>
                </c:pt>
                <c:pt idx="11">
                  <c:v>7.09375</c:v>
                </c:pt>
                <c:pt idx="12">
                  <c:v>11.09375</c:v>
                </c:pt>
                <c:pt idx="13">
                  <c:v>-4.40625</c:v>
                </c:pt>
                <c:pt idx="14">
                  <c:v>-4.40625</c:v>
                </c:pt>
                <c:pt idx="15">
                  <c:v>-4.40625</c:v>
                </c:pt>
                <c:pt idx="16">
                  <c:v>-4.40625</c:v>
                </c:pt>
                <c:pt idx="17">
                  <c:v>-10.306250000000006</c:v>
                </c:pt>
                <c:pt idx="18">
                  <c:v>-12.506249999999994</c:v>
                </c:pt>
                <c:pt idx="19">
                  <c:v>-14.306250000000006</c:v>
                </c:pt>
                <c:pt idx="20">
                  <c:v>-15.006249999999994</c:v>
                </c:pt>
                <c:pt idx="21">
                  <c:v>-15.006249999999994</c:v>
                </c:pt>
                <c:pt idx="22">
                  <c:v>-12.506249999999994</c:v>
                </c:pt>
                <c:pt idx="23">
                  <c:v>-12.506249999999994</c:v>
                </c:pt>
                <c:pt idx="24">
                  <c:v>-12.506249999999994</c:v>
                </c:pt>
                <c:pt idx="25">
                  <c:v>-6.90625</c:v>
                </c:pt>
                <c:pt idx="26">
                  <c:v>-8.90625</c:v>
                </c:pt>
                <c:pt idx="27">
                  <c:v>-8.90625</c:v>
                </c:pt>
                <c:pt idx="28">
                  <c:v>-6.40625</c:v>
                </c:pt>
                <c:pt idx="29">
                  <c:v>-8.90625</c:v>
                </c:pt>
                <c:pt idx="30">
                  <c:v>-6.40625</c:v>
                </c:pt>
                <c:pt idx="31">
                  <c:v>-4.40625</c:v>
                </c:pt>
                <c:pt idx="32">
                  <c:v>-6.40625</c:v>
                </c:pt>
                <c:pt idx="33">
                  <c:v>-8.90625</c:v>
                </c:pt>
                <c:pt idx="34">
                  <c:v>-4.90625</c:v>
                </c:pt>
                <c:pt idx="35">
                  <c:v>-6.90625</c:v>
                </c:pt>
                <c:pt idx="36">
                  <c:v>-2.40625</c:v>
                </c:pt>
                <c:pt idx="37">
                  <c:v>-8.90625</c:v>
                </c:pt>
                <c:pt idx="38">
                  <c:v>-8.90625</c:v>
                </c:pt>
                <c:pt idx="39">
                  <c:v>-6.40625</c:v>
                </c:pt>
                <c:pt idx="40">
                  <c:v>-8.90625</c:v>
                </c:pt>
                <c:pt idx="41">
                  <c:v>-6.40625</c:v>
                </c:pt>
                <c:pt idx="42">
                  <c:v>3.59375</c:v>
                </c:pt>
                <c:pt idx="43">
                  <c:v>-8.90625</c:v>
                </c:pt>
                <c:pt idx="44">
                  <c:v>-8.90625</c:v>
                </c:pt>
                <c:pt idx="45">
                  <c:v>-4.40625</c:v>
                </c:pt>
                <c:pt idx="46">
                  <c:v>-4.40625</c:v>
                </c:pt>
                <c:pt idx="47">
                  <c:v>-6.40625</c:v>
                </c:pt>
                <c:pt idx="48">
                  <c:v>-4.90625</c:v>
                </c:pt>
                <c:pt idx="49">
                  <c:v>-0.90625</c:v>
                </c:pt>
                <c:pt idx="50">
                  <c:v>-2.40625</c:v>
                </c:pt>
                <c:pt idx="51">
                  <c:v>-10.90625</c:v>
                </c:pt>
                <c:pt idx="52">
                  <c:v>9.59375</c:v>
                </c:pt>
                <c:pt idx="53">
                  <c:v>-6.40625</c:v>
                </c:pt>
                <c:pt idx="54">
                  <c:v>-4.40625</c:v>
                </c:pt>
                <c:pt idx="55">
                  <c:v>2.09375</c:v>
                </c:pt>
                <c:pt idx="56">
                  <c:v>-2.40625</c:v>
                </c:pt>
                <c:pt idx="57">
                  <c:v>-6.40625</c:v>
                </c:pt>
                <c:pt idx="58">
                  <c:v>-6.40625</c:v>
                </c:pt>
                <c:pt idx="59">
                  <c:v>-8.90625</c:v>
                </c:pt>
                <c:pt idx="60">
                  <c:v>5.09375</c:v>
                </c:pt>
                <c:pt idx="61">
                  <c:v>3.59375</c:v>
                </c:pt>
                <c:pt idx="62">
                  <c:v>-0.40625</c:v>
                </c:pt>
                <c:pt idx="63">
                  <c:v>-0.40625</c:v>
                </c:pt>
                <c:pt idx="64">
                  <c:v>-0.40625</c:v>
                </c:pt>
                <c:pt idx="65">
                  <c:v>4.59375</c:v>
                </c:pt>
                <c:pt idx="66">
                  <c:v>22.09375</c:v>
                </c:pt>
                <c:pt idx="67">
                  <c:v>4.59375</c:v>
                </c:pt>
                <c:pt idx="68">
                  <c:v>-0.40625</c:v>
                </c:pt>
                <c:pt idx="69">
                  <c:v>8.09375</c:v>
                </c:pt>
                <c:pt idx="70">
                  <c:v>1.09375</c:v>
                </c:pt>
                <c:pt idx="71">
                  <c:v>21.59375</c:v>
                </c:pt>
                <c:pt idx="72">
                  <c:v>-2.90625</c:v>
                </c:pt>
                <c:pt idx="73">
                  <c:v>3.09375</c:v>
                </c:pt>
                <c:pt idx="74">
                  <c:v>-2.40625</c:v>
                </c:pt>
                <c:pt idx="75">
                  <c:v>35.59375</c:v>
                </c:pt>
                <c:pt idx="76">
                  <c:v>25.59375</c:v>
                </c:pt>
                <c:pt idx="77">
                  <c:v>27.09375</c:v>
                </c:pt>
                <c:pt idx="78">
                  <c:v>4.59375</c:v>
                </c:pt>
                <c:pt idx="79">
                  <c:v>1.09375</c:v>
                </c:pt>
                <c:pt idx="80">
                  <c:v>-0.40625</c:v>
                </c:pt>
                <c:pt idx="81">
                  <c:v>3.09375</c:v>
                </c:pt>
                <c:pt idx="82">
                  <c:v>-0.40625</c:v>
                </c:pt>
                <c:pt idx="83">
                  <c:v>-0.40625</c:v>
                </c:pt>
                <c:pt idx="84">
                  <c:v>25.59375</c:v>
                </c:pt>
                <c:pt idx="85">
                  <c:v>7.59375</c:v>
                </c:pt>
                <c:pt idx="86">
                  <c:v>25.59375</c:v>
                </c:pt>
                <c:pt idx="87">
                  <c:v>1.09375</c:v>
                </c:pt>
                <c:pt idx="88">
                  <c:v>3.09375</c:v>
                </c:pt>
                <c:pt idx="89">
                  <c:v>1.09375</c:v>
                </c:pt>
                <c:pt idx="90">
                  <c:v>-0.40625</c:v>
                </c:pt>
                <c:pt idx="91">
                  <c:v>-0.40625</c:v>
                </c:pt>
                <c:pt idx="92">
                  <c:v>-0.40625</c:v>
                </c:pt>
                <c:pt idx="93">
                  <c:v>-2.40625</c:v>
                </c:pt>
                <c:pt idx="94">
                  <c:v>-4.40625</c:v>
                </c:pt>
                <c:pt idx="95">
                  <c:v>-6.90625</c:v>
                </c:pt>
                <c:pt idx="96">
                  <c:v>-2.40625</c:v>
                </c:pt>
                <c:pt idx="97">
                  <c:v>-2.40625</c:v>
                </c:pt>
                <c:pt idx="98">
                  <c:v>-0.90625</c:v>
                </c:pt>
                <c:pt idx="99">
                  <c:v>30.09375</c:v>
                </c:pt>
                <c:pt idx="100">
                  <c:v>-0.90625</c:v>
                </c:pt>
                <c:pt idx="101">
                  <c:v>1.09375</c:v>
                </c:pt>
                <c:pt idx="102">
                  <c:v>16.59375</c:v>
                </c:pt>
                <c:pt idx="103">
                  <c:v>32.09375</c:v>
                </c:pt>
                <c:pt idx="104">
                  <c:v>4.09375</c:v>
                </c:pt>
                <c:pt idx="105">
                  <c:v>2.59375</c:v>
                </c:pt>
                <c:pt idx="106">
                  <c:v>7.09375</c:v>
                </c:pt>
                <c:pt idx="107">
                  <c:v>23.09375</c:v>
                </c:pt>
                <c:pt idx="108">
                  <c:v>13.09375</c:v>
                </c:pt>
                <c:pt idx="109">
                  <c:v>-13.306250000000006</c:v>
                </c:pt>
                <c:pt idx="110">
                  <c:v>4.59375</c:v>
                </c:pt>
                <c:pt idx="111">
                  <c:v>3.09375</c:v>
                </c:pt>
                <c:pt idx="112">
                  <c:v>11.09375</c:v>
                </c:pt>
                <c:pt idx="113">
                  <c:v>3.09375</c:v>
                </c:pt>
                <c:pt idx="114">
                  <c:v>3.09375</c:v>
                </c:pt>
                <c:pt idx="115">
                  <c:v>5.09375</c:v>
                </c:pt>
                <c:pt idx="116">
                  <c:v>13.09375</c:v>
                </c:pt>
                <c:pt idx="117">
                  <c:v>13.59375</c:v>
                </c:pt>
                <c:pt idx="118">
                  <c:v>9.59375</c:v>
                </c:pt>
                <c:pt idx="119">
                  <c:v>3.09375</c:v>
                </c:pt>
                <c:pt idx="120">
                  <c:v>8.09375</c:v>
                </c:pt>
                <c:pt idx="121">
                  <c:v>9.59375</c:v>
                </c:pt>
                <c:pt idx="122">
                  <c:v>18.59375</c:v>
                </c:pt>
                <c:pt idx="123">
                  <c:v>30.59375</c:v>
                </c:pt>
                <c:pt idx="124">
                  <c:v>4.59375</c:v>
                </c:pt>
                <c:pt idx="125">
                  <c:v>11.59375</c:v>
                </c:pt>
                <c:pt idx="126">
                  <c:v>11.59375</c:v>
                </c:pt>
                <c:pt idx="127">
                  <c:v>21.09375</c:v>
                </c:pt>
                <c:pt idx="128">
                  <c:v>37.59375</c:v>
                </c:pt>
                <c:pt idx="129">
                  <c:v>17.59375</c:v>
                </c:pt>
                <c:pt idx="130">
                  <c:v>27.59375</c:v>
                </c:pt>
                <c:pt idx="131">
                  <c:v>45.59375</c:v>
                </c:pt>
                <c:pt idx="132">
                  <c:v>39.09375</c:v>
                </c:pt>
                <c:pt idx="133">
                  <c:v>49.09375</c:v>
                </c:pt>
                <c:pt idx="134">
                  <c:v>59.09375</c:v>
                </c:pt>
                <c:pt idx="135">
                  <c:v>82.59375</c:v>
                </c:pt>
                <c:pt idx="136">
                  <c:v>83.09375</c:v>
                </c:pt>
                <c:pt idx="137">
                  <c:v>84.59375</c:v>
                </c:pt>
                <c:pt idx="138">
                  <c:v>132.09375</c:v>
                </c:pt>
                <c:pt idx="139">
                  <c:v>111.09375</c:v>
                </c:pt>
                <c:pt idx="140">
                  <c:v>148.09375</c:v>
                </c:pt>
                <c:pt idx="141">
                  <c:v>121.59375</c:v>
                </c:pt>
                <c:pt idx="142">
                  <c:v>128.09375</c:v>
                </c:pt>
                <c:pt idx="143">
                  <c:v>146.59375</c:v>
                </c:pt>
                <c:pt idx="144">
                  <c:v>153.59375</c:v>
                </c:pt>
                <c:pt idx="145">
                  <c:v>162.09375</c:v>
                </c:pt>
                <c:pt idx="146">
                  <c:v>177.09375</c:v>
                </c:pt>
                <c:pt idx="147">
                  <c:v>199.59375</c:v>
                </c:pt>
                <c:pt idx="148">
                  <c:v>212.59375</c:v>
                </c:pt>
                <c:pt idx="149">
                  <c:v>243.59375</c:v>
                </c:pt>
                <c:pt idx="150">
                  <c:v>249.09375</c:v>
                </c:pt>
                <c:pt idx="151">
                  <c:v>273.09375</c:v>
                </c:pt>
                <c:pt idx="152">
                  <c:v>298.09375</c:v>
                </c:pt>
                <c:pt idx="153">
                  <c:v>319.59375</c:v>
                </c:pt>
                <c:pt idx="154">
                  <c:v>340.59375</c:v>
                </c:pt>
                <c:pt idx="155">
                  <c:v>364.09375</c:v>
                </c:pt>
                <c:pt idx="156">
                  <c:v>396.09375</c:v>
                </c:pt>
                <c:pt idx="157">
                  <c:v>432.59375</c:v>
                </c:pt>
                <c:pt idx="158">
                  <c:v>470.09375</c:v>
                </c:pt>
                <c:pt idx="159">
                  <c:v>527.59375</c:v>
                </c:pt>
                <c:pt idx="160">
                  <c:v>607.59375</c:v>
                </c:pt>
                <c:pt idx="161">
                  <c:v>664.09375</c:v>
                </c:pt>
                <c:pt idx="162">
                  <c:v>689.09375</c:v>
                </c:pt>
                <c:pt idx="163">
                  <c:v>732.59375</c:v>
                </c:pt>
                <c:pt idx="164">
                  <c:v>787.59375</c:v>
                </c:pt>
                <c:pt idx="165">
                  <c:v>836.09375</c:v>
                </c:pt>
                <c:pt idx="166">
                  <c:v>907.59375</c:v>
                </c:pt>
                <c:pt idx="167">
                  <c:v>982.59375</c:v>
                </c:pt>
                <c:pt idx="168">
                  <c:v>1018.09375</c:v>
                </c:pt>
                <c:pt idx="169">
                  <c:v>1046.09375</c:v>
                </c:pt>
                <c:pt idx="170">
                  <c:v>1093.09375</c:v>
                </c:pt>
                <c:pt idx="171">
                  <c:v>1134.59375</c:v>
                </c:pt>
                <c:pt idx="172">
                  <c:v>1184.59375</c:v>
                </c:pt>
                <c:pt idx="173">
                  <c:v>1242.09375</c:v>
                </c:pt>
                <c:pt idx="174">
                  <c:v>1337.09375</c:v>
                </c:pt>
                <c:pt idx="175">
                  <c:v>1427.09375</c:v>
                </c:pt>
                <c:pt idx="176">
                  <c:v>1572.09375</c:v>
                </c:pt>
                <c:pt idx="177">
                  <c:v>1642.09375</c:v>
                </c:pt>
                <c:pt idx="178">
                  <c:v>1672.09375</c:v>
                </c:pt>
                <c:pt idx="179">
                  <c:v>1742.09375</c:v>
                </c:pt>
                <c:pt idx="180">
                  <c:v>1802.09375</c:v>
                </c:pt>
                <c:pt idx="181">
                  <c:v>1882.09375</c:v>
                </c:pt>
                <c:pt idx="182">
                  <c:v>1957.09375</c:v>
                </c:pt>
                <c:pt idx="183">
                  <c:v>2032.09375</c:v>
                </c:pt>
                <c:pt idx="184">
                  <c:v>2107.09375</c:v>
                </c:pt>
                <c:pt idx="185">
                  <c:v>2177.09375</c:v>
                </c:pt>
                <c:pt idx="186">
                  <c:v>2262.09375</c:v>
                </c:pt>
                <c:pt idx="187">
                  <c:v>2352.09375</c:v>
                </c:pt>
                <c:pt idx="188">
                  <c:v>2462.09375</c:v>
                </c:pt>
                <c:pt idx="189">
                  <c:v>2527.09375</c:v>
                </c:pt>
                <c:pt idx="190">
                  <c:v>2597.09375</c:v>
                </c:pt>
                <c:pt idx="191">
                  <c:v>2702.09375</c:v>
                </c:pt>
                <c:pt idx="192">
                  <c:v>2802.09375</c:v>
                </c:pt>
                <c:pt idx="193">
                  <c:v>2882.09375</c:v>
                </c:pt>
                <c:pt idx="194">
                  <c:v>2982.09375</c:v>
                </c:pt>
                <c:pt idx="195">
                  <c:v>3117.09375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53-4D83-AEF2-EEB6CE171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3-4CA3-87C5-9CC915C7019F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Viscosity!$HK$2:$HK$17600</c:f>
              <c:numCache>
                <c:formatCode>General</c:formatCode>
                <c:ptCount val="17599"/>
                <c:pt idx="0">
                  <c:v>0</c:v>
                </c:pt>
                <c:pt idx="1">
                  <c:v>3.5714285714285713E-3</c:v>
                </c:pt>
                <c:pt idx="2">
                  <c:v>7.1428571428571426E-3</c:v>
                </c:pt>
                <c:pt idx="3">
                  <c:v>1.0714285714285714E-2</c:v>
                </c:pt>
                <c:pt idx="4">
                  <c:v>1.4285714285714285E-2</c:v>
                </c:pt>
                <c:pt idx="5">
                  <c:v>1.7857142857142856E-2</c:v>
                </c:pt>
                <c:pt idx="6">
                  <c:v>2.1428571428571429E-2</c:v>
                </c:pt>
                <c:pt idx="7">
                  <c:v>2.5000000000000001E-2</c:v>
                </c:pt>
                <c:pt idx="8">
                  <c:v>2.8571428571428571E-2</c:v>
                </c:pt>
                <c:pt idx="9">
                  <c:v>3.214285714285714E-2</c:v>
                </c:pt>
                <c:pt idx="10">
                  <c:v>3.5714285714285712E-2</c:v>
                </c:pt>
                <c:pt idx="11">
                  <c:v>3.9285714285714285E-2</c:v>
                </c:pt>
                <c:pt idx="12">
                  <c:v>4.2857142857142858E-2</c:v>
                </c:pt>
                <c:pt idx="13">
                  <c:v>4.642857142857143E-2</c:v>
                </c:pt>
                <c:pt idx="14">
                  <c:v>0.05</c:v>
                </c:pt>
                <c:pt idx="15">
                  <c:v>5.3571428571428568E-2</c:v>
                </c:pt>
                <c:pt idx="16">
                  <c:v>5.7142857142857141E-2</c:v>
                </c:pt>
                <c:pt idx="17">
                  <c:v>6.0714285714285714E-2</c:v>
                </c:pt>
                <c:pt idx="18">
                  <c:v>6.4285714285714279E-2</c:v>
                </c:pt>
                <c:pt idx="19">
                  <c:v>6.7857142857142852E-2</c:v>
                </c:pt>
                <c:pt idx="20">
                  <c:v>7.1428571428571425E-2</c:v>
                </c:pt>
                <c:pt idx="21">
                  <c:v>7.4999999999999997E-2</c:v>
                </c:pt>
                <c:pt idx="22">
                  <c:v>7.857142857142857E-2</c:v>
                </c:pt>
                <c:pt idx="23">
                  <c:v>8.2142857142857142E-2</c:v>
                </c:pt>
                <c:pt idx="24">
                  <c:v>8.5714285714285715E-2</c:v>
                </c:pt>
                <c:pt idx="25">
                  <c:v>8.9285714285714288E-2</c:v>
                </c:pt>
                <c:pt idx="26">
                  <c:v>9.285714285714286E-2</c:v>
                </c:pt>
                <c:pt idx="27">
                  <c:v>9.6428571428571433E-2</c:v>
                </c:pt>
                <c:pt idx="28">
                  <c:v>0.1</c:v>
                </c:pt>
                <c:pt idx="29">
                  <c:v>0.10357142857142858</c:v>
                </c:pt>
                <c:pt idx="30">
                  <c:v>0.10714285714285714</c:v>
                </c:pt>
                <c:pt idx="31">
                  <c:v>0.11071428571428571</c:v>
                </c:pt>
                <c:pt idx="32">
                  <c:v>0.11428571428571428</c:v>
                </c:pt>
                <c:pt idx="33">
                  <c:v>0.11785714285714285</c:v>
                </c:pt>
                <c:pt idx="34">
                  <c:v>0.12142857142857143</c:v>
                </c:pt>
                <c:pt idx="35">
                  <c:v>0.125</c:v>
                </c:pt>
                <c:pt idx="36">
                  <c:v>0.12857142857142856</c:v>
                </c:pt>
                <c:pt idx="37">
                  <c:v>0.13214285714285715</c:v>
                </c:pt>
                <c:pt idx="38">
                  <c:v>0.1357142857142857</c:v>
                </c:pt>
                <c:pt idx="39">
                  <c:v>0.13928571428571429</c:v>
                </c:pt>
                <c:pt idx="40">
                  <c:v>0.14285714285714285</c:v>
                </c:pt>
                <c:pt idx="41">
                  <c:v>0.14642857142857144</c:v>
                </c:pt>
                <c:pt idx="42">
                  <c:v>0.15</c:v>
                </c:pt>
                <c:pt idx="43">
                  <c:v>0.15357142857142858</c:v>
                </c:pt>
                <c:pt idx="44">
                  <c:v>0.15714285714285714</c:v>
                </c:pt>
                <c:pt idx="45">
                  <c:v>0.16071428571428573</c:v>
                </c:pt>
                <c:pt idx="46">
                  <c:v>0.16428571428571428</c:v>
                </c:pt>
                <c:pt idx="47">
                  <c:v>0.16785714285714284</c:v>
                </c:pt>
                <c:pt idx="48">
                  <c:v>0.17142857142857143</c:v>
                </c:pt>
                <c:pt idx="49">
                  <c:v>0.17499999999999999</c:v>
                </c:pt>
                <c:pt idx="50">
                  <c:v>0.17857142857142858</c:v>
                </c:pt>
                <c:pt idx="51">
                  <c:v>0.18214285714285713</c:v>
                </c:pt>
                <c:pt idx="52">
                  <c:v>0.18571428571428572</c:v>
                </c:pt>
                <c:pt idx="53">
                  <c:v>0.18928571428571428</c:v>
                </c:pt>
                <c:pt idx="54">
                  <c:v>0.19285714285714287</c:v>
                </c:pt>
                <c:pt idx="55">
                  <c:v>0.19642857142857142</c:v>
                </c:pt>
                <c:pt idx="56">
                  <c:v>0.2</c:v>
                </c:pt>
                <c:pt idx="57">
                  <c:v>0.20357142857142857</c:v>
                </c:pt>
                <c:pt idx="58">
                  <c:v>0.20714285714285716</c:v>
                </c:pt>
                <c:pt idx="59">
                  <c:v>0.21071428571428572</c:v>
                </c:pt>
                <c:pt idx="60">
                  <c:v>0.21428571428571427</c:v>
                </c:pt>
                <c:pt idx="61">
                  <c:v>0.21785714285714286</c:v>
                </c:pt>
                <c:pt idx="62">
                  <c:v>0.22142857142857142</c:v>
                </c:pt>
                <c:pt idx="63">
                  <c:v>0.22500000000000001</c:v>
                </c:pt>
                <c:pt idx="64">
                  <c:v>0.22857142857142856</c:v>
                </c:pt>
                <c:pt idx="65">
                  <c:v>0.23214285714285715</c:v>
                </c:pt>
                <c:pt idx="66">
                  <c:v>0.23571428571428571</c:v>
                </c:pt>
                <c:pt idx="67">
                  <c:v>0.2392857142857143</c:v>
                </c:pt>
                <c:pt idx="68">
                  <c:v>0.24285714285714285</c:v>
                </c:pt>
                <c:pt idx="69">
                  <c:v>0.24642857142857144</c:v>
                </c:pt>
                <c:pt idx="70">
                  <c:v>0.25</c:v>
                </c:pt>
                <c:pt idx="71">
                  <c:v>0.25357142857142856</c:v>
                </c:pt>
                <c:pt idx="72">
                  <c:v>0.25714285714285712</c:v>
                </c:pt>
                <c:pt idx="73">
                  <c:v>0.26071428571428573</c:v>
                </c:pt>
                <c:pt idx="74">
                  <c:v>0.26428571428571429</c:v>
                </c:pt>
                <c:pt idx="75">
                  <c:v>0.26785714285714285</c:v>
                </c:pt>
                <c:pt idx="76">
                  <c:v>0.27142857142857141</c:v>
                </c:pt>
                <c:pt idx="77">
                  <c:v>0.27500000000000002</c:v>
                </c:pt>
                <c:pt idx="78">
                  <c:v>0.27857142857142858</c:v>
                </c:pt>
                <c:pt idx="79">
                  <c:v>0.28214285714285714</c:v>
                </c:pt>
                <c:pt idx="80">
                  <c:v>0.2857142857142857</c:v>
                </c:pt>
                <c:pt idx="81">
                  <c:v>0.28928571428571431</c:v>
                </c:pt>
                <c:pt idx="82">
                  <c:v>0.29285714285714287</c:v>
                </c:pt>
                <c:pt idx="83">
                  <c:v>0.29642857142857143</c:v>
                </c:pt>
                <c:pt idx="84">
                  <c:v>0.3</c:v>
                </c:pt>
                <c:pt idx="85">
                  <c:v>0.30357142857142855</c:v>
                </c:pt>
                <c:pt idx="86">
                  <c:v>0.30714285714285716</c:v>
                </c:pt>
                <c:pt idx="87">
                  <c:v>0.31071428571428572</c:v>
                </c:pt>
                <c:pt idx="88">
                  <c:v>0.31428571428571428</c:v>
                </c:pt>
                <c:pt idx="89">
                  <c:v>0.31785714285714284</c:v>
                </c:pt>
                <c:pt idx="90">
                  <c:v>0.32142857142857145</c:v>
                </c:pt>
                <c:pt idx="91">
                  <c:v>0.32500000000000001</c:v>
                </c:pt>
                <c:pt idx="92">
                  <c:v>0.32857142857142857</c:v>
                </c:pt>
                <c:pt idx="93">
                  <c:v>0.33214285714285713</c:v>
                </c:pt>
                <c:pt idx="94">
                  <c:v>0.33571428571428569</c:v>
                </c:pt>
                <c:pt idx="95">
                  <c:v>0.3392857142857143</c:v>
                </c:pt>
                <c:pt idx="96">
                  <c:v>0.34285714285714286</c:v>
                </c:pt>
                <c:pt idx="97">
                  <c:v>0.34642857142857142</c:v>
                </c:pt>
                <c:pt idx="98">
                  <c:v>0.35</c:v>
                </c:pt>
                <c:pt idx="99">
                  <c:v>0.35357142857142859</c:v>
                </c:pt>
                <c:pt idx="100">
                  <c:v>0.35714285714285715</c:v>
                </c:pt>
                <c:pt idx="101">
                  <c:v>0.36071428571428571</c:v>
                </c:pt>
                <c:pt idx="102">
                  <c:v>0.36428571428571427</c:v>
                </c:pt>
                <c:pt idx="103">
                  <c:v>0.36785714285714288</c:v>
                </c:pt>
                <c:pt idx="104">
                  <c:v>0.37142857142857144</c:v>
                </c:pt>
                <c:pt idx="105">
                  <c:v>0.375</c:v>
                </c:pt>
                <c:pt idx="106">
                  <c:v>0.37857142857142856</c:v>
                </c:pt>
                <c:pt idx="107">
                  <c:v>0.38214285714285712</c:v>
                </c:pt>
                <c:pt idx="108">
                  <c:v>0.38571428571428573</c:v>
                </c:pt>
                <c:pt idx="109">
                  <c:v>0.38928571428571429</c:v>
                </c:pt>
                <c:pt idx="110">
                  <c:v>0.39285714285714285</c:v>
                </c:pt>
                <c:pt idx="111">
                  <c:v>0.39642857142857141</c:v>
                </c:pt>
                <c:pt idx="112">
                  <c:v>0.4</c:v>
                </c:pt>
                <c:pt idx="113">
                  <c:v>0.40357142857142858</c:v>
                </c:pt>
                <c:pt idx="114">
                  <c:v>0.40714285714285714</c:v>
                </c:pt>
                <c:pt idx="115">
                  <c:v>0.4107142857142857</c:v>
                </c:pt>
                <c:pt idx="116">
                  <c:v>0.41428571428571431</c:v>
                </c:pt>
                <c:pt idx="117">
                  <c:v>0.41785714285714287</c:v>
                </c:pt>
                <c:pt idx="118">
                  <c:v>0.42142857142857143</c:v>
                </c:pt>
                <c:pt idx="119">
                  <c:v>0.42499999999999999</c:v>
                </c:pt>
                <c:pt idx="120">
                  <c:v>0.42857142857142855</c:v>
                </c:pt>
                <c:pt idx="121">
                  <c:v>0.43214285714285716</c:v>
                </c:pt>
                <c:pt idx="122">
                  <c:v>0.43571428571428572</c:v>
                </c:pt>
                <c:pt idx="123">
                  <c:v>0.43928571428571428</c:v>
                </c:pt>
                <c:pt idx="124">
                  <c:v>0.44285714285714284</c:v>
                </c:pt>
                <c:pt idx="125">
                  <c:v>0.44642857142857145</c:v>
                </c:pt>
                <c:pt idx="126">
                  <c:v>0.45</c:v>
                </c:pt>
                <c:pt idx="127">
                  <c:v>0.45357142857142857</c:v>
                </c:pt>
                <c:pt idx="128">
                  <c:v>0.45714285714285713</c:v>
                </c:pt>
                <c:pt idx="129">
                  <c:v>0.46071428571428569</c:v>
                </c:pt>
                <c:pt idx="130">
                  <c:v>0.4642857142857143</c:v>
                </c:pt>
                <c:pt idx="131">
                  <c:v>0.46785714285714286</c:v>
                </c:pt>
                <c:pt idx="132">
                  <c:v>0.47142857142857142</c:v>
                </c:pt>
                <c:pt idx="133">
                  <c:v>0.47499999999999998</c:v>
                </c:pt>
                <c:pt idx="134">
                  <c:v>0.47857142857142859</c:v>
                </c:pt>
                <c:pt idx="135">
                  <c:v>0.48214285714285715</c:v>
                </c:pt>
                <c:pt idx="136">
                  <c:v>0.48571428571428571</c:v>
                </c:pt>
                <c:pt idx="137">
                  <c:v>0.48928571428571427</c:v>
                </c:pt>
                <c:pt idx="138">
                  <c:v>0.49285714285714288</c:v>
                </c:pt>
                <c:pt idx="139">
                  <c:v>0.49642857142857144</c:v>
                </c:pt>
                <c:pt idx="140">
                  <c:v>0.5</c:v>
                </c:pt>
                <c:pt idx="141">
                  <c:v>0.50357142857142856</c:v>
                </c:pt>
                <c:pt idx="142">
                  <c:v>0.50714285714285712</c:v>
                </c:pt>
                <c:pt idx="143">
                  <c:v>0.51071428571428568</c:v>
                </c:pt>
                <c:pt idx="144">
                  <c:v>0.51428571428571423</c:v>
                </c:pt>
                <c:pt idx="145">
                  <c:v>0.5178571428571429</c:v>
                </c:pt>
                <c:pt idx="146">
                  <c:v>0.52142857142857146</c:v>
                </c:pt>
                <c:pt idx="147">
                  <c:v>0.52500000000000002</c:v>
                </c:pt>
                <c:pt idx="148">
                  <c:v>0.52857142857142858</c:v>
                </c:pt>
                <c:pt idx="149">
                  <c:v>0.53214285714285714</c:v>
                </c:pt>
                <c:pt idx="150">
                  <c:v>0.5357142857142857</c:v>
                </c:pt>
                <c:pt idx="151">
                  <c:v>0.53928571428571426</c:v>
                </c:pt>
                <c:pt idx="152">
                  <c:v>0.54285714285714282</c:v>
                </c:pt>
                <c:pt idx="153">
                  <c:v>0.54642857142857137</c:v>
                </c:pt>
                <c:pt idx="154">
                  <c:v>0.55000000000000004</c:v>
                </c:pt>
                <c:pt idx="155">
                  <c:v>0.5535714285714286</c:v>
                </c:pt>
                <c:pt idx="156">
                  <c:v>0.55714285714285716</c:v>
                </c:pt>
                <c:pt idx="157">
                  <c:v>0.56071428571428572</c:v>
                </c:pt>
                <c:pt idx="158">
                  <c:v>0.56428571428571428</c:v>
                </c:pt>
                <c:pt idx="159">
                  <c:v>0.56785714285714284</c:v>
                </c:pt>
                <c:pt idx="160">
                  <c:v>0.5714285714285714</c:v>
                </c:pt>
                <c:pt idx="161">
                  <c:v>0.57499999999999996</c:v>
                </c:pt>
                <c:pt idx="162">
                  <c:v>0.57857142857142863</c:v>
                </c:pt>
                <c:pt idx="163">
                  <c:v>0.58214285714285718</c:v>
                </c:pt>
                <c:pt idx="164">
                  <c:v>0.58571428571428574</c:v>
                </c:pt>
                <c:pt idx="165">
                  <c:v>0.5892857142857143</c:v>
                </c:pt>
                <c:pt idx="166">
                  <c:v>0.59285714285714286</c:v>
                </c:pt>
                <c:pt idx="167">
                  <c:v>0.59642857142857142</c:v>
                </c:pt>
                <c:pt idx="168">
                  <c:v>0.6</c:v>
                </c:pt>
                <c:pt idx="169">
                  <c:v>0.60357142857142854</c:v>
                </c:pt>
                <c:pt idx="170">
                  <c:v>0.6071428571428571</c:v>
                </c:pt>
                <c:pt idx="171">
                  <c:v>0.61071428571428577</c:v>
                </c:pt>
                <c:pt idx="172">
                  <c:v>0.61428571428571432</c:v>
                </c:pt>
                <c:pt idx="173">
                  <c:v>0.61785714285714288</c:v>
                </c:pt>
                <c:pt idx="174">
                  <c:v>0.62142857142857144</c:v>
                </c:pt>
                <c:pt idx="175">
                  <c:v>0.625</c:v>
                </c:pt>
                <c:pt idx="176">
                  <c:v>0.62857142857142856</c:v>
                </c:pt>
                <c:pt idx="177">
                  <c:v>0.63214285714285712</c:v>
                </c:pt>
                <c:pt idx="178">
                  <c:v>0.63571428571428568</c:v>
                </c:pt>
                <c:pt idx="179">
                  <c:v>0.63928571428571423</c:v>
                </c:pt>
                <c:pt idx="180">
                  <c:v>0.6428571428571429</c:v>
                </c:pt>
                <c:pt idx="181">
                  <c:v>0.64642857142857146</c:v>
                </c:pt>
                <c:pt idx="182">
                  <c:v>0.65</c:v>
                </c:pt>
                <c:pt idx="183">
                  <c:v>0.65357142857142858</c:v>
                </c:pt>
                <c:pt idx="184">
                  <c:v>0.65714285714285714</c:v>
                </c:pt>
                <c:pt idx="185">
                  <c:v>0.6607142857142857</c:v>
                </c:pt>
                <c:pt idx="186">
                  <c:v>0.66428571428571426</c:v>
                </c:pt>
                <c:pt idx="187">
                  <c:v>0.66785714285714282</c:v>
                </c:pt>
                <c:pt idx="188">
                  <c:v>0.67142857142857137</c:v>
                </c:pt>
                <c:pt idx="189">
                  <c:v>0.67500000000000004</c:v>
                </c:pt>
                <c:pt idx="190">
                  <c:v>0.6785714285714286</c:v>
                </c:pt>
                <c:pt idx="191">
                  <c:v>0.68214285714285716</c:v>
                </c:pt>
                <c:pt idx="192">
                  <c:v>0.68571428571428572</c:v>
                </c:pt>
                <c:pt idx="193">
                  <c:v>0.68928571428571428</c:v>
                </c:pt>
                <c:pt idx="194">
                  <c:v>0.69285714285714284</c:v>
                </c:pt>
                <c:pt idx="195">
                  <c:v>0.6964285714285714</c:v>
                </c:pt>
                <c:pt idx="196">
                  <c:v>0.7</c:v>
                </c:pt>
                <c:pt idx="197">
                  <c:v>0.70357142857142863</c:v>
                </c:pt>
                <c:pt idx="198">
                  <c:v>0.70714285714285718</c:v>
                </c:pt>
                <c:pt idx="199">
                  <c:v>0.71071428571428574</c:v>
                </c:pt>
                <c:pt idx="200">
                  <c:v>0.7142857142857143</c:v>
                </c:pt>
                <c:pt idx="201">
                  <c:v>0.71785714285714286</c:v>
                </c:pt>
                <c:pt idx="202">
                  <c:v>0.72142857142857142</c:v>
                </c:pt>
                <c:pt idx="203">
                  <c:v>0.72499999999999998</c:v>
                </c:pt>
                <c:pt idx="204">
                  <c:v>0.72857142857142854</c:v>
                </c:pt>
                <c:pt idx="205">
                  <c:v>0.7321428571428571</c:v>
                </c:pt>
                <c:pt idx="206">
                  <c:v>0.73571428571428577</c:v>
                </c:pt>
                <c:pt idx="207">
                  <c:v>0.73928571428571432</c:v>
                </c:pt>
                <c:pt idx="208">
                  <c:v>0.74285714285714288</c:v>
                </c:pt>
                <c:pt idx="209">
                  <c:v>0.74642857142857144</c:v>
                </c:pt>
                <c:pt idx="210">
                  <c:v>0.75</c:v>
                </c:pt>
                <c:pt idx="211">
                  <c:v>0.75357142857142856</c:v>
                </c:pt>
                <c:pt idx="212">
                  <c:v>0.75714285714285712</c:v>
                </c:pt>
                <c:pt idx="213">
                  <c:v>0.76071428571428568</c:v>
                </c:pt>
                <c:pt idx="214">
                  <c:v>0.76428571428571423</c:v>
                </c:pt>
                <c:pt idx="215">
                  <c:v>0.7678571428571429</c:v>
                </c:pt>
                <c:pt idx="216">
                  <c:v>0.77142857142857146</c:v>
                </c:pt>
                <c:pt idx="217">
                  <c:v>0.77500000000000002</c:v>
                </c:pt>
                <c:pt idx="218">
                  <c:v>0.77857142857142858</c:v>
                </c:pt>
                <c:pt idx="219">
                  <c:v>0.78214285714285714</c:v>
                </c:pt>
                <c:pt idx="220">
                  <c:v>0.7857142857142857</c:v>
                </c:pt>
                <c:pt idx="221">
                  <c:v>0.78928571428571426</c:v>
                </c:pt>
                <c:pt idx="222">
                  <c:v>0.79285714285714282</c:v>
                </c:pt>
                <c:pt idx="223">
                  <c:v>0.79642857142857137</c:v>
                </c:pt>
                <c:pt idx="224">
                  <c:v>0.8</c:v>
                </c:pt>
                <c:pt idx="225">
                  <c:v>0.8035714285714286</c:v>
                </c:pt>
                <c:pt idx="226">
                  <c:v>0.80714285714285716</c:v>
                </c:pt>
                <c:pt idx="227">
                  <c:v>0.81071428571428572</c:v>
                </c:pt>
                <c:pt idx="228">
                  <c:v>0.81428571428571428</c:v>
                </c:pt>
                <c:pt idx="229">
                  <c:v>0.81785714285714284</c:v>
                </c:pt>
                <c:pt idx="230">
                  <c:v>0.8214285714285714</c:v>
                </c:pt>
                <c:pt idx="231">
                  <c:v>0.82499999999999996</c:v>
                </c:pt>
                <c:pt idx="232">
                  <c:v>0.82857142857142863</c:v>
                </c:pt>
                <c:pt idx="233">
                  <c:v>0.83214285714285718</c:v>
                </c:pt>
                <c:pt idx="234">
                  <c:v>0.83571428571428574</c:v>
                </c:pt>
                <c:pt idx="235">
                  <c:v>0.8392857142857143</c:v>
                </c:pt>
                <c:pt idx="236">
                  <c:v>0.84285714285714286</c:v>
                </c:pt>
                <c:pt idx="237">
                  <c:v>0.84642857142857142</c:v>
                </c:pt>
                <c:pt idx="238">
                  <c:v>0.85</c:v>
                </c:pt>
                <c:pt idx="239">
                  <c:v>0.85357142857142854</c:v>
                </c:pt>
                <c:pt idx="240">
                  <c:v>0.8571428571428571</c:v>
                </c:pt>
                <c:pt idx="241">
                  <c:v>0.86071428571428577</c:v>
                </c:pt>
                <c:pt idx="242">
                  <c:v>0.86428571428571432</c:v>
                </c:pt>
                <c:pt idx="243">
                  <c:v>0.86785714285714288</c:v>
                </c:pt>
                <c:pt idx="244">
                  <c:v>0.87142857142857144</c:v>
                </c:pt>
                <c:pt idx="245">
                  <c:v>0.875</c:v>
                </c:pt>
                <c:pt idx="246">
                  <c:v>0.87857142857142856</c:v>
                </c:pt>
                <c:pt idx="247">
                  <c:v>0.88214285714285712</c:v>
                </c:pt>
                <c:pt idx="248">
                  <c:v>0.88571428571428568</c:v>
                </c:pt>
                <c:pt idx="249">
                  <c:v>0.88928571428571423</c:v>
                </c:pt>
                <c:pt idx="250">
                  <c:v>0.8928571428571429</c:v>
                </c:pt>
                <c:pt idx="251">
                  <c:v>0.89642857142857146</c:v>
                </c:pt>
                <c:pt idx="252">
                  <c:v>0.9</c:v>
                </c:pt>
                <c:pt idx="253">
                  <c:v>0.90357142857142858</c:v>
                </c:pt>
                <c:pt idx="254">
                  <c:v>0.90714285714285714</c:v>
                </c:pt>
                <c:pt idx="255">
                  <c:v>0.9107142857142857</c:v>
                </c:pt>
                <c:pt idx="256">
                  <c:v>0.91428571428571426</c:v>
                </c:pt>
                <c:pt idx="257">
                  <c:v>0.91785714285714282</c:v>
                </c:pt>
                <c:pt idx="258">
                  <c:v>0.92142857142857137</c:v>
                </c:pt>
                <c:pt idx="259">
                  <c:v>0.92500000000000004</c:v>
                </c:pt>
                <c:pt idx="260">
                  <c:v>0.9285714285714286</c:v>
                </c:pt>
                <c:pt idx="261">
                  <c:v>0.93214285714285716</c:v>
                </c:pt>
                <c:pt idx="262">
                  <c:v>0.93571428571428572</c:v>
                </c:pt>
                <c:pt idx="263">
                  <c:v>0.93928571428571428</c:v>
                </c:pt>
                <c:pt idx="264">
                  <c:v>0.94285714285714284</c:v>
                </c:pt>
                <c:pt idx="265">
                  <c:v>0.9464285714285714</c:v>
                </c:pt>
                <c:pt idx="266">
                  <c:v>0.95</c:v>
                </c:pt>
                <c:pt idx="267">
                  <c:v>0.95357142857142863</c:v>
                </c:pt>
                <c:pt idx="268">
                  <c:v>0.95714285714285718</c:v>
                </c:pt>
                <c:pt idx="269">
                  <c:v>0.96071428571428574</c:v>
                </c:pt>
                <c:pt idx="270">
                  <c:v>0.9642857142857143</c:v>
                </c:pt>
                <c:pt idx="271">
                  <c:v>0.96785714285714286</c:v>
                </c:pt>
                <c:pt idx="272">
                  <c:v>0.97142857142857142</c:v>
                </c:pt>
                <c:pt idx="273">
                  <c:v>0.97499999999999998</c:v>
                </c:pt>
                <c:pt idx="274">
                  <c:v>0.97857142857142854</c:v>
                </c:pt>
                <c:pt idx="275">
                  <c:v>0.9821428571428571</c:v>
                </c:pt>
                <c:pt idx="276">
                  <c:v>0.98571428571428577</c:v>
                </c:pt>
                <c:pt idx="277">
                  <c:v>0.98928571428571432</c:v>
                </c:pt>
                <c:pt idx="278">
                  <c:v>0.99285714285714288</c:v>
                </c:pt>
                <c:pt idx="279">
                  <c:v>0.99642857142857144</c:v>
                </c:pt>
                <c:pt idx="280">
                  <c:v>1</c:v>
                </c:pt>
                <c:pt idx="281">
                  <c:v>1.0035714285714286</c:v>
                </c:pt>
                <c:pt idx="282">
                  <c:v>1.0071428571428571</c:v>
                </c:pt>
                <c:pt idx="283">
                  <c:v>1.0107142857142857</c:v>
                </c:pt>
                <c:pt idx="284">
                  <c:v>1.0142857142857142</c:v>
                </c:pt>
                <c:pt idx="285">
                  <c:v>1.0178571428571428</c:v>
                </c:pt>
                <c:pt idx="286">
                  <c:v>1.0214285714285714</c:v>
                </c:pt>
                <c:pt idx="287">
                  <c:v>1.0249999999999999</c:v>
                </c:pt>
                <c:pt idx="288">
                  <c:v>1.0285714285714285</c:v>
                </c:pt>
                <c:pt idx="289">
                  <c:v>1.0321428571428573</c:v>
                </c:pt>
                <c:pt idx="290">
                  <c:v>1.0357142857142858</c:v>
                </c:pt>
                <c:pt idx="291">
                  <c:v>1.0392857142857144</c:v>
                </c:pt>
                <c:pt idx="292">
                  <c:v>1.0428571428571429</c:v>
                </c:pt>
                <c:pt idx="293">
                  <c:v>1.0464285714285715</c:v>
                </c:pt>
                <c:pt idx="294">
                  <c:v>1.05</c:v>
                </c:pt>
                <c:pt idx="295">
                  <c:v>1.0535714285714286</c:v>
                </c:pt>
                <c:pt idx="296">
                  <c:v>1.0571428571428572</c:v>
                </c:pt>
                <c:pt idx="297">
                  <c:v>1.0607142857142857</c:v>
                </c:pt>
                <c:pt idx="298">
                  <c:v>1.0642857142857143</c:v>
                </c:pt>
                <c:pt idx="299">
                  <c:v>1.0678571428571428</c:v>
                </c:pt>
                <c:pt idx="300">
                  <c:v>1.0714285714285714</c:v>
                </c:pt>
                <c:pt idx="301">
                  <c:v>1.075</c:v>
                </c:pt>
                <c:pt idx="302">
                  <c:v>1.0785714285714285</c:v>
                </c:pt>
                <c:pt idx="303">
                  <c:v>1.0821428571428571</c:v>
                </c:pt>
                <c:pt idx="304">
                  <c:v>1.0857142857142856</c:v>
                </c:pt>
                <c:pt idx="305">
                  <c:v>1.0892857142857142</c:v>
                </c:pt>
                <c:pt idx="306">
                  <c:v>1.0928571428571427</c:v>
                </c:pt>
                <c:pt idx="307">
                  <c:v>1.0964285714285715</c:v>
                </c:pt>
                <c:pt idx="308">
                  <c:v>1.1000000000000001</c:v>
                </c:pt>
                <c:pt idx="309">
                  <c:v>1.1035714285714286</c:v>
                </c:pt>
                <c:pt idx="310">
                  <c:v>1.1071428571428572</c:v>
                </c:pt>
                <c:pt idx="311">
                  <c:v>1.1107142857142858</c:v>
                </c:pt>
                <c:pt idx="312">
                  <c:v>1.1142857142857143</c:v>
                </c:pt>
                <c:pt idx="313">
                  <c:v>1.1178571428571429</c:v>
                </c:pt>
                <c:pt idx="314">
                  <c:v>1.1214285714285714</c:v>
                </c:pt>
                <c:pt idx="315">
                  <c:v>1.125</c:v>
                </c:pt>
                <c:pt idx="316">
                  <c:v>1.1285714285714286</c:v>
                </c:pt>
                <c:pt idx="317">
                  <c:v>1.1321428571428571</c:v>
                </c:pt>
                <c:pt idx="318">
                  <c:v>1.1357142857142857</c:v>
                </c:pt>
                <c:pt idx="319">
                  <c:v>1.1392857142857142</c:v>
                </c:pt>
                <c:pt idx="320">
                  <c:v>1.1428571428571428</c:v>
                </c:pt>
                <c:pt idx="321">
                  <c:v>1.1464285714285714</c:v>
                </c:pt>
                <c:pt idx="322">
                  <c:v>1.1499999999999999</c:v>
                </c:pt>
                <c:pt idx="323">
                  <c:v>1.1535714285714285</c:v>
                </c:pt>
                <c:pt idx="324">
                  <c:v>1.1571428571428573</c:v>
                </c:pt>
                <c:pt idx="325">
                  <c:v>1.1607142857142858</c:v>
                </c:pt>
                <c:pt idx="326">
                  <c:v>1.1642857142857144</c:v>
                </c:pt>
                <c:pt idx="327">
                  <c:v>1.1678571428571429</c:v>
                </c:pt>
                <c:pt idx="328">
                  <c:v>1.1714285714285715</c:v>
                </c:pt>
                <c:pt idx="329">
                  <c:v>1.175</c:v>
                </c:pt>
                <c:pt idx="330">
                  <c:v>1.1785714285714286</c:v>
                </c:pt>
                <c:pt idx="331">
                  <c:v>1.1821428571428572</c:v>
                </c:pt>
                <c:pt idx="332">
                  <c:v>1.1857142857142857</c:v>
                </c:pt>
                <c:pt idx="333">
                  <c:v>1.1892857142857143</c:v>
                </c:pt>
                <c:pt idx="334">
                  <c:v>1.1928571428571428</c:v>
                </c:pt>
                <c:pt idx="335">
                  <c:v>1.1964285714285714</c:v>
                </c:pt>
                <c:pt idx="336">
                  <c:v>1.2</c:v>
                </c:pt>
                <c:pt idx="337">
                  <c:v>1.2035714285714285</c:v>
                </c:pt>
                <c:pt idx="338">
                  <c:v>1.2071428571428571</c:v>
                </c:pt>
                <c:pt idx="339">
                  <c:v>1.2107142857142856</c:v>
                </c:pt>
                <c:pt idx="340">
                  <c:v>1.2142857142857142</c:v>
                </c:pt>
                <c:pt idx="341">
                  <c:v>1.2178571428571427</c:v>
                </c:pt>
                <c:pt idx="342">
                  <c:v>1.2214285714285715</c:v>
                </c:pt>
                <c:pt idx="343">
                  <c:v>1.2250000000000001</c:v>
                </c:pt>
                <c:pt idx="344">
                  <c:v>1.2285714285714286</c:v>
                </c:pt>
                <c:pt idx="345">
                  <c:v>1.2321428571428572</c:v>
                </c:pt>
                <c:pt idx="346">
                  <c:v>1.2357142857142858</c:v>
                </c:pt>
                <c:pt idx="347">
                  <c:v>1.2392857142857143</c:v>
                </c:pt>
                <c:pt idx="348">
                  <c:v>1.2428571428571429</c:v>
                </c:pt>
                <c:pt idx="349">
                  <c:v>1.2464285714285714</c:v>
                </c:pt>
                <c:pt idx="350">
                  <c:v>1.25</c:v>
                </c:pt>
                <c:pt idx="351">
                  <c:v>1.2535714285714286</c:v>
                </c:pt>
                <c:pt idx="352">
                  <c:v>1.2571428571428571</c:v>
                </c:pt>
                <c:pt idx="353">
                  <c:v>1.2607142857142857</c:v>
                </c:pt>
                <c:pt idx="354">
                  <c:v>1.2642857142857142</c:v>
                </c:pt>
                <c:pt idx="355">
                  <c:v>1.2678571428571428</c:v>
                </c:pt>
                <c:pt idx="356">
                  <c:v>1.2714285714285714</c:v>
                </c:pt>
                <c:pt idx="357">
                  <c:v>1.2749999999999999</c:v>
                </c:pt>
                <c:pt idx="358">
                  <c:v>1.2785714285714285</c:v>
                </c:pt>
                <c:pt idx="359">
                  <c:v>1.2821428571428573</c:v>
                </c:pt>
                <c:pt idx="360">
                  <c:v>1.2857142857142858</c:v>
                </c:pt>
                <c:pt idx="361">
                  <c:v>1.2892857142857144</c:v>
                </c:pt>
                <c:pt idx="362">
                  <c:v>1.2928571428571429</c:v>
                </c:pt>
                <c:pt idx="363">
                  <c:v>1.2964285714285715</c:v>
                </c:pt>
                <c:pt idx="364">
                  <c:v>1.3</c:v>
                </c:pt>
                <c:pt idx="365">
                  <c:v>1.3035714285714286</c:v>
                </c:pt>
                <c:pt idx="366">
                  <c:v>1.3071428571428572</c:v>
                </c:pt>
                <c:pt idx="367">
                  <c:v>1.3107142857142857</c:v>
                </c:pt>
                <c:pt idx="368">
                  <c:v>1.3142857142857143</c:v>
                </c:pt>
                <c:pt idx="369">
                  <c:v>1.3178571428571428</c:v>
                </c:pt>
                <c:pt idx="370">
                  <c:v>1.3214285714285714</c:v>
                </c:pt>
                <c:pt idx="371">
                  <c:v>1.325</c:v>
                </c:pt>
              </c:numCache>
            </c:numRef>
          </c:xVal>
          <c:yVal>
            <c:numRef>
              <c:f>Viscosity!$HJ$2:$HJ$17600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-12</c:v>
                </c:pt>
                <c:pt idx="3">
                  <c:v>-12</c:v>
                </c:pt>
                <c:pt idx="4">
                  <c:v>-12</c:v>
                </c:pt>
                <c:pt idx="5">
                  <c:v>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4</c:v>
                </c:pt>
                <c:pt idx="64">
                  <c:v>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0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8</c:v>
                </c:pt>
                <c:pt idx="141">
                  <c:v>4</c:v>
                </c:pt>
                <c:pt idx="142">
                  <c:v>4</c:v>
                </c:pt>
                <c:pt idx="143">
                  <c:v>8</c:v>
                </c:pt>
                <c:pt idx="144">
                  <c:v>4</c:v>
                </c:pt>
                <c:pt idx="145">
                  <c:v>8</c:v>
                </c:pt>
                <c:pt idx="146">
                  <c:v>4</c:v>
                </c:pt>
                <c:pt idx="147">
                  <c:v>8</c:v>
                </c:pt>
                <c:pt idx="148">
                  <c:v>4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16.100000000000001</c:v>
                </c:pt>
                <c:pt idx="213">
                  <c:v>16.100000000000001</c:v>
                </c:pt>
                <c:pt idx="214">
                  <c:v>16.100000000000001</c:v>
                </c:pt>
                <c:pt idx="215">
                  <c:v>16.100000000000001</c:v>
                </c:pt>
                <c:pt idx="216">
                  <c:v>16.100000000000001</c:v>
                </c:pt>
                <c:pt idx="217">
                  <c:v>16.100000000000001</c:v>
                </c:pt>
                <c:pt idx="218">
                  <c:v>16.100000000000001</c:v>
                </c:pt>
                <c:pt idx="219">
                  <c:v>16.100000000000001</c:v>
                </c:pt>
                <c:pt idx="220">
                  <c:v>16.100000000000001</c:v>
                </c:pt>
                <c:pt idx="221">
                  <c:v>16.100000000000001</c:v>
                </c:pt>
                <c:pt idx="222">
                  <c:v>16.100000000000001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19.899999999999999</c:v>
                </c:pt>
                <c:pt idx="229">
                  <c:v>24.1</c:v>
                </c:pt>
                <c:pt idx="230">
                  <c:v>24.1</c:v>
                </c:pt>
                <c:pt idx="231">
                  <c:v>24.1</c:v>
                </c:pt>
                <c:pt idx="232">
                  <c:v>24.1</c:v>
                </c:pt>
                <c:pt idx="233">
                  <c:v>24.1</c:v>
                </c:pt>
                <c:pt idx="234">
                  <c:v>24.1</c:v>
                </c:pt>
                <c:pt idx="235">
                  <c:v>28.1</c:v>
                </c:pt>
                <c:pt idx="236">
                  <c:v>28.1</c:v>
                </c:pt>
                <c:pt idx="237">
                  <c:v>28.1</c:v>
                </c:pt>
                <c:pt idx="238">
                  <c:v>28.1</c:v>
                </c:pt>
                <c:pt idx="239">
                  <c:v>32.1</c:v>
                </c:pt>
                <c:pt idx="240">
                  <c:v>32.1</c:v>
                </c:pt>
                <c:pt idx="241">
                  <c:v>32.1</c:v>
                </c:pt>
                <c:pt idx="242">
                  <c:v>36.1</c:v>
                </c:pt>
                <c:pt idx="243">
                  <c:v>36.1</c:v>
                </c:pt>
                <c:pt idx="244">
                  <c:v>36.1</c:v>
                </c:pt>
                <c:pt idx="245">
                  <c:v>40.1</c:v>
                </c:pt>
                <c:pt idx="246">
                  <c:v>40.1</c:v>
                </c:pt>
                <c:pt idx="247">
                  <c:v>44.1</c:v>
                </c:pt>
                <c:pt idx="248">
                  <c:v>48.1</c:v>
                </c:pt>
                <c:pt idx="249">
                  <c:v>48.1</c:v>
                </c:pt>
                <c:pt idx="250">
                  <c:v>52.099999999999994</c:v>
                </c:pt>
                <c:pt idx="251">
                  <c:v>56.099999999999994</c:v>
                </c:pt>
                <c:pt idx="252">
                  <c:v>56.099999999999994</c:v>
                </c:pt>
                <c:pt idx="253">
                  <c:v>60.099999999999994</c:v>
                </c:pt>
                <c:pt idx="254">
                  <c:v>64.2</c:v>
                </c:pt>
                <c:pt idx="255">
                  <c:v>68.2</c:v>
                </c:pt>
                <c:pt idx="256">
                  <c:v>72.2</c:v>
                </c:pt>
                <c:pt idx="257">
                  <c:v>76.2</c:v>
                </c:pt>
                <c:pt idx="258">
                  <c:v>79.8</c:v>
                </c:pt>
                <c:pt idx="259">
                  <c:v>88</c:v>
                </c:pt>
                <c:pt idx="260">
                  <c:v>92</c:v>
                </c:pt>
                <c:pt idx="261">
                  <c:v>100</c:v>
                </c:pt>
                <c:pt idx="262">
                  <c:v>108</c:v>
                </c:pt>
                <c:pt idx="263">
                  <c:v>124</c:v>
                </c:pt>
                <c:pt idx="264">
                  <c:v>132</c:v>
                </c:pt>
                <c:pt idx="265">
                  <c:v>148</c:v>
                </c:pt>
                <c:pt idx="266">
                  <c:v>160</c:v>
                </c:pt>
                <c:pt idx="267">
                  <c:v>172</c:v>
                </c:pt>
                <c:pt idx="268">
                  <c:v>188</c:v>
                </c:pt>
                <c:pt idx="269">
                  <c:v>200</c:v>
                </c:pt>
                <c:pt idx="270">
                  <c:v>212</c:v>
                </c:pt>
                <c:pt idx="271">
                  <c:v>223</c:v>
                </c:pt>
                <c:pt idx="272">
                  <c:v>240</c:v>
                </c:pt>
                <c:pt idx="273">
                  <c:v>260</c:v>
                </c:pt>
                <c:pt idx="274">
                  <c:v>272</c:v>
                </c:pt>
                <c:pt idx="275">
                  <c:v>280</c:v>
                </c:pt>
                <c:pt idx="276">
                  <c:v>292</c:v>
                </c:pt>
                <c:pt idx="277">
                  <c:v>304</c:v>
                </c:pt>
                <c:pt idx="278">
                  <c:v>317</c:v>
                </c:pt>
                <c:pt idx="279">
                  <c:v>329</c:v>
                </c:pt>
                <c:pt idx="280">
                  <c:v>342</c:v>
                </c:pt>
                <c:pt idx="281">
                  <c:v>362</c:v>
                </c:pt>
                <c:pt idx="282">
                  <c:v>385</c:v>
                </c:pt>
                <c:pt idx="283">
                  <c:v>405</c:v>
                </c:pt>
                <c:pt idx="284">
                  <c:v>429</c:v>
                </c:pt>
                <c:pt idx="285">
                  <c:v>446</c:v>
                </c:pt>
                <c:pt idx="286">
                  <c:v>462</c:v>
                </c:pt>
                <c:pt idx="287">
                  <c:v>479</c:v>
                </c:pt>
                <c:pt idx="288">
                  <c:v>506</c:v>
                </c:pt>
                <c:pt idx="289">
                  <c:v>532</c:v>
                </c:pt>
                <c:pt idx="290">
                  <c:v>549</c:v>
                </c:pt>
                <c:pt idx="291">
                  <c:v>562</c:v>
                </c:pt>
                <c:pt idx="292">
                  <c:v>579</c:v>
                </c:pt>
                <c:pt idx="293">
                  <c:v>603</c:v>
                </c:pt>
                <c:pt idx="294">
                  <c:v>613</c:v>
                </c:pt>
                <c:pt idx="295">
                  <c:v>629</c:v>
                </c:pt>
                <c:pt idx="296">
                  <c:v>679</c:v>
                </c:pt>
                <c:pt idx="297">
                  <c:v>713</c:v>
                </c:pt>
                <c:pt idx="298">
                  <c:v>773</c:v>
                </c:pt>
                <c:pt idx="299">
                  <c:v>800</c:v>
                </c:pt>
                <c:pt idx="300">
                  <c:v>823</c:v>
                </c:pt>
                <c:pt idx="301">
                  <c:v>850</c:v>
                </c:pt>
                <c:pt idx="302">
                  <c:v>873</c:v>
                </c:pt>
                <c:pt idx="303">
                  <c:v>893</c:v>
                </c:pt>
                <c:pt idx="304">
                  <c:v>920</c:v>
                </c:pt>
                <c:pt idx="305">
                  <c:v>957</c:v>
                </c:pt>
                <c:pt idx="306">
                  <c:v>988</c:v>
                </c:pt>
                <c:pt idx="307">
                  <c:v>1018</c:v>
                </c:pt>
                <c:pt idx="308">
                  <c:v>1058</c:v>
                </c:pt>
                <c:pt idx="309">
                  <c:v>970</c:v>
                </c:pt>
                <c:pt idx="310">
                  <c:v>1158</c:v>
                </c:pt>
                <c:pt idx="311">
                  <c:v>1178</c:v>
                </c:pt>
                <c:pt idx="312">
                  <c:v>1208</c:v>
                </c:pt>
                <c:pt idx="313">
                  <c:v>1228</c:v>
                </c:pt>
                <c:pt idx="314">
                  <c:v>1248</c:v>
                </c:pt>
                <c:pt idx="315">
                  <c:v>1268</c:v>
                </c:pt>
                <c:pt idx="316">
                  <c:v>1288</c:v>
                </c:pt>
                <c:pt idx="317">
                  <c:v>1318</c:v>
                </c:pt>
                <c:pt idx="318">
                  <c:v>1348</c:v>
                </c:pt>
                <c:pt idx="319">
                  <c:v>1378</c:v>
                </c:pt>
                <c:pt idx="320">
                  <c:v>1408</c:v>
                </c:pt>
                <c:pt idx="321">
                  <c:v>1438</c:v>
                </c:pt>
                <c:pt idx="322">
                  <c:v>1458</c:v>
                </c:pt>
                <c:pt idx="323">
                  <c:v>1488</c:v>
                </c:pt>
                <c:pt idx="324">
                  <c:v>1538</c:v>
                </c:pt>
                <c:pt idx="325">
                  <c:v>1588</c:v>
                </c:pt>
                <c:pt idx="326">
                  <c:v>1638</c:v>
                </c:pt>
                <c:pt idx="327">
                  <c:v>1758</c:v>
                </c:pt>
                <c:pt idx="328">
                  <c:v>1808</c:v>
                </c:pt>
                <c:pt idx="329">
                  <c:v>1908</c:v>
                </c:pt>
                <c:pt idx="330">
                  <c:v>1958</c:v>
                </c:pt>
                <c:pt idx="331">
                  <c:v>2008</c:v>
                </c:pt>
                <c:pt idx="332">
                  <c:v>2088</c:v>
                </c:pt>
                <c:pt idx="333">
                  <c:v>2128</c:v>
                </c:pt>
                <c:pt idx="334">
                  <c:v>2138</c:v>
                </c:pt>
                <c:pt idx="335">
                  <c:v>2208</c:v>
                </c:pt>
                <c:pt idx="336">
                  <c:v>2258</c:v>
                </c:pt>
                <c:pt idx="337">
                  <c:v>2288</c:v>
                </c:pt>
                <c:pt idx="338">
                  <c:v>2338</c:v>
                </c:pt>
                <c:pt idx="339">
                  <c:v>2388</c:v>
                </c:pt>
                <c:pt idx="340">
                  <c:v>2558</c:v>
                </c:pt>
                <c:pt idx="341">
                  <c:v>2578</c:v>
                </c:pt>
                <c:pt idx="342">
                  <c:v>2608</c:v>
                </c:pt>
                <c:pt idx="343">
                  <c:v>2628</c:v>
                </c:pt>
                <c:pt idx="344">
                  <c:v>2638</c:v>
                </c:pt>
                <c:pt idx="345">
                  <c:v>2678</c:v>
                </c:pt>
                <c:pt idx="346">
                  <c:v>2688</c:v>
                </c:pt>
                <c:pt idx="347">
                  <c:v>2808</c:v>
                </c:pt>
                <c:pt idx="348">
                  <c:v>2858</c:v>
                </c:pt>
                <c:pt idx="349">
                  <c:v>2908</c:v>
                </c:pt>
                <c:pt idx="350">
                  <c:v>2928</c:v>
                </c:pt>
                <c:pt idx="351">
                  <c:v>2948</c:v>
                </c:pt>
                <c:pt idx="352">
                  <c:v>2958</c:v>
                </c:pt>
                <c:pt idx="353">
                  <c:v>2978</c:v>
                </c:pt>
                <c:pt idx="354">
                  <c:v>3028</c:v>
                </c:pt>
                <c:pt idx="355">
                  <c:v>3048</c:v>
                </c:pt>
                <c:pt idx="356">
                  <c:v>3108</c:v>
                </c:pt>
                <c:pt idx="357">
                  <c:v>3108</c:v>
                </c:pt>
                <c:pt idx="358">
                  <c:v>3178</c:v>
                </c:pt>
                <c:pt idx="359">
                  <c:v>3248</c:v>
                </c:pt>
                <c:pt idx="360">
                  <c:v>3498</c:v>
                </c:pt>
                <c:pt idx="361">
                  <c:v>3528</c:v>
                </c:pt>
                <c:pt idx="362">
                  <c:v>3528</c:v>
                </c:pt>
                <c:pt idx="363">
                  <c:v>3558</c:v>
                </c:pt>
                <c:pt idx="364">
                  <c:v>3658</c:v>
                </c:pt>
                <c:pt idx="365">
                  <c:v>3698</c:v>
                </c:pt>
                <c:pt idx="366">
                  <c:v>3698</c:v>
                </c:pt>
                <c:pt idx="367">
                  <c:v>3728</c:v>
                </c:pt>
                <c:pt idx="368">
                  <c:v>3798</c:v>
                </c:pt>
                <c:pt idx="369">
                  <c:v>3928</c:v>
                </c:pt>
                <c:pt idx="370">
                  <c:v>3958</c:v>
                </c:pt>
                <c:pt idx="371">
                  <c:v>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53-4CA3-87C5-9CC915C70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1-44F6-B26C-09132188E91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Viscosity!$IC$2:$IC$17600</c:f>
              <c:numCache>
                <c:formatCode>General</c:formatCode>
                <c:ptCount val="17599"/>
                <c:pt idx="0">
                  <c:v>0</c:v>
                </c:pt>
                <c:pt idx="1">
                  <c:v>1.5338644366833774E-3</c:v>
                </c:pt>
                <c:pt idx="2">
                  <c:v>3.0677288733667548E-3</c:v>
                </c:pt>
                <c:pt idx="3">
                  <c:v>4.6015933100501316E-3</c:v>
                </c:pt>
                <c:pt idx="4">
                  <c:v>6.1354577467335096E-3</c:v>
                </c:pt>
                <c:pt idx="5">
                  <c:v>7.6693221834168868E-3</c:v>
                </c:pt>
                <c:pt idx="6">
                  <c:v>9.2031866201002632E-3</c:v>
                </c:pt>
                <c:pt idx="7">
                  <c:v>1.0737051056783641E-2</c:v>
                </c:pt>
                <c:pt idx="8">
                  <c:v>1.2270915493467019E-2</c:v>
                </c:pt>
                <c:pt idx="9">
                  <c:v>1.3804779930150396E-2</c:v>
                </c:pt>
                <c:pt idx="10">
                  <c:v>1.5338644366833774E-2</c:v>
                </c:pt>
                <c:pt idx="11">
                  <c:v>1.687250880351715E-2</c:v>
                </c:pt>
                <c:pt idx="12">
                  <c:v>1.8406373240200526E-2</c:v>
                </c:pt>
                <c:pt idx="13">
                  <c:v>1.9940237676883906E-2</c:v>
                </c:pt>
                <c:pt idx="14">
                  <c:v>2.1474102113567282E-2</c:v>
                </c:pt>
                <c:pt idx="15">
                  <c:v>2.3007966550250659E-2</c:v>
                </c:pt>
                <c:pt idx="16">
                  <c:v>2.4541830986934039E-2</c:v>
                </c:pt>
                <c:pt idx="17">
                  <c:v>2.6075695423617415E-2</c:v>
                </c:pt>
                <c:pt idx="18">
                  <c:v>2.7609559860300791E-2</c:v>
                </c:pt>
                <c:pt idx="19">
                  <c:v>2.9143424296984168E-2</c:v>
                </c:pt>
                <c:pt idx="20">
                  <c:v>3.0677288733667547E-2</c:v>
                </c:pt>
                <c:pt idx="21">
                  <c:v>3.221115317035092E-2</c:v>
                </c:pt>
                <c:pt idx="22">
                  <c:v>3.37450176070343E-2</c:v>
                </c:pt>
                <c:pt idx="23">
                  <c:v>3.527888204371768E-2</c:v>
                </c:pt>
                <c:pt idx="24">
                  <c:v>3.6812746480401053E-2</c:v>
                </c:pt>
                <c:pt idx="25">
                  <c:v>3.8346610917084432E-2</c:v>
                </c:pt>
                <c:pt idx="26">
                  <c:v>3.9880475353767812E-2</c:v>
                </c:pt>
                <c:pt idx="27">
                  <c:v>4.1414339790451185E-2</c:v>
                </c:pt>
                <c:pt idx="28">
                  <c:v>4.2948204227134565E-2</c:v>
                </c:pt>
                <c:pt idx="29">
                  <c:v>4.4482068663817945E-2</c:v>
                </c:pt>
                <c:pt idx="30">
                  <c:v>4.6015933100501318E-2</c:v>
                </c:pt>
                <c:pt idx="31">
                  <c:v>4.7549797537184697E-2</c:v>
                </c:pt>
                <c:pt idx="32">
                  <c:v>4.9083661973868077E-2</c:v>
                </c:pt>
                <c:pt idx="33">
                  <c:v>5.061752641055145E-2</c:v>
                </c:pt>
                <c:pt idx="34">
                  <c:v>5.215139084723483E-2</c:v>
                </c:pt>
                <c:pt idx="35">
                  <c:v>5.3685255283918203E-2</c:v>
                </c:pt>
                <c:pt idx="36">
                  <c:v>5.5219119720601582E-2</c:v>
                </c:pt>
                <c:pt idx="37">
                  <c:v>5.6752984157284962E-2</c:v>
                </c:pt>
                <c:pt idx="38">
                  <c:v>5.8286848593968335E-2</c:v>
                </c:pt>
                <c:pt idx="39">
                  <c:v>5.9820713030651715E-2</c:v>
                </c:pt>
                <c:pt idx="40">
                  <c:v>6.1354577467335095E-2</c:v>
                </c:pt>
                <c:pt idx="41">
                  <c:v>6.2888441904018474E-2</c:v>
                </c:pt>
                <c:pt idx="42">
                  <c:v>6.442230634070184E-2</c:v>
                </c:pt>
                <c:pt idx="43">
                  <c:v>6.595617077738522E-2</c:v>
                </c:pt>
                <c:pt idx="44">
                  <c:v>6.74900352140686E-2</c:v>
                </c:pt>
                <c:pt idx="45">
                  <c:v>6.902389965075198E-2</c:v>
                </c:pt>
                <c:pt idx="46">
                  <c:v>7.055776408743536E-2</c:v>
                </c:pt>
                <c:pt idx="47">
                  <c:v>7.2091628524118739E-2</c:v>
                </c:pt>
                <c:pt idx="48">
                  <c:v>7.3625492960802105E-2</c:v>
                </c:pt>
                <c:pt idx="49">
                  <c:v>7.5159357397485485E-2</c:v>
                </c:pt>
                <c:pt idx="50">
                  <c:v>7.6693221834168865E-2</c:v>
                </c:pt>
                <c:pt idx="51">
                  <c:v>7.8227086270852245E-2</c:v>
                </c:pt>
                <c:pt idx="52">
                  <c:v>7.9760950707535624E-2</c:v>
                </c:pt>
                <c:pt idx="53">
                  <c:v>8.129481514421899E-2</c:v>
                </c:pt>
                <c:pt idx="54">
                  <c:v>8.282867958090237E-2</c:v>
                </c:pt>
                <c:pt idx="55">
                  <c:v>8.436254401758575E-2</c:v>
                </c:pt>
                <c:pt idx="56">
                  <c:v>8.589640845426913E-2</c:v>
                </c:pt>
                <c:pt idx="57">
                  <c:v>8.743027289095251E-2</c:v>
                </c:pt>
                <c:pt idx="58">
                  <c:v>8.8964137327635889E-2</c:v>
                </c:pt>
                <c:pt idx="59">
                  <c:v>9.0498001764319255E-2</c:v>
                </c:pt>
                <c:pt idx="60">
                  <c:v>9.2031866201002635E-2</c:v>
                </c:pt>
                <c:pt idx="61">
                  <c:v>9.3565730637686015E-2</c:v>
                </c:pt>
                <c:pt idx="62">
                  <c:v>9.5099595074369395E-2</c:v>
                </c:pt>
                <c:pt idx="63">
                  <c:v>9.6633459511052774E-2</c:v>
                </c:pt>
                <c:pt idx="64">
                  <c:v>9.8167323947736154E-2</c:v>
                </c:pt>
                <c:pt idx="65">
                  <c:v>9.970118838441952E-2</c:v>
                </c:pt>
                <c:pt idx="66">
                  <c:v>0.1012350528211029</c:v>
                </c:pt>
                <c:pt idx="67">
                  <c:v>0.10276891725778628</c:v>
                </c:pt>
                <c:pt idx="68">
                  <c:v>0.10430278169446966</c:v>
                </c:pt>
                <c:pt idx="69">
                  <c:v>0.10583664613115304</c:v>
                </c:pt>
                <c:pt idx="70">
                  <c:v>0.10737051056783641</c:v>
                </c:pt>
                <c:pt idx="71">
                  <c:v>0.10890437500451979</c:v>
                </c:pt>
                <c:pt idx="72">
                  <c:v>0.11043823944120316</c:v>
                </c:pt>
                <c:pt idx="73">
                  <c:v>0.11197210387788654</c:v>
                </c:pt>
                <c:pt idx="74">
                  <c:v>0.11350596831456992</c:v>
                </c:pt>
                <c:pt idx="75">
                  <c:v>0.1150398327512533</c:v>
                </c:pt>
                <c:pt idx="76">
                  <c:v>0.11657369718793667</c:v>
                </c:pt>
                <c:pt idx="77">
                  <c:v>0.11810756162462005</c:v>
                </c:pt>
                <c:pt idx="78">
                  <c:v>0.11964142606130343</c:v>
                </c:pt>
                <c:pt idx="79">
                  <c:v>0.12117529049798681</c:v>
                </c:pt>
                <c:pt idx="80">
                  <c:v>0.12270915493467019</c:v>
                </c:pt>
                <c:pt idx="81">
                  <c:v>0.12424301937135356</c:v>
                </c:pt>
                <c:pt idx="82">
                  <c:v>0.12577688380803695</c:v>
                </c:pt>
                <c:pt idx="83">
                  <c:v>0.12731074824472033</c:v>
                </c:pt>
                <c:pt idx="84">
                  <c:v>0.12884461268140368</c:v>
                </c:pt>
                <c:pt idx="85">
                  <c:v>0.13037847711808706</c:v>
                </c:pt>
                <c:pt idx="86">
                  <c:v>0.13191234155477044</c:v>
                </c:pt>
                <c:pt idx="87">
                  <c:v>0.13344620599145382</c:v>
                </c:pt>
                <c:pt idx="88">
                  <c:v>0.1349800704281372</c:v>
                </c:pt>
                <c:pt idx="89">
                  <c:v>0.13651393486482058</c:v>
                </c:pt>
                <c:pt idx="90">
                  <c:v>0.13804779930150396</c:v>
                </c:pt>
                <c:pt idx="91">
                  <c:v>0.13958166373818734</c:v>
                </c:pt>
                <c:pt idx="92">
                  <c:v>0.14111552817487072</c:v>
                </c:pt>
                <c:pt idx="93">
                  <c:v>0.1426493926115541</c:v>
                </c:pt>
                <c:pt idx="94">
                  <c:v>0.14418325704823748</c:v>
                </c:pt>
                <c:pt idx="95">
                  <c:v>0.14571712148492083</c:v>
                </c:pt>
                <c:pt idx="96">
                  <c:v>0.14725098592160421</c:v>
                </c:pt>
                <c:pt idx="97">
                  <c:v>0.14878485035828759</c:v>
                </c:pt>
                <c:pt idx="98">
                  <c:v>0.15031871479497097</c:v>
                </c:pt>
                <c:pt idx="99">
                  <c:v>0.15185257923165435</c:v>
                </c:pt>
                <c:pt idx="100">
                  <c:v>0.15338644366833773</c:v>
                </c:pt>
                <c:pt idx="101">
                  <c:v>0.15492030810502111</c:v>
                </c:pt>
                <c:pt idx="102">
                  <c:v>0.15645417254170449</c:v>
                </c:pt>
                <c:pt idx="103">
                  <c:v>0.15798803697838787</c:v>
                </c:pt>
                <c:pt idx="104">
                  <c:v>0.15952190141507125</c:v>
                </c:pt>
                <c:pt idx="105">
                  <c:v>0.16105576585175463</c:v>
                </c:pt>
                <c:pt idx="106">
                  <c:v>0.16258963028843798</c:v>
                </c:pt>
                <c:pt idx="107">
                  <c:v>0.16412349472512136</c:v>
                </c:pt>
                <c:pt idx="108">
                  <c:v>0.16565735916180474</c:v>
                </c:pt>
                <c:pt idx="109">
                  <c:v>0.16719122359848812</c:v>
                </c:pt>
                <c:pt idx="110">
                  <c:v>0.1687250880351715</c:v>
                </c:pt>
                <c:pt idx="111">
                  <c:v>0.17025895247185488</c:v>
                </c:pt>
                <c:pt idx="112">
                  <c:v>0.17179281690853826</c:v>
                </c:pt>
                <c:pt idx="113">
                  <c:v>0.17332668134522164</c:v>
                </c:pt>
                <c:pt idx="114">
                  <c:v>0.17486054578190502</c:v>
                </c:pt>
                <c:pt idx="115">
                  <c:v>0.1763944102185884</c:v>
                </c:pt>
                <c:pt idx="116">
                  <c:v>0.17792827465527178</c:v>
                </c:pt>
                <c:pt idx="117">
                  <c:v>0.17946213909195513</c:v>
                </c:pt>
                <c:pt idx="118">
                  <c:v>0.18099600352863851</c:v>
                </c:pt>
                <c:pt idx="119">
                  <c:v>0.18252986796532189</c:v>
                </c:pt>
                <c:pt idx="120">
                  <c:v>0.18406373240200527</c:v>
                </c:pt>
                <c:pt idx="121">
                  <c:v>0.18559759683868865</c:v>
                </c:pt>
                <c:pt idx="122">
                  <c:v>0.18713146127537203</c:v>
                </c:pt>
                <c:pt idx="123">
                  <c:v>0.18866532571205541</c:v>
                </c:pt>
                <c:pt idx="124">
                  <c:v>0.19019919014873879</c:v>
                </c:pt>
                <c:pt idx="125">
                  <c:v>0.19173305458542217</c:v>
                </c:pt>
                <c:pt idx="126">
                  <c:v>0.19326691902210555</c:v>
                </c:pt>
                <c:pt idx="127">
                  <c:v>0.19480078345878893</c:v>
                </c:pt>
                <c:pt idx="128">
                  <c:v>0.19633464789547231</c:v>
                </c:pt>
                <c:pt idx="129">
                  <c:v>0.19786851233215566</c:v>
                </c:pt>
                <c:pt idx="130">
                  <c:v>0.19940237676883904</c:v>
                </c:pt>
                <c:pt idx="131">
                  <c:v>0.20093624120552242</c:v>
                </c:pt>
                <c:pt idx="132">
                  <c:v>0.2024701056422058</c:v>
                </c:pt>
                <c:pt idx="133">
                  <c:v>0.20400397007888918</c:v>
                </c:pt>
                <c:pt idx="134">
                  <c:v>0.20553783451557256</c:v>
                </c:pt>
                <c:pt idx="135">
                  <c:v>0.20707169895225594</c:v>
                </c:pt>
                <c:pt idx="136">
                  <c:v>0.20860556338893932</c:v>
                </c:pt>
                <c:pt idx="137">
                  <c:v>0.2101394278256227</c:v>
                </c:pt>
                <c:pt idx="138">
                  <c:v>0.21167329226230608</c:v>
                </c:pt>
                <c:pt idx="139">
                  <c:v>0.21320715669898946</c:v>
                </c:pt>
                <c:pt idx="140">
                  <c:v>0.21474102113567281</c:v>
                </c:pt>
                <c:pt idx="141">
                  <c:v>0.21627488557235619</c:v>
                </c:pt>
                <c:pt idx="142">
                  <c:v>0.21780875000903957</c:v>
                </c:pt>
                <c:pt idx="143">
                  <c:v>0.21934261444572295</c:v>
                </c:pt>
                <c:pt idx="144">
                  <c:v>0.22087647888240633</c:v>
                </c:pt>
                <c:pt idx="145">
                  <c:v>0.22241034331908971</c:v>
                </c:pt>
                <c:pt idx="146">
                  <c:v>0.22394420775577309</c:v>
                </c:pt>
                <c:pt idx="147">
                  <c:v>0.22547807219245647</c:v>
                </c:pt>
                <c:pt idx="148">
                  <c:v>0.22701193662913985</c:v>
                </c:pt>
                <c:pt idx="149">
                  <c:v>0.22854580106582323</c:v>
                </c:pt>
                <c:pt idx="150">
                  <c:v>0.23007966550250661</c:v>
                </c:pt>
                <c:pt idx="151">
                  <c:v>0.23161352993918996</c:v>
                </c:pt>
                <c:pt idx="152">
                  <c:v>0.23314739437587334</c:v>
                </c:pt>
                <c:pt idx="153">
                  <c:v>0.23468125881255672</c:v>
                </c:pt>
                <c:pt idx="154">
                  <c:v>0.2362151232492401</c:v>
                </c:pt>
                <c:pt idx="155">
                  <c:v>0.23774898768592348</c:v>
                </c:pt>
                <c:pt idx="156">
                  <c:v>0.23928285212260686</c:v>
                </c:pt>
                <c:pt idx="157">
                  <c:v>0.24081671655929024</c:v>
                </c:pt>
                <c:pt idx="158">
                  <c:v>0.24235058099597362</c:v>
                </c:pt>
                <c:pt idx="159">
                  <c:v>0.243884445432657</c:v>
                </c:pt>
                <c:pt idx="160">
                  <c:v>0.24541830986934038</c:v>
                </c:pt>
                <c:pt idx="161">
                  <c:v>0.24695217430602376</c:v>
                </c:pt>
                <c:pt idx="162">
                  <c:v>0.24848603874270711</c:v>
                </c:pt>
                <c:pt idx="163">
                  <c:v>0.25001990317939049</c:v>
                </c:pt>
                <c:pt idx="164">
                  <c:v>0.2515537676160739</c:v>
                </c:pt>
                <c:pt idx="165">
                  <c:v>0.25308763205275725</c:v>
                </c:pt>
                <c:pt idx="166">
                  <c:v>0.25462149648944066</c:v>
                </c:pt>
                <c:pt idx="167">
                  <c:v>0.25615536092612401</c:v>
                </c:pt>
                <c:pt idx="168">
                  <c:v>0.25768922536280736</c:v>
                </c:pt>
                <c:pt idx="169">
                  <c:v>0.25922308979949077</c:v>
                </c:pt>
                <c:pt idx="170">
                  <c:v>0.26075695423617412</c:v>
                </c:pt>
                <c:pt idx="171">
                  <c:v>0.26229081867285753</c:v>
                </c:pt>
                <c:pt idx="172">
                  <c:v>0.26382468310954088</c:v>
                </c:pt>
                <c:pt idx="173">
                  <c:v>0.26535854754622429</c:v>
                </c:pt>
                <c:pt idx="174">
                  <c:v>0.26689241198290764</c:v>
                </c:pt>
                <c:pt idx="175">
                  <c:v>0.26842627641959105</c:v>
                </c:pt>
                <c:pt idx="176">
                  <c:v>0.2699601408562744</c:v>
                </c:pt>
                <c:pt idx="177">
                  <c:v>0.27149400529295781</c:v>
                </c:pt>
                <c:pt idx="178">
                  <c:v>0.27302786972964116</c:v>
                </c:pt>
                <c:pt idx="179">
                  <c:v>0.27456173416632451</c:v>
                </c:pt>
                <c:pt idx="180">
                  <c:v>0.27609559860300792</c:v>
                </c:pt>
                <c:pt idx="181">
                  <c:v>0.27762946303969127</c:v>
                </c:pt>
                <c:pt idx="182">
                  <c:v>0.27916332747637468</c:v>
                </c:pt>
                <c:pt idx="183">
                  <c:v>0.28069719191305803</c:v>
                </c:pt>
                <c:pt idx="184">
                  <c:v>0.28223105634974144</c:v>
                </c:pt>
                <c:pt idx="185">
                  <c:v>0.28376492078642479</c:v>
                </c:pt>
                <c:pt idx="186">
                  <c:v>0.2852987852231082</c:v>
                </c:pt>
                <c:pt idx="187">
                  <c:v>0.28683264965979155</c:v>
                </c:pt>
                <c:pt idx="188">
                  <c:v>0.28836651409647496</c:v>
                </c:pt>
                <c:pt idx="189">
                  <c:v>0.28990037853315831</c:v>
                </c:pt>
                <c:pt idx="190">
                  <c:v>0.29143424296984166</c:v>
                </c:pt>
                <c:pt idx="191">
                  <c:v>0.29296810740652507</c:v>
                </c:pt>
                <c:pt idx="192">
                  <c:v>0.29450197184320842</c:v>
                </c:pt>
                <c:pt idx="193">
                  <c:v>0.29603583627989183</c:v>
                </c:pt>
                <c:pt idx="194">
                  <c:v>0.29756970071657518</c:v>
                </c:pt>
                <c:pt idx="195">
                  <c:v>0.29910356515325859</c:v>
                </c:pt>
                <c:pt idx="196">
                  <c:v>0.30063742958994194</c:v>
                </c:pt>
                <c:pt idx="197">
                  <c:v>0.30217129402662535</c:v>
                </c:pt>
                <c:pt idx="198">
                  <c:v>0.3037051584633087</c:v>
                </c:pt>
                <c:pt idx="199">
                  <c:v>0.30523902289999211</c:v>
                </c:pt>
                <c:pt idx="200">
                  <c:v>0.30677288733667546</c:v>
                </c:pt>
                <c:pt idx="201">
                  <c:v>0.30830675177335881</c:v>
                </c:pt>
                <c:pt idx="202">
                  <c:v>0.30984061621004222</c:v>
                </c:pt>
                <c:pt idx="203">
                  <c:v>0.31137448064672557</c:v>
                </c:pt>
                <c:pt idx="204">
                  <c:v>0.31290834508340898</c:v>
                </c:pt>
                <c:pt idx="205">
                  <c:v>0.31444220952009233</c:v>
                </c:pt>
                <c:pt idx="206">
                  <c:v>0.31597607395677574</c:v>
                </c:pt>
                <c:pt idx="207">
                  <c:v>0.31750993839345909</c:v>
                </c:pt>
                <c:pt idx="208">
                  <c:v>0.3190438028301425</c:v>
                </c:pt>
                <c:pt idx="209">
                  <c:v>0.32057766726682585</c:v>
                </c:pt>
                <c:pt idx="210">
                  <c:v>0.32211153170350926</c:v>
                </c:pt>
                <c:pt idx="211">
                  <c:v>0.32364539614019261</c:v>
                </c:pt>
                <c:pt idx="212">
                  <c:v>0.32517926057687596</c:v>
                </c:pt>
                <c:pt idx="213">
                  <c:v>0.32671312501355937</c:v>
                </c:pt>
                <c:pt idx="214">
                  <c:v>0.32824698945024272</c:v>
                </c:pt>
                <c:pt idx="215">
                  <c:v>0.32978085388692613</c:v>
                </c:pt>
                <c:pt idx="216">
                  <c:v>0.33131471832360948</c:v>
                </c:pt>
                <c:pt idx="217">
                  <c:v>0.33284858276029289</c:v>
                </c:pt>
                <c:pt idx="218">
                  <c:v>0.33438244719697624</c:v>
                </c:pt>
                <c:pt idx="219">
                  <c:v>0.33591631163365965</c:v>
                </c:pt>
                <c:pt idx="220">
                  <c:v>0.337450176070343</c:v>
                </c:pt>
                <c:pt idx="221">
                  <c:v>0.33898404050702641</c:v>
                </c:pt>
                <c:pt idx="222">
                  <c:v>0.34051790494370976</c:v>
                </c:pt>
                <c:pt idx="223">
                  <c:v>0.34205176938039311</c:v>
                </c:pt>
                <c:pt idx="224">
                  <c:v>0.34358563381707652</c:v>
                </c:pt>
                <c:pt idx="225">
                  <c:v>0.34511949825375987</c:v>
                </c:pt>
                <c:pt idx="226">
                  <c:v>0.34665336269044328</c:v>
                </c:pt>
                <c:pt idx="227">
                  <c:v>0.34818722712712663</c:v>
                </c:pt>
                <c:pt idx="228">
                  <c:v>0.34972109156381004</c:v>
                </c:pt>
                <c:pt idx="229">
                  <c:v>0.35125495600049339</c:v>
                </c:pt>
                <c:pt idx="230">
                  <c:v>0.3527888204371768</c:v>
                </c:pt>
                <c:pt idx="231">
                  <c:v>0.35432268487386015</c:v>
                </c:pt>
                <c:pt idx="232">
                  <c:v>0.35585654931054356</c:v>
                </c:pt>
                <c:pt idx="233">
                  <c:v>0.35739041374722691</c:v>
                </c:pt>
                <c:pt idx="234">
                  <c:v>0.35892427818391026</c:v>
                </c:pt>
                <c:pt idx="235">
                  <c:v>0.36045814262059367</c:v>
                </c:pt>
                <c:pt idx="236">
                  <c:v>0.36199200705727702</c:v>
                </c:pt>
                <c:pt idx="237">
                  <c:v>0.36352587149396043</c:v>
                </c:pt>
                <c:pt idx="238">
                  <c:v>0.36505973593064378</c:v>
                </c:pt>
                <c:pt idx="239">
                  <c:v>0.36659360036732719</c:v>
                </c:pt>
                <c:pt idx="240">
                  <c:v>0.36812746480401054</c:v>
                </c:pt>
                <c:pt idx="241">
                  <c:v>0.36966132924069395</c:v>
                </c:pt>
                <c:pt idx="242">
                  <c:v>0.3711951936773773</c:v>
                </c:pt>
                <c:pt idx="243">
                  <c:v>0.37272905811406071</c:v>
                </c:pt>
                <c:pt idx="244">
                  <c:v>0.37426292255074406</c:v>
                </c:pt>
                <c:pt idx="245">
                  <c:v>0.37579678698742747</c:v>
                </c:pt>
                <c:pt idx="246">
                  <c:v>0.37733065142411082</c:v>
                </c:pt>
                <c:pt idx="247">
                  <c:v>0.37886451586079417</c:v>
                </c:pt>
                <c:pt idx="248">
                  <c:v>0.38039838029747758</c:v>
                </c:pt>
                <c:pt idx="249">
                  <c:v>0.38193224473416093</c:v>
                </c:pt>
                <c:pt idx="250">
                  <c:v>0.38346610917084434</c:v>
                </c:pt>
                <c:pt idx="251">
                  <c:v>0.38499997360752769</c:v>
                </c:pt>
                <c:pt idx="252">
                  <c:v>0.3865338380442111</c:v>
                </c:pt>
                <c:pt idx="253">
                  <c:v>0.38806770248089445</c:v>
                </c:pt>
                <c:pt idx="254">
                  <c:v>0.38960156691757786</c:v>
                </c:pt>
                <c:pt idx="255">
                  <c:v>0.39113543135426121</c:v>
                </c:pt>
                <c:pt idx="256">
                  <c:v>0.39266929579094462</c:v>
                </c:pt>
                <c:pt idx="257">
                  <c:v>0.39420316022762797</c:v>
                </c:pt>
                <c:pt idx="258">
                  <c:v>0.39573702466431132</c:v>
                </c:pt>
                <c:pt idx="259">
                  <c:v>0.39727088910099473</c:v>
                </c:pt>
                <c:pt idx="260">
                  <c:v>0.39880475353767808</c:v>
                </c:pt>
                <c:pt idx="261">
                  <c:v>0.40033861797436149</c:v>
                </c:pt>
                <c:pt idx="262">
                  <c:v>0.40187248241104484</c:v>
                </c:pt>
                <c:pt idx="263">
                  <c:v>0.40340634684772825</c:v>
                </c:pt>
                <c:pt idx="264">
                  <c:v>0.4049402112844116</c:v>
                </c:pt>
                <c:pt idx="265">
                  <c:v>0.40647407572109501</c:v>
                </c:pt>
                <c:pt idx="266">
                  <c:v>0.40800794015777836</c:v>
                </c:pt>
                <c:pt idx="267">
                  <c:v>0.40954180459446177</c:v>
                </c:pt>
                <c:pt idx="268">
                  <c:v>0.41107566903114512</c:v>
                </c:pt>
                <c:pt idx="269">
                  <c:v>0.41260953346782847</c:v>
                </c:pt>
                <c:pt idx="270">
                  <c:v>0.41414339790451188</c:v>
                </c:pt>
                <c:pt idx="271">
                  <c:v>0.41567726234119523</c:v>
                </c:pt>
                <c:pt idx="272">
                  <c:v>0.41721112677787864</c:v>
                </c:pt>
                <c:pt idx="273">
                  <c:v>0.41874499121456199</c:v>
                </c:pt>
                <c:pt idx="274">
                  <c:v>0.4202788556512454</c:v>
                </c:pt>
                <c:pt idx="275">
                  <c:v>0.42181272008792875</c:v>
                </c:pt>
                <c:pt idx="276">
                  <c:v>0.42334658452461216</c:v>
                </c:pt>
                <c:pt idx="277">
                  <c:v>0.42488044896129551</c:v>
                </c:pt>
                <c:pt idx="278">
                  <c:v>0.42641431339797892</c:v>
                </c:pt>
                <c:pt idx="279">
                  <c:v>0.42794817783466227</c:v>
                </c:pt>
                <c:pt idx="280">
                  <c:v>0.42948204227134562</c:v>
                </c:pt>
                <c:pt idx="281">
                  <c:v>0.43101590670802903</c:v>
                </c:pt>
                <c:pt idx="282">
                  <c:v>0.43254977114471238</c:v>
                </c:pt>
                <c:pt idx="283">
                  <c:v>0.43408363558139579</c:v>
                </c:pt>
                <c:pt idx="284">
                  <c:v>0.43561750001807914</c:v>
                </c:pt>
                <c:pt idx="285">
                  <c:v>0.43715136445476255</c:v>
                </c:pt>
                <c:pt idx="286">
                  <c:v>0.4386852288914459</c:v>
                </c:pt>
                <c:pt idx="287">
                  <c:v>0.44021909332812931</c:v>
                </c:pt>
                <c:pt idx="288">
                  <c:v>0.44175295776481266</c:v>
                </c:pt>
                <c:pt idx="289">
                  <c:v>0.44328682220149607</c:v>
                </c:pt>
                <c:pt idx="290">
                  <c:v>0.44482068663817942</c:v>
                </c:pt>
                <c:pt idx="291">
                  <c:v>0.44635455107486277</c:v>
                </c:pt>
                <c:pt idx="292">
                  <c:v>0.44788841551154618</c:v>
                </c:pt>
                <c:pt idx="293">
                  <c:v>0.44942227994822953</c:v>
                </c:pt>
                <c:pt idx="294">
                  <c:v>0.45095614438491294</c:v>
                </c:pt>
                <c:pt idx="295">
                  <c:v>0.45249000882159629</c:v>
                </c:pt>
                <c:pt idx="296">
                  <c:v>0.4540238732582797</c:v>
                </c:pt>
                <c:pt idx="297">
                  <c:v>0.45555773769496305</c:v>
                </c:pt>
                <c:pt idx="298">
                  <c:v>0.45709160213164646</c:v>
                </c:pt>
                <c:pt idx="299">
                  <c:v>0.45862546656832981</c:v>
                </c:pt>
                <c:pt idx="300">
                  <c:v>0.46015933100501322</c:v>
                </c:pt>
                <c:pt idx="301">
                  <c:v>0.46169319544169657</c:v>
                </c:pt>
                <c:pt idx="302">
                  <c:v>0.46322705987837992</c:v>
                </c:pt>
                <c:pt idx="303">
                  <c:v>0.46476092431506333</c:v>
                </c:pt>
                <c:pt idx="304">
                  <c:v>0.46629478875174668</c:v>
                </c:pt>
                <c:pt idx="305">
                  <c:v>0.46782865318843009</c:v>
                </c:pt>
                <c:pt idx="306">
                  <c:v>0.46936251762511344</c:v>
                </c:pt>
                <c:pt idx="307">
                  <c:v>0.47089638206179685</c:v>
                </c:pt>
                <c:pt idx="308">
                  <c:v>0.4724302464984802</c:v>
                </c:pt>
                <c:pt idx="309">
                  <c:v>0.47396411093516361</c:v>
                </c:pt>
                <c:pt idx="310">
                  <c:v>0.47549797537184696</c:v>
                </c:pt>
                <c:pt idx="311">
                  <c:v>0.47703183980853037</c:v>
                </c:pt>
                <c:pt idx="312">
                  <c:v>0.47856570424521372</c:v>
                </c:pt>
                <c:pt idx="313">
                  <c:v>0.48009956868189707</c:v>
                </c:pt>
                <c:pt idx="314">
                  <c:v>0.48163343311858048</c:v>
                </c:pt>
                <c:pt idx="315">
                  <c:v>0.48316729755526383</c:v>
                </c:pt>
                <c:pt idx="316">
                  <c:v>0.48470116199194724</c:v>
                </c:pt>
                <c:pt idx="317">
                  <c:v>0.48623502642863059</c:v>
                </c:pt>
                <c:pt idx="318">
                  <c:v>0.487768890865314</c:v>
                </c:pt>
                <c:pt idx="319">
                  <c:v>0.48930275530199735</c:v>
                </c:pt>
                <c:pt idx="320">
                  <c:v>0.49083661973868076</c:v>
                </c:pt>
                <c:pt idx="321">
                  <c:v>0.49237048417536411</c:v>
                </c:pt>
                <c:pt idx="322">
                  <c:v>0.49390434861204752</c:v>
                </c:pt>
                <c:pt idx="323">
                  <c:v>0.49543821304873087</c:v>
                </c:pt>
                <c:pt idx="324">
                  <c:v>0.49697207748541422</c:v>
                </c:pt>
                <c:pt idx="325">
                  <c:v>0.49850594192209763</c:v>
                </c:pt>
                <c:pt idx="326">
                  <c:v>0.50003980635878098</c:v>
                </c:pt>
                <c:pt idx="327">
                  <c:v>0.50157367079546433</c:v>
                </c:pt>
                <c:pt idx="328">
                  <c:v>0.5031075352321478</c:v>
                </c:pt>
                <c:pt idx="329">
                  <c:v>0.50464139966883115</c:v>
                </c:pt>
                <c:pt idx="330">
                  <c:v>0.5061752641055145</c:v>
                </c:pt>
                <c:pt idx="331">
                  <c:v>0.50770912854219785</c:v>
                </c:pt>
                <c:pt idx="332">
                  <c:v>0.50924299297888131</c:v>
                </c:pt>
                <c:pt idx="333">
                  <c:v>0.51077685741556467</c:v>
                </c:pt>
                <c:pt idx="334">
                  <c:v>0.51231072185224802</c:v>
                </c:pt>
                <c:pt idx="335">
                  <c:v>0.51384458628893137</c:v>
                </c:pt>
                <c:pt idx="336">
                  <c:v>0.51537845072561472</c:v>
                </c:pt>
                <c:pt idx="337">
                  <c:v>0.51691231516229819</c:v>
                </c:pt>
                <c:pt idx="338">
                  <c:v>0.51844617959898154</c:v>
                </c:pt>
                <c:pt idx="339">
                  <c:v>0.51998004403566489</c:v>
                </c:pt>
                <c:pt idx="340">
                  <c:v>0.52151390847234824</c:v>
                </c:pt>
                <c:pt idx="341">
                  <c:v>0.52304777290903171</c:v>
                </c:pt>
                <c:pt idx="342">
                  <c:v>0.52458163734571506</c:v>
                </c:pt>
                <c:pt idx="343">
                  <c:v>0.52611550178239841</c:v>
                </c:pt>
                <c:pt idx="344">
                  <c:v>0.52764936621908176</c:v>
                </c:pt>
                <c:pt idx="345">
                  <c:v>0.52918323065576522</c:v>
                </c:pt>
                <c:pt idx="346">
                  <c:v>0.53071709509244858</c:v>
                </c:pt>
                <c:pt idx="347">
                  <c:v>0.53225095952913193</c:v>
                </c:pt>
                <c:pt idx="348">
                  <c:v>0.53378482396581528</c:v>
                </c:pt>
                <c:pt idx="349">
                  <c:v>0.53531868840249863</c:v>
                </c:pt>
                <c:pt idx="350">
                  <c:v>0.5368525528391821</c:v>
                </c:pt>
                <c:pt idx="351">
                  <c:v>0.53838641727586545</c:v>
                </c:pt>
                <c:pt idx="352">
                  <c:v>0.5399202817125488</c:v>
                </c:pt>
                <c:pt idx="353">
                  <c:v>0.54145414614923215</c:v>
                </c:pt>
                <c:pt idx="354">
                  <c:v>0.54298801058591561</c:v>
                </c:pt>
                <c:pt idx="355">
                  <c:v>0.54452187502259897</c:v>
                </c:pt>
                <c:pt idx="356">
                  <c:v>0.54605573945928232</c:v>
                </c:pt>
                <c:pt idx="357">
                  <c:v>0.54758960389596567</c:v>
                </c:pt>
                <c:pt idx="358">
                  <c:v>0.54912346833264902</c:v>
                </c:pt>
                <c:pt idx="359">
                  <c:v>0.55065733276933249</c:v>
                </c:pt>
                <c:pt idx="360">
                  <c:v>0.55219119720601584</c:v>
                </c:pt>
                <c:pt idx="361">
                  <c:v>0.55372506164269919</c:v>
                </c:pt>
                <c:pt idx="362">
                  <c:v>0.55525892607938254</c:v>
                </c:pt>
                <c:pt idx="363">
                  <c:v>0.55679279051606601</c:v>
                </c:pt>
                <c:pt idx="364">
                  <c:v>0.55832665495274936</c:v>
                </c:pt>
                <c:pt idx="365">
                  <c:v>0.55986051938943271</c:v>
                </c:pt>
                <c:pt idx="366">
                  <c:v>0.56139438382611606</c:v>
                </c:pt>
                <c:pt idx="367">
                  <c:v>0.56292824826279952</c:v>
                </c:pt>
                <c:pt idx="368">
                  <c:v>0.56446211269948288</c:v>
                </c:pt>
                <c:pt idx="369">
                  <c:v>0.56599597713616623</c:v>
                </c:pt>
                <c:pt idx="370">
                  <c:v>0.56752984157284958</c:v>
                </c:pt>
                <c:pt idx="371">
                  <c:v>0.56906370600953293</c:v>
                </c:pt>
                <c:pt idx="372">
                  <c:v>0.5705975704462164</c:v>
                </c:pt>
                <c:pt idx="373">
                  <c:v>0.57213143488289975</c:v>
                </c:pt>
                <c:pt idx="374">
                  <c:v>0.5736652993195831</c:v>
                </c:pt>
                <c:pt idx="375">
                  <c:v>0.57519916375626645</c:v>
                </c:pt>
                <c:pt idx="376">
                  <c:v>0.57673302819294991</c:v>
                </c:pt>
                <c:pt idx="377">
                  <c:v>0.57826689262963327</c:v>
                </c:pt>
                <c:pt idx="378">
                  <c:v>0.57980075706631662</c:v>
                </c:pt>
                <c:pt idx="379">
                  <c:v>0.58133462150299997</c:v>
                </c:pt>
                <c:pt idx="380">
                  <c:v>0.58286848593968332</c:v>
                </c:pt>
                <c:pt idx="381">
                  <c:v>0.58440235037636679</c:v>
                </c:pt>
                <c:pt idx="382">
                  <c:v>0.58593621481305014</c:v>
                </c:pt>
                <c:pt idx="383">
                  <c:v>0.58747007924973349</c:v>
                </c:pt>
                <c:pt idx="384">
                  <c:v>0.58900394368641684</c:v>
                </c:pt>
                <c:pt idx="385">
                  <c:v>0.59053780812310031</c:v>
                </c:pt>
                <c:pt idx="386">
                  <c:v>0.59207167255978366</c:v>
                </c:pt>
                <c:pt idx="387">
                  <c:v>0.59360553699646701</c:v>
                </c:pt>
                <c:pt idx="388">
                  <c:v>0.59513940143315036</c:v>
                </c:pt>
                <c:pt idx="389">
                  <c:v>0.59667326586983382</c:v>
                </c:pt>
                <c:pt idx="390">
                  <c:v>0.59820713030651718</c:v>
                </c:pt>
                <c:pt idx="391">
                  <c:v>0.59974099474320053</c:v>
                </c:pt>
                <c:pt idx="392">
                  <c:v>0.60127485917988388</c:v>
                </c:pt>
                <c:pt idx="393">
                  <c:v>0.60280872361656723</c:v>
                </c:pt>
                <c:pt idx="394">
                  <c:v>0.6043425880532507</c:v>
                </c:pt>
                <c:pt idx="395">
                  <c:v>0.60587645248993405</c:v>
                </c:pt>
                <c:pt idx="396">
                  <c:v>0.6074103169266174</c:v>
                </c:pt>
                <c:pt idx="397">
                  <c:v>0.60894418136330075</c:v>
                </c:pt>
                <c:pt idx="398">
                  <c:v>0.61047804579998421</c:v>
                </c:pt>
                <c:pt idx="399">
                  <c:v>0.61201191023666757</c:v>
                </c:pt>
                <c:pt idx="400">
                  <c:v>0.61354577467335092</c:v>
                </c:pt>
                <c:pt idx="401">
                  <c:v>0.61507963911003427</c:v>
                </c:pt>
                <c:pt idx="402">
                  <c:v>0.61661350354671762</c:v>
                </c:pt>
                <c:pt idx="403">
                  <c:v>0.61814736798340109</c:v>
                </c:pt>
                <c:pt idx="404">
                  <c:v>0.61968123242008444</c:v>
                </c:pt>
                <c:pt idx="405">
                  <c:v>0.62121509685676779</c:v>
                </c:pt>
                <c:pt idx="406">
                  <c:v>0.62274896129345114</c:v>
                </c:pt>
                <c:pt idx="407">
                  <c:v>0.62428282573013461</c:v>
                </c:pt>
                <c:pt idx="408">
                  <c:v>0.62581669016681796</c:v>
                </c:pt>
                <c:pt idx="409">
                  <c:v>0.62735055460350131</c:v>
                </c:pt>
                <c:pt idx="410">
                  <c:v>0.62888441904018466</c:v>
                </c:pt>
                <c:pt idx="411">
                  <c:v>0.63041828347686812</c:v>
                </c:pt>
                <c:pt idx="412">
                  <c:v>0.63195214791355148</c:v>
                </c:pt>
                <c:pt idx="413">
                  <c:v>0.63348601235023483</c:v>
                </c:pt>
                <c:pt idx="414">
                  <c:v>0.63501987678691818</c:v>
                </c:pt>
                <c:pt idx="415">
                  <c:v>0.63655374122360153</c:v>
                </c:pt>
                <c:pt idx="416">
                  <c:v>0.638087605660285</c:v>
                </c:pt>
                <c:pt idx="417">
                  <c:v>0.63962147009696835</c:v>
                </c:pt>
                <c:pt idx="418">
                  <c:v>0.6411553345336517</c:v>
                </c:pt>
                <c:pt idx="419">
                  <c:v>0.64268919897033505</c:v>
                </c:pt>
                <c:pt idx="420">
                  <c:v>0.64422306340701851</c:v>
                </c:pt>
                <c:pt idx="421">
                  <c:v>0.64575692784370187</c:v>
                </c:pt>
                <c:pt idx="422">
                  <c:v>0.64729079228038522</c:v>
                </c:pt>
                <c:pt idx="423">
                  <c:v>0.64882465671706857</c:v>
                </c:pt>
                <c:pt idx="424">
                  <c:v>0.65035852115375192</c:v>
                </c:pt>
                <c:pt idx="425">
                  <c:v>0.65189238559043539</c:v>
                </c:pt>
                <c:pt idx="426">
                  <c:v>0.65342625002711874</c:v>
                </c:pt>
                <c:pt idx="427">
                  <c:v>0.65496011446380209</c:v>
                </c:pt>
                <c:pt idx="428">
                  <c:v>0.65649397890048544</c:v>
                </c:pt>
                <c:pt idx="429">
                  <c:v>0.65802784333716891</c:v>
                </c:pt>
                <c:pt idx="430">
                  <c:v>0.65956170777385226</c:v>
                </c:pt>
                <c:pt idx="431">
                  <c:v>0.66109557221053561</c:v>
                </c:pt>
                <c:pt idx="432">
                  <c:v>0.66262943664721896</c:v>
                </c:pt>
                <c:pt idx="433">
                  <c:v>0.66416330108390242</c:v>
                </c:pt>
                <c:pt idx="434">
                  <c:v>0.66569716552058578</c:v>
                </c:pt>
                <c:pt idx="435">
                  <c:v>0.66723102995726913</c:v>
                </c:pt>
                <c:pt idx="436">
                  <c:v>0.66876489439395248</c:v>
                </c:pt>
                <c:pt idx="437">
                  <c:v>0.67029875883063583</c:v>
                </c:pt>
                <c:pt idx="438">
                  <c:v>0.6718326232673193</c:v>
                </c:pt>
                <c:pt idx="439">
                  <c:v>0.67336648770400265</c:v>
                </c:pt>
                <c:pt idx="440">
                  <c:v>0.674900352140686</c:v>
                </c:pt>
                <c:pt idx="441">
                  <c:v>0.67643421657736935</c:v>
                </c:pt>
                <c:pt idx="442">
                  <c:v>0.67796808101405281</c:v>
                </c:pt>
                <c:pt idx="443">
                  <c:v>0.67950194545073617</c:v>
                </c:pt>
                <c:pt idx="444">
                  <c:v>0.68103580988741952</c:v>
                </c:pt>
                <c:pt idx="445">
                  <c:v>0.68256967432410287</c:v>
                </c:pt>
                <c:pt idx="446">
                  <c:v>0.68410353876078622</c:v>
                </c:pt>
                <c:pt idx="447">
                  <c:v>0.68563740319746969</c:v>
                </c:pt>
                <c:pt idx="448">
                  <c:v>0.68717126763415304</c:v>
                </c:pt>
                <c:pt idx="449">
                  <c:v>0.68870513207083639</c:v>
                </c:pt>
                <c:pt idx="450">
                  <c:v>0.69023899650751974</c:v>
                </c:pt>
                <c:pt idx="451">
                  <c:v>0.69177286094420321</c:v>
                </c:pt>
                <c:pt idx="452">
                  <c:v>0.69330672538088656</c:v>
                </c:pt>
                <c:pt idx="453">
                  <c:v>0.69484058981756991</c:v>
                </c:pt>
                <c:pt idx="454">
                  <c:v>0.69637445425425326</c:v>
                </c:pt>
                <c:pt idx="455">
                  <c:v>0.69790831869093672</c:v>
                </c:pt>
                <c:pt idx="456">
                  <c:v>0.69944218312762008</c:v>
                </c:pt>
                <c:pt idx="457">
                  <c:v>0.70097604756430343</c:v>
                </c:pt>
                <c:pt idx="458">
                  <c:v>0.70250991200098678</c:v>
                </c:pt>
                <c:pt idx="459">
                  <c:v>0.70404377643767013</c:v>
                </c:pt>
                <c:pt idx="460">
                  <c:v>0.7055776408743536</c:v>
                </c:pt>
                <c:pt idx="461">
                  <c:v>0.70711150531103695</c:v>
                </c:pt>
                <c:pt idx="462">
                  <c:v>0.7086453697477203</c:v>
                </c:pt>
                <c:pt idx="463">
                  <c:v>0.71017923418440365</c:v>
                </c:pt>
                <c:pt idx="464">
                  <c:v>0.71171309862108711</c:v>
                </c:pt>
                <c:pt idx="465">
                  <c:v>0.71324696305777047</c:v>
                </c:pt>
                <c:pt idx="466">
                  <c:v>0.71478082749445382</c:v>
                </c:pt>
                <c:pt idx="467">
                  <c:v>0.71631469193113717</c:v>
                </c:pt>
                <c:pt idx="468">
                  <c:v>0.71784855636782052</c:v>
                </c:pt>
                <c:pt idx="469">
                  <c:v>0.71938242080450399</c:v>
                </c:pt>
                <c:pt idx="470">
                  <c:v>0.72091628524118734</c:v>
                </c:pt>
                <c:pt idx="471">
                  <c:v>0.72245014967787069</c:v>
                </c:pt>
                <c:pt idx="472">
                  <c:v>0.72398401411455404</c:v>
                </c:pt>
                <c:pt idx="473">
                  <c:v>0.72551787855123751</c:v>
                </c:pt>
                <c:pt idx="474">
                  <c:v>0.72705174298792086</c:v>
                </c:pt>
                <c:pt idx="475">
                  <c:v>0.72858560742460421</c:v>
                </c:pt>
                <c:pt idx="476">
                  <c:v>0.73011947186128756</c:v>
                </c:pt>
                <c:pt idx="477">
                  <c:v>0.73165333629797102</c:v>
                </c:pt>
                <c:pt idx="478">
                  <c:v>0.73318720073465438</c:v>
                </c:pt>
                <c:pt idx="479">
                  <c:v>0.73472106517133773</c:v>
                </c:pt>
                <c:pt idx="480">
                  <c:v>0.73625492960802108</c:v>
                </c:pt>
                <c:pt idx="481">
                  <c:v>0.73778879404470443</c:v>
                </c:pt>
                <c:pt idx="482">
                  <c:v>0.7393226584813879</c:v>
                </c:pt>
                <c:pt idx="483">
                  <c:v>0.74085652291807125</c:v>
                </c:pt>
                <c:pt idx="484">
                  <c:v>0.7423903873547546</c:v>
                </c:pt>
                <c:pt idx="485">
                  <c:v>0.74392425179143795</c:v>
                </c:pt>
                <c:pt idx="486">
                  <c:v>0.74545811622812141</c:v>
                </c:pt>
                <c:pt idx="487">
                  <c:v>0.74699198066480477</c:v>
                </c:pt>
                <c:pt idx="488">
                  <c:v>0.74852584510148812</c:v>
                </c:pt>
                <c:pt idx="489">
                  <c:v>0.75005970953817147</c:v>
                </c:pt>
                <c:pt idx="490">
                  <c:v>0.75159357397485493</c:v>
                </c:pt>
                <c:pt idx="491">
                  <c:v>0.75312743841153829</c:v>
                </c:pt>
                <c:pt idx="492">
                  <c:v>0.75466130284822164</c:v>
                </c:pt>
                <c:pt idx="493">
                  <c:v>0.75619516728490499</c:v>
                </c:pt>
                <c:pt idx="494">
                  <c:v>0.75772903172158834</c:v>
                </c:pt>
                <c:pt idx="495">
                  <c:v>0.75926289615827181</c:v>
                </c:pt>
                <c:pt idx="496">
                  <c:v>0.76079676059495516</c:v>
                </c:pt>
                <c:pt idx="497">
                  <c:v>0.76233062503163851</c:v>
                </c:pt>
                <c:pt idx="498">
                  <c:v>0.76386448946832186</c:v>
                </c:pt>
                <c:pt idx="499">
                  <c:v>0.76539835390500532</c:v>
                </c:pt>
                <c:pt idx="500">
                  <c:v>0.76693221834168868</c:v>
                </c:pt>
                <c:pt idx="501">
                  <c:v>0.76846608277837203</c:v>
                </c:pt>
                <c:pt idx="502">
                  <c:v>0.76999994721505538</c:v>
                </c:pt>
                <c:pt idx="503">
                  <c:v>0.77153381165173873</c:v>
                </c:pt>
                <c:pt idx="504">
                  <c:v>0.7730676760884222</c:v>
                </c:pt>
                <c:pt idx="505">
                  <c:v>0.77460154052510555</c:v>
                </c:pt>
                <c:pt idx="506">
                  <c:v>0.7761354049617889</c:v>
                </c:pt>
                <c:pt idx="507">
                  <c:v>0.77766926939847225</c:v>
                </c:pt>
                <c:pt idx="508">
                  <c:v>0.77920313383515571</c:v>
                </c:pt>
                <c:pt idx="509">
                  <c:v>0.78073699827183907</c:v>
                </c:pt>
                <c:pt idx="510">
                  <c:v>0.78227086270852242</c:v>
                </c:pt>
                <c:pt idx="511">
                  <c:v>0.78380472714520577</c:v>
                </c:pt>
                <c:pt idx="512">
                  <c:v>0.78533859158188923</c:v>
                </c:pt>
                <c:pt idx="513">
                  <c:v>0.78687245601857259</c:v>
                </c:pt>
                <c:pt idx="514">
                  <c:v>0.78840632045525594</c:v>
                </c:pt>
                <c:pt idx="515">
                  <c:v>0.78994018489193929</c:v>
                </c:pt>
                <c:pt idx="516">
                  <c:v>0.79147404932862264</c:v>
                </c:pt>
                <c:pt idx="517">
                  <c:v>0.7930079137653061</c:v>
                </c:pt>
                <c:pt idx="518">
                  <c:v>0.79454177820198946</c:v>
                </c:pt>
                <c:pt idx="519">
                  <c:v>0.79607564263867281</c:v>
                </c:pt>
                <c:pt idx="520">
                  <c:v>0.79760950707535616</c:v>
                </c:pt>
                <c:pt idx="521">
                  <c:v>0.79914337151203962</c:v>
                </c:pt>
                <c:pt idx="522">
                  <c:v>0.80067723594872298</c:v>
                </c:pt>
                <c:pt idx="523">
                  <c:v>0.80221110038540633</c:v>
                </c:pt>
                <c:pt idx="524">
                  <c:v>0.80374496482208968</c:v>
                </c:pt>
                <c:pt idx="525">
                  <c:v>0.80527882925877303</c:v>
                </c:pt>
                <c:pt idx="526">
                  <c:v>0.8068126936954565</c:v>
                </c:pt>
                <c:pt idx="527">
                  <c:v>0.80834655813213985</c:v>
                </c:pt>
                <c:pt idx="528">
                  <c:v>0.8098804225688232</c:v>
                </c:pt>
                <c:pt idx="529">
                  <c:v>0.81141428700550655</c:v>
                </c:pt>
                <c:pt idx="530">
                  <c:v>0.81294815144219001</c:v>
                </c:pt>
                <c:pt idx="531">
                  <c:v>0.81448201587887337</c:v>
                </c:pt>
                <c:pt idx="532">
                  <c:v>0.81601588031555672</c:v>
                </c:pt>
                <c:pt idx="533">
                  <c:v>0.81754974475224007</c:v>
                </c:pt>
                <c:pt idx="534">
                  <c:v>0.81908360918892353</c:v>
                </c:pt>
                <c:pt idx="535">
                  <c:v>0.82061747362560689</c:v>
                </c:pt>
                <c:pt idx="536">
                  <c:v>0.82215133806229024</c:v>
                </c:pt>
                <c:pt idx="537">
                  <c:v>0.82368520249897359</c:v>
                </c:pt>
                <c:pt idx="538">
                  <c:v>0.82521906693565694</c:v>
                </c:pt>
                <c:pt idx="539">
                  <c:v>0.8267529313723404</c:v>
                </c:pt>
                <c:pt idx="540">
                  <c:v>0.82828679580902376</c:v>
                </c:pt>
                <c:pt idx="541">
                  <c:v>0.82982066024570711</c:v>
                </c:pt>
                <c:pt idx="542">
                  <c:v>0.83135452468239046</c:v>
                </c:pt>
                <c:pt idx="543">
                  <c:v>0.83288838911907392</c:v>
                </c:pt>
                <c:pt idx="544">
                  <c:v>0.83442225355575728</c:v>
                </c:pt>
                <c:pt idx="545">
                  <c:v>0.83595611799244063</c:v>
                </c:pt>
                <c:pt idx="546">
                  <c:v>0.83748998242912398</c:v>
                </c:pt>
                <c:pt idx="547">
                  <c:v>0.83902384686580733</c:v>
                </c:pt>
                <c:pt idx="548">
                  <c:v>0.8405577113024908</c:v>
                </c:pt>
                <c:pt idx="549">
                  <c:v>0.84209157573917415</c:v>
                </c:pt>
                <c:pt idx="550">
                  <c:v>0.8436254401758575</c:v>
                </c:pt>
                <c:pt idx="551">
                  <c:v>0.84515930461254085</c:v>
                </c:pt>
                <c:pt idx="552">
                  <c:v>0.84669316904922431</c:v>
                </c:pt>
                <c:pt idx="553">
                  <c:v>0.84822703348590767</c:v>
                </c:pt>
                <c:pt idx="554">
                  <c:v>0.84976089792259102</c:v>
                </c:pt>
                <c:pt idx="555">
                  <c:v>0.85129476235927437</c:v>
                </c:pt>
                <c:pt idx="556">
                  <c:v>0.85282862679595783</c:v>
                </c:pt>
                <c:pt idx="557">
                  <c:v>0.85436249123264119</c:v>
                </c:pt>
                <c:pt idx="558">
                  <c:v>0.85589635566932454</c:v>
                </c:pt>
                <c:pt idx="559">
                  <c:v>0.85743022010600789</c:v>
                </c:pt>
                <c:pt idx="560">
                  <c:v>0.85896408454269124</c:v>
                </c:pt>
                <c:pt idx="561">
                  <c:v>0.8604979489793747</c:v>
                </c:pt>
                <c:pt idx="562">
                  <c:v>0.86203181341605806</c:v>
                </c:pt>
                <c:pt idx="563">
                  <c:v>0.86356567785274141</c:v>
                </c:pt>
                <c:pt idx="564">
                  <c:v>0.86509954228942476</c:v>
                </c:pt>
                <c:pt idx="565">
                  <c:v>0.86663340672610822</c:v>
                </c:pt>
                <c:pt idx="566">
                  <c:v>0.86816727116279158</c:v>
                </c:pt>
                <c:pt idx="567">
                  <c:v>0.86970113559947493</c:v>
                </c:pt>
                <c:pt idx="568">
                  <c:v>0.87123500003615828</c:v>
                </c:pt>
                <c:pt idx="569">
                  <c:v>0.87276886447284163</c:v>
                </c:pt>
                <c:pt idx="570">
                  <c:v>0.8743027289095251</c:v>
                </c:pt>
                <c:pt idx="571">
                  <c:v>0.87583659334620845</c:v>
                </c:pt>
                <c:pt idx="572">
                  <c:v>0.8773704577828918</c:v>
                </c:pt>
                <c:pt idx="573">
                  <c:v>0.87890432221957515</c:v>
                </c:pt>
                <c:pt idx="574">
                  <c:v>0.88043818665625861</c:v>
                </c:pt>
                <c:pt idx="575">
                  <c:v>0.88197205109294197</c:v>
                </c:pt>
                <c:pt idx="576">
                  <c:v>0.88350591552962532</c:v>
                </c:pt>
                <c:pt idx="577">
                  <c:v>0.88503977996630867</c:v>
                </c:pt>
                <c:pt idx="578">
                  <c:v>0.88657364440299213</c:v>
                </c:pt>
                <c:pt idx="579">
                  <c:v>0.88810750883967549</c:v>
                </c:pt>
                <c:pt idx="580">
                  <c:v>0.88964137327635884</c:v>
                </c:pt>
                <c:pt idx="581">
                  <c:v>0.89117523771304219</c:v>
                </c:pt>
                <c:pt idx="582">
                  <c:v>0.89270910214972554</c:v>
                </c:pt>
                <c:pt idx="583">
                  <c:v>0.894242966586409</c:v>
                </c:pt>
                <c:pt idx="584">
                  <c:v>0.89577683102309236</c:v>
                </c:pt>
                <c:pt idx="585">
                  <c:v>0.89731069545977571</c:v>
                </c:pt>
                <c:pt idx="586">
                  <c:v>0.89884455989645906</c:v>
                </c:pt>
                <c:pt idx="587">
                  <c:v>0.90037842433314252</c:v>
                </c:pt>
                <c:pt idx="588">
                  <c:v>0.90191228876982588</c:v>
                </c:pt>
                <c:pt idx="589">
                  <c:v>0.90344615320650923</c:v>
                </c:pt>
                <c:pt idx="590">
                  <c:v>0.90498001764319258</c:v>
                </c:pt>
                <c:pt idx="591">
                  <c:v>0.90651388207987593</c:v>
                </c:pt>
                <c:pt idx="592">
                  <c:v>0.9080477465165594</c:v>
                </c:pt>
                <c:pt idx="593">
                  <c:v>0.90958161095324275</c:v>
                </c:pt>
                <c:pt idx="594">
                  <c:v>0.9111154753899261</c:v>
                </c:pt>
                <c:pt idx="595">
                  <c:v>0.91264933982660945</c:v>
                </c:pt>
                <c:pt idx="596">
                  <c:v>0.91418320426329291</c:v>
                </c:pt>
                <c:pt idx="597">
                  <c:v>0.91571706869997627</c:v>
                </c:pt>
                <c:pt idx="598">
                  <c:v>0.91725093313665962</c:v>
                </c:pt>
                <c:pt idx="599">
                  <c:v>0.91878479757334297</c:v>
                </c:pt>
                <c:pt idx="600">
                  <c:v>0.92031866201002643</c:v>
                </c:pt>
                <c:pt idx="601">
                  <c:v>0.92185252644670979</c:v>
                </c:pt>
                <c:pt idx="602">
                  <c:v>0.92338639088339314</c:v>
                </c:pt>
                <c:pt idx="603">
                  <c:v>0.92492025532007649</c:v>
                </c:pt>
                <c:pt idx="604">
                  <c:v>0.92645411975675984</c:v>
                </c:pt>
                <c:pt idx="605">
                  <c:v>0.9279879841934433</c:v>
                </c:pt>
                <c:pt idx="606">
                  <c:v>0.92952184863012666</c:v>
                </c:pt>
                <c:pt idx="607">
                  <c:v>0.93105571306681001</c:v>
                </c:pt>
                <c:pt idx="608">
                  <c:v>0.93258957750349336</c:v>
                </c:pt>
                <c:pt idx="609">
                  <c:v>0.93412344194017682</c:v>
                </c:pt>
                <c:pt idx="610">
                  <c:v>0.93565730637686018</c:v>
                </c:pt>
                <c:pt idx="611">
                  <c:v>0.93719117081354353</c:v>
                </c:pt>
                <c:pt idx="612">
                  <c:v>0.93872503525022688</c:v>
                </c:pt>
                <c:pt idx="613">
                  <c:v>0.94025889968691023</c:v>
                </c:pt>
                <c:pt idx="614">
                  <c:v>0.9417927641235937</c:v>
                </c:pt>
                <c:pt idx="615">
                  <c:v>0.94332662856027705</c:v>
                </c:pt>
                <c:pt idx="616">
                  <c:v>0.9448604929969604</c:v>
                </c:pt>
                <c:pt idx="617">
                  <c:v>0.94639435743364375</c:v>
                </c:pt>
                <c:pt idx="618">
                  <c:v>0.94792822187032721</c:v>
                </c:pt>
                <c:pt idx="619">
                  <c:v>0.94946208630701057</c:v>
                </c:pt>
                <c:pt idx="620">
                  <c:v>0.95099595074369392</c:v>
                </c:pt>
                <c:pt idx="621">
                  <c:v>0.95252981518037727</c:v>
                </c:pt>
                <c:pt idx="622">
                  <c:v>0.95406367961706073</c:v>
                </c:pt>
                <c:pt idx="623">
                  <c:v>0.95559754405374409</c:v>
                </c:pt>
                <c:pt idx="624">
                  <c:v>0.95713140849042744</c:v>
                </c:pt>
                <c:pt idx="625">
                  <c:v>0.95866527292711079</c:v>
                </c:pt>
                <c:pt idx="626">
                  <c:v>0.96019913736379414</c:v>
                </c:pt>
                <c:pt idx="627">
                  <c:v>0.9617330018004776</c:v>
                </c:pt>
                <c:pt idx="628">
                  <c:v>0.96326686623716096</c:v>
                </c:pt>
                <c:pt idx="629">
                  <c:v>0.96480073067384431</c:v>
                </c:pt>
                <c:pt idx="630">
                  <c:v>0.96633459511052766</c:v>
                </c:pt>
                <c:pt idx="631">
                  <c:v>0.96786845954721112</c:v>
                </c:pt>
                <c:pt idx="632">
                  <c:v>0.96940232398389448</c:v>
                </c:pt>
                <c:pt idx="633">
                  <c:v>0.97093618842057783</c:v>
                </c:pt>
                <c:pt idx="634">
                  <c:v>0.97247005285726118</c:v>
                </c:pt>
                <c:pt idx="635">
                  <c:v>0.97400391729394464</c:v>
                </c:pt>
                <c:pt idx="636">
                  <c:v>0.975537781730628</c:v>
                </c:pt>
                <c:pt idx="637">
                  <c:v>0.97707164616731135</c:v>
                </c:pt>
                <c:pt idx="638">
                  <c:v>0.9786055106039947</c:v>
                </c:pt>
                <c:pt idx="639">
                  <c:v>0.98013937504067805</c:v>
                </c:pt>
                <c:pt idx="640">
                  <c:v>0.98167323947736151</c:v>
                </c:pt>
                <c:pt idx="641">
                  <c:v>0.98320710391404487</c:v>
                </c:pt>
                <c:pt idx="642">
                  <c:v>0.98474096835072822</c:v>
                </c:pt>
                <c:pt idx="643">
                  <c:v>0.98627483278741157</c:v>
                </c:pt>
                <c:pt idx="644">
                  <c:v>0.98780869722409503</c:v>
                </c:pt>
                <c:pt idx="645">
                  <c:v>0.98934256166077839</c:v>
                </c:pt>
                <c:pt idx="646">
                  <c:v>0.99087642609746174</c:v>
                </c:pt>
                <c:pt idx="647">
                  <c:v>0.99241029053414509</c:v>
                </c:pt>
                <c:pt idx="648">
                  <c:v>0.99394415497082844</c:v>
                </c:pt>
                <c:pt idx="649">
                  <c:v>0.9954780194075119</c:v>
                </c:pt>
                <c:pt idx="650">
                  <c:v>0.99701188384419526</c:v>
                </c:pt>
                <c:pt idx="651">
                  <c:v>0.99854574828087861</c:v>
                </c:pt>
                <c:pt idx="652">
                  <c:v>1.000079612717562</c:v>
                </c:pt>
                <c:pt idx="653">
                  <c:v>1.0016134771542453</c:v>
                </c:pt>
                <c:pt idx="654">
                  <c:v>1.0031473415909287</c:v>
                </c:pt>
                <c:pt idx="655">
                  <c:v>1.0046812060276122</c:v>
                </c:pt>
                <c:pt idx="656">
                  <c:v>1.0062150704642956</c:v>
                </c:pt>
                <c:pt idx="657">
                  <c:v>1.0077489349009789</c:v>
                </c:pt>
                <c:pt idx="658">
                  <c:v>1.0092827993376623</c:v>
                </c:pt>
                <c:pt idx="659">
                  <c:v>1.0108166637743456</c:v>
                </c:pt>
                <c:pt idx="660">
                  <c:v>1.012350528211029</c:v>
                </c:pt>
                <c:pt idx="661">
                  <c:v>1.0138843926477124</c:v>
                </c:pt>
                <c:pt idx="662">
                  <c:v>1.0154182570843957</c:v>
                </c:pt>
                <c:pt idx="663">
                  <c:v>1.0169521215210791</c:v>
                </c:pt>
                <c:pt idx="664">
                  <c:v>1.0184859859577626</c:v>
                </c:pt>
                <c:pt idx="665">
                  <c:v>1.020019850394446</c:v>
                </c:pt>
                <c:pt idx="666">
                  <c:v>1.0215537148311293</c:v>
                </c:pt>
                <c:pt idx="667">
                  <c:v>1.0230875792678127</c:v>
                </c:pt>
                <c:pt idx="668">
                  <c:v>1.024621443704496</c:v>
                </c:pt>
                <c:pt idx="669">
                  <c:v>1.0261553081411794</c:v>
                </c:pt>
                <c:pt idx="670">
                  <c:v>1.0276891725778627</c:v>
                </c:pt>
                <c:pt idx="671">
                  <c:v>1.0292230370145461</c:v>
                </c:pt>
                <c:pt idx="672">
                  <c:v>1.0307569014512294</c:v>
                </c:pt>
                <c:pt idx="673">
                  <c:v>1.032290765887913</c:v>
                </c:pt>
                <c:pt idx="674">
                  <c:v>1.0338246303245964</c:v>
                </c:pt>
                <c:pt idx="675">
                  <c:v>1.0353584947612797</c:v>
                </c:pt>
                <c:pt idx="676">
                  <c:v>1.0368923591979631</c:v>
                </c:pt>
                <c:pt idx="677">
                  <c:v>1.0384262236346464</c:v>
                </c:pt>
                <c:pt idx="678">
                  <c:v>1.0399600880713298</c:v>
                </c:pt>
                <c:pt idx="679">
                  <c:v>1.0414939525080131</c:v>
                </c:pt>
                <c:pt idx="680">
                  <c:v>1.0430278169446965</c:v>
                </c:pt>
                <c:pt idx="681">
                  <c:v>1.0445616813813798</c:v>
                </c:pt>
                <c:pt idx="682">
                  <c:v>1.0460955458180634</c:v>
                </c:pt>
                <c:pt idx="683">
                  <c:v>1.0476294102547468</c:v>
                </c:pt>
                <c:pt idx="684">
                  <c:v>1.0491632746914301</c:v>
                </c:pt>
                <c:pt idx="685">
                  <c:v>1.0506971391281135</c:v>
                </c:pt>
                <c:pt idx="686">
                  <c:v>1.0522310035647968</c:v>
                </c:pt>
                <c:pt idx="687">
                  <c:v>1.0537648680014802</c:v>
                </c:pt>
                <c:pt idx="688">
                  <c:v>1.0552987324381635</c:v>
                </c:pt>
                <c:pt idx="689">
                  <c:v>1.0568325968748469</c:v>
                </c:pt>
                <c:pt idx="690">
                  <c:v>1.0583664613115304</c:v>
                </c:pt>
                <c:pt idx="691">
                  <c:v>1.0599003257482138</c:v>
                </c:pt>
                <c:pt idx="692">
                  <c:v>1.0614341901848972</c:v>
                </c:pt>
                <c:pt idx="693">
                  <c:v>1.0629680546215805</c:v>
                </c:pt>
                <c:pt idx="694">
                  <c:v>1.0645019190582639</c:v>
                </c:pt>
                <c:pt idx="695">
                  <c:v>1.0660357834949472</c:v>
                </c:pt>
                <c:pt idx="696">
                  <c:v>1.0675696479316306</c:v>
                </c:pt>
                <c:pt idx="697">
                  <c:v>1.0691035123683139</c:v>
                </c:pt>
                <c:pt idx="698">
                  <c:v>1.0706373768049973</c:v>
                </c:pt>
                <c:pt idx="699">
                  <c:v>1.0721712412416808</c:v>
                </c:pt>
                <c:pt idx="700">
                  <c:v>1.0737051056783642</c:v>
                </c:pt>
                <c:pt idx="701">
                  <c:v>1.0752389701150475</c:v>
                </c:pt>
                <c:pt idx="702">
                  <c:v>1.0767728345517309</c:v>
                </c:pt>
                <c:pt idx="703">
                  <c:v>1.0783066989884142</c:v>
                </c:pt>
                <c:pt idx="704">
                  <c:v>1.0798405634250976</c:v>
                </c:pt>
                <c:pt idx="705">
                  <c:v>1.081374427861781</c:v>
                </c:pt>
                <c:pt idx="706">
                  <c:v>1.0829082922984643</c:v>
                </c:pt>
                <c:pt idx="707">
                  <c:v>1.0844421567351477</c:v>
                </c:pt>
                <c:pt idx="708">
                  <c:v>1.0859760211718312</c:v>
                </c:pt>
                <c:pt idx="709">
                  <c:v>1.0875098856085146</c:v>
                </c:pt>
                <c:pt idx="710">
                  <c:v>1.0890437500451979</c:v>
                </c:pt>
                <c:pt idx="711">
                  <c:v>1.0905776144818813</c:v>
                </c:pt>
                <c:pt idx="712">
                  <c:v>1.0921114789185646</c:v>
                </c:pt>
                <c:pt idx="713">
                  <c:v>1.093645343355248</c:v>
                </c:pt>
                <c:pt idx="714">
                  <c:v>1.0951792077919313</c:v>
                </c:pt>
                <c:pt idx="715">
                  <c:v>1.0967130722286147</c:v>
                </c:pt>
                <c:pt idx="716">
                  <c:v>1.098246936665298</c:v>
                </c:pt>
                <c:pt idx="717">
                  <c:v>1.0997808011019816</c:v>
                </c:pt>
                <c:pt idx="718">
                  <c:v>1.101314665538665</c:v>
                </c:pt>
                <c:pt idx="719">
                  <c:v>1.1028485299753483</c:v>
                </c:pt>
                <c:pt idx="720">
                  <c:v>1.1043823944120317</c:v>
                </c:pt>
                <c:pt idx="721">
                  <c:v>1.105916258848715</c:v>
                </c:pt>
                <c:pt idx="722">
                  <c:v>1.1074501232853984</c:v>
                </c:pt>
                <c:pt idx="723">
                  <c:v>1.1089839877220817</c:v>
                </c:pt>
                <c:pt idx="724">
                  <c:v>1.1105178521587651</c:v>
                </c:pt>
                <c:pt idx="725">
                  <c:v>1.1120517165954484</c:v>
                </c:pt>
                <c:pt idx="726">
                  <c:v>1.113585581032132</c:v>
                </c:pt>
                <c:pt idx="727">
                  <c:v>1.1151194454688154</c:v>
                </c:pt>
                <c:pt idx="728">
                  <c:v>1.1166533099054987</c:v>
                </c:pt>
                <c:pt idx="729">
                  <c:v>1.1181871743421821</c:v>
                </c:pt>
                <c:pt idx="730">
                  <c:v>1.1197210387788654</c:v>
                </c:pt>
                <c:pt idx="731">
                  <c:v>1.1212549032155488</c:v>
                </c:pt>
                <c:pt idx="732">
                  <c:v>1.1227887676522321</c:v>
                </c:pt>
                <c:pt idx="733">
                  <c:v>1.1243226320889155</c:v>
                </c:pt>
                <c:pt idx="734">
                  <c:v>1.125856496525599</c:v>
                </c:pt>
                <c:pt idx="735">
                  <c:v>1.1273903609622824</c:v>
                </c:pt>
                <c:pt idx="736">
                  <c:v>1.1289242253989658</c:v>
                </c:pt>
                <c:pt idx="737">
                  <c:v>1.1304580898356491</c:v>
                </c:pt>
                <c:pt idx="738">
                  <c:v>1.1319919542723325</c:v>
                </c:pt>
                <c:pt idx="739">
                  <c:v>1.1335258187090158</c:v>
                </c:pt>
                <c:pt idx="740">
                  <c:v>1.1350596831456992</c:v>
                </c:pt>
                <c:pt idx="741">
                  <c:v>1.1365935475823825</c:v>
                </c:pt>
                <c:pt idx="742">
                  <c:v>1.1381274120190659</c:v>
                </c:pt>
                <c:pt idx="743">
                  <c:v>1.1396612764557494</c:v>
                </c:pt>
                <c:pt idx="744">
                  <c:v>1.1411951408924328</c:v>
                </c:pt>
                <c:pt idx="745">
                  <c:v>1.1427290053291161</c:v>
                </c:pt>
                <c:pt idx="746">
                  <c:v>1.1442628697657995</c:v>
                </c:pt>
                <c:pt idx="747">
                  <c:v>1.1457967342024828</c:v>
                </c:pt>
                <c:pt idx="748">
                  <c:v>1.1473305986391662</c:v>
                </c:pt>
                <c:pt idx="749">
                  <c:v>1.1488644630758496</c:v>
                </c:pt>
                <c:pt idx="750">
                  <c:v>1.1503983275125329</c:v>
                </c:pt>
                <c:pt idx="751">
                  <c:v>1.1519321919492163</c:v>
                </c:pt>
                <c:pt idx="752">
                  <c:v>1.1534660563858998</c:v>
                </c:pt>
                <c:pt idx="753">
                  <c:v>1.1549999208225832</c:v>
                </c:pt>
                <c:pt idx="754">
                  <c:v>1.1565337852592665</c:v>
                </c:pt>
                <c:pt idx="755">
                  <c:v>1.1580676496959499</c:v>
                </c:pt>
                <c:pt idx="756">
                  <c:v>1.1596015141326332</c:v>
                </c:pt>
                <c:pt idx="757">
                  <c:v>1.1611353785693166</c:v>
                </c:pt>
                <c:pt idx="758">
                  <c:v>1.1626692430059999</c:v>
                </c:pt>
                <c:pt idx="759">
                  <c:v>1.1642031074426833</c:v>
                </c:pt>
                <c:pt idx="760">
                  <c:v>1.1657369718793666</c:v>
                </c:pt>
                <c:pt idx="761">
                  <c:v>1.1672708363160502</c:v>
                </c:pt>
                <c:pt idx="762">
                  <c:v>1.1688047007527336</c:v>
                </c:pt>
                <c:pt idx="763">
                  <c:v>1.1703385651894169</c:v>
                </c:pt>
                <c:pt idx="764">
                  <c:v>1.1718724296261003</c:v>
                </c:pt>
                <c:pt idx="765">
                  <c:v>1.1734062940627836</c:v>
                </c:pt>
                <c:pt idx="766">
                  <c:v>1.174940158499467</c:v>
                </c:pt>
                <c:pt idx="767">
                  <c:v>1.1764740229361503</c:v>
                </c:pt>
                <c:pt idx="768">
                  <c:v>1.1780078873728337</c:v>
                </c:pt>
                <c:pt idx="769">
                  <c:v>1.179541751809517</c:v>
                </c:pt>
                <c:pt idx="770">
                  <c:v>1.1810756162462006</c:v>
                </c:pt>
                <c:pt idx="771">
                  <c:v>1.182609480682884</c:v>
                </c:pt>
                <c:pt idx="772">
                  <c:v>1.1841433451195673</c:v>
                </c:pt>
                <c:pt idx="773">
                  <c:v>1.1856772095562507</c:v>
                </c:pt>
                <c:pt idx="774">
                  <c:v>1.187211073992934</c:v>
                </c:pt>
                <c:pt idx="775">
                  <c:v>1.1887449384296174</c:v>
                </c:pt>
                <c:pt idx="776">
                  <c:v>1.1902788028663007</c:v>
                </c:pt>
                <c:pt idx="777">
                  <c:v>1.1918126673029841</c:v>
                </c:pt>
                <c:pt idx="778">
                  <c:v>1.1933465317396676</c:v>
                </c:pt>
                <c:pt idx="779">
                  <c:v>1.194880396176351</c:v>
                </c:pt>
                <c:pt idx="780">
                  <c:v>1.1964142606130344</c:v>
                </c:pt>
                <c:pt idx="781">
                  <c:v>1.1979481250497177</c:v>
                </c:pt>
                <c:pt idx="782">
                  <c:v>1.1994819894864011</c:v>
                </c:pt>
                <c:pt idx="783">
                  <c:v>1.2010158539230844</c:v>
                </c:pt>
                <c:pt idx="784">
                  <c:v>1.2025497183597678</c:v>
                </c:pt>
                <c:pt idx="785">
                  <c:v>1.2040835827964511</c:v>
                </c:pt>
                <c:pt idx="786">
                  <c:v>1.2056174472331345</c:v>
                </c:pt>
                <c:pt idx="787">
                  <c:v>1.207151311669818</c:v>
                </c:pt>
                <c:pt idx="788">
                  <c:v>1.2086851761065014</c:v>
                </c:pt>
                <c:pt idx="789">
                  <c:v>1.2102190405431847</c:v>
                </c:pt>
                <c:pt idx="790">
                  <c:v>1.2117529049798681</c:v>
                </c:pt>
                <c:pt idx="791">
                  <c:v>1.2132867694165514</c:v>
                </c:pt>
                <c:pt idx="792">
                  <c:v>1.2148206338532348</c:v>
                </c:pt>
                <c:pt idx="793">
                  <c:v>1.2163544982899182</c:v>
                </c:pt>
                <c:pt idx="794">
                  <c:v>1.2178883627266015</c:v>
                </c:pt>
                <c:pt idx="795">
                  <c:v>1.2194222271632849</c:v>
                </c:pt>
                <c:pt idx="796">
                  <c:v>1.2209560915999684</c:v>
                </c:pt>
                <c:pt idx="797">
                  <c:v>1.2224899560366518</c:v>
                </c:pt>
                <c:pt idx="798">
                  <c:v>1.2240238204733351</c:v>
                </c:pt>
                <c:pt idx="799">
                  <c:v>1.2255576849100185</c:v>
                </c:pt>
                <c:pt idx="800">
                  <c:v>1.2270915493467018</c:v>
                </c:pt>
                <c:pt idx="801">
                  <c:v>1.2286254137833852</c:v>
                </c:pt>
                <c:pt idx="802">
                  <c:v>1.2301592782200685</c:v>
                </c:pt>
                <c:pt idx="803">
                  <c:v>1.2316931426567519</c:v>
                </c:pt>
                <c:pt idx="804">
                  <c:v>1.2332270070934352</c:v>
                </c:pt>
                <c:pt idx="805">
                  <c:v>1.2347608715301188</c:v>
                </c:pt>
                <c:pt idx="806">
                  <c:v>1.2362947359668022</c:v>
                </c:pt>
                <c:pt idx="807">
                  <c:v>1.2378286004034855</c:v>
                </c:pt>
                <c:pt idx="808">
                  <c:v>1.2393624648401689</c:v>
                </c:pt>
                <c:pt idx="809">
                  <c:v>1.2408963292768522</c:v>
                </c:pt>
                <c:pt idx="810">
                  <c:v>1.2424301937135356</c:v>
                </c:pt>
                <c:pt idx="811">
                  <c:v>1.2439640581502189</c:v>
                </c:pt>
                <c:pt idx="812">
                  <c:v>1.2454979225869023</c:v>
                </c:pt>
                <c:pt idx="813">
                  <c:v>1.2470317870235859</c:v>
                </c:pt>
                <c:pt idx="814">
                  <c:v>1.2485656514602692</c:v>
                </c:pt>
                <c:pt idx="815">
                  <c:v>1.2500995158969526</c:v>
                </c:pt>
                <c:pt idx="816">
                  <c:v>1.2516333803336359</c:v>
                </c:pt>
                <c:pt idx="817">
                  <c:v>1.2531672447703193</c:v>
                </c:pt>
                <c:pt idx="818">
                  <c:v>1.2547011092070026</c:v>
                </c:pt>
                <c:pt idx="819">
                  <c:v>1.256234973643686</c:v>
                </c:pt>
                <c:pt idx="820">
                  <c:v>1.2577688380803693</c:v>
                </c:pt>
                <c:pt idx="821">
                  <c:v>1.2593027025170527</c:v>
                </c:pt>
                <c:pt idx="822">
                  <c:v>1.2608365669537362</c:v>
                </c:pt>
                <c:pt idx="823">
                  <c:v>1.2623704313904196</c:v>
                </c:pt>
                <c:pt idx="824">
                  <c:v>1.263904295827103</c:v>
                </c:pt>
                <c:pt idx="825">
                  <c:v>1.2654381602637863</c:v>
                </c:pt>
                <c:pt idx="826">
                  <c:v>1.2669720247004697</c:v>
                </c:pt>
                <c:pt idx="827">
                  <c:v>1.268505889137153</c:v>
                </c:pt>
              </c:numCache>
            </c:numRef>
          </c:xVal>
          <c:yVal>
            <c:numRef>
              <c:f>Viscosity!$IB$2:$IB$17600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25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20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-4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25</c:v>
                </c:pt>
                <c:pt idx="76">
                  <c:v>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4</c:v>
                </c:pt>
                <c:pt idx="94">
                  <c:v>4</c:v>
                </c:pt>
                <c:pt idx="95">
                  <c:v>0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0</c:v>
                </c:pt>
                <c:pt idx="103">
                  <c:v>4</c:v>
                </c:pt>
                <c:pt idx="104">
                  <c:v>0</c:v>
                </c:pt>
                <c:pt idx="105">
                  <c:v>4</c:v>
                </c:pt>
                <c:pt idx="106">
                  <c:v>91</c:v>
                </c:pt>
                <c:pt idx="107">
                  <c:v>0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</c:v>
                </c:pt>
                <c:pt idx="133">
                  <c:v>36</c:v>
                </c:pt>
                <c:pt idx="134">
                  <c:v>16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</c:v>
                </c:pt>
                <c:pt idx="159">
                  <c:v>4</c:v>
                </c:pt>
                <c:pt idx="160">
                  <c:v>0</c:v>
                </c:pt>
                <c:pt idx="161">
                  <c:v>4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0</c:v>
                </c:pt>
                <c:pt idx="169">
                  <c:v>-4</c:v>
                </c:pt>
                <c:pt idx="170">
                  <c:v>4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</c:v>
                </c:pt>
                <c:pt idx="179">
                  <c:v>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</c:v>
                </c:pt>
                <c:pt idx="189">
                  <c:v>8</c:v>
                </c:pt>
                <c:pt idx="190">
                  <c:v>0</c:v>
                </c:pt>
                <c:pt idx="191">
                  <c:v>0</c:v>
                </c:pt>
                <c:pt idx="192">
                  <c:v>4</c:v>
                </c:pt>
                <c:pt idx="193">
                  <c:v>4</c:v>
                </c:pt>
                <c:pt idx="194">
                  <c:v>0</c:v>
                </c:pt>
                <c:pt idx="195">
                  <c:v>0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</c:v>
                </c:pt>
                <c:pt idx="216">
                  <c:v>0</c:v>
                </c:pt>
                <c:pt idx="217">
                  <c:v>4</c:v>
                </c:pt>
                <c:pt idx="218">
                  <c:v>4</c:v>
                </c:pt>
                <c:pt idx="219">
                  <c:v>0</c:v>
                </c:pt>
                <c:pt idx="220">
                  <c:v>8</c:v>
                </c:pt>
                <c:pt idx="221">
                  <c:v>0</c:v>
                </c:pt>
                <c:pt idx="222">
                  <c:v>4</c:v>
                </c:pt>
                <c:pt idx="223">
                  <c:v>25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4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4</c:v>
                </c:pt>
                <c:pt idx="240">
                  <c:v>53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</c:v>
                </c:pt>
                <c:pt idx="261">
                  <c:v>0</c:v>
                </c:pt>
                <c:pt idx="262">
                  <c:v>4</c:v>
                </c:pt>
                <c:pt idx="263">
                  <c:v>0</c:v>
                </c:pt>
                <c:pt idx="264">
                  <c:v>4</c:v>
                </c:pt>
                <c:pt idx="265">
                  <c:v>4</c:v>
                </c:pt>
                <c:pt idx="266">
                  <c:v>0</c:v>
                </c:pt>
                <c:pt idx="267">
                  <c:v>16</c:v>
                </c:pt>
                <c:pt idx="268">
                  <c:v>28</c:v>
                </c:pt>
                <c:pt idx="269">
                  <c:v>36</c:v>
                </c:pt>
                <c:pt idx="270">
                  <c:v>12</c:v>
                </c:pt>
                <c:pt idx="271">
                  <c:v>4</c:v>
                </c:pt>
                <c:pt idx="272">
                  <c:v>8</c:v>
                </c:pt>
                <c:pt idx="273">
                  <c:v>0</c:v>
                </c:pt>
                <c:pt idx="274">
                  <c:v>45</c:v>
                </c:pt>
                <c:pt idx="275">
                  <c:v>8</c:v>
                </c:pt>
                <c:pt idx="276">
                  <c:v>0</c:v>
                </c:pt>
                <c:pt idx="277">
                  <c:v>4</c:v>
                </c:pt>
                <c:pt idx="278">
                  <c:v>20</c:v>
                </c:pt>
                <c:pt idx="279">
                  <c:v>12</c:v>
                </c:pt>
                <c:pt idx="280">
                  <c:v>4</c:v>
                </c:pt>
                <c:pt idx="281">
                  <c:v>12</c:v>
                </c:pt>
                <c:pt idx="282">
                  <c:v>4</c:v>
                </c:pt>
                <c:pt idx="283">
                  <c:v>8</c:v>
                </c:pt>
                <c:pt idx="284">
                  <c:v>8</c:v>
                </c:pt>
                <c:pt idx="285">
                  <c:v>4</c:v>
                </c:pt>
                <c:pt idx="286">
                  <c:v>0</c:v>
                </c:pt>
                <c:pt idx="287">
                  <c:v>20</c:v>
                </c:pt>
                <c:pt idx="288">
                  <c:v>4</c:v>
                </c:pt>
                <c:pt idx="289">
                  <c:v>4</c:v>
                </c:pt>
                <c:pt idx="290">
                  <c:v>12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8</c:v>
                </c:pt>
                <c:pt idx="295">
                  <c:v>0</c:v>
                </c:pt>
                <c:pt idx="296">
                  <c:v>16</c:v>
                </c:pt>
                <c:pt idx="297">
                  <c:v>4</c:v>
                </c:pt>
                <c:pt idx="298">
                  <c:v>16</c:v>
                </c:pt>
                <c:pt idx="299">
                  <c:v>4</c:v>
                </c:pt>
                <c:pt idx="300">
                  <c:v>12</c:v>
                </c:pt>
                <c:pt idx="301">
                  <c:v>-4</c:v>
                </c:pt>
                <c:pt idx="302">
                  <c:v>0</c:v>
                </c:pt>
                <c:pt idx="303">
                  <c:v>4</c:v>
                </c:pt>
                <c:pt idx="304">
                  <c:v>0</c:v>
                </c:pt>
                <c:pt idx="305">
                  <c:v>4</c:v>
                </c:pt>
                <c:pt idx="306">
                  <c:v>0</c:v>
                </c:pt>
                <c:pt idx="307">
                  <c:v>4</c:v>
                </c:pt>
                <c:pt idx="308">
                  <c:v>4</c:v>
                </c:pt>
                <c:pt idx="309">
                  <c:v>28</c:v>
                </c:pt>
                <c:pt idx="310">
                  <c:v>8</c:v>
                </c:pt>
                <c:pt idx="311">
                  <c:v>4</c:v>
                </c:pt>
                <c:pt idx="312">
                  <c:v>0</c:v>
                </c:pt>
                <c:pt idx="313">
                  <c:v>0</c:v>
                </c:pt>
                <c:pt idx="314">
                  <c:v>4</c:v>
                </c:pt>
                <c:pt idx="315">
                  <c:v>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0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12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0</c:v>
                </c:pt>
                <c:pt idx="337">
                  <c:v>12</c:v>
                </c:pt>
                <c:pt idx="338">
                  <c:v>0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8</c:v>
                </c:pt>
                <c:pt idx="344">
                  <c:v>4</c:v>
                </c:pt>
                <c:pt idx="345">
                  <c:v>4</c:v>
                </c:pt>
                <c:pt idx="346">
                  <c:v>0</c:v>
                </c:pt>
                <c:pt idx="347">
                  <c:v>4</c:v>
                </c:pt>
                <c:pt idx="348">
                  <c:v>4</c:v>
                </c:pt>
                <c:pt idx="349">
                  <c:v>0</c:v>
                </c:pt>
                <c:pt idx="350">
                  <c:v>4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28</c:v>
                </c:pt>
                <c:pt idx="355">
                  <c:v>0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-8</c:v>
                </c:pt>
                <c:pt idx="364">
                  <c:v>4</c:v>
                </c:pt>
                <c:pt idx="365">
                  <c:v>8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4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0</c:v>
                </c:pt>
                <c:pt idx="378">
                  <c:v>-4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71</c:v>
                </c:pt>
                <c:pt idx="385">
                  <c:v>0</c:v>
                </c:pt>
                <c:pt idx="386">
                  <c:v>0</c:v>
                </c:pt>
                <c:pt idx="387">
                  <c:v>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16</c:v>
                </c:pt>
                <c:pt idx="392">
                  <c:v>0</c:v>
                </c:pt>
                <c:pt idx="393">
                  <c:v>0</c:v>
                </c:pt>
                <c:pt idx="394">
                  <c:v>4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-4</c:v>
                </c:pt>
                <c:pt idx="402">
                  <c:v>0</c:v>
                </c:pt>
                <c:pt idx="403">
                  <c:v>0</c:v>
                </c:pt>
                <c:pt idx="404">
                  <c:v>4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</c:v>
                </c:pt>
                <c:pt idx="412">
                  <c:v>4</c:v>
                </c:pt>
                <c:pt idx="413">
                  <c:v>8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</c:v>
                </c:pt>
                <c:pt idx="436">
                  <c:v>0</c:v>
                </c:pt>
                <c:pt idx="437">
                  <c:v>33</c:v>
                </c:pt>
                <c:pt idx="438">
                  <c:v>16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4</c:v>
                </c:pt>
                <c:pt idx="444">
                  <c:v>0</c:v>
                </c:pt>
                <c:pt idx="445">
                  <c:v>-4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0</c:v>
                </c:pt>
                <c:pt idx="453">
                  <c:v>0</c:v>
                </c:pt>
                <c:pt idx="454">
                  <c:v>4</c:v>
                </c:pt>
                <c:pt idx="455">
                  <c:v>0</c:v>
                </c:pt>
                <c:pt idx="456">
                  <c:v>4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8</c:v>
                </c:pt>
                <c:pt idx="463">
                  <c:v>4</c:v>
                </c:pt>
                <c:pt idx="464">
                  <c:v>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76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12</c:v>
                </c:pt>
                <c:pt idx="484">
                  <c:v>0</c:v>
                </c:pt>
                <c:pt idx="485">
                  <c:v>16</c:v>
                </c:pt>
                <c:pt idx="486">
                  <c:v>4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8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0</c:v>
                </c:pt>
                <c:pt idx="495">
                  <c:v>-4</c:v>
                </c:pt>
                <c:pt idx="496">
                  <c:v>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-4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4</c:v>
                </c:pt>
                <c:pt idx="518">
                  <c:v>0</c:v>
                </c:pt>
                <c:pt idx="519">
                  <c:v>0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</c:v>
                </c:pt>
                <c:pt idx="528">
                  <c:v>4</c:v>
                </c:pt>
                <c:pt idx="529">
                  <c:v>0</c:v>
                </c:pt>
                <c:pt idx="530">
                  <c:v>-4</c:v>
                </c:pt>
                <c:pt idx="531">
                  <c:v>190</c:v>
                </c:pt>
                <c:pt idx="532">
                  <c:v>4</c:v>
                </c:pt>
                <c:pt idx="533">
                  <c:v>0</c:v>
                </c:pt>
                <c:pt idx="534">
                  <c:v>0</c:v>
                </c:pt>
                <c:pt idx="535">
                  <c:v>8</c:v>
                </c:pt>
                <c:pt idx="536">
                  <c:v>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33</c:v>
                </c:pt>
                <c:pt idx="542">
                  <c:v>4</c:v>
                </c:pt>
                <c:pt idx="543">
                  <c:v>4</c:v>
                </c:pt>
                <c:pt idx="544">
                  <c:v>0</c:v>
                </c:pt>
                <c:pt idx="545">
                  <c:v>0</c:v>
                </c:pt>
                <c:pt idx="546">
                  <c:v>4</c:v>
                </c:pt>
                <c:pt idx="547">
                  <c:v>0</c:v>
                </c:pt>
                <c:pt idx="548">
                  <c:v>4</c:v>
                </c:pt>
                <c:pt idx="549">
                  <c:v>0</c:v>
                </c:pt>
                <c:pt idx="550">
                  <c:v>4</c:v>
                </c:pt>
                <c:pt idx="551">
                  <c:v>4</c:v>
                </c:pt>
                <c:pt idx="552">
                  <c:v>0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0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8</c:v>
                </c:pt>
                <c:pt idx="570">
                  <c:v>4</c:v>
                </c:pt>
                <c:pt idx="571">
                  <c:v>4</c:v>
                </c:pt>
                <c:pt idx="572">
                  <c:v>16</c:v>
                </c:pt>
                <c:pt idx="573">
                  <c:v>8</c:v>
                </c:pt>
                <c:pt idx="574">
                  <c:v>4</c:v>
                </c:pt>
                <c:pt idx="575">
                  <c:v>45</c:v>
                </c:pt>
                <c:pt idx="576">
                  <c:v>4</c:v>
                </c:pt>
                <c:pt idx="577">
                  <c:v>4</c:v>
                </c:pt>
                <c:pt idx="578">
                  <c:v>12</c:v>
                </c:pt>
                <c:pt idx="579">
                  <c:v>8</c:v>
                </c:pt>
                <c:pt idx="580">
                  <c:v>20</c:v>
                </c:pt>
                <c:pt idx="581">
                  <c:v>53</c:v>
                </c:pt>
                <c:pt idx="582">
                  <c:v>4</c:v>
                </c:pt>
                <c:pt idx="583">
                  <c:v>8</c:v>
                </c:pt>
                <c:pt idx="584">
                  <c:v>0</c:v>
                </c:pt>
                <c:pt idx="585">
                  <c:v>20</c:v>
                </c:pt>
                <c:pt idx="586">
                  <c:v>20</c:v>
                </c:pt>
                <c:pt idx="587">
                  <c:v>8</c:v>
                </c:pt>
                <c:pt idx="588">
                  <c:v>8</c:v>
                </c:pt>
                <c:pt idx="589">
                  <c:v>20</c:v>
                </c:pt>
                <c:pt idx="590">
                  <c:v>40</c:v>
                </c:pt>
                <c:pt idx="591">
                  <c:v>16</c:v>
                </c:pt>
                <c:pt idx="592">
                  <c:v>16</c:v>
                </c:pt>
                <c:pt idx="593">
                  <c:v>28</c:v>
                </c:pt>
                <c:pt idx="594">
                  <c:v>12</c:v>
                </c:pt>
                <c:pt idx="595">
                  <c:v>8</c:v>
                </c:pt>
                <c:pt idx="596">
                  <c:v>12</c:v>
                </c:pt>
                <c:pt idx="597">
                  <c:v>16</c:v>
                </c:pt>
                <c:pt idx="598">
                  <c:v>8</c:v>
                </c:pt>
                <c:pt idx="599">
                  <c:v>8</c:v>
                </c:pt>
                <c:pt idx="600">
                  <c:v>4</c:v>
                </c:pt>
                <c:pt idx="601">
                  <c:v>12</c:v>
                </c:pt>
                <c:pt idx="602">
                  <c:v>4</c:v>
                </c:pt>
                <c:pt idx="603">
                  <c:v>12</c:v>
                </c:pt>
                <c:pt idx="604">
                  <c:v>4</c:v>
                </c:pt>
                <c:pt idx="605">
                  <c:v>25</c:v>
                </c:pt>
                <c:pt idx="606">
                  <c:v>25</c:v>
                </c:pt>
                <c:pt idx="607">
                  <c:v>56</c:v>
                </c:pt>
                <c:pt idx="608">
                  <c:v>28</c:v>
                </c:pt>
                <c:pt idx="609">
                  <c:v>16</c:v>
                </c:pt>
                <c:pt idx="610">
                  <c:v>12</c:v>
                </c:pt>
                <c:pt idx="611">
                  <c:v>45</c:v>
                </c:pt>
                <c:pt idx="612">
                  <c:v>65</c:v>
                </c:pt>
                <c:pt idx="613">
                  <c:v>4</c:v>
                </c:pt>
                <c:pt idx="614">
                  <c:v>16</c:v>
                </c:pt>
                <c:pt idx="615">
                  <c:v>25</c:v>
                </c:pt>
                <c:pt idx="616">
                  <c:v>71</c:v>
                </c:pt>
                <c:pt idx="617">
                  <c:v>16</c:v>
                </c:pt>
                <c:pt idx="618">
                  <c:v>25</c:v>
                </c:pt>
                <c:pt idx="619">
                  <c:v>16</c:v>
                </c:pt>
                <c:pt idx="620">
                  <c:v>16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12</c:v>
                </c:pt>
                <c:pt idx="626">
                  <c:v>8</c:v>
                </c:pt>
                <c:pt idx="627">
                  <c:v>8</c:v>
                </c:pt>
                <c:pt idx="628">
                  <c:v>12</c:v>
                </c:pt>
                <c:pt idx="629">
                  <c:v>12</c:v>
                </c:pt>
                <c:pt idx="630">
                  <c:v>12</c:v>
                </c:pt>
                <c:pt idx="631">
                  <c:v>16</c:v>
                </c:pt>
                <c:pt idx="632">
                  <c:v>16</c:v>
                </c:pt>
                <c:pt idx="633">
                  <c:v>12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20</c:v>
                </c:pt>
                <c:pt idx="638">
                  <c:v>25</c:v>
                </c:pt>
                <c:pt idx="639">
                  <c:v>28</c:v>
                </c:pt>
                <c:pt idx="640">
                  <c:v>33</c:v>
                </c:pt>
                <c:pt idx="641">
                  <c:v>36</c:v>
                </c:pt>
                <c:pt idx="642">
                  <c:v>68</c:v>
                </c:pt>
                <c:pt idx="643">
                  <c:v>45</c:v>
                </c:pt>
                <c:pt idx="644">
                  <c:v>53</c:v>
                </c:pt>
                <c:pt idx="645">
                  <c:v>60</c:v>
                </c:pt>
                <c:pt idx="646">
                  <c:v>68</c:v>
                </c:pt>
                <c:pt idx="647">
                  <c:v>76</c:v>
                </c:pt>
                <c:pt idx="648">
                  <c:v>85</c:v>
                </c:pt>
                <c:pt idx="649">
                  <c:v>88</c:v>
                </c:pt>
                <c:pt idx="650">
                  <c:v>96</c:v>
                </c:pt>
                <c:pt idx="651">
                  <c:v>132</c:v>
                </c:pt>
                <c:pt idx="652">
                  <c:v>108</c:v>
                </c:pt>
                <c:pt idx="653">
                  <c:v>117</c:v>
                </c:pt>
                <c:pt idx="654">
                  <c:v>125</c:v>
                </c:pt>
                <c:pt idx="655">
                  <c:v>137</c:v>
                </c:pt>
                <c:pt idx="656">
                  <c:v>145</c:v>
                </c:pt>
                <c:pt idx="657">
                  <c:v>152</c:v>
                </c:pt>
                <c:pt idx="658">
                  <c:v>165</c:v>
                </c:pt>
                <c:pt idx="659">
                  <c:v>172</c:v>
                </c:pt>
                <c:pt idx="660">
                  <c:v>182</c:v>
                </c:pt>
                <c:pt idx="661">
                  <c:v>188</c:v>
                </c:pt>
                <c:pt idx="662">
                  <c:v>200</c:v>
                </c:pt>
                <c:pt idx="663">
                  <c:v>213</c:v>
                </c:pt>
                <c:pt idx="664">
                  <c:v>227</c:v>
                </c:pt>
                <c:pt idx="665">
                  <c:v>294</c:v>
                </c:pt>
                <c:pt idx="666">
                  <c:v>237</c:v>
                </c:pt>
                <c:pt idx="667">
                  <c:v>240</c:v>
                </c:pt>
                <c:pt idx="668">
                  <c:v>247</c:v>
                </c:pt>
                <c:pt idx="669">
                  <c:v>243</c:v>
                </c:pt>
                <c:pt idx="670">
                  <c:v>267</c:v>
                </c:pt>
                <c:pt idx="671">
                  <c:v>270</c:v>
                </c:pt>
                <c:pt idx="672">
                  <c:v>280</c:v>
                </c:pt>
                <c:pt idx="673">
                  <c:v>284</c:v>
                </c:pt>
                <c:pt idx="674">
                  <c:v>287</c:v>
                </c:pt>
                <c:pt idx="675">
                  <c:v>294</c:v>
                </c:pt>
                <c:pt idx="676">
                  <c:v>367</c:v>
                </c:pt>
                <c:pt idx="677">
                  <c:v>300</c:v>
                </c:pt>
                <c:pt idx="678">
                  <c:v>314</c:v>
                </c:pt>
                <c:pt idx="679">
                  <c:v>340</c:v>
                </c:pt>
                <c:pt idx="680">
                  <c:v>337</c:v>
                </c:pt>
                <c:pt idx="681">
                  <c:v>337</c:v>
                </c:pt>
                <c:pt idx="682">
                  <c:v>384</c:v>
                </c:pt>
                <c:pt idx="683">
                  <c:v>354</c:v>
                </c:pt>
                <c:pt idx="684">
                  <c:v>374</c:v>
                </c:pt>
                <c:pt idx="685">
                  <c:v>380</c:v>
                </c:pt>
                <c:pt idx="686">
                  <c:v>394</c:v>
                </c:pt>
                <c:pt idx="687">
                  <c:v>404</c:v>
                </c:pt>
                <c:pt idx="688">
                  <c:v>417</c:v>
                </c:pt>
                <c:pt idx="689">
                  <c:v>427</c:v>
                </c:pt>
                <c:pt idx="690">
                  <c:v>430</c:v>
                </c:pt>
                <c:pt idx="691">
                  <c:v>447</c:v>
                </c:pt>
                <c:pt idx="692">
                  <c:v>477</c:v>
                </c:pt>
                <c:pt idx="693">
                  <c:v>527</c:v>
                </c:pt>
                <c:pt idx="694">
                  <c:v>571</c:v>
                </c:pt>
                <c:pt idx="695">
                  <c:v>577</c:v>
                </c:pt>
                <c:pt idx="696">
                  <c:v>587</c:v>
                </c:pt>
                <c:pt idx="697">
                  <c:v>604</c:v>
                </c:pt>
                <c:pt idx="698">
                  <c:v>621</c:v>
                </c:pt>
                <c:pt idx="699">
                  <c:v>631</c:v>
                </c:pt>
                <c:pt idx="700">
                  <c:v>644</c:v>
                </c:pt>
                <c:pt idx="701">
                  <c:v>668</c:v>
                </c:pt>
                <c:pt idx="702">
                  <c:v>698</c:v>
                </c:pt>
                <c:pt idx="703">
                  <c:v>744</c:v>
                </c:pt>
                <c:pt idx="704">
                  <c:v>771</c:v>
                </c:pt>
                <c:pt idx="705">
                  <c:v>771</c:v>
                </c:pt>
                <c:pt idx="706">
                  <c:v>788</c:v>
                </c:pt>
                <c:pt idx="707">
                  <c:v>801</c:v>
                </c:pt>
                <c:pt idx="708">
                  <c:v>841</c:v>
                </c:pt>
                <c:pt idx="709">
                  <c:v>855</c:v>
                </c:pt>
                <c:pt idx="710">
                  <c:v>856</c:v>
                </c:pt>
                <c:pt idx="711">
                  <c:v>876</c:v>
                </c:pt>
                <c:pt idx="712">
                  <c:v>886</c:v>
                </c:pt>
                <c:pt idx="713">
                  <c:v>896</c:v>
                </c:pt>
                <c:pt idx="714">
                  <c:v>916</c:v>
                </c:pt>
                <c:pt idx="715">
                  <c:v>926</c:v>
                </c:pt>
                <c:pt idx="716">
                  <c:v>956</c:v>
                </c:pt>
                <c:pt idx="717">
                  <c:v>986</c:v>
                </c:pt>
                <c:pt idx="718">
                  <c:v>1016</c:v>
                </c:pt>
                <c:pt idx="719">
                  <c:v>1026</c:v>
                </c:pt>
                <c:pt idx="720">
                  <c:v>1046</c:v>
                </c:pt>
                <c:pt idx="721">
                  <c:v>1056</c:v>
                </c:pt>
                <c:pt idx="722">
                  <c:v>1056</c:v>
                </c:pt>
                <c:pt idx="723">
                  <c:v>1076</c:v>
                </c:pt>
                <c:pt idx="724">
                  <c:v>1086</c:v>
                </c:pt>
                <c:pt idx="725">
                  <c:v>1096</c:v>
                </c:pt>
                <c:pt idx="726">
                  <c:v>1116</c:v>
                </c:pt>
                <c:pt idx="727">
                  <c:v>1136</c:v>
                </c:pt>
                <c:pt idx="728">
                  <c:v>1156</c:v>
                </c:pt>
                <c:pt idx="729">
                  <c:v>1166</c:v>
                </c:pt>
                <c:pt idx="730">
                  <c:v>1196</c:v>
                </c:pt>
                <c:pt idx="731">
                  <c:v>1226</c:v>
                </c:pt>
                <c:pt idx="732">
                  <c:v>1246</c:v>
                </c:pt>
                <c:pt idx="733">
                  <c:v>1246</c:v>
                </c:pt>
                <c:pt idx="734">
                  <c:v>1266</c:v>
                </c:pt>
                <c:pt idx="735">
                  <c:v>1286</c:v>
                </c:pt>
                <c:pt idx="736">
                  <c:v>1306</c:v>
                </c:pt>
                <c:pt idx="737">
                  <c:v>1326</c:v>
                </c:pt>
                <c:pt idx="738">
                  <c:v>1376</c:v>
                </c:pt>
                <c:pt idx="739">
                  <c:v>1396</c:v>
                </c:pt>
                <c:pt idx="740">
                  <c:v>1416</c:v>
                </c:pt>
                <c:pt idx="741">
                  <c:v>1456</c:v>
                </c:pt>
                <c:pt idx="742">
                  <c:v>1476</c:v>
                </c:pt>
                <c:pt idx="743">
                  <c:v>1506</c:v>
                </c:pt>
                <c:pt idx="744">
                  <c:v>1516</c:v>
                </c:pt>
                <c:pt idx="745">
                  <c:v>1546</c:v>
                </c:pt>
                <c:pt idx="746">
                  <c:v>1556</c:v>
                </c:pt>
                <c:pt idx="747">
                  <c:v>1596</c:v>
                </c:pt>
                <c:pt idx="748">
                  <c:v>1606</c:v>
                </c:pt>
                <c:pt idx="749">
                  <c:v>1626</c:v>
                </c:pt>
                <c:pt idx="750">
                  <c:v>1626</c:v>
                </c:pt>
                <c:pt idx="751">
                  <c:v>1646</c:v>
                </c:pt>
                <c:pt idx="752">
                  <c:v>1656</c:v>
                </c:pt>
                <c:pt idx="753">
                  <c:v>1676</c:v>
                </c:pt>
                <c:pt idx="754">
                  <c:v>1706</c:v>
                </c:pt>
                <c:pt idx="755">
                  <c:v>1776</c:v>
                </c:pt>
                <c:pt idx="756">
                  <c:v>1796</c:v>
                </c:pt>
                <c:pt idx="757">
                  <c:v>1806</c:v>
                </c:pt>
                <c:pt idx="758">
                  <c:v>1846</c:v>
                </c:pt>
                <c:pt idx="759">
                  <c:v>1856</c:v>
                </c:pt>
                <c:pt idx="760">
                  <c:v>1896</c:v>
                </c:pt>
                <c:pt idx="761">
                  <c:v>1926</c:v>
                </c:pt>
                <c:pt idx="762">
                  <c:v>1956</c:v>
                </c:pt>
                <c:pt idx="763">
                  <c:v>1976</c:v>
                </c:pt>
                <c:pt idx="764">
                  <c:v>2006</c:v>
                </c:pt>
                <c:pt idx="765">
                  <c:v>2046</c:v>
                </c:pt>
                <c:pt idx="766">
                  <c:v>2056</c:v>
                </c:pt>
                <c:pt idx="767">
                  <c:v>2076</c:v>
                </c:pt>
                <c:pt idx="768">
                  <c:v>2106</c:v>
                </c:pt>
                <c:pt idx="769">
                  <c:v>2146</c:v>
                </c:pt>
                <c:pt idx="770">
                  <c:v>2146</c:v>
                </c:pt>
                <c:pt idx="771">
                  <c:v>2196</c:v>
                </c:pt>
                <c:pt idx="772">
                  <c:v>2206</c:v>
                </c:pt>
                <c:pt idx="773">
                  <c:v>2226</c:v>
                </c:pt>
                <c:pt idx="774">
                  <c:v>2256</c:v>
                </c:pt>
                <c:pt idx="775">
                  <c:v>2276</c:v>
                </c:pt>
                <c:pt idx="776">
                  <c:v>2276</c:v>
                </c:pt>
                <c:pt idx="777">
                  <c:v>2296</c:v>
                </c:pt>
                <c:pt idx="778">
                  <c:v>2306</c:v>
                </c:pt>
                <c:pt idx="779">
                  <c:v>2326</c:v>
                </c:pt>
                <c:pt idx="780">
                  <c:v>2466</c:v>
                </c:pt>
                <c:pt idx="781">
                  <c:v>2496</c:v>
                </c:pt>
                <c:pt idx="782">
                  <c:v>2496</c:v>
                </c:pt>
                <c:pt idx="783">
                  <c:v>2506</c:v>
                </c:pt>
                <c:pt idx="784">
                  <c:v>2526</c:v>
                </c:pt>
                <c:pt idx="785">
                  <c:v>2596</c:v>
                </c:pt>
                <c:pt idx="786">
                  <c:v>2626</c:v>
                </c:pt>
                <c:pt idx="787">
                  <c:v>2626</c:v>
                </c:pt>
                <c:pt idx="788">
                  <c:v>2696</c:v>
                </c:pt>
                <c:pt idx="789">
                  <c:v>2696</c:v>
                </c:pt>
                <c:pt idx="790">
                  <c:v>2716</c:v>
                </c:pt>
                <c:pt idx="791">
                  <c:v>2796</c:v>
                </c:pt>
                <c:pt idx="792">
                  <c:v>2816</c:v>
                </c:pt>
                <c:pt idx="793">
                  <c:v>2816</c:v>
                </c:pt>
                <c:pt idx="794">
                  <c:v>2926</c:v>
                </c:pt>
                <c:pt idx="795">
                  <c:v>2976</c:v>
                </c:pt>
                <c:pt idx="796">
                  <c:v>2976</c:v>
                </c:pt>
                <c:pt idx="797">
                  <c:v>2976</c:v>
                </c:pt>
                <c:pt idx="798">
                  <c:v>2976</c:v>
                </c:pt>
                <c:pt idx="799">
                  <c:v>2976</c:v>
                </c:pt>
                <c:pt idx="800">
                  <c:v>2976</c:v>
                </c:pt>
                <c:pt idx="801">
                  <c:v>3016</c:v>
                </c:pt>
                <c:pt idx="802">
                  <c:v>3076</c:v>
                </c:pt>
                <c:pt idx="803">
                  <c:v>3116</c:v>
                </c:pt>
                <c:pt idx="804">
                  <c:v>3116</c:v>
                </c:pt>
                <c:pt idx="805">
                  <c:v>3116</c:v>
                </c:pt>
                <c:pt idx="806">
                  <c:v>3116</c:v>
                </c:pt>
                <c:pt idx="807">
                  <c:v>3146</c:v>
                </c:pt>
                <c:pt idx="808">
                  <c:v>3146</c:v>
                </c:pt>
                <c:pt idx="809">
                  <c:v>3266</c:v>
                </c:pt>
                <c:pt idx="810">
                  <c:v>3266</c:v>
                </c:pt>
                <c:pt idx="811">
                  <c:v>3266</c:v>
                </c:pt>
                <c:pt idx="812">
                  <c:v>3396</c:v>
                </c:pt>
                <c:pt idx="813">
                  <c:v>3426</c:v>
                </c:pt>
                <c:pt idx="814">
                  <c:v>3496</c:v>
                </c:pt>
                <c:pt idx="815">
                  <c:v>3496</c:v>
                </c:pt>
                <c:pt idx="816">
                  <c:v>3466</c:v>
                </c:pt>
                <c:pt idx="817">
                  <c:v>3496</c:v>
                </c:pt>
                <c:pt idx="818">
                  <c:v>3496</c:v>
                </c:pt>
                <c:pt idx="819">
                  <c:v>3496</c:v>
                </c:pt>
                <c:pt idx="820">
                  <c:v>3566</c:v>
                </c:pt>
                <c:pt idx="821">
                  <c:v>3626</c:v>
                </c:pt>
                <c:pt idx="822">
                  <c:v>3626</c:v>
                </c:pt>
                <c:pt idx="823">
                  <c:v>3666</c:v>
                </c:pt>
                <c:pt idx="824">
                  <c:v>3696</c:v>
                </c:pt>
                <c:pt idx="825">
                  <c:v>3766</c:v>
                </c:pt>
                <c:pt idx="826">
                  <c:v>3766</c:v>
                </c:pt>
                <c:pt idx="827">
                  <c:v>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1-44F6-B26C-09132188E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0-45F7-A4CE-375418781F49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Viscosity!$IL$2:$IL$17600</c:f>
              <c:numCache>
                <c:formatCode>General</c:formatCode>
                <c:ptCount val="17599"/>
                <c:pt idx="0">
                  <c:v>0</c:v>
                </c:pt>
                <c:pt idx="1">
                  <c:v>1.3929758404650119E-3</c:v>
                </c:pt>
                <c:pt idx="2">
                  <c:v>2.7859516809300238E-3</c:v>
                </c:pt>
                <c:pt idx="3">
                  <c:v>4.1789275213950355E-3</c:v>
                </c:pt>
                <c:pt idx="4">
                  <c:v>5.5719033618600476E-3</c:v>
                </c:pt>
                <c:pt idx="5">
                  <c:v>6.9648792023250597E-3</c:v>
                </c:pt>
                <c:pt idx="6">
                  <c:v>8.3578550427900709E-3</c:v>
                </c:pt>
                <c:pt idx="7">
                  <c:v>9.7508308832550839E-3</c:v>
                </c:pt>
                <c:pt idx="8">
                  <c:v>1.1143806723720095E-2</c:v>
                </c:pt>
                <c:pt idx="9">
                  <c:v>1.2536782564185108E-2</c:v>
                </c:pt>
                <c:pt idx="10">
                  <c:v>1.3929758404650119E-2</c:v>
                </c:pt>
                <c:pt idx="11">
                  <c:v>1.5322734245115132E-2</c:v>
                </c:pt>
                <c:pt idx="12">
                  <c:v>1.6715710085580142E-2</c:v>
                </c:pt>
                <c:pt idx="13">
                  <c:v>1.8108685926045157E-2</c:v>
                </c:pt>
                <c:pt idx="14">
                  <c:v>1.9501661766510168E-2</c:v>
                </c:pt>
                <c:pt idx="15">
                  <c:v>2.0894637606975179E-2</c:v>
                </c:pt>
                <c:pt idx="16">
                  <c:v>2.228761344744019E-2</c:v>
                </c:pt>
                <c:pt idx="17">
                  <c:v>2.3680589287905205E-2</c:v>
                </c:pt>
                <c:pt idx="18">
                  <c:v>2.5073565128370216E-2</c:v>
                </c:pt>
                <c:pt idx="19">
                  <c:v>2.6466540968835228E-2</c:v>
                </c:pt>
                <c:pt idx="20">
                  <c:v>2.7859516809300239E-2</c:v>
                </c:pt>
                <c:pt idx="21">
                  <c:v>2.925249264976525E-2</c:v>
                </c:pt>
                <c:pt idx="22">
                  <c:v>3.0645468490230265E-2</c:v>
                </c:pt>
                <c:pt idx="23">
                  <c:v>3.2038444330695276E-2</c:v>
                </c:pt>
                <c:pt idx="24">
                  <c:v>3.3431420171160284E-2</c:v>
                </c:pt>
                <c:pt idx="25">
                  <c:v>3.4824396011625298E-2</c:v>
                </c:pt>
                <c:pt idx="26">
                  <c:v>3.6217371852090313E-2</c:v>
                </c:pt>
                <c:pt idx="27">
                  <c:v>3.7610347692555321E-2</c:v>
                </c:pt>
                <c:pt idx="28">
                  <c:v>3.9003323533020336E-2</c:v>
                </c:pt>
                <c:pt idx="29">
                  <c:v>4.039629937348535E-2</c:v>
                </c:pt>
                <c:pt idx="30">
                  <c:v>4.1789275213950358E-2</c:v>
                </c:pt>
                <c:pt idx="31">
                  <c:v>4.3182251054415373E-2</c:v>
                </c:pt>
                <c:pt idx="32">
                  <c:v>4.4575226894880381E-2</c:v>
                </c:pt>
                <c:pt idx="33">
                  <c:v>4.5968202735345395E-2</c:v>
                </c:pt>
                <c:pt idx="34">
                  <c:v>4.736117857581041E-2</c:v>
                </c:pt>
                <c:pt idx="35">
                  <c:v>4.8754154416275418E-2</c:v>
                </c:pt>
                <c:pt idx="36">
                  <c:v>5.0147130256740433E-2</c:v>
                </c:pt>
                <c:pt idx="37">
                  <c:v>5.154010609720544E-2</c:v>
                </c:pt>
                <c:pt idx="38">
                  <c:v>5.2933081937670455E-2</c:v>
                </c:pt>
                <c:pt idx="39">
                  <c:v>5.432605777813547E-2</c:v>
                </c:pt>
                <c:pt idx="40">
                  <c:v>5.5719033618600478E-2</c:v>
                </c:pt>
                <c:pt idx="41">
                  <c:v>5.7112009459065492E-2</c:v>
                </c:pt>
                <c:pt idx="42">
                  <c:v>5.85049852995305E-2</c:v>
                </c:pt>
                <c:pt idx="43">
                  <c:v>5.9897961139995515E-2</c:v>
                </c:pt>
                <c:pt idx="44">
                  <c:v>6.1290936980460529E-2</c:v>
                </c:pt>
                <c:pt idx="45">
                  <c:v>6.2683912820925544E-2</c:v>
                </c:pt>
                <c:pt idx="46">
                  <c:v>6.4076888661390552E-2</c:v>
                </c:pt>
                <c:pt idx="47">
                  <c:v>6.546986450185556E-2</c:v>
                </c:pt>
                <c:pt idx="48">
                  <c:v>6.6862840342320567E-2</c:v>
                </c:pt>
                <c:pt idx="49">
                  <c:v>6.8255816182785589E-2</c:v>
                </c:pt>
                <c:pt idx="50">
                  <c:v>6.9648792023250597E-2</c:v>
                </c:pt>
                <c:pt idx="51">
                  <c:v>7.1041767863715605E-2</c:v>
                </c:pt>
                <c:pt idx="52">
                  <c:v>7.2434743704180626E-2</c:v>
                </c:pt>
                <c:pt idx="53">
                  <c:v>7.3827719544645634E-2</c:v>
                </c:pt>
                <c:pt idx="54">
                  <c:v>7.5220695385110642E-2</c:v>
                </c:pt>
                <c:pt idx="55">
                  <c:v>7.6613671225575664E-2</c:v>
                </c:pt>
                <c:pt idx="56">
                  <c:v>7.8006647066040671E-2</c:v>
                </c:pt>
                <c:pt idx="57">
                  <c:v>7.9399622906505679E-2</c:v>
                </c:pt>
                <c:pt idx="58">
                  <c:v>8.0792598746970701E-2</c:v>
                </c:pt>
                <c:pt idx="59">
                  <c:v>8.2185574587435709E-2</c:v>
                </c:pt>
                <c:pt idx="60">
                  <c:v>8.3578550427900716E-2</c:v>
                </c:pt>
                <c:pt idx="61">
                  <c:v>8.4971526268365724E-2</c:v>
                </c:pt>
                <c:pt idx="62">
                  <c:v>8.6364502108830746E-2</c:v>
                </c:pt>
                <c:pt idx="63">
                  <c:v>8.7757477949295754E-2</c:v>
                </c:pt>
                <c:pt idx="64">
                  <c:v>8.9150453789760761E-2</c:v>
                </c:pt>
                <c:pt idx="65">
                  <c:v>9.0543429630225783E-2</c:v>
                </c:pt>
                <c:pt idx="66">
                  <c:v>9.1936405470690791E-2</c:v>
                </c:pt>
                <c:pt idx="67">
                  <c:v>9.3329381311155798E-2</c:v>
                </c:pt>
                <c:pt idx="68">
                  <c:v>9.472235715162082E-2</c:v>
                </c:pt>
                <c:pt idx="69">
                  <c:v>9.6115332992085828E-2</c:v>
                </c:pt>
                <c:pt idx="70">
                  <c:v>9.7508308832550836E-2</c:v>
                </c:pt>
                <c:pt idx="71">
                  <c:v>9.8901284673015843E-2</c:v>
                </c:pt>
                <c:pt idx="72">
                  <c:v>0.10029426051348087</c:v>
                </c:pt>
                <c:pt idx="73">
                  <c:v>0.10168723635394587</c:v>
                </c:pt>
                <c:pt idx="74">
                  <c:v>0.10308021219441088</c:v>
                </c:pt>
                <c:pt idx="75">
                  <c:v>0.1044731880348759</c:v>
                </c:pt>
                <c:pt idx="76">
                  <c:v>0.10586616387534091</c:v>
                </c:pt>
                <c:pt idx="77">
                  <c:v>0.10725913971580592</c:v>
                </c:pt>
                <c:pt idx="78">
                  <c:v>0.10865211555627094</c:v>
                </c:pt>
                <c:pt idx="79">
                  <c:v>0.11004509139673595</c:v>
                </c:pt>
                <c:pt idx="80">
                  <c:v>0.11143806723720096</c:v>
                </c:pt>
                <c:pt idx="81">
                  <c:v>0.11283104307766596</c:v>
                </c:pt>
                <c:pt idx="82">
                  <c:v>0.11422401891813098</c:v>
                </c:pt>
                <c:pt idx="83">
                  <c:v>0.11561699475859599</c:v>
                </c:pt>
                <c:pt idx="84">
                  <c:v>0.117009970599061</c:v>
                </c:pt>
                <c:pt idx="85">
                  <c:v>0.11840294643952602</c:v>
                </c:pt>
                <c:pt idx="86">
                  <c:v>0.11979592227999103</c:v>
                </c:pt>
                <c:pt idx="87">
                  <c:v>0.12118889812045604</c:v>
                </c:pt>
                <c:pt idx="88">
                  <c:v>0.12258187396092106</c:v>
                </c:pt>
                <c:pt idx="89">
                  <c:v>0.12397484980138607</c:v>
                </c:pt>
                <c:pt idx="90">
                  <c:v>0.12536782564185109</c:v>
                </c:pt>
                <c:pt idx="91">
                  <c:v>0.12676080148231608</c:v>
                </c:pt>
                <c:pt idx="92">
                  <c:v>0.1281537773227811</c:v>
                </c:pt>
                <c:pt idx="93">
                  <c:v>0.12954675316324613</c:v>
                </c:pt>
                <c:pt idx="94">
                  <c:v>0.13093972900371112</c:v>
                </c:pt>
                <c:pt idx="95">
                  <c:v>0.13233270484417614</c:v>
                </c:pt>
                <c:pt idx="96">
                  <c:v>0.13372568068464113</c:v>
                </c:pt>
                <c:pt idx="97">
                  <c:v>0.13511865652510616</c:v>
                </c:pt>
                <c:pt idx="98">
                  <c:v>0.13651163236557118</c:v>
                </c:pt>
                <c:pt idx="99">
                  <c:v>0.13790460820603617</c:v>
                </c:pt>
                <c:pt idx="100">
                  <c:v>0.13929758404650119</c:v>
                </c:pt>
                <c:pt idx="101">
                  <c:v>0.14069055988696622</c:v>
                </c:pt>
                <c:pt idx="102">
                  <c:v>0.14208353572743121</c:v>
                </c:pt>
                <c:pt idx="103">
                  <c:v>0.14347651156789623</c:v>
                </c:pt>
                <c:pt idx="104">
                  <c:v>0.14486948740836125</c:v>
                </c:pt>
                <c:pt idx="105">
                  <c:v>0.14626246324882625</c:v>
                </c:pt>
                <c:pt idx="106">
                  <c:v>0.14765543908929127</c:v>
                </c:pt>
                <c:pt idx="107">
                  <c:v>0.14904841492975629</c:v>
                </c:pt>
                <c:pt idx="108">
                  <c:v>0.15044139077022128</c:v>
                </c:pt>
                <c:pt idx="109">
                  <c:v>0.15183436661068631</c:v>
                </c:pt>
                <c:pt idx="110">
                  <c:v>0.15322734245115133</c:v>
                </c:pt>
                <c:pt idx="111">
                  <c:v>0.15462031829161632</c:v>
                </c:pt>
                <c:pt idx="112">
                  <c:v>0.15601329413208134</c:v>
                </c:pt>
                <c:pt idx="113">
                  <c:v>0.15740626997254636</c:v>
                </c:pt>
                <c:pt idx="114">
                  <c:v>0.15879924581301136</c:v>
                </c:pt>
                <c:pt idx="115">
                  <c:v>0.16019222165347638</c:v>
                </c:pt>
                <c:pt idx="116">
                  <c:v>0.1615851974939414</c:v>
                </c:pt>
                <c:pt idx="117">
                  <c:v>0.1629781733344064</c:v>
                </c:pt>
                <c:pt idx="118">
                  <c:v>0.16437114917487142</c:v>
                </c:pt>
                <c:pt idx="119">
                  <c:v>0.16576412501533641</c:v>
                </c:pt>
                <c:pt idx="120">
                  <c:v>0.16715710085580143</c:v>
                </c:pt>
                <c:pt idx="121">
                  <c:v>0.16855007669626645</c:v>
                </c:pt>
                <c:pt idx="122">
                  <c:v>0.16994305253673145</c:v>
                </c:pt>
                <c:pt idx="123">
                  <c:v>0.17133602837719647</c:v>
                </c:pt>
                <c:pt idx="124">
                  <c:v>0.17272900421766149</c:v>
                </c:pt>
                <c:pt idx="125">
                  <c:v>0.17412198005812649</c:v>
                </c:pt>
                <c:pt idx="126">
                  <c:v>0.17551495589859151</c:v>
                </c:pt>
                <c:pt idx="127">
                  <c:v>0.17690793173905653</c:v>
                </c:pt>
                <c:pt idx="128">
                  <c:v>0.17830090757952152</c:v>
                </c:pt>
                <c:pt idx="129">
                  <c:v>0.17969388341998654</c:v>
                </c:pt>
                <c:pt idx="130">
                  <c:v>0.18108685926045157</c:v>
                </c:pt>
                <c:pt idx="131">
                  <c:v>0.18247983510091656</c:v>
                </c:pt>
                <c:pt idx="132">
                  <c:v>0.18387281094138158</c:v>
                </c:pt>
                <c:pt idx="133">
                  <c:v>0.1852657867818466</c:v>
                </c:pt>
                <c:pt idx="134">
                  <c:v>0.1866587626223116</c:v>
                </c:pt>
                <c:pt idx="135">
                  <c:v>0.18805173846277662</c:v>
                </c:pt>
                <c:pt idx="136">
                  <c:v>0.18944471430324164</c:v>
                </c:pt>
                <c:pt idx="137">
                  <c:v>0.19083769014370663</c:v>
                </c:pt>
                <c:pt idx="138">
                  <c:v>0.19223066598417166</c:v>
                </c:pt>
                <c:pt idx="139">
                  <c:v>0.19362364182463665</c:v>
                </c:pt>
                <c:pt idx="140">
                  <c:v>0.19501661766510167</c:v>
                </c:pt>
                <c:pt idx="141">
                  <c:v>0.19640959350556669</c:v>
                </c:pt>
                <c:pt idx="142">
                  <c:v>0.19780256934603169</c:v>
                </c:pt>
                <c:pt idx="143">
                  <c:v>0.19919554518649671</c:v>
                </c:pt>
                <c:pt idx="144">
                  <c:v>0.20058852102696173</c:v>
                </c:pt>
                <c:pt idx="145">
                  <c:v>0.20198149686742672</c:v>
                </c:pt>
                <c:pt idx="146">
                  <c:v>0.20337447270789175</c:v>
                </c:pt>
                <c:pt idx="147">
                  <c:v>0.20476744854835677</c:v>
                </c:pt>
                <c:pt idx="148">
                  <c:v>0.20616042438882176</c:v>
                </c:pt>
                <c:pt idx="149">
                  <c:v>0.20755340022928678</c:v>
                </c:pt>
                <c:pt idx="150">
                  <c:v>0.2089463760697518</c:v>
                </c:pt>
                <c:pt idx="151">
                  <c:v>0.2103393519102168</c:v>
                </c:pt>
                <c:pt idx="152">
                  <c:v>0.21173232775068182</c:v>
                </c:pt>
                <c:pt idx="153">
                  <c:v>0.21312530359114684</c:v>
                </c:pt>
                <c:pt idx="154">
                  <c:v>0.21451827943161184</c:v>
                </c:pt>
                <c:pt idx="155">
                  <c:v>0.21591125527207686</c:v>
                </c:pt>
                <c:pt idx="156">
                  <c:v>0.21730423111254188</c:v>
                </c:pt>
                <c:pt idx="157">
                  <c:v>0.21869720695300687</c:v>
                </c:pt>
                <c:pt idx="158">
                  <c:v>0.22009018279347189</c:v>
                </c:pt>
                <c:pt idx="159">
                  <c:v>0.22148315863393689</c:v>
                </c:pt>
                <c:pt idx="160">
                  <c:v>0.22287613447440191</c:v>
                </c:pt>
                <c:pt idx="161">
                  <c:v>0.22426911031486693</c:v>
                </c:pt>
                <c:pt idx="162">
                  <c:v>0.22566208615533193</c:v>
                </c:pt>
                <c:pt idx="163">
                  <c:v>0.22705506199579695</c:v>
                </c:pt>
                <c:pt idx="164">
                  <c:v>0.22844803783626197</c:v>
                </c:pt>
                <c:pt idx="165">
                  <c:v>0.22984101367672696</c:v>
                </c:pt>
                <c:pt idx="166">
                  <c:v>0.23123398951719198</c:v>
                </c:pt>
                <c:pt idx="167">
                  <c:v>0.23262696535765701</c:v>
                </c:pt>
                <c:pt idx="168">
                  <c:v>0.234019941198122</c:v>
                </c:pt>
                <c:pt idx="169">
                  <c:v>0.23541291703858702</c:v>
                </c:pt>
                <c:pt idx="170">
                  <c:v>0.23680589287905204</c:v>
                </c:pt>
                <c:pt idx="171">
                  <c:v>0.23819886871951704</c:v>
                </c:pt>
                <c:pt idx="172">
                  <c:v>0.23959184455998206</c:v>
                </c:pt>
                <c:pt idx="173">
                  <c:v>0.24098482040044708</c:v>
                </c:pt>
                <c:pt idx="174">
                  <c:v>0.24237779624091207</c:v>
                </c:pt>
                <c:pt idx="175">
                  <c:v>0.2437707720813771</c:v>
                </c:pt>
                <c:pt idx="176">
                  <c:v>0.24516374792184212</c:v>
                </c:pt>
                <c:pt idx="177">
                  <c:v>0.24655672376230711</c:v>
                </c:pt>
                <c:pt idx="178">
                  <c:v>0.24794969960277213</c:v>
                </c:pt>
                <c:pt idx="179">
                  <c:v>0.24934267544323716</c:v>
                </c:pt>
                <c:pt idx="180">
                  <c:v>0.25073565128370218</c:v>
                </c:pt>
                <c:pt idx="181">
                  <c:v>0.25212862712416717</c:v>
                </c:pt>
                <c:pt idx="182">
                  <c:v>0.25352160296463216</c:v>
                </c:pt>
                <c:pt idx="183">
                  <c:v>0.25491457880509721</c:v>
                </c:pt>
                <c:pt idx="184">
                  <c:v>0.25630755464556221</c:v>
                </c:pt>
                <c:pt idx="185">
                  <c:v>0.2577005304860272</c:v>
                </c:pt>
                <c:pt idx="186">
                  <c:v>0.25909350632649225</c:v>
                </c:pt>
                <c:pt idx="187">
                  <c:v>0.26048648216695724</c:v>
                </c:pt>
                <c:pt idx="188">
                  <c:v>0.26187945800742224</c:v>
                </c:pt>
                <c:pt idx="189">
                  <c:v>0.26327243384788729</c:v>
                </c:pt>
                <c:pt idx="190">
                  <c:v>0.26466540968835228</c:v>
                </c:pt>
                <c:pt idx="191">
                  <c:v>0.26605838552881728</c:v>
                </c:pt>
                <c:pt idx="192">
                  <c:v>0.26745136136928227</c:v>
                </c:pt>
                <c:pt idx="193">
                  <c:v>0.26884433720974732</c:v>
                </c:pt>
                <c:pt idx="194">
                  <c:v>0.27023731305021231</c:v>
                </c:pt>
                <c:pt idx="195">
                  <c:v>0.27163028889067731</c:v>
                </c:pt>
                <c:pt idx="196">
                  <c:v>0.27302326473114236</c:v>
                </c:pt>
                <c:pt idx="197">
                  <c:v>0.27441624057160735</c:v>
                </c:pt>
                <c:pt idx="198">
                  <c:v>0.27580921641207234</c:v>
                </c:pt>
                <c:pt idx="199">
                  <c:v>0.27720219225253739</c:v>
                </c:pt>
                <c:pt idx="200">
                  <c:v>0.27859516809300239</c:v>
                </c:pt>
                <c:pt idx="201">
                  <c:v>0.27998814393346738</c:v>
                </c:pt>
                <c:pt idx="202">
                  <c:v>0.28138111977393243</c:v>
                </c:pt>
                <c:pt idx="203">
                  <c:v>0.28277409561439742</c:v>
                </c:pt>
                <c:pt idx="204">
                  <c:v>0.28416707145486242</c:v>
                </c:pt>
                <c:pt idx="205">
                  <c:v>0.28556004729532747</c:v>
                </c:pt>
                <c:pt idx="206">
                  <c:v>0.28695302313579246</c:v>
                </c:pt>
                <c:pt idx="207">
                  <c:v>0.28834599897625746</c:v>
                </c:pt>
                <c:pt idx="208">
                  <c:v>0.28973897481672251</c:v>
                </c:pt>
                <c:pt idx="209">
                  <c:v>0.2911319506571875</c:v>
                </c:pt>
                <c:pt idx="210">
                  <c:v>0.29252492649765249</c:v>
                </c:pt>
                <c:pt idx="211">
                  <c:v>0.29391790233811754</c:v>
                </c:pt>
                <c:pt idx="212">
                  <c:v>0.29531087817858254</c:v>
                </c:pt>
                <c:pt idx="213">
                  <c:v>0.29670385401904753</c:v>
                </c:pt>
                <c:pt idx="214">
                  <c:v>0.29809682985951258</c:v>
                </c:pt>
                <c:pt idx="215">
                  <c:v>0.29948980569997757</c:v>
                </c:pt>
                <c:pt idx="216">
                  <c:v>0.30088278154044257</c:v>
                </c:pt>
                <c:pt idx="217">
                  <c:v>0.30227575738090762</c:v>
                </c:pt>
                <c:pt idx="218">
                  <c:v>0.30366873322137261</c:v>
                </c:pt>
                <c:pt idx="219">
                  <c:v>0.3050617090618376</c:v>
                </c:pt>
                <c:pt idx="220">
                  <c:v>0.30645468490230265</c:v>
                </c:pt>
                <c:pt idx="221">
                  <c:v>0.30784766074276765</c:v>
                </c:pt>
                <c:pt idx="222">
                  <c:v>0.30924063658323264</c:v>
                </c:pt>
                <c:pt idx="223">
                  <c:v>0.31063361242369769</c:v>
                </c:pt>
                <c:pt idx="224">
                  <c:v>0.31202658826416269</c:v>
                </c:pt>
                <c:pt idx="225">
                  <c:v>0.31341956410462768</c:v>
                </c:pt>
                <c:pt idx="226">
                  <c:v>0.31481253994509273</c:v>
                </c:pt>
                <c:pt idx="227">
                  <c:v>0.31620551578555772</c:v>
                </c:pt>
                <c:pt idx="228">
                  <c:v>0.31759849162602272</c:v>
                </c:pt>
                <c:pt idx="229">
                  <c:v>0.31899146746648777</c:v>
                </c:pt>
                <c:pt idx="230">
                  <c:v>0.32038444330695276</c:v>
                </c:pt>
                <c:pt idx="231">
                  <c:v>0.32177741914741775</c:v>
                </c:pt>
                <c:pt idx="232">
                  <c:v>0.3231703949878828</c:v>
                </c:pt>
                <c:pt idx="233">
                  <c:v>0.3245633708283478</c:v>
                </c:pt>
                <c:pt idx="234">
                  <c:v>0.32595634666881279</c:v>
                </c:pt>
                <c:pt idx="235">
                  <c:v>0.32734932250927778</c:v>
                </c:pt>
                <c:pt idx="236">
                  <c:v>0.32874229834974283</c:v>
                </c:pt>
                <c:pt idx="237">
                  <c:v>0.33013527419020783</c:v>
                </c:pt>
                <c:pt idx="238">
                  <c:v>0.33152825003067282</c:v>
                </c:pt>
                <c:pt idx="239">
                  <c:v>0.33292122587113787</c:v>
                </c:pt>
                <c:pt idx="240">
                  <c:v>0.33431420171160287</c:v>
                </c:pt>
                <c:pt idx="241">
                  <c:v>0.33570717755206786</c:v>
                </c:pt>
                <c:pt idx="242">
                  <c:v>0.33710015339253291</c:v>
                </c:pt>
                <c:pt idx="243">
                  <c:v>0.3384931292329979</c:v>
                </c:pt>
                <c:pt idx="244">
                  <c:v>0.3398861050734629</c:v>
                </c:pt>
                <c:pt idx="245">
                  <c:v>0.34127908091392795</c:v>
                </c:pt>
                <c:pt idx="246">
                  <c:v>0.34267205675439294</c:v>
                </c:pt>
                <c:pt idx="247">
                  <c:v>0.34406503259485793</c:v>
                </c:pt>
                <c:pt idx="248">
                  <c:v>0.34545800843532298</c:v>
                </c:pt>
                <c:pt idx="249">
                  <c:v>0.34685098427578798</c:v>
                </c:pt>
                <c:pt idx="250">
                  <c:v>0.34824396011625297</c:v>
                </c:pt>
                <c:pt idx="251">
                  <c:v>0.34963693595671802</c:v>
                </c:pt>
                <c:pt idx="252">
                  <c:v>0.35102991179718301</c:v>
                </c:pt>
                <c:pt idx="253">
                  <c:v>0.35242288763764801</c:v>
                </c:pt>
                <c:pt idx="254">
                  <c:v>0.35381586347811306</c:v>
                </c:pt>
                <c:pt idx="255">
                  <c:v>0.35520883931857805</c:v>
                </c:pt>
                <c:pt idx="256">
                  <c:v>0.35660181515904305</c:v>
                </c:pt>
                <c:pt idx="257">
                  <c:v>0.35799479099950809</c:v>
                </c:pt>
                <c:pt idx="258">
                  <c:v>0.35938776683997309</c:v>
                </c:pt>
                <c:pt idx="259">
                  <c:v>0.36078074268043808</c:v>
                </c:pt>
                <c:pt idx="260">
                  <c:v>0.36217371852090313</c:v>
                </c:pt>
                <c:pt idx="261">
                  <c:v>0.36356669436136813</c:v>
                </c:pt>
                <c:pt idx="262">
                  <c:v>0.36495967020183312</c:v>
                </c:pt>
                <c:pt idx="263">
                  <c:v>0.36635264604229817</c:v>
                </c:pt>
                <c:pt idx="264">
                  <c:v>0.36774562188276316</c:v>
                </c:pt>
                <c:pt idx="265">
                  <c:v>0.36913859772322816</c:v>
                </c:pt>
                <c:pt idx="266">
                  <c:v>0.37053157356369321</c:v>
                </c:pt>
                <c:pt idx="267">
                  <c:v>0.3719245494041582</c:v>
                </c:pt>
                <c:pt idx="268">
                  <c:v>0.37331752524462319</c:v>
                </c:pt>
                <c:pt idx="269">
                  <c:v>0.37471050108508824</c:v>
                </c:pt>
                <c:pt idx="270">
                  <c:v>0.37610347692555324</c:v>
                </c:pt>
                <c:pt idx="271">
                  <c:v>0.37749645276601823</c:v>
                </c:pt>
                <c:pt idx="272">
                  <c:v>0.37888942860648328</c:v>
                </c:pt>
                <c:pt idx="273">
                  <c:v>0.38028240444694827</c:v>
                </c:pt>
                <c:pt idx="274">
                  <c:v>0.38167538028741327</c:v>
                </c:pt>
                <c:pt idx="275">
                  <c:v>0.38306835612787826</c:v>
                </c:pt>
                <c:pt idx="276">
                  <c:v>0.38446133196834331</c:v>
                </c:pt>
                <c:pt idx="277">
                  <c:v>0.38585430780880831</c:v>
                </c:pt>
                <c:pt idx="278">
                  <c:v>0.3872472836492733</c:v>
                </c:pt>
                <c:pt idx="279">
                  <c:v>0.38864025948973835</c:v>
                </c:pt>
                <c:pt idx="280">
                  <c:v>0.39003323533020334</c:v>
                </c:pt>
                <c:pt idx="281">
                  <c:v>0.39142621117066834</c:v>
                </c:pt>
                <c:pt idx="282">
                  <c:v>0.39281918701113339</c:v>
                </c:pt>
                <c:pt idx="283">
                  <c:v>0.39421216285159838</c:v>
                </c:pt>
                <c:pt idx="284">
                  <c:v>0.39560513869206337</c:v>
                </c:pt>
                <c:pt idx="285">
                  <c:v>0.39699811453252842</c:v>
                </c:pt>
                <c:pt idx="286">
                  <c:v>0.39839109037299342</c:v>
                </c:pt>
                <c:pt idx="287">
                  <c:v>0.39978406621345841</c:v>
                </c:pt>
                <c:pt idx="288">
                  <c:v>0.40117704205392346</c:v>
                </c:pt>
                <c:pt idx="289">
                  <c:v>0.40257001789438845</c:v>
                </c:pt>
                <c:pt idx="290">
                  <c:v>0.40396299373485345</c:v>
                </c:pt>
                <c:pt idx="291">
                  <c:v>0.4053559695753185</c:v>
                </c:pt>
                <c:pt idx="292">
                  <c:v>0.40674894541578349</c:v>
                </c:pt>
                <c:pt idx="293">
                  <c:v>0.40814192125624849</c:v>
                </c:pt>
                <c:pt idx="294">
                  <c:v>0.40953489709671353</c:v>
                </c:pt>
                <c:pt idx="295">
                  <c:v>0.41092787293717853</c:v>
                </c:pt>
                <c:pt idx="296">
                  <c:v>0.41232084877764352</c:v>
                </c:pt>
                <c:pt idx="297">
                  <c:v>0.41371382461810857</c:v>
                </c:pt>
                <c:pt idx="298">
                  <c:v>0.41510680045857357</c:v>
                </c:pt>
                <c:pt idx="299">
                  <c:v>0.41649977629903856</c:v>
                </c:pt>
                <c:pt idx="300">
                  <c:v>0.41789275213950361</c:v>
                </c:pt>
                <c:pt idx="301">
                  <c:v>0.4192857279799686</c:v>
                </c:pt>
                <c:pt idx="302">
                  <c:v>0.4206787038204336</c:v>
                </c:pt>
                <c:pt idx="303">
                  <c:v>0.42207167966089865</c:v>
                </c:pt>
                <c:pt idx="304">
                  <c:v>0.42346465550136364</c:v>
                </c:pt>
                <c:pt idx="305">
                  <c:v>0.42485763134182863</c:v>
                </c:pt>
                <c:pt idx="306">
                  <c:v>0.42625060718229368</c:v>
                </c:pt>
                <c:pt idx="307">
                  <c:v>0.42764358302275868</c:v>
                </c:pt>
                <c:pt idx="308">
                  <c:v>0.42903655886322367</c:v>
                </c:pt>
                <c:pt idx="309">
                  <c:v>0.43042953470368872</c:v>
                </c:pt>
                <c:pt idx="310">
                  <c:v>0.43182251054415371</c:v>
                </c:pt>
                <c:pt idx="311">
                  <c:v>0.43321548638461871</c:v>
                </c:pt>
                <c:pt idx="312">
                  <c:v>0.43460846222508376</c:v>
                </c:pt>
                <c:pt idx="313">
                  <c:v>0.43600143806554875</c:v>
                </c:pt>
                <c:pt idx="314">
                  <c:v>0.43739441390601375</c:v>
                </c:pt>
                <c:pt idx="315">
                  <c:v>0.4387873897464788</c:v>
                </c:pt>
                <c:pt idx="316">
                  <c:v>0.44018036558694379</c:v>
                </c:pt>
                <c:pt idx="317">
                  <c:v>0.44157334142740878</c:v>
                </c:pt>
                <c:pt idx="318">
                  <c:v>0.44296631726787378</c:v>
                </c:pt>
                <c:pt idx="319">
                  <c:v>0.44435929310833883</c:v>
                </c:pt>
                <c:pt idx="320">
                  <c:v>0.44575226894880382</c:v>
                </c:pt>
                <c:pt idx="321">
                  <c:v>0.44714524478926881</c:v>
                </c:pt>
                <c:pt idx="322">
                  <c:v>0.44853822062973386</c:v>
                </c:pt>
                <c:pt idx="323">
                  <c:v>0.44993119647019886</c:v>
                </c:pt>
                <c:pt idx="324">
                  <c:v>0.45132417231066385</c:v>
                </c:pt>
                <c:pt idx="325">
                  <c:v>0.4527171481511289</c:v>
                </c:pt>
                <c:pt idx="326">
                  <c:v>0.45411012399159389</c:v>
                </c:pt>
                <c:pt idx="327">
                  <c:v>0.45550309983205889</c:v>
                </c:pt>
                <c:pt idx="328">
                  <c:v>0.45689607567252394</c:v>
                </c:pt>
                <c:pt idx="329">
                  <c:v>0.45828905151298893</c:v>
                </c:pt>
                <c:pt idx="330">
                  <c:v>0.45968202735345393</c:v>
                </c:pt>
                <c:pt idx="331">
                  <c:v>0.46107500319391898</c:v>
                </c:pt>
                <c:pt idx="332">
                  <c:v>0.46246797903438397</c:v>
                </c:pt>
                <c:pt idx="333">
                  <c:v>0.46386095487484896</c:v>
                </c:pt>
                <c:pt idx="334">
                  <c:v>0.46525393071531401</c:v>
                </c:pt>
                <c:pt idx="335">
                  <c:v>0.46664690655577901</c:v>
                </c:pt>
                <c:pt idx="336">
                  <c:v>0.468039882396244</c:v>
                </c:pt>
                <c:pt idx="337">
                  <c:v>0.46943285823670905</c:v>
                </c:pt>
                <c:pt idx="338">
                  <c:v>0.47082583407717404</c:v>
                </c:pt>
                <c:pt idx="339">
                  <c:v>0.47221880991763904</c:v>
                </c:pt>
                <c:pt idx="340">
                  <c:v>0.47361178575810409</c:v>
                </c:pt>
                <c:pt idx="341">
                  <c:v>0.47500476159856908</c:v>
                </c:pt>
                <c:pt idx="342">
                  <c:v>0.47639773743903407</c:v>
                </c:pt>
                <c:pt idx="343">
                  <c:v>0.47779071327949912</c:v>
                </c:pt>
                <c:pt idx="344">
                  <c:v>0.47918368911996412</c:v>
                </c:pt>
                <c:pt idx="345">
                  <c:v>0.48057666496042911</c:v>
                </c:pt>
                <c:pt idx="346">
                  <c:v>0.48196964080089416</c:v>
                </c:pt>
                <c:pt idx="347">
                  <c:v>0.48336261664135916</c:v>
                </c:pt>
                <c:pt idx="348">
                  <c:v>0.48475559248182415</c:v>
                </c:pt>
                <c:pt idx="349">
                  <c:v>0.4861485683222892</c:v>
                </c:pt>
                <c:pt idx="350">
                  <c:v>0.48754154416275419</c:v>
                </c:pt>
                <c:pt idx="351">
                  <c:v>0.48893452000321919</c:v>
                </c:pt>
                <c:pt idx="352">
                  <c:v>0.49032749584368424</c:v>
                </c:pt>
                <c:pt idx="353">
                  <c:v>0.49172047168414923</c:v>
                </c:pt>
                <c:pt idx="354">
                  <c:v>0.49311344752461422</c:v>
                </c:pt>
                <c:pt idx="355">
                  <c:v>0.49450642336507927</c:v>
                </c:pt>
                <c:pt idx="356">
                  <c:v>0.49589939920554427</c:v>
                </c:pt>
                <c:pt idx="357">
                  <c:v>0.49729237504600926</c:v>
                </c:pt>
                <c:pt idx="358">
                  <c:v>0.49868535088647431</c:v>
                </c:pt>
                <c:pt idx="359">
                  <c:v>0.5000783267269393</c:v>
                </c:pt>
                <c:pt idx="360">
                  <c:v>0.50147130256740435</c:v>
                </c:pt>
                <c:pt idx="361">
                  <c:v>0.50286427840786929</c:v>
                </c:pt>
                <c:pt idx="362">
                  <c:v>0.50425725424833434</c:v>
                </c:pt>
                <c:pt idx="363">
                  <c:v>0.50565023008879939</c:v>
                </c:pt>
                <c:pt idx="364">
                  <c:v>0.50704320592926433</c:v>
                </c:pt>
                <c:pt idx="365">
                  <c:v>0.50843618176972938</c:v>
                </c:pt>
                <c:pt idx="366">
                  <c:v>0.50982915761019443</c:v>
                </c:pt>
                <c:pt idx="367">
                  <c:v>0.51122213345065937</c:v>
                </c:pt>
                <c:pt idx="368">
                  <c:v>0.51261510929112442</c:v>
                </c:pt>
                <c:pt idx="369">
                  <c:v>0.51400808513158946</c:v>
                </c:pt>
                <c:pt idx="370">
                  <c:v>0.5154010609720544</c:v>
                </c:pt>
                <c:pt idx="371">
                  <c:v>0.51679403681251945</c:v>
                </c:pt>
                <c:pt idx="372">
                  <c:v>0.5181870126529845</c:v>
                </c:pt>
                <c:pt idx="373">
                  <c:v>0.51957998849344944</c:v>
                </c:pt>
                <c:pt idx="374">
                  <c:v>0.52097296433391449</c:v>
                </c:pt>
                <c:pt idx="375">
                  <c:v>0.52236594017437954</c:v>
                </c:pt>
                <c:pt idx="376">
                  <c:v>0.52375891601484448</c:v>
                </c:pt>
                <c:pt idx="377">
                  <c:v>0.52515189185530953</c:v>
                </c:pt>
                <c:pt idx="378">
                  <c:v>0.52654486769577458</c:v>
                </c:pt>
                <c:pt idx="379">
                  <c:v>0.52793784353623951</c:v>
                </c:pt>
                <c:pt idx="380">
                  <c:v>0.52933081937670456</c:v>
                </c:pt>
                <c:pt idx="381">
                  <c:v>0.5307237952171695</c:v>
                </c:pt>
                <c:pt idx="382">
                  <c:v>0.53211677105763455</c:v>
                </c:pt>
                <c:pt idx="383">
                  <c:v>0.5335097468980996</c:v>
                </c:pt>
                <c:pt idx="384">
                  <c:v>0.53490272273856454</c:v>
                </c:pt>
                <c:pt idx="385">
                  <c:v>0.53629569857902959</c:v>
                </c:pt>
                <c:pt idx="386">
                  <c:v>0.53768867441949464</c:v>
                </c:pt>
                <c:pt idx="387">
                  <c:v>0.53908165025995958</c:v>
                </c:pt>
                <c:pt idx="388">
                  <c:v>0.54047462610042463</c:v>
                </c:pt>
                <c:pt idx="389">
                  <c:v>0.54186760194088968</c:v>
                </c:pt>
                <c:pt idx="390">
                  <c:v>0.54326057778135461</c:v>
                </c:pt>
                <c:pt idx="391">
                  <c:v>0.54465355362181966</c:v>
                </c:pt>
                <c:pt idx="392">
                  <c:v>0.54604652946228471</c:v>
                </c:pt>
                <c:pt idx="393">
                  <c:v>0.54743950530274965</c:v>
                </c:pt>
                <c:pt idx="394">
                  <c:v>0.5488324811432147</c:v>
                </c:pt>
                <c:pt idx="395">
                  <c:v>0.55022545698367975</c:v>
                </c:pt>
                <c:pt idx="396">
                  <c:v>0.55161843282414469</c:v>
                </c:pt>
                <c:pt idx="397">
                  <c:v>0.55301140866460974</c:v>
                </c:pt>
                <c:pt idx="398">
                  <c:v>0.55440438450507479</c:v>
                </c:pt>
                <c:pt idx="399">
                  <c:v>0.55579736034553973</c:v>
                </c:pt>
                <c:pt idx="400">
                  <c:v>0.55719033618600478</c:v>
                </c:pt>
                <c:pt idx="401">
                  <c:v>0.55858331202646982</c:v>
                </c:pt>
                <c:pt idx="402">
                  <c:v>0.55997628786693476</c:v>
                </c:pt>
                <c:pt idx="403">
                  <c:v>0.56136926370739981</c:v>
                </c:pt>
                <c:pt idx="404">
                  <c:v>0.56276223954786486</c:v>
                </c:pt>
                <c:pt idx="405">
                  <c:v>0.5641552153883298</c:v>
                </c:pt>
                <c:pt idx="406">
                  <c:v>0.56554819122879485</c:v>
                </c:pt>
                <c:pt idx="407">
                  <c:v>0.5669411670692599</c:v>
                </c:pt>
                <c:pt idx="408">
                  <c:v>0.56833414290972484</c:v>
                </c:pt>
                <c:pt idx="409">
                  <c:v>0.56972711875018989</c:v>
                </c:pt>
                <c:pt idx="410">
                  <c:v>0.57112009459065494</c:v>
                </c:pt>
                <c:pt idx="411">
                  <c:v>0.57251307043111987</c:v>
                </c:pt>
                <c:pt idx="412">
                  <c:v>0.57390604627158492</c:v>
                </c:pt>
                <c:pt idx="413">
                  <c:v>0.57529902211204997</c:v>
                </c:pt>
                <c:pt idx="414">
                  <c:v>0.57669199795251491</c:v>
                </c:pt>
                <c:pt idx="415">
                  <c:v>0.57808497379297996</c:v>
                </c:pt>
                <c:pt idx="416">
                  <c:v>0.57947794963344501</c:v>
                </c:pt>
                <c:pt idx="417">
                  <c:v>0.58087092547390995</c:v>
                </c:pt>
                <c:pt idx="418">
                  <c:v>0.582263901314375</c:v>
                </c:pt>
                <c:pt idx="419">
                  <c:v>0.58365687715484005</c:v>
                </c:pt>
                <c:pt idx="420">
                  <c:v>0.58504985299530499</c:v>
                </c:pt>
                <c:pt idx="421">
                  <c:v>0.58644282883577004</c:v>
                </c:pt>
                <c:pt idx="422">
                  <c:v>0.58783580467623509</c:v>
                </c:pt>
                <c:pt idx="423">
                  <c:v>0.58922878051670002</c:v>
                </c:pt>
                <c:pt idx="424">
                  <c:v>0.59062175635716507</c:v>
                </c:pt>
                <c:pt idx="425">
                  <c:v>0.59201473219763012</c:v>
                </c:pt>
                <c:pt idx="426">
                  <c:v>0.59340770803809506</c:v>
                </c:pt>
                <c:pt idx="427">
                  <c:v>0.59480068387856011</c:v>
                </c:pt>
                <c:pt idx="428">
                  <c:v>0.59619365971902516</c:v>
                </c:pt>
                <c:pt idx="429">
                  <c:v>0.5975866355594901</c:v>
                </c:pt>
                <c:pt idx="430">
                  <c:v>0.59897961139995515</c:v>
                </c:pt>
                <c:pt idx="431">
                  <c:v>0.6003725872404202</c:v>
                </c:pt>
                <c:pt idx="432">
                  <c:v>0.60176556308088514</c:v>
                </c:pt>
                <c:pt idx="433">
                  <c:v>0.60315853892135018</c:v>
                </c:pt>
                <c:pt idx="434">
                  <c:v>0.60455151476181523</c:v>
                </c:pt>
                <c:pt idx="435">
                  <c:v>0.60594449060228017</c:v>
                </c:pt>
                <c:pt idx="436">
                  <c:v>0.60733746644274522</c:v>
                </c:pt>
                <c:pt idx="437">
                  <c:v>0.60873044228321027</c:v>
                </c:pt>
                <c:pt idx="438">
                  <c:v>0.61012341812367521</c:v>
                </c:pt>
                <c:pt idx="439">
                  <c:v>0.61151639396414026</c:v>
                </c:pt>
                <c:pt idx="440">
                  <c:v>0.61290936980460531</c:v>
                </c:pt>
                <c:pt idx="441">
                  <c:v>0.61430234564507025</c:v>
                </c:pt>
                <c:pt idx="442">
                  <c:v>0.6156953214855353</c:v>
                </c:pt>
                <c:pt idx="443">
                  <c:v>0.61708829732600035</c:v>
                </c:pt>
                <c:pt idx="444">
                  <c:v>0.61848127316646528</c:v>
                </c:pt>
                <c:pt idx="445">
                  <c:v>0.61987424900693033</c:v>
                </c:pt>
                <c:pt idx="446">
                  <c:v>0.62126722484739538</c:v>
                </c:pt>
                <c:pt idx="447">
                  <c:v>0.62266020068786032</c:v>
                </c:pt>
                <c:pt idx="448">
                  <c:v>0.62405317652832537</c:v>
                </c:pt>
                <c:pt idx="449">
                  <c:v>0.62544615236879042</c:v>
                </c:pt>
                <c:pt idx="450">
                  <c:v>0.62683912820925536</c:v>
                </c:pt>
                <c:pt idx="451">
                  <c:v>0.62823210404972041</c:v>
                </c:pt>
                <c:pt idx="452">
                  <c:v>0.62962507989018546</c:v>
                </c:pt>
                <c:pt idx="453">
                  <c:v>0.6310180557306504</c:v>
                </c:pt>
                <c:pt idx="454">
                  <c:v>0.63241103157111545</c:v>
                </c:pt>
                <c:pt idx="455">
                  <c:v>0.63380400741158049</c:v>
                </c:pt>
                <c:pt idx="456">
                  <c:v>0.63519698325204543</c:v>
                </c:pt>
                <c:pt idx="457">
                  <c:v>0.63658995909251048</c:v>
                </c:pt>
                <c:pt idx="458">
                  <c:v>0.63798293493297553</c:v>
                </c:pt>
                <c:pt idx="459">
                  <c:v>0.63937591077344047</c:v>
                </c:pt>
                <c:pt idx="460">
                  <c:v>0.64076888661390552</c:v>
                </c:pt>
                <c:pt idx="461">
                  <c:v>0.64216186245437057</c:v>
                </c:pt>
                <c:pt idx="462">
                  <c:v>0.64355483829483551</c:v>
                </c:pt>
                <c:pt idx="463">
                  <c:v>0.64494781413530056</c:v>
                </c:pt>
                <c:pt idx="464">
                  <c:v>0.64634078997576561</c:v>
                </c:pt>
                <c:pt idx="465">
                  <c:v>0.64773376581623054</c:v>
                </c:pt>
                <c:pt idx="466">
                  <c:v>0.64912674165669559</c:v>
                </c:pt>
                <c:pt idx="467">
                  <c:v>0.65051971749716053</c:v>
                </c:pt>
                <c:pt idx="468">
                  <c:v>0.65191269333762558</c:v>
                </c:pt>
                <c:pt idx="469">
                  <c:v>0.65330566917809063</c:v>
                </c:pt>
                <c:pt idx="470">
                  <c:v>0.65469864501855557</c:v>
                </c:pt>
                <c:pt idx="471">
                  <c:v>0.65609162085902062</c:v>
                </c:pt>
                <c:pt idx="472">
                  <c:v>0.65748459669948567</c:v>
                </c:pt>
                <c:pt idx="473">
                  <c:v>0.65887757253995061</c:v>
                </c:pt>
                <c:pt idx="474">
                  <c:v>0.66027054838041566</c:v>
                </c:pt>
                <c:pt idx="475">
                  <c:v>0.66166352422088071</c:v>
                </c:pt>
                <c:pt idx="476">
                  <c:v>0.66305650006134564</c:v>
                </c:pt>
                <c:pt idx="477">
                  <c:v>0.66444947590181069</c:v>
                </c:pt>
                <c:pt idx="478">
                  <c:v>0.66584245174227574</c:v>
                </c:pt>
                <c:pt idx="479">
                  <c:v>0.66723542758274068</c:v>
                </c:pt>
                <c:pt idx="480">
                  <c:v>0.66862840342320573</c:v>
                </c:pt>
                <c:pt idx="481">
                  <c:v>0.67002137926367078</c:v>
                </c:pt>
                <c:pt idx="482">
                  <c:v>0.67141435510413572</c:v>
                </c:pt>
                <c:pt idx="483">
                  <c:v>0.67280733094460077</c:v>
                </c:pt>
                <c:pt idx="484">
                  <c:v>0.67420030678506582</c:v>
                </c:pt>
                <c:pt idx="485">
                  <c:v>0.67559328262553076</c:v>
                </c:pt>
                <c:pt idx="486">
                  <c:v>0.6769862584659958</c:v>
                </c:pt>
                <c:pt idx="487">
                  <c:v>0.67837923430646085</c:v>
                </c:pt>
                <c:pt idx="488">
                  <c:v>0.67977221014692579</c:v>
                </c:pt>
                <c:pt idx="489">
                  <c:v>0.68116518598739084</c:v>
                </c:pt>
                <c:pt idx="490">
                  <c:v>0.68255816182785589</c:v>
                </c:pt>
                <c:pt idx="491">
                  <c:v>0.68395113766832083</c:v>
                </c:pt>
                <c:pt idx="492">
                  <c:v>0.68534411350878588</c:v>
                </c:pt>
                <c:pt idx="493">
                  <c:v>0.68673708934925093</c:v>
                </c:pt>
                <c:pt idx="494">
                  <c:v>0.68813006518971587</c:v>
                </c:pt>
                <c:pt idx="495">
                  <c:v>0.68952304103018092</c:v>
                </c:pt>
                <c:pt idx="496">
                  <c:v>0.69091601687064597</c:v>
                </c:pt>
                <c:pt idx="497">
                  <c:v>0.6923089927111109</c:v>
                </c:pt>
                <c:pt idx="498">
                  <c:v>0.69370196855157595</c:v>
                </c:pt>
                <c:pt idx="499">
                  <c:v>0.695094944392041</c:v>
                </c:pt>
                <c:pt idx="500">
                  <c:v>0.69648792023250594</c:v>
                </c:pt>
                <c:pt idx="501">
                  <c:v>0.69788089607297099</c:v>
                </c:pt>
                <c:pt idx="502">
                  <c:v>0.69927387191343604</c:v>
                </c:pt>
                <c:pt idx="503">
                  <c:v>0.70066684775390098</c:v>
                </c:pt>
                <c:pt idx="504">
                  <c:v>0.70205982359436603</c:v>
                </c:pt>
                <c:pt idx="505">
                  <c:v>0.70345279943483108</c:v>
                </c:pt>
                <c:pt idx="506">
                  <c:v>0.70484577527529602</c:v>
                </c:pt>
                <c:pt idx="507">
                  <c:v>0.70623875111576107</c:v>
                </c:pt>
                <c:pt idx="508">
                  <c:v>0.70763172695622611</c:v>
                </c:pt>
                <c:pt idx="509">
                  <c:v>0.70902470279669105</c:v>
                </c:pt>
                <c:pt idx="510">
                  <c:v>0.7104176786371561</c:v>
                </c:pt>
                <c:pt idx="511">
                  <c:v>0.71181065447762115</c:v>
                </c:pt>
                <c:pt idx="512">
                  <c:v>0.71320363031808609</c:v>
                </c:pt>
                <c:pt idx="513">
                  <c:v>0.71459660615855114</c:v>
                </c:pt>
                <c:pt idx="514">
                  <c:v>0.71598958199901619</c:v>
                </c:pt>
                <c:pt idx="515">
                  <c:v>0.71738255783948113</c:v>
                </c:pt>
                <c:pt idx="516">
                  <c:v>0.71877553367994618</c:v>
                </c:pt>
                <c:pt idx="517">
                  <c:v>0.72016850952041123</c:v>
                </c:pt>
                <c:pt idx="518">
                  <c:v>0.72156148536087616</c:v>
                </c:pt>
                <c:pt idx="519">
                  <c:v>0.72295446120134121</c:v>
                </c:pt>
                <c:pt idx="520">
                  <c:v>0.72434743704180626</c:v>
                </c:pt>
                <c:pt idx="521">
                  <c:v>0.7257404128822712</c:v>
                </c:pt>
                <c:pt idx="522">
                  <c:v>0.72713338872273625</c:v>
                </c:pt>
                <c:pt idx="523">
                  <c:v>0.7285263645632013</c:v>
                </c:pt>
                <c:pt idx="524">
                  <c:v>0.72991934040366624</c:v>
                </c:pt>
                <c:pt idx="525">
                  <c:v>0.73131231624413129</c:v>
                </c:pt>
                <c:pt idx="526">
                  <c:v>0.73270529208459634</c:v>
                </c:pt>
                <c:pt idx="527">
                  <c:v>0.73409826792506128</c:v>
                </c:pt>
                <c:pt idx="528">
                  <c:v>0.73549124376552633</c:v>
                </c:pt>
                <c:pt idx="529">
                  <c:v>0.73688421960599138</c:v>
                </c:pt>
                <c:pt idx="530">
                  <c:v>0.73827719544645631</c:v>
                </c:pt>
                <c:pt idx="531">
                  <c:v>0.73967017128692136</c:v>
                </c:pt>
                <c:pt idx="532">
                  <c:v>0.74106314712738641</c:v>
                </c:pt>
                <c:pt idx="533">
                  <c:v>0.74245612296785135</c:v>
                </c:pt>
                <c:pt idx="534">
                  <c:v>0.7438490988083164</c:v>
                </c:pt>
                <c:pt idx="535">
                  <c:v>0.74524207464878145</c:v>
                </c:pt>
                <c:pt idx="536">
                  <c:v>0.74663505048924639</c:v>
                </c:pt>
                <c:pt idx="537">
                  <c:v>0.74802802632971144</c:v>
                </c:pt>
                <c:pt idx="538">
                  <c:v>0.74942100217017649</c:v>
                </c:pt>
                <c:pt idx="539">
                  <c:v>0.75081397801064143</c:v>
                </c:pt>
                <c:pt idx="540">
                  <c:v>0.75220695385110647</c:v>
                </c:pt>
                <c:pt idx="541">
                  <c:v>0.75359992969157152</c:v>
                </c:pt>
                <c:pt idx="542">
                  <c:v>0.75499290553203646</c:v>
                </c:pt>
                <c:pt idx="543">
                  <c:v>0.75638588137250151</c:v>
                </c:pt>
                <c:pt idx="544">
                  <c:v>0.75777885721296656</c:v>
                </c:pt>
                <c:pt idx="545">
                  <c:v>0.7591718330534315</c:v>
                </c:pt>
                <c:pt idx="546">
                  <c:v>0.76056480889389655</c:v>
                </c:pt>
                <c:pt idx="547">
                  <c:v>0.7619577847343616</c:v>
                </c:pt>
                <c:pt idx="548">
                  <c:v>0.76335076057482654</c:v>
                </c:pt>
                <c:pt idx="549">
                  <c:v>0.76474373641529159</c:v>
                </c:pt>
                <c:pt idx="550">
                  <c:v>0.76613671225575652</c:v>
                </c:pt>
                <c:pt idx="551">
                  <c:v>0.76752968809622157</c:v>
                </c:pt>
                <c:pt idx="552">
                  <c:v>0.76892266393668662</c:v>
                </c:pt>
                <c:pt idx="553">
                  <c:v>0.77031563977715156</c:v>
                </c:pt>
                <c:pt idx="554">
                  <c:v>0.77170861561761661</c:v>
                </c:pt>
                <c:pt idx="555">
                  <c:v>0.77310159145808166</c:v>
                </c:pt>
                <c:pt idx="556">
                  <c:v>0.7744945672985466</c:v>
                </c:pt>
                <c:pt idx="557">
                  <c:v>0.77588754313901165</c:v>
                </c:pt>
                <c:pt idx="558">
                  <c:v>0.7772805189794767</c:v>
                </c:pt>
                <c:pt idx="559">
                  <c:v>0.77867349481994164</c:v>
                </c:pt>
                <c:pt idx="560">
                  <c:v>0.78006647066040669</c:v>
                </c:pt>
                <c:pt idx="561">
                  <c:v>0.78145944650087173</c:v>
                </c:pt>
                <c:pt idx="562">
                  <c:v>0.78285242234133667</c:v>
                </c:pt>
                <c:pt idx="563">
                  <c:v>0.78424539818180172</c:v>
                </c:pt>
                <c:pt idx="564">
                  <c:v>0.78563837402226677</c:v>
                </c:pt>
                <c:pt idx="565">
                  <c:v>0.78703134986273171</c:v>
                </c:pt>
                <c:pt idx="566">
                  <c:v>0.78842432570319676</c:v>
                </c:pt>
                <c:pt idx="567">
                  <c:v>0.78981730154366181</c:v>
                </c:pt>
                <c:pt idx="568">
                  <c:v>0.79121027738412675</c:v>
                </c:pt>
                <c:pt idx="569">
                  <c:v>0.7926032532245918</c:v>
                </c:pt>
                <c:pt idx="570">
                  <c:v>0.79399622906505685</c:v>
                </c:pt>
                <c:pt idx="571">
                  <c:v>0.79538920490552178</c:v>
                </c:pt>
                <c:pt idx="572">
                  <c:v>0.79678218074598683</c:v>
                </c:pt>
                <c:pt idx="573">
                  <c:v>0.79817515658645188</c:v>
                </c:pt>
                <c:pt idx="574">
                  <c:v>0.79956813242691682</c:v>
                </c:pt>
                <c:pt idx="575">
                  <c:v>0.80096110826738187</c:v>
                </c:pt>
                <c:pt idx="576">
                  <c:v>0.80235408410784692</c:v>
                </c:pt>
                <c:pt idx="577">
                  <c:v>0.80374705994831186</c:v>
                </c:pt>
                <c:pt idx="578">
                  <c:v>0.80514003578877691</c:v>
                </c:pt>
                <c:pt idx="579">
                  <c:v>0.80653301162924196</c:v>
                </c:pt>
                <c:pt idx="580">
                  <c:v>0.8079259874697069</c:v>
                </c:pt>
                <c:pt idx="581">
                  <c:v>0.80931896331017195</c:v>
                </c:pt>
                <c:pt idx="582">
                  <c:v>0.810711939150637</c:v>
                </c:pt>
                <c:pt idx="583">
                  <c:v>0.81210491499110193</c:v>
                </c:pt>
                <c:pt idx="584">
                  <c:v>0.81349789083156698</c:v>
                </c:pt>
                <c:pt idx="585">
                  <c:v>0.81489086667203203</c:v>
                </c:pt>
                <c:pt idx="586">
                  <c:v>0.81628384251249697</c:v>
                </c:pt>
                <c:pt idx="587">
                  <c:v>0.81767681835296202</c:v>
                </c:pt>
                <c:pt idx="588">
                  <c:v>0.81906979419342707</c:v>
                </c:pt>
                <c:pt idx="589">
                  <c:v>0.82046277003389201</c:v>
                </c:pt>
                <c:pt idx="590">
                  <c:v>0.82185574587435706</c:v>
                </c:pt>
                <c:pt idx="591">
                  <c:v>0.82324872171482211</c:v>
                </c:pt>
                <c:pt idx="592">
                  <c:v>0.82464169755528705</c:v>
                </c:pt>
                <c:pt idx="593">
                  <c:v>0.82603467339575209</c:v>
                </c:pt>
                <c:pt idx="594">
                  <c:v>0.82742764923621714</c:v>
                </c:pt>
                <c:pt idx="595">
                  <c:v>0.82882062507668208</c:v>
                </c:pt>
                <c:pt idx="596">
                  <c:v>0.83021360091714713</c:v>
                </c:pt>
                <c:pt idx="597">
                  <c:v>0.83160657675761218</c:v>
                </c:pt>
                <c:pt idx="598">
                  <c:v>0.83299955259807712</c:v>
                </c:pt>
                <c:pt idx="599">
                  <c:v>0.83439252843854217</c:v>
                </c:pt>
                <c:pt idx="600">
                  <c:v>0.83578550427900722</c:v>
                </c:pt>
                <c:pt idx="601">
                  <c:v>0.83717848011947216</c:v>
                </c:pt>
                <c:pt idx="602">
                  <c:v>0.83857145595993721</c:v>
                </c:pt>
                <c:pt idx="603">
                  <c:v>0.83996443180040226</c:v>
                </c:pt>
                <c:pt idx="604">
                  <c:v>0.84135740764086719</c:v>
                </c:pt>
                <c:pt idx="605">
                  <c:v>0.84275038348133224</c:v>
                </c:pt>
                <c:pt idx="606">
                  <c:v>0.84414335932179729</c:v>
                </c:pt>
                <c:pt idx="607">
                  <c:v>0.84553633516226223</c:v>
                </c:pt>
                <c:pt idx="608">
                  <c:v>0.84692931100272728</c:v>
                </c:pt>
                <c:pt idx="609">
                  <c:v>0.84832228684319233</c:v>
                </c:pt>
                <c:pt idx="610">
                  <c:v>0.84971526268365727</c:v>
                </c:pt>
                <c:pt idx="611">
                  <c:v>0.85110823852412232</c:v>
                </c:pt>
                <c:pt idx="612">
                  <c:v>0.85250121436458737</c:v>
                </c:pt>
                <c:pt idx="613">
                  <c:v>0.85389419020505231</c:v>
                </c:pt>
                <c:pt idx="614">
                  <c:v>0.85528716604551736</c:v>
                </c:pt>
                <c:pt idx="615">
                  <c:v>0.8566801418859824</c:v>
                </c:pt>
                <c:pt idx="616">
                  <c:v>0.85807311772644734</c:v>
                </c:pt>
                <c:pt idx="617">
                  <c:v>0.85946609356691239</c:v>
                </c:pt>
                <c:pt idx="618">
                  <c:v>0.86085906940737744</c:v>
                </c:pt>
                <c:pt idx="619">
                  <c:v>0.86225204524784238</c:v>
                </c:pt>
                <c:pt idx="620">
                  <c:v>0.86364502108830743</c:v>
                </c:pt>
                <c:pt idx="621">
                  <c:v>0.86503799692877248</c:v>
                </c:pt>
                <c:pt idx="622">
                  <c:v>0.86643097276923742</c:v>
                </c:pt>
                <c:pt idx="623">
                  <c:v>0.86782394860970247</c:v>
                </c:pt>
                <c:pt idx="624">
                  <c:v>0.86921692445016752</c:v>
                </c:pt>
                <c:pt idx="625">
                  <c:v>0.87060990029063245</c:v>
                </c:pt>
                <c:pt idx="626">
                  <c:v>0.8720028761310975</c:v>
                </c:pt>
                <c:pt idx="627">
                  <c:v>0.87339585197156255</c:v>
                </c:pt>
                <c:pt idx="628">
                  <c:v>0.87478882781202749</c:v>
                </c:pt>
                <c:pt idx="629">
                  <c:v>0.87618180365249254</c:v>
                </c:pt>
                <c:pt idx="630">
                  <c:v>0.87757477949295759</c:v>
                </c:pt>
                <c:pt idx="631">
                  <c:v>0.87896775533342253</c:v>
                </c:pt>
                <c:pt idx="632">
                  <c:v>0.88036073117388758</c:v>
                </c:pt>
                <c:pt idx="633">
                  <c:v>0.88175370701435263</c:v>
                </c:pt>
                <c:pt idx="634">
                  <c:v>0.88314668285481757</c:v>
                </c:pt>
                <c:pt idx="635">
                  <c:v>0.88453965869528262</c:v>
                </c:pt>
                <c:pt idx="636">
                  <c:v>0.88593263453574755</c:v>
                </c:pt>
                <c:pt idx="637">
                  <c:v>0.8873256103762126</c:v>
                </c:pt>
                <c:pt idx="638">
                  <c:v>0.88871858621667765</c:v>
                </c:pt>
                <c:pt idx="639">
                  <c:v>0.89011156205714259</c:v>
                </c:pt>
                <c:pt idx="640">
                  <c:v>0.89150453789760764</c:v>
                </c:pt>
                <c:pt idx="641">
                  <c:v>0.89289751373807269</c:v>
                </c:pt>
                <c:pt idx="642">
                  <c:v>0.89429048957853763</c:v>
                </c:pt>
                <c:pt idx="643">
                  <c:v>0.89568346541900268</c:v>
                </c:pt>
                <c:pt idx="644">
                  <c:v>0.89707644125946773</c:v>
                </c:pt>
                <c:pt idx="645">
                  <c:v>0.89846941709993267</c:v>
                </c:pt>
                <c:pt idx="646">
                  <c:v>0.89986239294039772</c:v>
                </c:pt>
                <c:pt idx="647">
                  <c:v>0.90125536878086276</c:v>
                </c:pt>
                <c:pt idx="648">
                  <c:v>0.9026483446213277</c:v>
                </c:pt>
                <c:pt idx="649">
                  <c:v>0.90404132046179275</c:v>
                </c:pt>
                <c:pt idx="650">
                  <c:v>0.9054342963022578</c:v>
                </c:pt>
                <c:pt idx="651">
                  <c:v>0.90682727214272274</c:v>
                </c:pt>
                <c:pt idx="652">
                  <c:v>0.90822024798318779</c:v>
                </c:pt>
                <c:pt idx="653">
                  <c:v>0.90961322382365284</c:v>
                </c:pt>
                <c:pt idx="654">
                  <c:v>0.91100619966411778</c:v>
                </c:pt>
                <c:pt idx="655">
                  <c:v>0.91239917550458283</c:v>
                </c:pt>
                <c:pt idx="656">
                  <c:v>0.91379215134504788</c:v>
                </c:pt>
                <c:pt idx="657">
                  <c:v>0.91518512718551281</c:v>
                </c:pt>
                <c:pt idx="658">
                  <c:v>0.91657810302597786</c:v>
                </c:pt>
                <c:pt idx="659">
                  <c:v>0.91797107886644291</c:v>
                </c:pt>
                <c:pt idx="660">
                  <c:v>0.91936405470690785</c:v>
                </c:pt>
                <c:pt idx="661">
                  <c:v>0.9207570305473729</c:v>
                </c:pt>
                <c:pt idx="662">
                  <c:v>0.92215000638783795</c:v>
                </c:pt>
                <c:pt idx="663">
                  <c:v>0.92354298222830289</c:v>
                </c:pt>
                <c:pt idx="664">
                  <c:v>0.92493595806876794</c:v>
                </c:pt>
                <c:pt idx="665">
                  <c:v>0.92632893390923299</c:v>
                </c:pt>
                <c:pt idx="666">
                  <c:v>0.92772190974969793</c:v>
                </c:pt>
                <c:pt idx="667">
                  <c:v>0.92911488559016298</c:v>
                </c:pt>
                <c:pt idx="668">
                  <c:v>0.93050786143062802</c:v>
                </c:pt>
                <c:pt idx="669">
                  <c:v>0.93190083727109296</c:v>
                </c:pt>
                <c:pt idx="670">
                  <c:v>0.93329381311155801</c:v>
                </c:pt>
                <c:pt idx="671">
                  <c:v>0.93468678895202306</c:v>
                </c:pt>
                <c:pt idx="672">
                  <c:v>0.936079764792488</c:v>
                </c:pt>
                <c:pt idx="673">
                  <c:v>0.93747274063295305</c:v>
                </c:pt>
                <c:pt idx="674">
                  <c:v>0.9388657164734181</c:v>
                </c:pt>
                <c:pt idx="675">
                  <c:v>0.94025869231388304</c:v>
                </c:pt>
                <c:pt idx="676">
                  <c:v>0.94165166815434809</c:v>
                </c:pt>
                <c:pt idx="677">
                  <c:v>0.94304464399481314</c:v>
                </c:pt>
                <c:pt idx="678">
                  <c:v>0.94443761983527807</c:v>
                </c:pt>
                <c:pt idx="679">
                  <c:v>0.94583059567574312</c:v>
                </c:pt>
                <c:pt idx="680">
                  <c:v>0.94722357151620817</c:v>
                </c:pt>
                <c:pt idx="681">
                  <c:v>0.94861654735667311</c:v>
                </c:pt>
                <c:pt idx="682">
                  <c:v>0.95000952319713816</c:v>
                </c:pt>
                <c:pt idx="683">
                  <c:v>0.95140249903760321</c:v>
                </c:pt>
                <c:pt idx="684">
                  <c:v>0.95279547487806815</c:v>
                </c:pt>
                <c:pt idx="685">
                  <c:v>0.9541884507185332</c:v>
                </c:pt>
                <c:pt idx="686">
                  <c:v>0.95558142655899825</c:v>
                </c:pt>
                <c:pt idx="687">
                  <c:v>0.95697440239946319</c:v>
                </c:pt>
                <c:pt idx="688">
                  <c:v>0.95836737823992824</c:v>
                </c:pt>
                <c:pt idx="689">
                  <c:v>0.95976035408039329</c:v>
                </c:pt>
                <c:pt idx="690">
                  <c:v>0.96115332992085822</c:v>
                </c:pt>
                <c:pt idx="691">
                  <c:v>0.96254630576132327</c:v>
                </c:pt>
                <c:pt idx="692">
                  <c:v>0.96393928160178832</c:v>
                </c:pt>
                <c:pt idx="693">
                  <c:v>0.96533225744225326</c:v>
                </c:pt>
                <c:pt idx="694">
                  <c:v>0.96672523328271831</c:v>
                </c:pt>
                <c:pt idx="695">
                  <c:v>0.96811820912318336</c:v>
                </c:pt>
                <c:pt idx="696">
                  <c:v>0.9695111849636483</c:v>
                </c:pt>
                <c:pt idx="697">
                  <c:v>0.97090416080411335</c:v>
                </c:pt>
                <c:pt idx="698">
                  <c:v>0.9722971366445784</c:v>
                </c:pt>
                <c:pt idx="699">
                  <c:v>0.97369011248504334</c:v>
                </c:pt>
                <c:pt idx="700">
                  <c:v>0.97508308832550838</c:v>
                </c:pt>
                <c:pt idx="701">
                  <c:v>0.97647606416597343</c:v>
                </c:pt>
                <c:pt idx="702">
                  <c:v>0.97786904000643837</c:v>
                </c:pt>
                <c:pt idx="703">
                  <c:v>0.97926201584690342</c:v>
                </c:pt>
                <c:pt idx="704">
                  <c:v>0.98065499168736847</c:v>
                </c:pt>
                <c:pt idx="705">
                  <c:v>0.98204796752783341</c:v>
                </c:pt>
                <c:pt idx="706">
                  <c:v>0.98344094336829846</c:v>
                </c:pt>
                <c:pt idx="707">
                  <c:v>0.98483391920876351</c:v>
                </c:pt>
                <c:pt idx="708">
                  <c:v>0.98622689504922845</c:v>
                </c:pt>
                <c:pt idx="709">
                  <c:v>0.9876198708896935</c:v>
                </c:pt>
                <c:pt idx="710">
                  <c:v>0.98901284673015855</c:v>
                </c:pt>
                <c:pt idx="711">
                  <c:v>0.99040582257062348</c:v>
                </c:pt>
                <c:pt idx="712">
                  <c:v>0.99179879841108853</c:v>
                </c:pt>
                <c:pt idx="713">
                  <c:v>0.99319177425155358</c:v>
                </c:pt>
                <c:pt idx="714">
                  <c:v>0.99458475009201852</c:v>
                </c:pt>
                <c:pt idx="715">
                  <c:v>0.99597772593248357</c:v>
                </c:pt>
                <c:pt idx="716">
                  <c:v>0.99737070177294862</c:v>
                </c:pt>
                <c:pt idx="717">
                  <c:v>0.99876367761341356</c:v>
                </c:pt>
                <c:pt idx="718">
                  <c:v>1.0001566534538786</c:v>
                </c:pt>
                <c:pt idx="719">
                  <c:v>1.0015496292943435</c:v>
                </c:pt>
                <c:pt idx="720">
                  <c:v>1.0029426051348087</c:v>
                </c:pt>
                <c:pt idx="721">
                  <c:v>1.0043355809752736</c:v>
                </c:pt>
                <c:pt idx="722">
                  <c:v>1.0057285568157386</c:v>
                </c:pt>
                <c:pt idx="723">
                  <c:v>1.0071215326562037</c:v>
                </c:pt>
                <c:pt idx="724">
                  <c:v>1.0085145084966687</c:v>
                </c:pt>
                <c:pt idx="725">
                  <c:v>1.0099074843371336</c:v>
                </c:pt>
                <c:pt idx="726">
                  <c:v>1.0113004601775988</c:v>
                </c:pt>
                <c:pt idx="727">
                  <c:v>1.0126934360180637</c:v>
                </c:pt>
                <c:pt idx="728">
                  <c:v>1.0140864118585287</c:v>
                </c:pt>
                <c:pt idx="729">
                  <c:v>1.0154793876989938</c:v>
                </c:pt>
                <c:pt idx="730">
                  <c:v>1.0168723635394588</c:v>
                </c:pt>
                <c:pt idx="731">
                  <c:v>1.0182653393799237</c:v>
                </c:pt>
                <c:pt idx="732">
                  <c:v>1.0196583152203889</c:v>
                </c:pt>
                <c:pt idx="733">
                  <c:v>1.0210512910608538</c:v>
                </c:pt>
                <c:pt idx="734">
                  <c:v>1.0224442669013187</c:v>
                </c:pt>
                <c:pt idx="735">
                  <c:v>1.0238372427417839</c:v>
                </c:pt>
                <c:pt idx="736">
                  <c:v>1.0252302185822488</c:v>
                </c:pt>
                <c:pt idx="737">
                  <c:v>1.0266231944227138</c:v>
                </c:pt>
                <c:pt idx="738">
                  <c:v>1.0280161702631789</c:v>
                </c:pt>
                <c:pt idx="739">
                  <c:v>1.0294091461036439</c:v>
                </c:pt>
                <c:pt idx="740">
                  <c:v>1.0308021219441088</c:v>
                </c:pt>
                <c:pt idx="741">
                  <c:v>1.032195097784574</c:v>
                </c:pt>
                <c:pt idx="742">
                  <c:v>1.0335880736250389</c:v>
                </c:pt>
                <c:pt idx="743">
                  <c:v>1.0349810494655038</c:v>
                </c:pt>
                <c:pt idx="744">
                  <c:v>1.036374025305969</c:v>
                </c:pt>
                <c:pt idx="745">
                  <c:v>1.0377670011464339</c:v>
                </c:pt>
                <c:pt idx="746">
                  <c:v>1.0391599769868989</c:v>
                </c:pt>
                <c:pt idx="747">
                  <c:v>1.040552952827364</c:v>
                </c:pt>
                <c:pt idx="748">
                  <c:v>1.041945928667829</c:v>
                </c:pt>
                <c:pt idx="749">
                  <c:v>1.0433389045082939</c:v>
                </c:pt>
                <c:pt idx="750">
                  <c:v>1.0447318803487591</c:v>
                </c:pt>
                <c:pt idx="751">
                  <c:v>1.046124856189224</c:v>
                </c:pt>
                <c:pt idx="752">
                  <c:v>1.047517832029689</c:v>
                </c:pt>
                <c:pt idx="753">
                  <c:v>1.0489108078701541</c:v>
                </c:pt>
                <c:pt idx="754">
                  <c:v>1.0503037837106191</c:v>
                </c:pt>
                <c:pt idx="755">
                  <c:v>1.051696759551084</c:v>
                </c:pt>
                <c:pt idx="756">
                  <c:v>1.0530897353915492</c:v>
                </c:pt>
                <c:pt idx="757">
                  <c:v>1.0544827112320141</c:v>
                </c:pt>
                <c:pt idx="758">
                  <c:v>1.055875687072479</c:v>
                </c:pt>
                <c:pt idx="759">
                  <c:v>1.0572686629129442</c:v>
                </c:pt>
                <c:pt idx="760">
                  <c:v>1.0586616387534091</c:v>
                </c:pt>
                <c:pt idx="761">
                  <c:v>1.0600546145938741</c:v>
                </c:pt>
                <c:pt idx="762">
                  <c:v>1.061447590434339</c:v>
                </c:pt>
                <c:pt idx="763">
                  <c:v>1.0628405662748042</c:v>
                </c:pt>
                <c:pt idx="764">
                  <c:v>1.0642335421152691</c:v>
                </c:pt>
                <c:pt idx="765">
                  <c:v>1.065626517955734</c:v>
                </c:pt>
                <c:pt idx="766">
                  <c:v>1.0670194937961992</c:v>
                </c:pt>
                <c:pt idx="767">
                  <c:v>1.0684124696366641</c:v>
                </c:pt>
                <c:pt idx="768">
                  <c:v>1.0698054454771291</c:v>
                </c:pt>
                <c:pt idx="769">
                  <c:v>1.0711984213175942</c:v>
                </c:pt>
                <c:pt idx="770">
                  <c:v>1.0725913971580592</c:v>
                </c:pt>
                <c:pt idx="771">
                  <c:v>1.0739843729985241</c:v>
                </c:pt>
                <c:pt idx="772">
                  <c:v>1.0753773488389893</c:v>
                </c:pt>
                <c:pt idx="773">
                  <c:v>1.0767703246794542</c:v>
                </c:pt>
                <c:pt idx="774">
                  <c:v>1.0781633005199192</c:v>
                </c:pt>
                <c:pt idx="775">
                  <c:v>1.0795562763603843</c:v>
                </c:pt>
                <c:pt idx="776">
                  <c:v>1.0809492522008493</c:v>
                </c:pt>
                <c:pt idx="777">
                  <c:v>1.0823422280413142</c:v>
                </c:pt>
                <c:pt idx="778">
                  <c:v>1.0837352038817794</c:v>
                </c:pt>
                <c:pt idx="779">
                  <c:v>1.0851281797222443</c:v>
                </c:pt>
                <c:pt idx="780">
                  <c:v>1.0865211555627092</c:v>
                </c:pt>
                <c:pt idx="781">
                  <c:v>1.0879141314031744</c:v>
                </c:pt>
                <c:pt idx="782">
                  <c:v>1.0893071072436393</c:v>
                </c:pt>
                <c:pt idx="783">
                  <c:v>1.0907000830841043</c:v>
                </c:pt>
                <c:pt idx="784">
                  <c:v>1.0920930589245694</c:v>
                </c:pt>
                <c:pt idx="785">
                  <c:v>1.0934860347650344</c:v>
                </c:pt>
                <c:pt idx="786">
                  <c:v>1.0948790106054993</c:v>
                </c:pt>
                <c:pt idx="787">
                  <c:v>1.0962719864459645</c:v>
                </c:pt>
                <c:pt idx="788">
                  <c:v>1.0976649622864294</c:v>
                </c:pt>
                <c:pt idx="789">
                  <c:v>1.0990579381268943</c:v>
                </c:pt>
                <c:pt idx="790">
                  <c:v>1.1004509139673595</c:v>
                </c:pt>
                <c:pt idx="791">
                  <c:v>1.1018438898078244</c:v>
                </c:pt>
                <c:pt idx="792">
                  <c:v>1.1032368656482894</c:v>
                </c:pt>
                <c:pt idx="793">
                  <c:v>1.1046298414887545</c:v>
                </c:pt>
                <c:pt idx="794">
                  <c:v>1.1060228173292195</c:v>
                </c:pt>
                <c:pt idx="795">
                  <c:v>1.1074157931696844</c:v>
                </c:pt>
                <c:pt idx="796">
                  <c:v>1.1088087690101496</c:v>
                </c:pt>
                <c:pt idx="797">
                  <c:v>1.1102017448506145</c:v>
                </c:pt>
                <c:pt idx="798">
                  <c:v>1.1115947206910795</c:v>
                </c:pt>
                <c:pt idx="799">
                  <c:v>1.1129876965315446</c:v>
                </c:pt>
                <c:pt idx="800">
                  <c:v>1.1143806723720096</c:v>
                </c:pt>
                <c:pt idx="801">
                  <c:v>1.1157736482124745</c:v>
                </c:pt>
                <c:pt idx="802">
                  <c:v>1.1171666240529396</c:v>
                </c:pt>
                <c:pt idx="803">
                  <c:v>1.1185595998934046</c:v>
                </c:pt>
                <c:pt idx="804">
                  <c:v>1.1199525757338695</c:v>
                </c:pt>
                <c:pt idx="805">
                  <c:v>1.1213455515743347</c:v>
                </c:pt>
                <c:pt idx="806">
                  <c:v>1.1227385274147996</c:v>
                </c:pt>
                <c:pt idx="807">
                  <c:v>1.1241315032552646</c:v>
                </c:pt>
                <c:pt idx="808">
                  <c:v>1.1255244790957297</c:v>
                </c:pt>
                <c:pt idx="809">
                  <c:v>1.1269174549361947</c:v>
                </c:pt>
                <c:pt idx="810">
                  <c:v>1.1283104307766596</c:v>
                </c:pt>
                <c:pt idx="811">
                  <c:v>1.1297034066171248</c:v>
                </c:pt>
                <c:pt idx="812">
                  <c:v>1.1310963824575897</c:v>
                </c:pt>
                <c:pt idx="813">
                  <c:v>1.1324893582980546</c:v>
                </c:pt>
                <c:pt idx="814">
                  <c:v>1.1338823341385198</c:v>
                </c:pt>
                <c:pt idx="815">
                  <c:v>1.1352753099789847</c:v>
                </c:pt>
                <c:pt idx="816">
                  <c:v>1.1366682858194497</c:v>
                </c:pt>
                <c:pt idx="817">
                  <c:v>1.1380612616599148</c:v>
                </c:pt>
                <c:pt idx="818">
                  <c:v>1.1394542375003798</c:v>
                </c:pt>
                <c:pt idx="819">
                  <c:v>1.1408472133408447</c:v>
                </c:pt>
                <c:pt idx="820">
                  <c:v>1.1422401891813099</c:v>
                </c:pt>
                <c:pt idx="821">
                  <c:v>1.1436331650217748</c:v>
                </c:pt>
                <c:pt idx="822">
                  <c:v>1.1450261408622397</c:v>
                </c:pt>
                <c:pt idx="823">
                  <c:v>1.1464191167027049</c:v>
                </c:pt>
                <c:pt idx="824">
                  <c:v>1.1478120925431698</c:v>
                </c:pt>
                <c:pt idx="825">
                  <c:v>1.1492050683836348</c:v>
                </c:pt>
                <c:pt idx="826">
                  <c:v>1.1505980442240999</c:v>
                </c:pt>
                <c:pt idx="827">
                  <c:v>1.1519910200645649</c:v>
                </c:pt>
                <c:pt idx="828">
                  <c:v>1.1533839959050298</c:v>
                </c:pt>
                <c:pt idx="829">
                  <c:v>1.154776971745495</c:v>
                </c:pt>
                <c:pt idx="830">
                  <c:v>1.1561699475859599</c:v>
                </c:pt>
                <c:pt idx="831">
                  <c:v>1.1575629234264249</c:v>
                </c:pt>
                <c:pt idx="832">
                  <c:v>1.15895589926689</c:v>
                </c:pt>
                <c:pt idx="833">
                  <c:v>1.160348875107355</c:v>
                </c:pt>
                <c:pt idx="834">
                  <c:v>1.1617418509478199</c:v>
                </c:pt>
                <c:pt idx="835">
                  <c:v>1.1631348267882851</c:v>
                </c:pt>
                <c:pt idx="836">
                  <c:v>1.16452780262875</c:v>
                </c:pt>
                <c:pt idx="837">
                  <c:v>1.1659207784692149</c:v>
                </c:pt>
                <c:pt idx="838">
                  <c:v>1.1673137543096801</c:v>
                </c:pt>
                <c:pt idx="839">
                  <c:v>1.168706730150145</c:v>
                </c:pt>
                <c:pt idx="840">
                  <c:v>1.17009970599061</c:v>
                </c:pt>
                <c:pt idx="841">
                  <c:v>1.1714926818310751</c:v>
                </c:pt>
                <c:pt idx="842">
                  <c:v>1.1728856576715401</c:v>
                </c:pt>
                <c:pt idx="843">
                  <c:v>1.174278633512005</c:v>
                </c:pt>
                <c:pt idx="844">
                  <c:v>1.1756716093524702</c:v>
                </c:pt>
                <c:pt idx="845">
                  <c:v>1.1770645851929351</c:v>
                </c:pt>
                <c:pt idx="846">
                  <c:v>1.1784575610334</c:v>
                </c:pt>
                <c:pt idx="847">
                  <c:v>1.1798505368738652</c:v>
                </c:pt>
                <c:pt idx="848">
                  <c:v>1.1812435127143301</c:v>
                </c:pt>
                <c:pt idx="849">
                  <c:v>1.1826364885547951</c:v>
                </c:pt>
                <c:pt idx="850">
                  <c:v>1.1840294643952602</c:v>
                </c:pt>
                <c:pt idx="851">
                  <c:v>1.1854224402357252</c:v>
                </c:pt>
                <c:pt idx="852">
                  <c:v>1.1868154160761901</c:v>
                </c:pt>
                <c:pt idx="853">
                  <c:v>1.1882083919166553</c:v>
                </c:pt>
                <c:pt idx="854">
                  <c:v>1.1896013677571202</c:v>
                </c:pt>
                <c:pt idx="855">
                  <c:v>1.1909943435975852</c:v>
                </c:pt>
                <c:pt idx="856">
                  <c:v>1.1923873194380503</c:v>
                </c:pt>
                <c:pt idx="857">
                  <c:v>1.1937802952785153</c:v>
                </c:pt>
                <c:pt idx="858">
                  <c:v>1.1951732711189802</c:v>
                </c:pt>
                <c:pt idx="859">
                  <c:v>1.1965662469594454</c:v>
                </c:pt>
                <c:pt idx="860">
                  <c:v>1.1979592227999103</c:v>
                </c:pt>
                <c:pt idx="861">
                  <c:v>1.1993521986403752</c:v>
                </c:pt>
                <c:pt idx="862">
                  <c:v>1.2007451744808404</c:v>
                </c:pt>
                <c:pt idx="863">
                  <c:v>1.2021381503213053</c:v>
                </c:pt>
                <c:pt idx="864">
                  <c:v>1.2035311261617703</c:v>
                </c:pt>
                <c:pt idx="865">
                  <c:v>1.2049241020022354</c:v>
                </c:pt>
                <c:pt idx="866">
                  <c:v>1.2063170778427004</c:v>
                </c:pt>
                <c:pt idx="867">
                  <c:v>1.2077100536831653</c:v>
                </c:pt>
                <c:pt idx="868">
                  <c:v>1.2091030295236305</c:v>
                </c:pt>
                <c:pt idx="869">
                  <c:v>1.2104960053640954</c:v>
                </c:pt>
                <c:pt idx="870">
                  <c:v>1.2118889812045603</c:v>
                </c:pt>
                <c:pt idx="871">
                  <c:v>1.2132819570450255</c:v>
                </c:pt>
                <c:pt idx="872">
                  <c:v>1.2146749328854904</c:v>
                </c:pt>
                <c:pt idx="873">
                  <c:v>1.2160679087259554</c:v>
                </c:pt>
                <c:pt idx="874">
                  <c:v>1.2174608845664205</c:v>
                </c:pt>
                <c:pt idx="875">
                  <c:v>1.2188538604068855</c:v>
                </c:pt>
                <c:pt idx="876">
                  <c:v>1.2202468362473504</c:v>
                </c:pt>
                <c:pt idx="877">
                  <c:v>1.2216398120878156</c:v>
                </c:pt>
                <c:pt idx="878">
                  <c:v>1.2230327879282805</c:v>
                </c:pt>
                <c:pt idx="879">
                  <c:v>1.2244257637687455</c:v>
                </c:pt>
                <c:pt idx="880">
                  <c:v>1.2258187396092106</c:v>
                </c:pt>
                <c:pt idx="881">
                  <c:v>1.2272117154496756</c:v>
                </c:pt>
                <c:pt idx="882">
                  <c:v>1.2286046912901405</c:v>
                </c:pt>
                <c:pt idx="883">
                  <c:v>1.2299976671306057</c:v>
                </c:pt>
                <c:pt idx="884">
                  <c:v>1.2313906429710706</c:v>
                </c:pt>
                <c:pt idx="885">
                  <c:v>1.2327836188115355</c:v>
                </c:pt>
                <c:pt idx="886">
                  <c:v>1.2341765946520007</c:v>
                </c:pt>
                <c:pt idx="887">
                  <c:v>1.2355695704924656</c:v>
                </c:pt>
                <c:pt idx="888">
                  <c:v>1.2369625463329306</c:v>
                </c:pt>
                <c:pt idx="889">
                  <c:v>1.2383555221733957</c:v>
                </c:pt>
                <c:pt idx="890">
                  <c:v>1.2397484980138607</c:v>
                </c:pt>
                <c:pt idx="891">
                  <c:v>1.2411414738543256</c:v>
                </c:pt>
                <c:pt idx="892">
                  <c:v>1.2425344496947908</c:v>
                </c:pt>
                <c:pt idx="893">
                  <c:v>1.2439274255352557</c:v>
                </c:pt>
                <c:pt idx="894">
                  <c:v>1.2453204013757206</c:v>
                </c:pt>
                <c:pt idx="895">
                  <c:v>1.2467133772161858</c:v>
                </c:pt>
                <c:pt idx="896">
                  <c:v>1.2481063530566507</c:v>
                </c:pt>
                <c:pt idx="897">
                  <c:v>1.2494993288971157</c:v>
                </c:pt>
                <c:pt idx="898">
                  <c:v>1.2508923047375808</c:v>
                </c:pt>
                <c:pt idx="899">
                  <c:v>1.2522852805780458</c:v>
                </c:pt>
                <c:pt idx="900">
                  <c:v>1.2536782564185107</c:v>
                </c:pt>
                <c:pt idx="901">
                  <c:v>1.2550712322589759</c:v>
                </c:pt>
                <c:pt idx="902">
                  <c:v>1.2564642080994408</c:v>
                </c:pt>
                <c:pt idx="903">
                  <c:v>1.2578571839399058</c:v>
                </c:pt>
                <c:pt idx="904">
                  <c:v>1.2592501597803709</c:v>
                </c:pt>
                <c:pt idx="905">
                  <c:v>1.2606431356208359</c:v>
                </c:pt>
                <c:pt idx="906">
                  <c:v>1.2620361114613008</c:v>
                </c:pt>
                <c:pt idx="907">
                  <c:v>1.263429087301766</c:v>
                </c:pt>
                <c:pt idx="908">
                  <c:v>1.2648220631422309</c:v>
                </c:pt>
                <c:pt idx="909">
                  <c:v>1.2662150389826958</c:v>
                </c:pt>
                <c:pt idx="910">
                  <c:v>1.267608014823161</c:v>
                </c:pt>
                <c:pt idx="911">
                  <c:v>1.2690009906636259</c:v>
                </c:pt>
                <c:pt idx="912">
                  <c:v>1.2703939665040909</c:v>
                </c:pt>
                <c:pt idx="913">
                  <c:v>1.273179918185021</c:v>
                </c:pt>
                <c:pt idx="914">
                  <c:v>1.2745728940254859</c:v>
                </c:pt>
              </c:numCache>
            </c:numRef>
          </c:xVal>
          <c:yVal>
            <c:numRef>
              <c:f>Viscosity!$IK$2:$IK$17600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-4.1000000000000085</c:v>
                </c:pt>
                <c:pt idx="12">
                  <c:v>-4.1000000000000085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-4.1000000000000085</c:v>
                </c:pt>
                <c:pt idx="29">
                  <c:v>-4.1000000000000085</c:v>
                </c:pt>
                <c:pt idx="30">
                  <c:v>-4.1000000000000085</c:v>
                </c:pt>
                <c:pt idx="31">
                  <c:v>-4.1000000000000085</c:v>
                </c:pt>
                <c:pt idx="32">
                  <c:v>-4.1000000000000085</c:v>
                </c:pt>
                <c:pt idx="33">
                  <c:v>-4.1000000000000085</c:v>
                </c:pt>
                <c:pt idx="34">
                  <c:v>-4.1000000000000085</c:v>
                </c:pt>
                <c:pt idx="35">
                  <c:v>-12.100000000000009</c:v>
                </c:pt>
                <c:pt idx="36">
                  <c:v>-4.1000000000000085</c:v>
                </c:pt>
                <c:pt idx="37">
                  <c:v>8</c:v>
                </c:pt>
                <c:pt idx="38">
                  <c:v>-4.1000000000000085</c:v>
                </c:pt>
                <c:pt idx="39">
                  <c:v>-8.1000000000000085</c:v>
                </c:pt>
                <c:pt idx="40">
                  <c:v>-8.1000000000000085</c:v>
                </c:pt>
                <c:pt idx="41">
                  <c:v>-8.1000000000000085</c:v>
                </c:pt>
                <c:pt idx="42">
                  <c:v>-4.1000000000000085</c:v>
                </c:pt>
                <c:pt idx="43">
                  <c:v>-8.1000000000000085</c:v>
                </c:pt>
                <c:pt idx="44">
                  <c:v>-12.100000000000009</c:v>
                </c:pt>
                <c:pt idx="45">
                  <c:v>-8.1000000000000085</c:v>
                </c:pt>
                <c:pt idx="46">
                  <c:v>-8.1000000000000085</c:v>
                </c:pt>
                <c:pt idx="47">
                  <c:v>-8.1000000000000085</c:v>
                </c:pt>
                <c:pt idx="48">
                  <c:v>-12.100000000000009</c:v>
                </c:pt>
                <c:pt idx="49">
                  <c:v>-4.1000000000000085</c:v>
                </c:pt>
                <c:pt idx="50">
                  <c:v>-4.1000000000000085</c:v>
                </c:pt>
                <c:pt idx="51">
                  <c:v>31.799999999999997</c:v>
                </c:pt>
                <c:pt idx="52">
                  <c:v>-12.100000000000009</c:v>
                </c:pt>
                <c:pt idx="53">
                  <c:v>-12.100000000000009</c:v>
                </c:pt>
                <c:pt idx="54">
                  <c:v>-8.1000000000000085</c:v>
                </c:pt>
                <c:pt idx="55">
                  <c:v>-40.1</c:v>
                </c:pt>
                <c:pt idx="56">
                  <c:v>0</c:v>
                </c:pt>
                <c:pt idx="57">
                  <c:v>-12.100000000000009</c:v>
                </c:pt>
                <c:pt idx="58">
                  <c:v>-8.1000000000000085</c:v>
                </c:pt>
                <c:pt idx="59">
                  <c:v>-4.1000000000000085</c:v>
                </c:pt>
                <c:pt idx="60">
                  <c:v>-12.100000000000009</c:v>
                </c:pt>
                <c:pt idx="61">
                  <c:v>-8.1000000000000085</c:v>
                </c:pt>
                <c:pt idx="62">
                  <c:v>-8.1000000000000085</c:v>
                </c:pt>
                <c:pt idx="63">
                  <c:v>35.799999999999997</c:v>
                </c:pt>
                <c:pt idx="64">
                  <c:v>-12.100000000000009</c:v>
                </c:pt>
                <c:pt idx="65">
                  <c:v>-4.1000000000000085</c:v>
                </c:pt>
                <c:pt idx="66">
                  <c:v>4</c:v>
                </c:pt>
                <c:pt idx="67">
                  <c:v>35.799999999999997</c:v>
                </c:pt>
                <c:pt idx="68">
                  <c:v>-12.100000000000009</c:v>
                </c:pt>
                <c:pt idx="69">
                  <c:v>-8.1000000000000085</c:v>
                </c:pt>
                <c:pt idx="70">
                  <c:v>-16.100000000000001</c:v>
                </c:pt>
                <c:pt idx="71">
                  <c:v>-8.1000000000000085</c:v>
                </c:pt>
                <c:pt idx="72">
                  <c:v>-8.1000000000000085</c:v>
                </c:pt>
                <c:pt idx="73">
                  <c:v>27.799999999999997</c:v>
                </c:pt>
                <c:pt idx="74">
                  <c:v>-16.100000000000001</c:v>
                </c:pt>
                <c:pt idx="75">
                  <c:v>-4.1000000000000085</c:v>
                </c:pt>
                <c:pt idx="76">
                  <c:v>31.799999999999997</c:v>
                </c:pt>
                <c:pt idx="77">
                  <c:v>-12.100000000000009</c:v>
                </c:pt>
                <c:pt idx="78">
                  <c:v>-12.100000000000009</c:v>
                </c:pt>
                <c:pt idx="79">
                  <c:v>-8.1000000000000085</c:v>
                </c:pt>
                <c:pt idx="80">
                  <c:v>12</c:v>
                </c:pt>
                <c:pt idx="81">
                  <c:v>-12.100000000000009</c:v>
                </c:pt>
                <c:pt idx="82">
                  <c:v>-8.1000000000000085</c:v>
                </c:pt>
                <c:pt idx="83">
                  <c:v>-12.100000000000009</c:v>
                </c:pt>
                <c:pt idx="84">
                  <c:v>4</c:v>
                </c:pt>
                <c:pt idx="85">
                  <c:v>-12.100000000000009</c:v>
                </c:pt>
                <c:pt idx="86">
                  <c:v>0</c:v>
                </c:pt>
                <c:pt idx="87">
                  <c:v>-16.100000000000001</c:v>
                </c:pt>
                <c:pt idx="88">
                  <c:v>-16.100000000000001</c:v>
                </c:pt>
                <c:pt idx="89">
                  <c:v>-16.100000000000001</c:v>
                </c:pt>
                <c:pt idx="90">
                  <c:v>-20.100000000000001</c:v>
                </c:pt>
                <c:pt idx="91">
                  <c:v>-16.100000000000001</c:v>
                </c:pt>
                <c:pt idx="92">
                  <c:v>-20.100000000000001</c:v>
                </c:pt>
                <c:pt idx="93">
                  <c:v>-16.100000000000001</c:v>
                </c:pt>
                <c:pt idx="94">
                  <c:v>-12.100000000000009</c:v>
                </c:pt>
                <c:pt idx="95">
                  <c:v>-16.100000000000001</c:v>
                </c:pt>
                <c:pt idx="96">
                  <c:v>-16.100000000000001</c:v>
                </c:pt>
                <c:pt idx="97">
                  <c:v>-20.100000000000001</c:v>
                </c:pt>
                <c:pt idx="98">
                  <c:v>-12.100000000000009</c:v>
                </c:pt>
                <c:pt idx="99">
                  <c:v>0</c:v>
                </c:pt>
                <c:pt idx="100">
                  <c:v>0</c:v>
                </c:pt>
                <c:pt idx="101">
                  <c:v>-12.100000000000009</c:v>
                </c:pt>
                <c:pt idx="102">
                  <c:v>4</c:v>
                </c:pt>
                <c:pt idx="103">
                  <c:v>-16.100000000000001</c:v>
                </c:pt>
                <c:pt idx="104">
                  <c:v>-12.100000000000009</c:v>
                </c:pt>
                <c:pt idx="105">
                  <c:v>-16.100000000000001</c:v>
                </c:pt>
                <c:pt idx="106">
                  <c:v>-16.100000000000001</c:v>
                </c:pt>
                <c:pt idx="107">
                  <c:v>-8.1000000000000085</c:v>
                </c:pt>
                <c:pt idx="108">
                  <c:v>-16.100000000000001</c:v>
                </c:pt>
                <c:pt idx="109">
                  <c:v>-16.100000000000001</c:v>
                </c:pt>
                <c:pt idx="110">
                  <c:v>-12.100000000000009</c:v>
                </c:pt>
                <c:pt idx="111">
                  <c:v>8</c:v>
                </c:pt>
                <c:pt idx="112">
                  <c:v>-4.1000000000000085</c:v>
                </c:pt>
                <c:pt idx="113">
                  <c:v>-16.100000000000001</c:v>
                </c:pt>
                <c:pt idx="114">
                  <c:v>-16.100000000000001</c:v>
                </c:pt>
                <c:pt idx="115">
                  <c:v>-20.100000000000001</c:v>
                </c:pt>
                <c:pt idx="116">
                  <c:v>63.8</c:v>
                </c:pt>
                <c:pt idx="117">
                  <c:v>39.799999999999997</c:v>
                </c:pt>
                <c:pt idx="118">
                  <c:v>-16.100000000000001</c:v>
                </c:pt>
                <c:pt idx="119">
                  <c:v>-8.1000000000000085</c:v>
                </c:pt>
                <c:pt idx="120">
                  <c:v>-8.1000000000000085</c:v>
                </c:pt>
                <c:pt idx="121">
                  <c:v>27.799999999999997</c:v>
                </c:pt>
                <c:pt idx="122">
                  <c:v>59.8</c:v>
                </c:pt>
                <c:pt idx="123">
                  <c:v>-16.100000000000001</c:v>
                </c:pt>
                <c:pt idx="124">
                  <c:v>51.8</c:v>
                </c:pt>
                <c:pt idx="125">
                  <c:v>-16.100000000000001</c:v>
                </c:pt>
                <c:pt idx="126">
                  <c:v>-20.100000000000001</c:v>
                </c:pt>
                <c:pt idx="127">
                  <c:v>-16.100000000000001</c:v>
                </c:pt>
                <c:pt idx="128">
                  <c:v>-20.100000000000001</c:v>
                </c:pt>
                <c:pt idx="129">
                  <c:v>-32.1</c:v>
                </c:pt>
                <c:pt idx="130">
                  <c:v>-20.100000000000001</c:v>
                </c:pt>
                <c:pt idx="131">
                  <c:v>-24.1</c:v>
                </c:pt>
                <c:pt idx="132">
                  <c:v>-16.100000000000001</c:v>
                </c:pt>
                <c:pt idx="133">
                  <c:v>-20.100000000000001</c:v>
                </c:pt>
                <c:pt idx="134">
                  <c:v>-16.100000000000001</c:v>
                </c:pt>
                <c:pt idx="135">
                  <c:v>-20.100000000000001</c:v>
                </c:pt>
                <c:pt idx="136">
                  <c:v>-16.100000000000001</c:v>
                </c:pt>
                <c:pt idx="137">
                  <c:v>8</c:v>
                </c:pt>
                <c:pt idx="138">
                  <c:v>-20.100000000000001</c:v>
                </c:pt>
                <c:pt idx="139">
                  <c:v>-12.100000000000009</c:v>
                </c:pt>
                <c:pt idx="140">
                  <c:v>-16.100000000000001</c:v>
                </c:pt>
                <c:pt idx="141">
                  <c:v>-16.100000000000001</c:v>
                </c:pt>
                <c:pt idx="142">
                  <c:v>-20.100000000000001</c:v>
                </c:pt>
                <c:pt idx="143">
                  <c:v>-20.100000000000001</c:v>
                </c:pt>
                <c:pt idx="144">
                  <c:v>-16.100000000000001</c:v>
                </c:pt>
                <c:pt idx="145">
                  <c:v>-16.100000000000001</c:v>
                </c:pt>
                <c:pt idx="146">
                  <c:v>-20.100000000000001</c:v>
                </c:pt>
                <c:pt idx="147">
                  <c:v>-20.100000000000001</c:v>
                </c:pt>
                <c:pt idx="148">
                  <c:v>-20.100000000000001</c:v>
                </c:pt>
                <c:pt idx="149">
                  <c:v>-12.100000000000009</c:v>
                </c:pt>
                <c:pt idx="150">
                  <c:v>-20.100000000000001</c:v>
                </c:pt>
                <c:pt idx="151">
                  <c:v>-20.100000000000001</c:v>
                </c:pt>
                <c:pt idx="152">
                  <c:v>-16.100000000000001</c:v>
                </c:pt>
                <c:pt idx="153">
                  <c:v>-20.100000000000001</c:v>
                </c:pt>
                <c:pt idx="154">
                  <c:v>-20.100000000000001</c:v>
                </c:pt>
                <c:pt idx="155">
                  <c:v>-24.1</c:v>
                </c:pt>
                <c:pt idx="156">
                  <c:v>-20.100000000000001</c:v>
                </c:pt>
                <c:pt idx="157">
                  <c:v>-16.100000000000001</c:v>
                </c:pt>
                <c:pt idx="158">
                  <c:v>-16.100000000000001</c:v>
                </c:pt>
                <c:pt idx="159">
                  <c:v>-20.100000000000001</c:v>
                </c:pt>
                <c:pt idx="160">
                  <c:v>-20.100000000000001</c:v>
                </c:pt>
                <c:pt idx="161">
                  <c:v>-20.100000000000001</c:v>
                </c:pt>
                <c:pt idx="162">
                  <c:v>-20.100000000000001</c:v>
                </c:pt>
                <c:pt idx="163">
                  <c:v>-20.100000000000001</c:v>
                </c:pt>
                <c:pt idx="164">
                  <c:v>-20.100000000000001</c:v>
                </c:pt>
                <c:pt idx="165">
                  <c:v>-24.1</c:v>
                </c:pt>
                <c:pt idx="166">
                  <c:v>-20.100000000000001</c:v>
                </c:pt>
                <c:pt idx="167">
                  <c:v>-16.100000000000001</c:v>
                </c:pt>
                <c:pt idx="168">
                  <c:v>-20.100000000000001</c:v>
                </c:pt>
                <c:pt idx="169">
                  <c:v>-20.100000000000001</c:v>
                </c:pt>
                <c:pt idx="170">
                  <c:v>-20.100000000000001</c:v>
                </c:pt>
                <c:pt idx="171">
                  <c:v>-24.1</c:v>
                </c:pt>
                <c:pt idx="172">
                  <c:v>-8.1000000000000085</c:v>
                </c:pt>
                <c:pt idx="173">
                  <c:v>-24.1</c:v>
                </c:pt>
                <c:pt idx="174">
                  <c:v>-20.100000000000001</c:v>
                </c:pt>
                <c:pt idx="175">
                  <c:v>-12.100000000000009</c:v>
                </c:pt>
                <c:pt idx="176">
                  <c:v>-24.1</c:v>
                </c:pt>
                <c:pt idx="177">
                  <c:v>-20.100000000000001</c:v>
                </c:pt>
                <c:pt idx="178">
                  <c:v>-20.100000000000001</c:v>
                </c:pt>
                <c:pt idx="179">
                  <c:v>-20.100000000000001</c:v>
                </c:pt>
                <c:pt idx="180">
                  <c:v>-24.1</c:v>
                </c:pt>
                <c:pt idx="181">
                  <c:v>-20.100000000000001</c:v>
                </c:pt>
                <c:pt idx="182">
                  <c:v>-20.100000000000001</c:v>
                </c:pt>
                <c:pt idx="183">
                  <c:v>-20.100000000000001</c:v>
                </c:pt>
                <c:pt idx="184">
                  <c:v>-24.1</c:v>
                </c:pt>
                <c:pt idx="185">
                  <c:v>-24.1</c:v>
                </c:pt>
                <c:pt idx="186">
                  <c:v>-20.100000000000001</c:v>
                </c:pt>
                <c:pt idx="187">
                  <c:v>-20.100000000000001</c:v>
                </c:pt>
                <c:pt idx="188">
                  <c:v>-24.1</c:v>
                </c:pt>
                <c:pt idx="189">
                  <c:v>-20.100000000000001</c:v>
                </c:pt>
                <c:pt idx="190">
                  <c:v>-24.1</c:v>
                </c:pt>
                <c:pt idx="191">
                  <c:v>-16.100000000000001</c:v>
                </c:pt>
                <c:pt idx="192">
                  <c:v>-24.1</c:v>
                </c:pt>
                <c:pt idx="193">
                  <c:v>-24.1</c:v>
                </c:pt>
                <c:pt idx="194">
                  <c:v>-20.100000000000001</c:v>
                </c:pt>
                <c:pt idx="195">
                  <c:v>-24.1</c:v>
                </c:pt>
                <c:pt idx="196">
                  <c:v>-24.1</c:v>
                </c:pt>
                <c:pt idx="197">
                  <c:v>-20.100000000000001</c:v>
                </c:pt>
                <c:pt idx="198">
                  <c:v>-24.1</c:v>
                </c:pt>
                <c:pt idx="199">
                  <c:v>-20.100000000000001</c:v>
                </c:pt>
                <c:pt idx="200">
                  <c:v>-24.1</c:v>
                </c:pt>
                <c:pt idx="201">
                  <c:v>-8.1000000000000085</c:v>
                </c:pt>
                <c:pt idx="202">
                  <c:v>-20.100000000000001</c:v>
                </c:pt>
                <c:pt idx="203">
                  <c:v>-24.1</c:v>
                </c:pt>
                <c:pt idx="204">
                  <c:v>-20.100000000000001</c:v>
                </c:pt>
                <c:pt idx="205">
                  <c:v>-24.1</c:v>
                </c:pt>
                <c:pt idx="206">
                  <c:v>-8.1000000000000085</c:v>
                </c:pt>
                <c:pt idx="207">
                  <c:v>-20.100000000000001</c:v>
                </c:pt>
                <c:pt idx="208">
                  <c:v>4</c:v>
                </c:pt>
                <c:pt idx="209">
                  <c:v>-24.1</c:v>
                </c:pt>
                <c:pt idx="210">
                  <c:v>-16.100000000000001</c:v>
                </c:pt>
                <c:pt idx="211">
                  <c:v>-4.1000000000000085</c:v>
                </c:pt>
                <c:pt idx="212">
                  <c:v>-40.1</c:v>
                </c:pt>
                <c:pt idx="213">
                  <c:v>-24.1</c:v>
                </c:pt>
                <c:pt idx="214">
                  <c:v>-24.1</c:v>
                </c:pt>
                <c:pt idx="215">
                  <c:v>-20.100000000000001</c:v>
                </c:pt>
                <c:pt idx="216">
                  <c:v>-24.1</c:v>
                </c:pt>
                <c:pt idx="217">
                  <c:v>-24.1</c:v>
                </c:pt>
                <c:pt idx="218">
                  <c:v>-20.100000000000001</c:v>
                </c:pt>
                <c:pt idx="219">
                  <c:v>-20.100000000000001</c:v>
                </c:pt>
                <c:pt idx="220">
                  <c:v>-24.1</c:v>
                </c:pt>
                <c:pt idx="221">
                  <c:v>-20.100000000000001</c:v>
                </c:pt>
                <c:pt idx="222">
                  <c:v>-20.100000000000001</c:v>
                </c:pt>
                <c:pt idx="223">
                  <c:v>-20.100000000000001</c:v>
                </c:pt>
                <c:pt idx="224">
                  <c:v>-16.100000000000001</c:v>
                </c:pt>
                <c:pt idx="225">
                  <c:v>71.8</c:v>
                </c:pt>
                <c:pt idx="226">
                  <c:v>59.8</c:v>
                </c:pt>
                <c:pt idx="227">
                  <c:v>-12.100000000000009</c:v>
                </c:pt>
                <c:pt idx="228">
                  <c:v>-76.2</c:v>
                </c:pt>
                <c:pt idx="229">
                  <c:v>-16.100000000000001</c:v>
                </c:pt>
                <c:pt idx="230">
                  <c:v>-16.100000000000001</c:v>
                </c:pt>
                <c:pt idx="231">
                  <c:v>-24.1</c:v>
                </c:pt>
                <c:pt idx="232">
                  <c:v>-24.1</c:v>
                </c:pt>
                <c:pt idx="233">
                  <c:v>-16.100000000000001</c:v>
                </c:pt>
                <c:pt idx="234">
                  <c:v>-16.100000000000001</c:v>
                </c:pt>
                <c:pt idx="235">
                  <c:v>-24.1</c:v>
                </c:pt>
                <c:pt idx="236">
                  <c:v>-20.100000000000001</c:v>
                </c:pt>
                <c:pt idx="237">
                  <c:v>-4.1000000000000085</c:v>
                </c:pt>
                <c:pt idx="238">
                  <c:v>-24.1</c:v>
                </c:pt>
                <c:pt idx="239">
                  <c:v>-20.100000000000001</c:v>
                </c:pt>
                <c:pt idx="240">
                  <c:v>-20.100000000000001</c:v>
                </c:pt>
                <c:pt idx="241">
                  <c:v>-24.1</c:v>
                </c:pt>
                <c:pt idx="242">
                  <c:v>-24.1</c:v>
                </c:pt>
                <c:pt idx="243">
                  <c:v>-4.1000000000000085</c:v>
                </c:pt>
                <c:pt idx="244">
                  <c:v>-20.100000000000001</c:v>
                </c:pt>
                <c:pt idx="245">
                  <c:v>-12.100000000000009</c:v>
                </c:pt>
                <c:pt idx="246">
                  <c:v>-16.100000000000001</c:v>
                </c:pt>
                <c:pt idx="247">
                  <c:v>-24.1</c:v>
                </c:pt>
                <c:pt idx="248">
                  <c:v>-20.100000000000001</c:v>
                </c:pt>
                <c:pt idx="249">
                  <c:v>-16.100000000000001</c:v>
                </c:pt>
                <c:pt idx="250">
                  <c:v>-8.1000000000000085</c:v>
                </c:pt>
                <c:pt idx="251">
                  <c:v>35.799999999999997</c:v>
                </c:pt>
                <c:pt idx="252">
                  <c:v>-16.100000000000001</c:v>
                </c:pt>
                <c:pt idx="253">
                  <c:v>-20.100000000000001</c:v>
                </c:pt>
                <c:pt idx="254">
                  <c:v>12</c:v>
                </c:pt>
                <c:pt idx="255">
                  <c:v>-12.100000000000009</c:v>
                </c:pt>
                <c:pt idx="256">
                  <c:v>51.8</c:v>
                </c:pt>
                <c:pt idx="257">
                  <c:v>-24.1</c:v>
                </c:pt>
                <c:pt idx="258">
                  <c:v>-24.1</c:v>
                </c:pt>
                <c:pt idx="259">
                  <c:v>12</c:v>
                </c:pt>
                <c:pt idx="260">
                  <c:v>75.8</c:v>
                </c:pt>
                <c:pt idx="261">
                  <c:v>-4.1000000000000085</c:v>
                </c:pt>
                <c:pt idx="262">
                  <c:v>-20.100000000000001</c:v>
                </c:pt>
                <c:pt idx="263">
                  <c:v>-24.1</c:v>
                </c:pt>
                <c:pt idx="264">
                  <c:v>23.799999999999997</c:v>
                </c:pt>
                <c:pt idx="265">
                  <c:v>27.799999999999997</c:v>
                </c:pt>
                <c:pt idx="266">
                  <c:v>-8.1000000000000085</c:v>
                </c:pt>
                <c:pt idx="267">
                  <c:v>-16.100000000000001</c:v>
                </c:pt>
                <c:pt idx="268">
                  <c:v>-8.1000000000000085</c:v>
                </c:pt>
                <c:pt idx="269">
                  <c:v>-20.100000000000001</c:v>
                </c:pt>
                <c:pt idx="270">
                  <c:v>-8.1000000000000085</c:v>
                </c:pt>
                <c:pt idx="271">
                  <c:v>-16.100000000000001</c:v>
                </c:pt>
                <c:pt idx="272">
                  <c:v>-12.100000000000009</c:v>
                </c:pt>
                <c:pt idx="273">
                  <c:v>-12.100000000000009</c:v>
                </c:pt>
                <c:pt idx="274">
                  <c:v>-20.100000000000001</c:v>
                </c:pt>
                <c:pt idx="275">
                  <c:v>175.8</c:v>
                </c:pt>
                <c:pt idx="276">
                  <c:v>-24.1</c:v>
                </c:pt>
                <c:pt idx="277">
                  <c:v>-4.1000000000000085</c:v>
                </c:pt>
                <c:pt idx="278">
                  <c:v>-28.1</c:v>
                </c:pt>
                <c:pt idx="279">
                  <c:v>-16.100000000000001</c:v>
                </c:pt>
                <c:pt idx="280">
                  <c:v>83.8</c:v>
                </c:pt>
                <c:pt idx="281">
                  <c:v>12</c:v>
                </c:pt>
                <c:pt idx="282">
                  <c:v>-4.1000000000000085</c:v>
                </c:pt>
                <c:pt idx="283">
                  <c:v>4</c:v>
                </c:pt>
                <c:pt idx="284">
                  <c:v>92.8</c:v>
                </c:pt>
                <c:pt idx="285">
                  <c:v>-16.100000000000001</c:v>
                </c:pt>
                <c:pt idx="286">
                  <c:v>-12.100000000000009</c:v>
                </c:pt>
                <c:pt idx="287">
                  <c:v>-8.1000000000000085</c:v>
                </c:pt>
                <c:pt idx="288">
                  <c:v>-20.100000000000001</c:v>
                </c:pt>
                <c:pt idx="289">
                  <c:v>20</c:v>
                </c:pt>
                <c:pt idx="290">
                  <c:v>143.80000000000001</c:v>
                </c:pt>
                <c:pt idx="291">
                  <c:v>-4.1000000000000085</c:v>
                </c:pt>
                <c:pt idx="292">
                  <c:v>-8.1000000000000085</c:v>
                </c:pt>
                <c:pt idx="293">
                  <c:v>-8.1000000000000085</c:v>
                </c:pt>
                <c:pt idx="294">
                  <c:v>-20.100000000000001</c:v>
                </c:pt>
                <c:pt idx="295">
                  <c:v>0</c:v>
                </c:pt>
                <c:pt idx="296">
                  <c:v>172.8</c:v>
                </c:pt>
                <c:pt idx="297">
                  <c:v>-8.1000000000000085</c:v>
                </c:pt>
                <c:pt idx="298">
                  <c:v>23.799999999999997</c:v>
                </c:pt>
                <c:pt idx="299">
                  <c:v>-24.1</c:v>
                </c:pt>
                <c:pt idx="300">
                  <c:v>67.8</c:v>
                </c:pt>
                <c:pt idx="301">
                  <c:v>-12.100000000000009</c:v>
                </c:pt>
                <c:pt idx="302">
                  <c:v>-24.1</c:v>
                </c:pt>
                <c:pt idx="303">
                  <c:v>-20.100000000000001</c:v>
                </c:pt>
                <c:pt idx="304">
                  <c:v>-24.1</c:v>
                </c:pt>
                <c:pt idx="305">
                  <c:v>219.8</c:v>
                </c:pt>
                <c:pt idx="306">
                  <c:v>-16.100000000000001</c:v>
                </c:pt>
                <c:pt idx="307">
                  <c:v>-24.1</c:v>
                </c:pt>
                <c:pt idx="308">
                  <c:v>-20.100000000000001</c:v>
                </c:pt>
                <c:pt idx="309">
                  <c:v>55.8</c:v>
                </c:pt>
                <c:pt idx="310">
                  <c:v>75.8</c:v>
                </c:pt>
                <c:pt idx="311">
                  <c:v>-20.100000000000001</c:v>
                </c:pt>
                <c:pt idx="312">
                  <c:v>-20.100000000000001</c:v>
                </c:pt>
                <c:pt idx="313">
                  <c:v>51.8</c:v>
                </c:pt>
                <c:pt idx="314">
                  <c:v>155.80000000000001</c:v>
                </c:pt>
                <c:pt idx="315">
                  <c:v>27.799999999999997</c:v>
                </c:pt>
                <c:pt idx="316">
                  <c:v>23.799999999999997</c:v>
                </c:pt>
                <c:pt idx="317">
                  <c:v>12</c:v>
                </c:pt>
                <c:pt idx="318">
                  <c:v>8</c:v>
                </c:pt>
                <c:pt idx="319">
                  <c:v>83.8</c:v>
                </c:pt>
                <c:pt idx="320">
                  <c:v>67.8</c:v>
                </c:pt>
                <c:pt idx="321">
                  <c:v>112.8</c:v>
                </c:pt>
                <c:pt idx="322">
                  <c:v>67.8</c:v>
                </c:pt>
                <c:pt idx="323">
                  <c:v>-20.100000000000001</c:v>
                </c:pt>
                <c:pt idx="324">
                  <c:v>0</c:v>
                </c:pt>
                <c:pt idx="325">
                  <c:v>-4.1000000000000085</c:v>
                </c:pt>
                <c:pt idx="326">
                  <c:v>67.8</c:v>
                </c:pt>
                <c:pt idx="327">
                  <c:v>-12.100000000000009</c:v>
                </c:pt>
                <c:pt idx="328">
                  <c:v>-24.1</c:v>
                </c:pt>
                <c:pt idx="329">
                  <c:v>20</c:v>
                </c:pt>
                <c:pt idx="330">
                  <c:v>132.80000000000001</c:v>
                </c:pt>
                <c:pt idx="331">
                  <c:v>107.8</c:v>
                </c:pt>
                <c:pt idx="332">
                  <c:v>0</c:v>
                </c:pt>
                <c:pt idx="333">
                  <c:v>12</c:v>
                </c:pt>
                <c:pt idx="334">
                  <c:v>20</c:v>
                </c:pt>
                <c:pt idx="335">
                  <c:v>-8.1000000000000085</c:v>
                </c:pt>
                <c:pt idx="336">
                  <c:v>12</c:v>
                </c:pt>
                <c:pt idx="337">
                  <c:v>12</c:v>
                </c:pt>
                <c:pt idx="338">
                  <c:v>8</c:v>
                </c:pt>
                <c:pt idx="339">
                  <c:v>55.8</c:v>
                </c:pt>
                <c:pt idx="340">
                  <c:v>12</c:v>
                </c:pt>
                <c:pt idx="341">
                  <c:v>-24.1</c:v>
                </c:pt>
                <c:pt idx="342">
                  <c:v>35.799999999999997</c:v>
                </c:pt>
                <c:pt idx="343">
                  <c:v>39.799999999999997</c:v>
                </c:pt>
                <c:pt idx="344">
                  <c:v>215.8</c:v>
                </c:pt>
                <c:pt idx="345">
                  <c:v>55.8</c:v>
                </c:pt>
                <c:pt idx="346">
                  <c:v>-8.1000000000000085</c:v>
                </c:pt>
                <c:pt idx="347">
                  <c:v>23.799999999999997</c:v>
                </c:pt>
                <c:pt idx="348">
                  <c:v>-16.100000000000001</c:v>
                </c:pt>
                <c:pt idx="349">
                  <c:v>23.799999999999997</c:v>
                </c:pt>
                <c:pt idx="350">
                  <c:v>0</c:v>
                </c:pt>
                <c:pt idx="351">
                  <c:v>-16.100000000000001</c:v>
                </c:pt>
                <c:pt idx="352">
                  <c:v>-4.1000000000000085</c:v>
                </c:pt>
                <c:pt idx="353">
                  <c:v>-12.100000000000009</c:v>
                </c:pt>
                <c:pt idx="354">
                  <c:v>187.8</c:v>
                </c:pt>
                <c:pt idx="355">
                  <c:v>4</c:v>
                </c:pt>
                <c:pt idx="356">
                  <c:v>-8.1000000000000085</c:v>
                </c:pt>
                <c:pt idx="357">
                  <c:v>35.799999999999997</c:v>
                </c:pt>
                <c:pt idx="358">
                  <c:v>92.8</c:v>
                </c:pt>
                <c:pt idx="359">
                  <c:v>20</c:v>
                </c:pt>
                <c:pt idx="360">
                  <c:v>-8.1000000000000085</c:v>
                </c:pt>
                <c:pt idx="361">
                  <c:v>43.8</c:v>
                </c:pt>
                <c:pt idx="362">
                  <c:v>115.8</c:v>
                </c:pt>
                <c:pt idx="363">
                  <c:v>8</c:v>
                </c:pt>
                <c:pt idx="364">
                  <c:v>-12.100000000000009</c:v>
                </c:pt>
                <c:pt idx="365">
                  <c:v>31.799999999999997</c:v>
                </c:pt>
                <c:pt idx="366">
                  <c:v>155.80000000000001</c:v>
                </c:pt>
                <c:pt idx="367">
                  <c:v>-40.1</c:v>
                </c:pt>
                <c:pt idx="368">
                  <c:v>-8.1000000000000085</c:v>
                </c:pt>
                <c:pt idx="369">
                  <c:v>0</c:v>
                </c:pt>
                <c:pt idx="370">
                  <c:v>43.8</c:v>
                </c:pt>
                <c:pt idx="371">
                  <c:v>87.8</c:v>
                </c:pt>
                <c:pt idx="372">
                  <c:v>-16.100000000000001</c:v>
                </c:pt>
                <c:pt idx="373">
                  <c:v>23.799999999999997</c:v>
                </c:pt>
                <c:pt idx="374">
                  <c:v>79.8</c:v>
                </c:pt>
                <c:pt idx="375">
                  <c:v>207.8</c:v>
                </c:pt>
                <c:pt idx="376">
                  <c:v>-4.1000000000000085</c:v>
                </c:pt>
                <c:pt idx="377">
                  <c:v>-12.100000000000009</c:v>
                </c:pt>
                <c:pt idx="378">
                  <c:v>27.799999999999997</c:v>
                </c:pt>
                <c:pt idx="379">
                  <c:v>-20.100000000000001</c:v>
                </c:pt>
                <c:pt idx="380">
                  <c:v>63.8</c:v>
                </c:pt>
                <c:pt idx="381">
                  <c:v>15.599999999999994</c:v>
                </c:pt>
                <c:pt idx="382">
                  <c:v>-16.100000000000001</c:v>
                </c:pt>
                <c:pt idx="383">
                  <c:v>-8.1000000000000085</c:v>
                </c:pt>
                <c:pt idx="384">
                  <c:v>-12.100000000000009</c:v>
                </c:pt>
                <c:pt idx="385">
                  <c:v>75.8</c:v>
                </c:pt>
                <c:pt idx="386">
                  <c:v>67.8</c:v>
                </c:pt>
                <c:pt idx="387">
                  <c:v>0</c:v>
                </c:pt>
                <c:pt idx="388">
                  <c:v>-16.100000000000001</c:v>
                </c:pt>
                <c:pt idx="389">
                  <c:v>-12.100000000000009</c:v>
                </c:pt>
                <c:pt idx="390">
                  <c:v>4</c:v>
                </c:pt>
                <c:pt idx="391">
                  <c:v>-24.1</c:v>
                </c:pt>
                <c:pt idx="392">
                  <c:v>138.80000000000001</c:v>
                </c:pt>
                <c:pt idx="393">
                  <c:v>31.799999999999997</c:v>
                </c:pt>
                <c:pt idx="394">
                  <c:v>-24.1</c:v>
                </c:pt>
                <c:pt idx="395">
                  <c:v>27.799999999999997</c:v>
                </c:pt>
                <c:pt idx="396">
                  <c:v>83.8</c:v>
                </c:pt>
                <c:pt idx="397">
                  <c:v>-24.1</c:v>
                </c:pt>
                <c:pt idx="398">
                  <c:v>12</c:v>
                </c:pt>
                <c:pt idx="399">
                  <c:v>87.8</c:v>
                </c:pt>
                <c:pt idx="400">
                  <c:v>-16.100000000000001</c:v>
                </c:pt>
                <c:pt idx="401">
                  <c:v>-24.1</c:v>
                </c:pt>
                <c:pt idx="402">
                  <c:v>8</c:v>
                </c:pt>
                <c:pt idx="403">
                  <c:v>-16.100000000000001</c:v>
                </c:pt>
                <c:pt idx="404">
                  <c:v>23.799999999999997</c:v>
                </c:pt>
                <c:pt idx="405">
                  <c:v>87.8</c:v>
                </c:pt>
                <c:pt idx="406">
                  <c:v>-16.100000000000001</c:v>
                </c:pt>
                <c:pt idx="407">
                  <c:v>15.599999999999994</c:v>
                </c:pt>
                <c:pt idx="408">
                  <c:v>12</c:v>
                </c:pt>
                <c:pt idx="409">
                  <c:v>63.8</c:v>
                </c:pt>
                <c:pt idx="410">
                  <c:v>75.8</c:v>
                </c:pt>
                <c:pt idx="411">
                  <c:v>-4.1000000000000085</c:v>
                </c:pt>
                <c:pt idx="412">
                  <c:v>-4.1000000000000085</c:v>
                </c:pt>
                <c:pt idx="413">
                  <c:v>8</c:v>
                </c:pt>
                <c:pt idx="414">
                  <c:v>43.8</c:v>
                </c:pt>
                <c:pt idx="415">
                  <c:v>158.80000000000001</c:v>
                </c:pt>
                <c:pt idx="416">
                  <c:v>-12.100000000000009</c:v>
                </c:pt>
                <c:pt idx="417">
                  <c:v>-4.1000000000000085</c:v>
                </c:pt>
                <c:pt idx="418">
                  <c:v>31.799999999999997</c:v>
                </c:pt>
                <c:pt idx="419">
                  <c:v>79.8</c:v>
                </c:pt>
                <c:pt idx="420">
                  <c:v>-4.1000000000000085</c:v>
                </c:pt>
                <c:pt idx="421">
                  <c:v>-8.1000000000000085</c:v>
                </c:pt>
                <c:pt idx="422">
                  <c:v>75.8</c:v>
                </c:pt>
                <c:pt idx="423">
                  <c:v>27.799999999999997</c:v>
                </c:pt>
                <c:pt idx="424">
                  <c:v>-12.100000000000009</c:v>
                </c:pt>
                <c:pt idx="425">
                  <c:v>-12.100000000000009</c:v>
                </c:pt>
                <c:pt idx="426">
                  <c:v>23.799999999999997</c:v>
                </c:pt>
                <c:pt idx="427">
                  <c:v>115.8</c:v>
                </c:pt>
                <c:pt idx="428">
                  <c:v>-16.100000000000001</c:v>
                </c:pt>
                <c:pt idx="429">
                  <c:v>-4.1000000000000085</c:v>
                </c:pt>
                <c:pt idx="430">
                  <c:v>15.599999999999994</c:v>
                </c:pt>
                <c:pt idx="431">
                  <c:v>23.799999999999997</c:v>
                </c:pt>
                <c:pt idx="432">
                  <c:v>8</c:v>
                </c:pt>
                <c:pt idx="433">
                  <c:v>-8.1000000000000085</c:v>
                </c:pt>
                <c:pt idx="434">
                  <c:v>4</c:v>
                </c:pt>
                <c:pt idx="435">
                  <c:v>12</c:v>
                </c:pt>
                <c:pt idx="436">
                  <c:v>39.799999999999997</c:v>
                </c:pt>
                <c:pt idx="437">
                  <c:v>-44.300000000000004</c:v>
                </c:pt>
                <c:pt idx="438">
                  <c:v>-12.100000000000009</c:v>
                </c:pt>
                <c:pt idx="439">
                  <c:v>20</c:v>
                </c:pt>
                <c:pt idx="440">
                  <c:v>-8.1000000000000085</c:v>
                </c:pt>
                <c:pt idx="441">
                  <c:v>-24.1</c:v>
                </c:pt>
                <c:pt idx="442">
                  <c:v>-12.100000000000009</c:v>
                </c:pt>
                <c:pt idx="443">
                  <c:v>8</c:v>
                </c:pt>
                <c:pt idx="444">
                  <c:v>31.799999999999997</c:v>
                </c:pt>
                <c:pt idx="445">
                  <c:v>-8.1000000000000085</c:v>
                </c:pt>
                <c:pt idx="446">
                  <c:v>-20.100000000000001</c:v>
                </c:pt>
                <c:pt idx="447">
                  <c:v>-12.100000000000009</c:v>
                </c:pt>
                <c:pt idx="448">
                  <c:v>59.8</c:v>
                </c:pt>
                <c:pt idx="449">
                  <c:v>155.80000000000001</c:v>
                </c:pt>
                <c:pt idx="450">
                  <c:v>-4.1000000000000085</c:v>
                </c:pt>
                <c:pt idx="451">
                  <c:v>20</c:v>
                </c:pt>
                <c:pt idx="452">
                  <c:v>67.8</c:v>
                </c:pt>
                <c:pt idx="453">
                  <c:v>75.8</c:v>
                </c:pt>
                <c:pt idx="454">
                  <c:v>0</c:v>
                </c:pt>
                <c:pt idx="455">
                  <c:v>15.599999999999994</c:v>
                </c:pt>
                <c:pt idx="456">
                  <c:v>43.8</c:v>
                </c:pt>
                <c:pt idx="457">
                  <c:v>199.8</c:v>
                </c:pt>
                <c:pt idx="458">
                  <c:v>-4.1000000000000085</c:v>
                </c:pt>
                <c:pt idx="459">
                  <c:v>15.599999999999994</c:v>
                </c:pt>
                <c:pt idx="460">
                  <c:v>35.799999999999997</c:v>
                </c:pt>
                <c:pt idx="461">
                  <c:v>152.80000000000001</c:v>
                </c:pt>
                <c:pt idx="462">
                  <c:v>8</c:v>
                </c:pt>
                <c:pt idx="463">
                  <c:v>0</c:v>
                </c:pt>
                <c:pt idx="464">
                  <c:v>8</c:v>
                </c:pt>
                <c:pt idx="465">
                  <c:v>31.799999999999997</c:v>
                </c:pt>
                <c:pt idx="466">
                  <c:v>75.8</c:v>
                </c:pt>
                <c:pt idx="467">
                  <c:v>120.8</c:v>
                </c:pt>
                <c:pt idx="468">
                  <c:v>-12.100000000000009</c:v>
                </c:pt>
                <c:pt idx="469">
                  <c:v>23.799999999999997</c:v>
                </c:pt>
                <c:pt idx="470">
                  <c:v>92.8</c:v>
                </c:pt>
                <c:pt idx="471">
                  <c:v>71.8</c:v>
                </c:pt>
                <c:pt idx="472">
                  <c:v>51.8</c:v>
                </c:pt>
                <c:pt idx="473">
                  <c:v>4</c:v>
                </c:pt>
                <c:pt idx="474">
                  <c:v>-8.1000000000000085</c:v>
                </c:pt>
                <c:pt idx="475">
                  <c:v>35.799999999999997</c:v>
                </c:pt>
                <c:pt idx="476">
                  <c:v>152.80000000000001</c:v>
                </c:pt>
                <c:pt idx="477">
                  <c:v>0</c:v>
                </c:pt>
                <c:pt idx="478">
                  <c:v>0</c:v>
                </c:pt>
                <c:pt idx="479">
                  <c:v>-8.1000000000000085</c:v>
                </c:pt>
                <c:pt idx="480">
                  <c:v>67.8</c:v>
                </c:pt>
                <c:pt idx="481">
                  <c:v>123.8</c:v>
                </c:pt>
                <c:pt idx="482">
                  <c:v>0</c:v>
                </c:pt>
                <c:pt idx="483">
                  <c:v>-4.1000000000000085</c:v>
                </c:pt>
                <c:pt idx="484">
                  <c:v>59.8</c:v>
                </c:pt>
                <c:pt idx="485">
                  <c:v>207.8</c:v>
                </c:pt>
                <c:pt idx="486">
                  <c:v>-20.100000000000001</c:v>
                </c:pt>
                <c:pt idx="487">
                  <c:v>-4.1000000000000085</c:v>
                </c:pt>
                <c:pt idx="488">
                  <c:v>-16.100000000000001</c:v>
                </c:pt>
                <c:pt idx="489">
                  <c:v>83.8</c:v>
                </c:pt>
                <c:pt idx="490">
                  <c:v>-16.100000000000001</c:v>
                </c:pt>
                <c:pt idx="491">
                  <c:v>-4.1000000000000085</c:v>
                </c:pt>
                <c:pt idx="492">
                  <c:v>63.8</c:v>
                </c:pt>
                <c:pt idx="493">
                  <c:v>-4.1000000000000085</c:v>
                </c:pt>
                <c:pt idx="494">
                  <c:v>-16.100000000000001</c:v>
                </c:pt>
                <c:pt idx="495">
                  <c:v>-12.100000000000009</c:v>
                </c:pt>
                <c:pt idx="496">
                  <c:v>67.8</c:v>
                </c:pt>
                <c:pt idx="497">
                  <c:v>67.8</c:v>
                </c:pt>
                <c:pt idx="498">
                  <c:v>-12.100000000000009</c:v>
                </c:pt>
                <c:pt idx="499">
                  <c:v>-12.100000000000009</c:v>
                </c:pt>
                <c:pt idx="500">
                  <c:v>-20.100000000000001</c:v>
                </c:pt>
                <c:pt idx="501">
                  <c:v>75.8</c:v>
                </c:pt>
                <c:pt idx="502">
                  <c:v>100.8</c:v>
                </c:pt>
                <c:pt idx="503">
                  <c:v>-12.100000000000009</c:v>
                </c:pt>
                <c:pt idx="504">
                  <c:v>-24.1</c:v>
                </c:pt>
                <c:pt idx="505">
                  <c:v>0</c:v>
                </c:pt>
                <c:pt idx="506">
                  <c:v>15.599999999999994</c:v>
                </c:pt>
                <c:pt idx="507">
                  <c:v>12</c:v>
                </c:pt>
                <c:pt idx="508">
                  <c:v>4</c:v>
                </c:pt>
                <c:pt idx="509">
                  <c:v>8</c:v>
                </c:pt>
                <c:pt idx="510">
                  <c:v>87.8</c:v>
                </c:pt>
                <c:pt idx="511">
                  <c:v>172.8</c:v>
                </c:pt>
                <c:pt idx="512">
                  <c:v>-12.100000000000009</c:v>
                </c:pt>
                <c:pt idx="513">
                  <c:v>35.799999999999997</c:v>
                </c:pt>
                <c:pt idx="514">
                  <c:v>-20.100000000000001</c:v>
                </c:pt>
                <c:pt idx="515">
                  <c:v>55.8</c:v>
                </c:pt>
                <c:pt idx="516">
                  <c:v>-24.1</c:v>
                </c:pt>
                <c:pt idx="517">
                  <c:v>-16.100000000000001</c:v>
                </c:pt>
                <c:pt idx="518">
                  <c:v>0</c:v>
                </c:pt>
                <c:pt idx="519">
                  <c:v>-8.1000000000000085</c:v>
                </c:pt>
                <c:pt idx="520">
                  <c:v>-20.100000000000001</c:v>
                </c:pt>
                <c:pt idx="521">
                  <c:v>-12.100000000000009</c:v>
                </c:pt>
                <c:pt idx="522">
                  <c:v>-24.1</c:v>
                </c:pt>
                <c:pt idx="523">
                  <c:v>-20.100000000000001</c:v>
                </c:pt>
                <c:pt idx="524">
                  <c:v>20</c:v>
                </c:pt>
                <c:pt idx="525">
                  <c:v>-8.1000000000000085</c:v>
                </c:pt>
                <c:pt idx="526">
                  <c:v>0</c:v>
                </c:pt>
                <c:pt idx="527">
                  <c:v>-8.1000000000000085</c:v>
                </c:pt>
                <c:pt idx="528">
                  <c:v>47.8</c:v>
                </c:pt>
                <c:pt idx="529">
                  <c:v>184.8</c:v>
                </c:pt>
                <c:pt idx="530">
                  <c:v>12</c:v>
                </c:pt>
                <c:pt idx="531">
                  <c:v>152.80000000000001</c:v>
                </c:pt>
                <c:pt idx="532">
                  <c:v>-56.2</c:v>
                </c:pt>
                <c:pt idx="533">
                  <c:v>-28.1</c:v>
                </c:pt>
                <c:pt idx="534">
                  <c:v>-20.100000000000001</c:v>
                </c:pt>
                <c:pt idx="535">
                  <c:v>-8.1000000000000085</c:v>
                </c:pt>
                <c:pt idx="536">
                  <c:v>39.799999999999997</c:v>
                </c:pt>
                <c:pt idx="537">
                  <c:v>-16.100000000000001</c:v>
                </c:pt>
                <c:pt idx="538">
                  <c:v>-8.1000000000000085</c:v>
                </c:pt>
                <c:pt idx="539">
                  <c:v>-20.100000000000001</c:v>
                </c:pt>
                <c:pt idx="540">
                  <c:v>4</c:v>
                </c:pt>
                <c:pt idx="541">
                  <c:v>12</c:v>
                </c:pt>
                <c:pt idx="542">
                  <c:v>-4.1000000000000085</c:v>
                </c:pt>
                <c:pt idx="543">
                  <c:v>8</c:v>
                </c:pt>
                <c:pt idx="544">
                  <c:v>27.799999999999997</c:v>
                </c:pt>
                <c:pt idx="545">
                  <c:v>55.8</c:v>
                </c:pt>
                <c:pt idx="546">
                  <c:v>-16.100000000000001</c:v>
                </c:pt>
                <c:pt idx="547">
                  <c:v>-20.100000000000001</c:v>
                </c:pt>
                <c:pt idx="548">
                  <c:v>-4.1000000000000085</c:v>
                </c:pt>
                <c:pt idx="549">
                  <c:v>-4.1000000000000085</c:v>
                </c:pt>
                <c:pt idx="550">
                  <c:v>4</c:v>
                </c:pt>
                <c:pt idx="551">
                  <c:v>20</c:v>
                </c:pt>
                <c:pt idx="552">
                  <c:v>67.8</c:v>
                </c:pt>
                <c:pt idx="553">
                  <c:v>-8.1000000000000085</c:v>
                </c:pt>
                <c:pt idx="554">
                  <c:v>55.8</c:v>
                </c:pt>
                <c:pt idx="555">
                  <c:v>12</c:v>
                </c:pt>
                <c:pt idx="556">
                  <c:v>-4.1000000000000085</c:v>
                </c:pt>
                <c:pt idx="557">
                  <c:v>71.8</c:v>
                </c:pt>
                <c:pt idx="558">
                  <c:v>-20.100000000000001</c:v>
                </c:pt>
                <c:pt idx="559">
                  <c:v>75.8</c:v>
                </c:pt>
                <c:pt idx="560">
                  <c:v>-16.100000000000001</c:v>
                </c:pt>
                <c:pt idx="561">
                  <c:v>-4.1000000000000085</c:v>
                </c:pt>
                <c:pt idx="562">
                  <c:v>-4.1000000000000085</c:v>
                </c:pt>
                <c:pt idx="563">
                  <c:v>123.8</c:v>
                </c:pt>
                <c:pt idx="564">
                  <c:v>23.799999999999997</c:v>
                </c:pt>
                <c:pt idx="565">
                  <c:v>0</c:v>
                </c:pt>
                <c:pt idx="566">
                  <c:v>71.8</c:v>
                </c:pt>
                <c:pt idx="567">
                  <c:v>-16.100000000000001</c:v>
                </c:pt>
                <c:pt idx="568">
                  <c:v>-20.100000000000001</c:v>
                </c:pt>
                <c:pt idx="569">
                  <c:v>59.8</c:v>
                </c:pt>
                <c:pt idx="570">
                  <c:v>12</c:v>
                </c:pt>
                <c:pt idx="571">
                  <c:v>-24.1</c:v>
                </c:pt>
                <c:pt idx="572">
                  <c:v>23.799999999999997</c:v>
                </c:pt>
                <c:pt idx="573">
                  <c:v>8</c:v>
                </c:pt>
                <c:pt idx="574">
                  <c:v>-48.1</c:v>
                </c:pt>
                <c:pt idx="575">
                  <c:v>-4.1000000000000085</c:v>
                </c:pt>
                <c:pt idx="576">
                  <c:v>-16.100000000000001</c:v>
                </c:pt>
                <c:pt idx="577">
                  <c:v>-24.1</c:v>
                </c:pt>
                <c:pt idx="578">
                  <c:v>-76.2</c:v>
                </c:pt>
                <c:pt idx="579">
                  <c:v>-20.100000000000001</c:v>
                </c:pt>
                <c:pt idx="580">
                  <c:v>12</c:v>
                </c:pt>
                <c:pt idx="581">
                  <c:v>-20.100000000000001</c:v>
                </c:pt>
                <c:pt idx="582">
                  <c:v>-16.100000000000001</c:v>
                </c:pt>
                <c:pt idx="583">
                  <c:v>-16.100000000000001</c:v>
                </c:pt>
                <c:pt idx="584">
                  <c:v>47.8</c:v>
                </c:pt>
                <c:pt idx="585">
                  <c:v>-12.100000000000009</c:v>
                </c:pt>
                <c:pt idx="586">
                  <c:v>8</c:v>
                </c:pt>
                <c:pt idx="587">
                  <c:v>-20.100000000000001</c:v>
                </c:pt>
                <c:pt idx="588">
                  <c:v>-20.100000000000001</c:v>
                </c:pt>
                <c:pt idx="589">
                  <c:v>-8.1000000000000085</c:v>
                </c:pt>
                <c:pt idx="590">
                  <c:v>-20.100000000000001</c:v>
                </c:pt>
                <c:pt idx="591">
                  <c:v>-24.1</c:v>
                </c:pt>
                <c:pt idx="592">
                  <c:v>-16.100000000000001</c:v>
                </c:pt>
                <c:pt idx="593">
                  <c:v>-20.100000000000001</c:v>
                </c:pt>
                <c:pt idx="594">
                  <c:v>-20.100000000000001</c:v>
                </c:pt>
                <c:pt idx="595">
                  <c:v>8</c:v>
                </c:pt>
                <c:pt idx="596">
                  <c:v>4</c:v>
                </c:pt>
                <c:pt idx="597">
                  <c:v>59.8</c:v>
                </c:pt>
                <c:pt idx="598">
                  <c:v>43.8</c:v>
                </c:pt>
                <c:pt idx="599">
                  <c:v>15.599999999999994</c:v>
                </c:pt>
                <c:pt idx="600">
                  <c:v>31.799999999999997</c:v>
                </c:pt>
                <c:pt idx="601">
                  <c:v>79.8</c:v>
                </c:pt>
                <c:pt idx="602">
                  <c:v>43.8</c:v>
                </c:pt>
                <c:pt idx="603">
                  <c:v>92.8</c:v>
                </c:pt>
                <c:pt idx="604">
                  <c:v>31.799999999999997</c:v>
                </c:pt>
                <c:pt idx="605">
                  <c:v>67.8</c:v>
                </c:pt>
                <c:pt idx="606">
                  <c:v>4</c:v>
                </c:pt>
                <c:pt idx="607">
                  <c:v>152.80000000000001</c:v>
                </c:pt>
                <c:pt idx="608">
                  <c:v>75.8</c:v>
                </c:pt>
                <c:pt idx="609">
                  <c:v>4</c:v>
                </c:pt>
                <c:pt idx="610">
                  <c:v>15.599999999999994</c:v>
                </c:pt>
                <c:pt idx="611">
                  <c:v>138.80000000000001</c:v>
                </c:pt>
                <c:pt idx="612">
                  <c:v>12</c:v>
                </c:pt>
                <c:pt idx="613">
                  <c:v>20</c:v>
                </c:pt>
                <c:pt idx="614">
                  <c:v>-8.1000000000000085</c:v>
                </c:pt>
                <c:pt idx="615">
                  <c:v>-8.1000000000000085</c:v>
                </c:pt>
                <c:pt idx="616">
                  <c:v>4</c:v>
                </c:pt>
                <c:pt idx="617">
                  <c:v>143.80000000000001</c:v>
                </c:pt>
                <c:pt idx="618">
                  <c:v>12</c:v>
                </c:pt>
                <c:pt idx="619">
                  <c:v>8</c:v>
                </c:pt>
                <c:pt idx="620">
                  <c:v>12</c:v>
                </c:pt>
                <c:pt idx="621">
                  <c:v>-20.100000000000001</c:v>
                </c:pt>
                <c:pt idx="622">
                  <c:v>92.8</c:v>
                </c:pt>
                <c:pt idx="623">
                  <c:v>55.8</c:v>
                </c:pt>
                <c:pt idx="624">
                  <c:v>-40.1</c:v>
                </c:pt>
                <c:pt idx="625">
                  <c:v>-8.1000000000000085</c:v>
                </c:pt>
                <c:pt idx="626">
                  <c:v>55.8</c:v>
                </c:pt>
                <c:pt idx="627">
                  <c:v>43.8</c:v>
                </c:pt>
                <c:pt idx="628">
                  <c:v>-16.100000000000001</c:v>
                </c:pt>
                <c:pt idx="629">
                  <c:v>-4.1000000000000085</c:v>
                </c:pt>
                <c:pt idx="630">
                  <c:v>8</c:v>
                </c:pt>
                <c:pt idx="631">
                  <c:v>-4.1000000000000085</c:v>
                </c:pt>
                <c:pt idx="632">
                  <c:v>15.599999999999994</c:v>
                </c:pt>
                <c:pt idx="633">
                  <c:v>39.799999999999997</c:v>
                </c:pt>
                <c:pt idx="634">
                  <c:v>138.80000000000001</c:v>
                </c:pt>
                <c:pt idx="635">
                  <c:v>112.8</c:v>
                </c:pt>
                <c:pt idx="636">
                  <c:v>-8.1000000000000085</c:v>
                </c:pt>
                <c:pt idx="637">
                  <c:v>4</c:v>
                </c:pt>
                <c:pt idx="638">
                  <c:v>12</c:v>
                </c:pt>
                <c:pt idx="639">
                  <c:v>8</c:v>
                </c:pt>
                <c:pt idx="640">
                  <c:v>0</c:v>
                </c:pt>
                <c:pt idx="641">
                  <c:v>27.799999999999997</c:v>
                </c:pt>
                <c:pt idx="642">
                  <c:v>-4.1000000000000085</c:v>
                </c:pt>
                <c:pt idx="643">
                  <c:v>12</c:v>
                </c:pt>
                <c:pt idx="644">
                  <c:v>87.8</c:v>
                </c:pt>
                <c:pt idx="645">
                  <c:v>12</c:v>
                </c:pt>
                <c:pt idx="646">
                  <c:v>-16.100000000000001</c:v>
                </c:pt>
                <c:pt idx="647">
                  <c:v>-12.100000000000009</c:v>
                </c:pt>
                <c:pt idx="648">
                  <c:v>4</c:v>
                </c:pt>
                <c:pt idx="649">
                  <c:v>0</c:v>
                </c:pt>
                <c:pt idx="650">
                  <c:v>83.8</c:v>
                </c:pt>
                <c:pt idx="651">
                  <c:v>-4.1000000000000085</c:v>
                </c:pt>
                <c:pt idx="652">
                  <c:v>4</c:v>
                </c:pt>
                <c:pt idx="653">
                  <c:v>-24.1</c:v>
                </c:pt>
                <c:pt idx="654">
                  <c:v>8</c:v>
                </c:pt>
                <c:pt idx="655">
                  <c:v>-16.100000000000001</c:v>
                </c:pt>
                <c:pt idx="656">
                  <c:v>-56.2</c:v>
                </c:pt>
                <c:pt idx="657">
                  <c:v>51.8</c:v>
                </c:pt>
                <c:pt idx="658">
                  <c:v>31.799999999999997</c:v>
                </c:pt>
                <c:pt idx="659">
                  <c:v>8</c:v>
                </c:pt>
                <c:pt idx="660">
                  <c:v>23.799999999999997</c:v>
                </c:pt>
                <c:pt idx="661">
                  <c:v>15.599999999999994</c:v>
                </c:pt>
                <c:pt idx="662">
                  <c:v>-4.1000000000000085</c:v>
                </c:pt>
                <c:pt idx="663">
                  <c:v>-12.100000000000009</c:v>
                </c:pt>
                <c:pt idx="664">
                  <c:v>-4.1000000000000085</c:v>
                </c:pt>
                <c:pt idx="665">
                  <c:v>-16.100000000000001</c:v>
                </c:pt>
                <c:pt idx="666">
                  <c:v>23.799999999999997</c:v>
                </c:pt>
                <c:pt idx="667">
                  <c:v>-12.100000000000009</c:v>
                </c:pt>
                <c:pt idx="668">
                  <c:v>-8.1000000000000085</c:v>
                </c:pt>
                <c:pt idx="669">
                  <c:v>-12.100000000000009</c:v>
                </c:pt>
                <c:pt idx="670">
                  <c:v>-4.1000000000000085</c:v>
                </c:pt>
                <c:pt idx="671">
                  <c:v>20</c:v>
                </c:pt>
                <c:pt idx="672">
                  <c:v>199.8</c:v>
                </c:pt>
                <c:pt idx="673">
                  <c:v>-8.1000000000000085</c:v>
                </c:pt>
                <c:pt idx="674">
                  <c:v>0</c:v>
                </c:pt>
                <c:pt idx="675">
                  <c:v>-4.1000000000000085</c:v>
                </c:pt>
                <c:pt idx="676">
                  <c:v>-4.1000000000000085</c:v>
                </c:pt>
                <c:pt idx="677">
                  <c:v>-8.1000000000000085</c:v>
                </c:pt>
                <c:pt idx="678">
                  <c:v>-8.1000000000000085</c:v>
                </c:pt>
                <c:pt idx="679">
                  <c:v>35.799999999999997</c:v>
                </c:pt>
                <c:pt idx="680">
                  <c:v>-20.100000000000001</c:v>
                </c:pt>
                <c:pt idx="681">
                  <c:v>27.799999999999997</c:v>
                </c:pt>
                <c:pt idx="682">
                  <c:v>-4.1000000000000085</c:v>
                </c:pt>
                <c:pt idx="683">
                  <c:v>35.799999999999997</c:v>
                </c:pt>
                <c:pt idx="684">
                  <c:v>15.599999999999994</c:v>
                </c:pt>
                <c:pt idx="685">
                  <c:v>71.8</c:v>
                </c:pt>
                <c:pt idx="686">
                  <c:v>-4.1000000000000085</c:v>
                </c:pt>
                <c:pt idx="687">
                  <c:v>0</c:v>
                </c:pt>
                <c:pt idx="688">
                  <c:v>23.799999999999997</c:v>
                </c:pt>
                <c:pt idx="689">
                  <c:v>-4.1000000000000085</c:v>
                </c:pt>
                <c:pt idx="690">
                  <c:v>-4.1000000000000085</c:v>
                </c:pt>
                <c:pt idx="691">
                  <c:v>8</c:v>
                </c:pt>
                <c:pt idx="692">
                  <c:v>20</c:v>
                </c:pt>
                <c:pt idx="693">
                  <c:v>12</c:v>
                </c:pt>
                <c:pt idx="694">
                  <c:v>-44.300000000000004</c:v>
                </c:pt>
                <c:pt idx="695">
                  <c:v>43.8</c:v>
                </c:pt>
                <c:pt idx="696">
                  <c:v>23.799999999999997</c:v>
                </c:pt>
                <c:pt idx="697">
                  <c:v>31.799999999999997</c:v>
                </c:pt>
                <c:pt idx="698">
                  <c:v>-8.1000000000000085</c:v>
                </c:pt>
                <c:pt idx="699">
                  <c:v>-8.1000000000000085</c:v>
                </c:pt>
                <c:pt idx="700">
                  <c:v>27.799999999999997</c:v>
                </c:pt>
                <c:pt idx="701">
                  <c:v>12</c:v>
                </c:pt>
                <c:pt idx="702">
                  <c:v>43.8</c:v>
                </c:pt>
                <c:pt idx="703">
                  <c:v>59.8</c:v>
                </c:pt>
                <c:pt idx="704">
                  <c:v>31.799999999999997</c:v>
                </c:pt>
                <c:pt idx="705">
                  <c:v>51.8</c:v>
                </c:pt>
                <c:pt idx="706">
                  <c:v>79.8</c:v>
                </c:pt>
                <c:pt idx="707">
                  <c:v>27.799999999999997</c:v>
                </c:pt>
                <c:pt idx="708">
                  <c:v>35.799999999999997</c:v>
                </c:pt>
                <c:pt idx="709">
                  <c:v>67.8</c:v>
                </c:pt>
                <c:pt idx="710">
                  <c:v>138.80000000000001</c:v>
                </c:pt>
                <c:pt idx="711">
                  <c:v>47.8</c:v>
                </c:pt>
                <c:pt idx="712">
                  <c:v>43.8</c:v>
                </c:pt>
                <c:pt idx="713">
                  <c:v>83.8</c:v>
                </c:pt>
                <c:pt idx="714">
                  <c:v>123.8</c:v>
                </c:pt>
                <c:pt idx="715">
                  <c:v>87.8</c:v>
                </c:pt>
                <c:pt idx="716">
                  <c:v>71.8</c:v>
                </c:pt>
                <c:pt idx="717">
                  <c:v>67.8</c:v>
                </c:pt>
                <c:pt idx="718">
                  <c:v>79.8</c:v>
                </c:pt>
                <c:pt idx="719">
                  <c:v>115.8</c:v>
                </c:pt>
                <c:pt idx="720">
                  <c:v>107.8</c:v>
                </c:pt>
                <c:pt idx="721">
                  <c:v>147.80000000000001</c:v>
                </c:pt>
                <c:pt idx="722">
                  <c:v>152.80000000000001</c:v>
                </c:pt>
                <c:pt idx="723">
                  <c:v>112.8</c:v>
                </c:pt>
                <c:pt idx="724">
                  <c:v>147.80000000000001</c:v>
                </c:pt>
                <c:pt idx="725">
                  <c:v>135.80000000000001</c:v>
                </c:pt>
                <c:pt idx="726">
                  <c:v>199.8</c:v>
                </c:pt>
                <c:pt idx="727">
                  <c:v>127.8</c:v>
                </c:pt>
                <c:pt idx="728">
                  <c:v>147.80000000000001</c:v>
                </c:pt>
                <c:pt idx="729">
                  <c:v>192.8</c:v>
                </c:pt>
                <c:pt idx="730">
                  <c:v>187.8</c:v>
                </c:pt>
                <c:pt idx="731">
                  <c:v>294.8</c:v>
                </c:pt>
                <c:pt idx="732">
                  <c:v>192.8</c:v>
                </c:pt>
                <c:pt idx="733">
                  <c:v>297.8</c:v>
                </c:pt>
                <c:pt idx="734">
                  <c:v>184.8</c:v>
                </c:pt>
                <c:pt idx="735">
                  <c:v>280.8</c:v>
                </c:pt>
                <c:pt idx="736">
                  <c:v>249.8</c:v>
                </c:pt>
                <c:pt idx="737">
                  <c:v>264.8</c:v>
                </c:pt>
                <c:pt idx="738">
                  <c:v>307.8</c:v>
                </c:pt>
                <c:pt idx="739">
                  <c:v>411.8</c:v>
                </c:pt>
                <c:pt idx="740">
                  <c:v>314.8</c:v>
                </c:pt>
                <c:pt idx="741">
                  <c:v>320.8</c:v>
                </c:pt>
                <c:pt idx="742">
                  <c:v>334.8</c:v>
                </c:pt>
                <c:pt idx="743">
                  <c:v>447.8</c:v>
                </c:pt>
                <c:pt idx="744">
                  <c:v>377.8</c:v>
                </c:pt>
                <c:pt idx="745">
                  <c:v>377.8</c:v>
                </c:pt>
                <c:pt idx="746">
                  <c:v>444.8</c:v>
                </c:pt>
                <c:pt idx="747">
                  <c:v>407.8</c:v>
                </c:pt>
                <c:pt idx="748">
                  <c:v>434.8</c:v>
                </c:pt>
                <c:pt idx="749">
                  <c:v>481.8</c:v>
                </c:pt>
                <c:pt idx="750">
                  <c:v>494.8</c:v>
                </c:pt>
                <c:pt idx="751">
                  <c:v>467.8</c:v>
                </c:pt>
                <c:pt idx="752">
                  <c:v>464.8</c:v>
                </c:pt>
                <c:pt idx="753">
                  <c:v>494.8</c:v>
                </c:pt>
                <c:pt idx="754">
                  <c:v>491.8</c:v>
                </c:pt>
                <c:pt idx="755">
                  <c:v>528.79999999999995</c:v>
                </c:pt>
                <c:pt idx="756">
                  <c:v>508.8</c:v>
                </c:pt>
                <c:pt idx="757">
                  <c:v>521.79999999999995</c:v>
                </c:pt>
                <c:pt idx="758">
                  <c:v>508.8</c:v>
                </c:pt>
                <c:pt idx="759">
                  <c:v>541.79999999999995</c:v>
                </c:pt>
                <c:pt idx="760">
                  <c:v>534.79999999999995</c:v>
                </c:pt>
                <c:pt idx="761">
                  <c:v>524.79999999999995</c:v>
                </c:pt>
                <c:pt idx="762">
                  <c:v>524.79999999999995</c:v>
                </c:pt>
                <c:pt idx="763">
                  <c:v>524.79999999999995</c:v>
                </c:pt>
                <c:pt idx="764">
                  <c:v>538.79999999999995</c:v>
                </c:pt>
                <c:pt idx="765">
                  <c:v>534.79999999999995</c:v>
                </c:pt>
                <c:pt idx="766">
                  <c:v>538.79999999999995</c:v>
                </c:pt>
                <c:pt idx="767">
                  <c:v>544.79999999999995</c:v>
                </c:pt>
                <c:pt idx="768">
                  <c:v>551.79999999999995</c:v>
                </c:pt>
                <c:pt idx="769">
                  <c:v>581.79999999999995</c:v>
                </c:pt>
                <c:pt idx="770">
                  <c:v>581.79999999999995</c:v>
                </c:pt>
                <c:pt idx="771">
                  <c:v>578.79999999999995</c:v>
                </c:pt>
                <c:pt idx="772">
                  <c:v>594.79999999999995</c:v>
                </c:pt>
                <c:pt idx="773">
                  <c:v>608.79999999999995</c:v>
                </c:pt>
                <c:pt idx="774">
                  <c:v>641.79999999999995</c:v>
                </c:pt>
                <c:pt idx="775">
                  <c:v>711.8</c:v>
                </c:pt>
                <c:pt idx="776">
                  <c:v>654.79999999999995</c:v>
                </c:pt>
                <c:pt idx="777">
                  <c:v>661.8</c:v>
                </c:pt>
                <c:pt idx="778">
                  <c:v>705.8</c:v>
                </c:pt>
                <c:pt idx="779">
                  <c:v>685.8</c:v>
                </c:pt>
                <c:pt idx="780">
                  <c:v>681.8</c:v>
                </c:pt>
                <c:pt idx="781">
                  <c:v>698.8</c:v>
                </c:pt>
                <c:pt idx="782">
                  <c:v>735.8</c:v>
                </c:pt>
                <c:pt idx="783">
                  <c:v>795.8</c:v>
                </c:pt>
                <c:pt idx="784">
                  <c:v>835.8</c:v>
                </c:pt>
                <c:pt idx="785">
                  <c:v>858.8</c:v>
                </c:pt>
                <c:pt idx="786">
                  <c:v>895.8</c:v>
                </c:pt>
                <c:pt idx="787">
                  <c:v>898.8</c:v>
                </c:pt>
                <c:pt idx="788">
                  <c:v>895.8</c:v>
                </c:pt>
                <c:pt idx="789">
                  <c:v>922.8</c:v>
                </c:pt>
                <c:pt idx="790">
                  <c:v>963.8</c:v>
                </c:pt>
                <c:pt idx="791">
                  <c:v>993.8</c:v>
                </c:pt>
                <c:pt idx="792">
                  <c:v>973.8</c:v>
                </c:pt>
                <c:pt idx="793">
                  <c:v>993.8</c:v>
                </c:pt>
                <c:pt idx="794">
                  <c:v>1023.8</c:v>
                </c:pt>
                <c:pt idx="795">
                  <c:v>1183.8</c:v>
                </c:pt>
                <c:pt idx="796">
                  <c:v>1073.8</c:v>
                </c:pt>
                <c:pt idx="797">
                  <c:v>1093.8</c:v>
                </c:pt>
                <c:pt idx="798">
                  <c:v>1113.8</c:v>
                </c:pt>
                <c:pt idx="799">
                  <c:v>1123.8</c:v>
                </c:pt>
                <c:pt idx="800">
                  <c:v>1153.8</c:v>
                </c:pt>
                <c:pt idx="801">
                  <c:v>1163.8</c:v>
                </c:pt>
                <c:pt idx="802">
                  <c:v>1163.8</c:v>
                </c:pt>
                <c:pt idx="803">
                  <c:v>1193.8</c:v>
                </c:pt>
                <c:pt idx="804">
                  <c:v>1213.8</c:v>
                </c:pt>
                <c:pt idx="805">
                  <c:v>1243.8</c:v>
                </c:pt>
                <c:pt idx="806">
                  <c:v>1213.8</c:v>
                </c:pt>
                <c:pt idx="807">
                  <c:v>1213.8</c:v>
                </c:pt>
                <c:pt idx="808">
                  <c:v>1213.8</c:v>
                </c:pt>
                <c:pt idx="809">
                  <c:v>1273.8</c:v>
                </c:pt>
                <c:pt idx="810">
                  <c:v>1273.8</c:v>
                </c:pt>
                <c:pt idx="811">
                  <c:v>1273.8</c:v>
                </c:pt>
                <c:pt idx="812">
                  <c:v>1283.8</c:v>
                </c:pt>
                <c:pt idx="813">
                  <c:v>1353.8</c:v>
                </c:pt>
                <c:pt idx="814">
                  <c:v>1343.8</c:v>
                </c:pt>
                <c:pt idx="815">
                  <c:v>1383.8</c:v>
                </c:pt>
                <c:pt idx="816">
                  <c:v>1393.8</c:v>
                </c:pt>
                <c:pt idx="817">
                  <c:v>1413.8</c:v>
                </c:pt>
                <c:pt idx="818">
                  <c:v>1443.8</c:v>
                </c:pt>
                <c:pt idx="819">
                  <c:v>1483.8</c:v>
                </c:pt>
                <c:pt idx="820">
                  <c:v>1493.8</c:v>
                </c:pt>
                <c:pt idx="821">
                  <c:v>1493.8</c:v>
                </c:pt>
                <c:pt idx="822">
                  <c:v>1453.8</c:v>
                </c:pt>
                <c:pt idx="823">
                  <c:v>1563.8</c:v>
                </c:pt>
                <c:pt idx="824">
                  <c:v>1553.8</c:v>
                </c:pt>
                <c:pt idx="825">
                  <c:v>1593.8</c:v>
                </c:pt>
                <c:pt idx="826">
                  <c:v>1593.8</c:v>
                </c:pt>
                <c:pt idx="827">
                  <c:v>1613.8</c:v>
                </c:pt>
                <c:pt idx="828">
                  <c:v>1673.8</c:v>
                </c:pt>
                <c:pt idx="829">
                  <c:v>1693.8</c:v>
                </c:pt>
                <c:pt idx="830">
                  <c:v>1743.8</c:v>
                </c:pt>
                <c:pt idx="831">
                  <c:v>1723.8</c:v>
                </c:pt>
                <c:pt idx="832">
                  <c:v>1743.8</c:v>
                </c:pt>
                <c:pt idx="833">
                  <c:v>1773.8</c:v>
                </c:pt>
                <c:pt idx="834">
                  <c:v>1793.8</c:v>
                </c:pt>
                <c:pt idx="835">
                  <c:v>1813.8</c:v>
                </c:pt>
                <c:pt idx="836">
                  <c:v>1843.8</c:v>
                </c:pt>
                <c:pt idx="837">
                  <c:v>1843.8</c:v>
                </c:pt>
                <c:pt idx="838">
                  <c:v>1873.8</c:v>
                </c:pt>
                <c:pt idx="839">
                  <c:v>1923.8</c:v>
                </c:pt>
                <c:pt idx="840">
                  <c:v>1923.8</c:v>
                </c:pt>
                <c:pt idx="841">
                  <c:v>1923.8</c:v>
                </c:pt>
                <c:pt idx="842">
                  <c:v>1973.8</c:v>
                </c:pt>
                <c:pt idx="843">
                  <c:v>2013.8</c:v>
                </c:pt>
                <c:pt idx="844">
                  <c:v>2013.8</c:v>
                </c:pt>
                <c:pt idx="845">
                  <c:v>2043.8</c:v>
                </c:pt>
                <c:pt idx="846">
                  <c:v>2073.8000000000002</c:v>
                </c:pt>
                <c:pt idx="847">
                  <c:v>2093.8000000000002</c:v>
                </c:pt>
                <c:pt idx="848">
                  <c:v>2073.8000000000002</c:v>
                </c:pt>
                <c:pt idx="849">
                  <c:v>2173.8000000000002</c:v>
                </c:pt>
                <c:pt idx="850">
                  <c:v>2193.8000000000002</c:v>
                </c:pt>
                <c:pt idx="851">
                  <c:v>2243.8000000000002</c:v>
                </c:pt>
                <c:pt idx="852">
                  <c:v>2223.8000000000002</c:v>
                </c:pt>
                <c:pt idx="853">
                  <c:v>2263.8000000000002</c:v>
                </c:pt>
                <c:pt idx="854">
                  <c:v>2323.8000000000002</c:v>
                </c:pt>
                <c:pt idx="855">
                  <c:v>2293.8000000000002</c:v>
                </c:pt>
                <c:pt idx="856">
                  <c:v>2343.8000000000002</c:v>
                </c:pt>
                <c:pt idx="857">
                  <c:v>2373.8000000000002</c:v>
                </c:pt>
                <c:pt idx="858">
                  <c:v>2423.8000000000002</c:v>
                </c:pt>
                <c:pt idx="859">
                  <c:v>2463.8000000000002</c:v>
                </c:pt>
                <c:pt idx="860">
                  <c:v>2463.8000000000002</c:v>
                </c:pt>
                <c:pt idx="861">
                  <c:v>2413.8000000000002</c:v>
                </c:pt>
                <c:pt idx="862">
                  <c:v>2483.8000000000002</c:v>
                </c:pt>
                <c:pt idx="863">
                  <c:v>2483.8000000000002</c:v>
                </c:pt>
                <c:pt idx="864">
                  <c:v>2513.8000000000002</c:v>
                </c:pt>
                <c:pt idx="865">
                  <c:v>2543.8000000000002</c:v>
                </c:pt>
                <c:pt idx="866">
                  <c:v>2563.8000000000002</c:v>
                </c:pt>
                <c:pt idx="867">
                  <c:v>2593.8000000000002</c:v>
                </c:pt>
                <c:pt idx="868">
                  <c:v>2573.8000000000002</c:v>
                </c:pt>
                <c:pt idx="869">
                  <c:v>2763.8</c:v>
                </c:pt>
                <c:pt idx="870">
                  <c:v>2693.8</c:v>
                </c:pt>
                <c:pt idx="871">
                  <c:v>2693.8</c:v>
                </c:pt>
                <c:pt idx="872">
                  <c:v>2683.8</c:v>
                </c:pt>
                <c:pt idx="873">
                  <c:v>2663.8</c:v>
                </c:pt>
                <c:pt idx="874">
                  <c:v>2783.8</c:v>
                </c:pt>
                <c:pt idx="875">
                  <c:v>2893.8</c:v>
                </c:pt>
                <c:pt idx="876">
                  <c:v>2883.8</c:v>
                </c:pt>
                <c:pt idx="877">
                  <c:v>2883.8</c:v>
                </c:pt>
                <c:pt idx="878">
                  <c:v>2933.8</c:v>
                </c:pt>
                <c:pt idx="879">
                  <c:v>3013.8</c:v>
                </c:pt>
                <c:pt idx="880">
                  <c:v>3043.8</c:v>
                </c:pt>
                <c:pt idx="881">
                  <c:v>3043.8</c:v>
                </c:pt>
                <c:pt idx="882">
                  <c:v>3013.8</c:v>
                </c:pt>
                <c:pt idx="883">
                  <c:v>2983.8</c:v>
                </c:pt>
                <c:pt idx="884">
                  <c:v>3083.8</c:v>
                </c:pt>
                <c:pt idx="885">
                  <c:v>3113.8</c:v>
                </c:pt>
                <c:pt idx="886">
                  <c:v>3143.8</c:v>
                </c:pt>
                <c:pt idx="887">
                  <c:v>3213.8</c:v>
                </c:pt>
                <c:pt idx="888">
                  <c:v>3263.8</c:v>
                </c:pt>
                <c:pt idx="889">
                  <c:v>3213.8</c:v>
                </c:pt>
                <c:pt idx="890">
                  <c:v>3243.8</c:v>
                </c:pt>
                <c:pt idx="891">
                  <c:v>3243.8</c:v>
                </c:pt>
                <c:pt idx="892">
                  <c:v>3263.8</c:v>
                </c:pt>
                <c:pt idx="893">
                  <c:v>3333.8</c:v>
                </c:pt>
                <c:pt idx="894">
                  <c:v>3333.8</c:v>
                </c:pt>
                <c:pt idx="895">
                  <c:v>3333.8</c:v>
                </c:pt>
                <c:pt idx="896">
                  <c:v>3363.8</c:v>
                </c:pt>
                <c:pt idx="897">
                  <c:v>3463.8</c:v>
                </c:pt>
                <c:pt idx="898">
                  <c:v>3463.8</c:v>
                </c:pt>
                <c:pt idx="899">
                  <c:v>3433.8</c:v>
                </c:pt>
                <c:pt idx="900">
                  <c:v>3463.8</c:v>
                </c:pt>
                <c:pt idx="901">
                  <c:v>3593.8</c:v>
                </c:pt>
                <c:pt idx="902">
                  <c:v>3593.8</c:v>
                </c:pt>
                <c:pt idx="903">
                  <c:v>3593.8</c:v>
                </c:pt>
                <c:pt idx="904">
                  <c:v>3633.8</c:v>
                </c:pt>
                <c:pt idx="905">
                  <c:v>3593.8</c:v>
                </c:pt>
                <c:pt idx="906">
                  <c:v>3733.8</c:v>
                </c:pt>
                <c:pt idx="907">
                  <c:v>3763.8</c:v>
                </c:pt>
                <c:pt idx="908">
                  <c:v>3663.8</c:v>
                </c:pt>
                <c:pt idx="909">
                  <c:v>3833.8</c:v>
                </c:pt>
                <c:pt idx="910">
                  <c:v>3793.8</c:v>
                </c:pt>
                <c:pt idx="911">
                  <c:v>3793.8</c:v>
                </c:pt>
                <c:pt idx="912">
                  <c:v>3763.8</c:v>
                </c:pt>
                <c:pt idx="913">
                  <c:v>3863.8</c:v>
                </c:pt>
                <c:pt idx="914">
                  <c:v>3933.8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40-45F7-A4CE-375418781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97-49D4-8A35-24CBE7935DE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Viscosity!$IU$2:$IU$17600</c:f>
              <c:numCache>
                <c:formatCode>General</c:formatCode>
                <c:ptCount val="17599"/>
                <c:pt idx="0">
                  <c:v>0</c:v>
                </c:pt>
                <c:pt idx="1">
                  <c:v>1.1448048272459542E-2</c:v>
                </c:pt>
                <c:pt idx="2">
                  <c:v>2.2896096544919083E-2</c:v>
                </c:pt>
                <c:pt idx="3">
                  <c:v>3.4344144817378623E-2</c:v>
                </c:pt>
                <c:pt idx="4">
                  <c:v>4.5792193089838167E-2</c:v>
                </c:pt>
                <c:pt idx="5">
                  <c:v>5.7240241362297703E-2</c:v>
                </c:pt>
                <c:pt idx="6">
                  <c:v>6.8688289634757246E-2</c:v>
                </c:pt>
                <c:pt idx="7">
                  <c:v>8.013633790721679E-2</c:v>
                </c:pt>
                <c:pt idx="8">
                  <c:v>9.1584386179676333E-2</c:v>
                </c:pt>
                <c:pt idx="9">
                  <c:v>0.10303243445213588</c:v>
                </c:pt>
                <c:pt idx="10">
                  <c:v>0.11448048272459541</c:v>
                </c:pt>
                <c:pt idx="11">
                  <c:v>0.12592853099705495</c:v>
                </c:pt>
                <c:pt idx="12">
                  <c:v>0.13737657926951449</c:v>
                </c:pt>
                <c:pt idx="13">
                  <c:v>0.14882462754197404</c:v>
                </c:pt>
                <c:pt idx="14">
                  <c:v>0.16027267581443358</c:v>
                </c:pt>
                <c:pt idx="15">
                  <c:v>0.17172072408689312</c:v>
                </c:pt>
                <c:pt idx="16">
                  <c:v>0.18316877235935267</c:v>
                </c:pt>
                <c:pt idx="17">
                  <c:v>0.19461682063181221</c:v>
                </c:pt>
                <c:pt idx="18">
                  <c:v>0.20606486890427175</c:v>
                </c:pt>
                <c:pt idx="19">
                  <c:v>0.2175129171767313</c:v>
                </c:pt>
                <c:pt idx="20">
                  <c:v>0.22896096544919081</c:v>
                </c:pt>
                <c:pt idx="21">
                  <c:v>0.24040901372165036</c:v>
                </c:pt>
                <c:pt idx="22">
                  <c:v>0.2518570619941099</c:v>
                </c:pt>
                <c:pt idx="23">
                  <c:v>0.26330511026656944</c:v>
                </c:pt>
                <c:pt idx="24">
                  <c:v>0.27475315853902899</c:v>
                </c:pt>
                <c:pt idx="25">
                  <c:v>0.28620120681148853</c:v>
                </c:pt>
                <c:pt idx="26">
                  <c:v>0.29764925508394807</c:v>
                </c:pt>
                <c:pt idx="27">
                  <c:v>0.30909730335640762</c:v>
                </c:pt>
                <c:pt idx="28">
                  <c:v>0.32054535162886716</c:v>
                </c:pt>
                <c:pt idx="29">
                  <c:v>0.3319933999013267</c:v>
                </c:pt>
                <c:pt idx="30">
                  <c:v>0.34344144817378625</c:v>
                </c:pt>
                <c:pt idx="31">
                  <c:v>0.35488949644624579</c:v>
                </c:pt>
                <c:pt idx="32">
                  <c:v>0.36633754471870533</c:v>
                </c:pt>
                <c:pt idx="33">
                  <c:v>0.37778559299116488</c:v>
                </c:pt>
                <c:pt idx="34">
                  <c:v>0.38923364126362442</c:v>
                </c:pt>
                <c:pt idx="35">
                  <c:v>0.40068168953608396</c:v>
                </c:pt>
                <c:pt idx="36">
                  <c:v>0.41212973780854351</c:v>
                </c:pt>
                <c:pt idx="37">
                  <c:v>0.42357778608100305</c:v>
                </c:pt>
                <c:pt idx="38">
                  <c:v>0.43502583435346259</c:v>
                </c:pt>
                <c:pt idx="39">
                  <c:v>0.44647388262592214</c:v>
                </c:pt>
                <c:pt idx="40">
                  <c:v>0.45792193089838162</c:v>
                </c:pt>
                <c:pt idx="41">
                  <c:v>0.46936997917084117</c:v>
                </c:pt>
                <c:pt idx="42">
                  <c:v>0.48081802744330071</c:v>
                </c:pt>
                <c:pt idx="43">
                  <c:v>0.49226607571576025</c:v>
                </c:pt>
                <c:pt idx="44">
                  <c:v>0.5037141239882198</c:v>
                </c:pt>
                <c:pt idx="45">
                  <c:v>0.5151621722606794</c:v>
                </c:pt>
                <c:pt idx="46">
                  <c:v>0.52661022053313888</c:v>
                </c:pt>
                <c:pt idx="47">
                  <c:v>0.53805826880559848</c:v>
                </c:pt>
                <c:pt idx="48">
                  <c:v>0.54950631707805797</c:v>
                </c:pt>
                <c:pt idx="49">
                  <c:v>0.56095436535051757</c:v>
                </c:pt>
                <c:pt idx="50">
                  <c:v>0.57240241362297706</c:v>
                </c:pt>
                <c:pt idx="51">
                  <c:v>0.58385046189543666</c:v>
                </c:pt>
                <c:pt idx="52">
                  <c:v>0.59529851016789614</c:v>
                </c:pt>
                <c:pt idx="53">
                  <c:v>0.60674655844035563</c:v>
                </c:pt>
                <c:pt idx="54">
                  <c:v>0.61819460671281523</c:v>
                </c:pt>
                <c:pt idx="55">
                  <c:v>0.62964265498527472</c:v>
                </c:pt>
                <c:pt idx="56">
                  <c:v>0.64109070325773432</c:v>
                </c:pt>
                <c:pt idx="57">
                  <c:v>0.65253875153019381</c:v>
                </c:pt>
                <c:pt idx="58">
                  <c:v>0.6639867998026534</c:v>
                </c:pt>
                <c:pt idx="59">
                  <c:v>0.67543484807511289</c:v>
                </c:pt>
                <c:pt idx="60">
                  <c:v>0.68688289634757249</c:v>
                </c:pt>
                <c:pt idx="61">
                  <c:v>0.69833094462003198</c:v>
                </c:pt>
                <c:pt idx="62">
                  <c:v>0.70977899289249158</c:v>
                </c:pt>
                <c:pt idx="63">
                  <c:v>0.72122704116495107</c:v>
                </c:pt>
                <c:pt idx="64">
                  <c:v>0.73267508943741066</c:v>
                </c:pt>
                <c:pt idx="65">
                  <c:v>0.74412313770987015</c:v>
                </c:pt>
                <c:pt idx="66">
                  <c:v>0.75557118598232975</c:v>
                </c:pt>
                <c:pt idx="67">
                  <c:v>0.76701923425478924</c:v>
                </c:pt>
                <c:pt idx="68">
                  <c:v>0.77846728252724884</c:v>
                </c:pt>
                <c:pt idx="69">
                  <c:v>0.78991533079970833</c:v>
                </c:pt>
                <c:pt idx="70">
                  <c:v>0.80136337907216793</c:v>
                </c:pt>
                <c:pt idx="71">
                  <c:v>0.81281142734462741</c:v>
                </c:pt>
                <c:pt idx="72">
                  <c:v>0.82425947561708701</c:v>
                </c:pt>
                <c:pt idx="73">
                  <c:v>0.8357075238895465</c:v>
                </c:pt>
                <c:pt idx="74">
                  <c:v>0.8471555721620061</c:v>
                </c:pt>
                <c:pt idx="75">
                  <c:v>0.85860362043446559</c:v>
                </c:pt>
                <c:pt idx="76">
                  <c:v>0.87005166870692519</c:v>
                </c:pt>
                <c:pt idx="77">
                  <c:v>0.88149971697938467</c:v>
                </c:pt>
                <c:pt idx="78">
                  <c:v>0.89294776525184427</c:v>
                </c:pt>
                <c:pt idx="79">
                  <c:v>0.90439581352430376</c:v>
                </c:pt>
                <c:pt idx="80">
                  <c:v>0.91584386179676325</c:v>
                </c:pt>
                <c:pt idx="81">
                  <c:v>0.92729191006922285</c:v>
                </c:pt>
                <c:pt idx="82">
                  <c:v>0.93873995834168233</c:v>
                </c:pt>
                <c:pt idx="83">
                  <c:v>0.95018800661414193</c:v>
                </c:pt>
                <c:pt idx="84">
                  <c:v>0.96163605488660142</c:v>
                </c:pt>
                <c:pt idx="85">
                  <c:v>0.97308410315906102</c:v>
                </c:pt>
                <c:pt idx="86">
                  <c:v>0.98453215143152051</c:v>
                </c:pt>
                <c:pt idx="87">
                  <c:v>0.99598019970398011</c:v>
                </c:pt>
                <c:pt idx="88">
                  <c:v>1.0074282479764396</c:v>
                </c:pt>
                <c:pt idx="89">
                  <c:v>1.0188762962488991</c:v>
                </c:pt>
                <c:pt idx="90">
                  <c:v>1.0303243445213588</c:v>
                </c:pt>
                <c:pt idx="91">
                  <c:v>1.0417723927938183</c:v>
                </c:pt>
                <c:pt idx="92">
                  <c:v>1.0532204410662778</c:v>
                </c:pt>
                <c:pt idx="93">
                  <c:v>1.0646684893387373</c:v>
                </c:pt>
                <c:pt idx="94">
                  <c:v>1.076116537611197</c:v>
                </c:pt>
                <c:pt idx="95">
                  <c:v>1.0875645858836565</c:v>
                </c:pt>
                <c:pt idx="96">
                  <c:v>1.0990126341561159</c:v>
                </c:pt>
                <c:pt idx="97">
                  <c:v>1.1104606824285754</c:v>
                </c:pt>
                <c:pt idx="98">
                  <c:v>1.1219087307010351</c:v>
                </c:pt>
                <c:pt idx="99">
                  <c:v>1.1333567789734946</c:v>
                </c:pt>
                <c:pt idx="100">
                  <c:v>1.1448048272459541</c:v>
                </c:pt>
                <c:pt idx="101">
                  <c:v>1.1562528755184136</c:v>
                </c:pt>
                <c:pt idx="102">
                  <c:v>1.1677009237908733</c:v>
                </c:pt>
                <c:pt idx="103">
                  <c:v>1.1791489720633328</c:v>
                </c:pt>
                <c:pt idx="104">
                  <c:v>1.1905970203357923</c:v>
                </c:pt>
                <c:pt idx="105">
                  <c:v>1.2020450686082518</c:v>
                </c:pt>
                <c:pt idx="106">
                  <c:v>1.2134931168807113</c:v>
                </c:pt>
                <c:pt idx="107">
                  <c:v>1.224941165153171</c:v>
                </c:pt>
                <c:pt idx="108">
                  <c:v>1.2363892134256305</c:v>
                </c:pt>
                <c:pt idx="109">
                  <c:v>1.24783726169809</c:v>
                </c:pt>
                <c:pt idx="110">
                  <c:v>1.2592853099705494</c:v>
                </c:pt>
                <c:pt idx="111">
                  <c:v>1.2707333582430091</c:v>
                </c:pt>
                <c:pt idx="112">
                  <c:v>1.2821814065154686</c:v>
                </c:pt>
                <c:pt idx="113">
                  <c:v>1.2936294547879281</c:v>
                </c:pt>
                <c:pt idx="114">
                  <c:v>1.3050775030603876</c:v>
                </c:pt>
                <c:pt idx="115">
                  <c:v>1.3165255513328473</c:v>
                </c:pt>
                <c:pt idx="116">
                  <c:v>1.3279735996053068</c:v>
                </c:pt>
                <c:pt idx="117">
                  <c:v>1.3394216478777663</c:v>
                </c:pt>
                <c:pt idx="118">
                  <c:v>1.3508696961502258</c:v>
                </c:pt>
                <c:pt idx="119">
                  <c:v>1.3623177444226855</c:v>
                </c:pt>
                <c:pt idx="120">
                  <c:v>1.373765792695145</c:v>
                </c:pt>
                <c:pt idx="121">
                  <c:v>1.3852138409676045</c:v>
                </c:pt>
                <c:pt idx="122">
                  <c:v>1.396661889240064</c:v>
                </c:pt>
                <c:pt idx="123">
                  <c:v>1.4081099375125237</c:v>
                </c:pt>
                <c:pt idx="124">
                  <c:v>1.4195579857849832</c:v>
                </c:pt>
                <c:pt idx="125">
                  <c:v>1.4310060340574426</c:v>
                </c:pt>
                <c:pt idx="126">
                  <c:v>1.4424540823299021</c:v>
                </c:pt>
                <c:pt idx="127">
                  <c:v>1.4539021306023618</c:v>
                </c:pt>
                <c:pt idx="128">
                  <c:v>1.4653501788748213</c:v>
                </c:pt>
                <c:pt idx="129">
                  <c:v>1.4767982271472808</c:v>
                </c:pt>
                <c:pt idx="130">
                  <c:v>1.4882462754197403</c:v>
                </c:pt>
                <c:pt idx="131">
                  <c:v>1.4996943236922</c:v>
                </c:pt>
                <c:pt idx="132">
                  <c:v>1.5111423719646595</c:v>
                </c:pt>
                <c:pt idx="133">
                  <c:v>1.522590420237119</c:v>
                </c:pt>
                <c:pt idx="134">
                  <c:v>1.5340384685095785</c:v>
                </c:pt>
                <c:pt idx="135">
                  <c:v>1.545486516782038</c:v>
                </c:pt>
                <c:pt idx="136">
                  <c:v>1.5569345650544977</c:v>
                </c:pt>
              </c:numCache>
            </c:numRef>
          </c:xVal>
          <c:yVal>
            <c:numRef>
              <c:f>Viscosity!$IT$2:$IT$17600</c:f>
              <c:numCache>
                <c:formatCode>General</c:formatCode>
                <c:ptCount val="17599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45</c:v>
                </c:pt>
                <c:pt idx="4">
                  <c:v>175</c:v>
                </c:pt>
                <c:pt idx="5">
                  <c:v>12</c:v>
                </c:pt>
                <c:pt idx="6">
                  <c:v>8</c:v>
                </c:pt>
                <c:pt idx="7">
                  <c:v>16</c:v>
                </c:pt>
                <c:pt idx="8">
                  <c:v>4</c:v>
                </c:pt>
                <c:pt idx="9">
                  <c:v>28</c:v>
                </c:pt>
                <c:pt idx="10">
                  <c:v>12</c:v>
                </c:pt>
                <c:pt idx="11">
                  <c:v>20</c:v>
                </c:pt>
                <c:pt idx="12">
                  <c:v>-16</c:v>
                </c:pt>
                <c:pt idx="13">
                  <c:v>0</c:v>
                </c:pt>
                <c:pt idx="14">
                  <c:v>4</c:v>
                </c:pt>
                <c:pt idx="15">
                  <c:v>108</c:v>
                </c:pt>
                <c:pt idx="16">
                  <c:v>-4</c:v>
                </c:pt>
                <c:pt idx="17">
                  <c:v>12</c:v>
                </c:pt>
                <c:pt idx="18">
                  <c:v>8</c:v>
                </c:pt>
                <c:pt idx="19">
                  <c:v>40</c:v>
                </c:pt>
                <c:pt idx="20">
                  <c:v>80</c:v>
                </c:pt>
                <c:pt idx="21">
                  <c:v>76</c:v>
                </c:pt>
                <c:pt idx="22">
                  <c:v>28</c:v>
                </c:pt>
                <c:pt idx="23">
                  <c:v>25</c:v>
                </c:pt>
                <c:pt idx="24">
                  <c:v>8</c:v>
                </c:pt>
                <c:pt idx="25">
                  <c:v>28</c:v>
                </c:pt>
                <c:pt idx="26">
                  <c:v>16</c:v>
                </c:pt>
                <c:pt idx="27">
                  <c:v>16</c:v>
                </c:pt>
                <c:pt idx="28">
                  <c:v>12</c:v>
                </c:pt>
                <c:pt idx="29">
                  <c:v>28</c:v>
                </c:pt>
                <c:pt idx="30">
                  <c:v>76</c:v>
                </c:pt>
                <c:pt idx="31">
                  <c:v>25</c:v>
                </c:pt>
                <c:pt idx="32">
                  <c:v>33</c:v>
                </c:pt>
                <c:pt idx="33">
                  <c:v>48</c:v>
                </c:pt>
                <c:pt idx="34">
                  <c:v>68</c:v>
                </c:pt>
                <c:pt idx="35">
                  <c:v>16</c:v>
                </c:pt>
                <c:pt idx="36">
                  <c:v>28</c:v>
                </c:pt>
                <c:pt idx="37">
                  <c:v>40</c:v>
                </c:pt>
                <c:pt idx="38">
                  <c:v>85</c:v>
                </c:pt>
                <c:pt idx="39">
                  <c:v>25</c:v>
                </c:pt>
                <c:pt idx="40">
                  <c:v>71</c:v>
                </c:pt>
                <c:pt idx="41">
                  <c:v>20</c:v>
                </c:pt>
                <c:pt idx="42">
                  <c:v>36</c:v>
                </c:pt>
                <c:pt idx="43">
                  <c:v>33</c:v>
                </c:pt>
                <c:pt idx="44">
                  <c:v>16</c:v>
                </c:pt>
                <c:pt idx="45">
                  <c:v>76</c:v>
                </c:pt>
                <c:pt idx="46">
                  <c:v>65</c:v>
                </c:pt>
                <c:pt idx="47">
                  <c:v>25</c:v>
                </c:pt>
                <c:pt idx="48">
                  <c:v>8</c:v>
                </c:pt>
                <c:pt idx="49">
                  <c:v>25</c:v>
                </c:pt>
                <c:pt idx="50">
                  <c:v>36</c:v>
                </c:pt>
                <c:pt idx="51">
                  <c:v>28</c:v>
                </c:pt>
                <c:pt idx="52">
                  <c:v>16</c:v>
                </c:pt>
                <c:pt idx="53">
                  <c:v>40</c:v>
                </c:pt>
                <c:pt idx="54">
                  <c:v>33</c:v>
                </c:pt>
                <c:pt idx="55">
                  <c:v>16</c:v>
                </c:pt>
                <c:pt idx="56">
                  <c:v>12</c:v>
                </c:pt>
                <c:pt idx="57">
                  <c:v>-4</c:v>
                </c:pt>
                <c:pt idx="58">
                  <c:v>45</c:v>
                </c:pt>
                <c:pt idx="59">
                  <c:v>68</c:v>
                </c:pt>
                <c:pt idx="60">
                  <c:v>16</c:v>
                </c:pt>
                <c:pt idx="61">
                  <c:v>60</c:v>
                </c:pt>
                <c:pt idx="62">
                  <c:v>56</c:v>
                </c:pt>
                <c:pt idx="63">
                  <c:v>-40</c:v>
                </c:pt>
                <c:pt idx="64">
                  <c:v>12</c:v>
                </c:pt>
                <c:pt idx="65">
                  <c:v>16</c:v>
                </c:pt>
                <c:pt idx="66">
                  <c:v>25</c:v>
                </c:pt>
                <c:pt idx="67">
                  <c:v>68</c:v>
                </c:pt>
                <c:pt idx="68">
                  <c:v>4</c:v>
                </c:pt>
                <c:pt idx="69">
                  <c:v>45</c:v>
                </c:pt>
                <c:pt idx="70">
                  <c:v>20</c:v>
                </c:pt>
                <c:pt idx="71">
                  <c:v>16</c:v>
                </c:pt>
                <c:pt idx="72">
                  <c:v>36</c:v>
                </c:pt>
                <c:pt idx="73">
                  <c:v>12</c:v>
                </c:pt>
                <c:pt idx="74">
                  <c:v>12</c:v>
                </c:pt>
                <c:pt idx="75">
                  <c:v>16</c:v>
                </c:pt>
                <c:pt idx="76">
                  <c:v>16</c:v>
                </c:pt>
                <c:pt idx="77">
                  <c:v>12</c:v>
                </c:pt>
                <c:pt idx="78">
                  <c:v>16</c:v>
                </c:pt>
                <c:pt idx="79">
                  <c:v>16</c:v>
                </c:pt>
                <c:pt idx="80">
                  <c:v>20</c:v>
                </c:pt>
                <c:pt idx="81">
                  <c:v>20</c:v>
                </c:pt>
                <c:pt idx="82">
                  <c:v>36</c:v>
                </c:pt>
                <c:pt idx="83">
                  <c:v>8</c:v>
                </c:pt>
                <c:pt idx="84">
                  <c:v>80</c:v>
                </c:pt>
                <c:pt idx="85">
                  <c:v>65</c:v>
                </c:pt>
                <c:pt idx="86">
                  <c:v>105</c:v>
                </c:pt>
                <c:pt idx="87">
                  <c:v>148</c:v>
                </c:pt>
                <c:pt idx="88">
                  <c:v>157</c:v>
                </c:pt>
                <c:pt idx="89">
                  <c:v>257</c:v>
                </c:pt>
                <c:pt idx="90">
                  <c:v>357</c:v>
                </c:pt>
                <c:pt idx="91">
                  <c:v>467</c:v>
                </c:pt>
                <c:pt idx="92">
                  <c:v>644</c:v>
                </c:pt>
                <c:pt idx="93">
                  <c:v>738</c:v>
                </c:pt>
                <c:pt idx="94">
                  <c:v>916</c:v>
                </c:pt>
                <c:pt idx="95">
                  <c:v>1076</c:v>
                </c:pt>
                <c:pt idx="96">
                  <c:v>1186</c:v>
                </c:pt>
                <c:pt idx="97">
                  <c:v>1276</c:v>
                </c:pt>
                <c:pt idx="98">
                  <c:v>1316</c:v>
                </c:pt>
                <c:pt idx="99">
                  <c:v>1496</c:v>
                </c:pt>
                <c:pt idx="100">
                  <c:v>1446</c:v>
                </c:pt>
                <c:pt idx="101">
                  <c:v>1556</c:v>
                </c:pt>
                <c:pt idx="102">
                  <c:v>1576</c:v>
                </c:pt>
                <c:pt idx="103">
                  <c:v>1646</c:v>
                </c:pt>
                <c:pt idx="104">
                  <c:v>1646</c:v>
                </c:pt>
                <c:pt idx="105">
                  <c:v>1706</c:v>
                </c:pt>
                <c:pt idx="106">
                  <c:v>1726</c:v>
                </c:pt>
                <c:pt idx="107">
                  <c:v>1826</c:v>
                </c:pt>
                <c:pt idx="108">
                  <c:v>1906</c:v>
                </c:pt>
                <c:pt idx="109">
                  <c:v>1976</c:v>
                </c:pt>
                <c:pt idx="110">
                  <c:v>2096</c:v>
                </c:pt>
                <c:pt idx="111">
                  <c:v>2176</c:v>
                </c:pt>
                <c:pt idx="112">
                  <c:v>2226</c:v>
                </c:pt>
                <c:pt idx="113">
                  <c:v>2246</c:v>
                </c:pt>
                <c:pt idx="114">
                  <c:v>2426</c:v>
                </c:pt>
                <c:pt idx="115">
                  <c:v>2526</c:v>
                </c:pt>
                <c:pt idx="116">
                  <c:v>2556</c:v>
                </c:pt>
                <c:pt idx="117">
                  <c:v>2676</c:v>
                </c:pt>
                <c:pt idx="118">
                  <c:v>2716</c:v>
                </c:pt>
                <c:pt idx="119">
                  <c:v>2776</c:v>
                </c:pt>
                <c:pt idx="120">
                  <c:v>2826</c:v>
                </c:pt>
                <c:pt idx="121">
                  <c:v>2846</c:v>
                </c:pt>
                <c:pt idx="122">
                  <c:v>2976</c:v>
                </c:pt>
                <c:pt idx="123">
                  <c:v>3116</c:v>
                </c:pt>
                <c:pt idx="124">
                  <c:v>3146</c:v>
                </c:pt>
                <c:pt idx="125">
                  <c:v>3226</c:v>
                </c:pt>
                <c:pt idx="126">
                  <c:v>3296</c:v>
                </c:pt>
                <c:pt idx="127">
                  <c:v>3396</c:v>
                </c:pt>
                <c:pt idx="128">
                  <c:v>3496</c:v>
                </c:pt>
                <c:pt idx="129">
                  <c:v>3566</c:v>
                </c:pt>
                <c:pt idx="130">
                  <c:v>3626</c:v>
                </c:pt>
                <c:pt idx="131">
                  <c:v>3666</c:v>
                </c:pt>
                <c:pt idx="132">
                  <c:v>3696</c:v>
                </c:pt>
                <c:pt idx="133">
                  <c:v>3766</c:v>
                </c:pt>
                <c:pt idx="134">
                  <c:v>3726</c:v>
                </c:pt>
                <c:pt idx="135">
                  <c:v>3826</c:v>
                </c:pt>
                <c:pt idx="136">
                  <c:v>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97-49D4-8A35-24CBE7935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F-4843-AD98-93441BA3434D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Viscosity!$JL$2:$JL$17600</c:f>
              <c:numCache>
                <c:formatCode>General</c:formatCode>
                <c:ptCount val="17599"/>
                <c:pt idx="0">
                  <c:v>0</c:v>
                </c:pt>
                <c:pt idx="1">
                  <c:v>1.8126084246600394E-2</c:v>
                </c:pt>
                <c:pt idx="2">
                  <c:v>3.6252168493200787E-2</c:v>
                </c:pt>
                <c:pt idx="3">
                  <c:v>5.4378252739801181E-2</c:v>
                </c:pt>
                <c:pt idx="4">
                  <c:v>7.2504336986401574E-2</c:v>
                </c:pt>
                <c:pt idx="5">
                  <c:v>9.0630421233001968E-2</c:v>
                </c:pt>
                <c:pt idx="6">
                  <c:v>0.10875650547960236</c:v>
                </c:pt>
                <c:pt idx="7">
                  <c:v>0.12688258972620275</c:v>
                </c:pt>
                <c:pt idx="8">
                  <c:v>0.14500867397280315</c:v>
                </c:pt>
                <c:pt idx="9">
                  <c:v>0.16313475821940354</c:v>
                </c:pt>
                <c:pt idx="10">
                  <c:v>0.18126084246600394</c:v>
                </c:pt>
                <c:pt idx="11">
                  <c:v>0.19938692671260433</c:v>
                </c:pt>
                <c:pt idx="12">
                  <c:v>0.21751301095920472</c:v>
                </c:pt>
                <c:pt idx="13">
                  <c:v>0.23563909520580512</c:v>
                </c:pt>
                <c:pt idx="14">
                  <c:v>0.25376517945240551</c:v>
                </c:pt>
                <c:pt idx="15">
                  <c:v>0.2718912636990059</c:v>
                </c:pt>
                <c:pt idx="16">
                  <c:v>0.2900173479456063</c:v>
                </c:pt>
                <c:pt idx="17">
                  <c:v>0.30814343219220669</c:v>
                </c:pt>
                <c:pt idx="18">
                  <c:v>0.32626951643880708</c:v>
                </c:pt>
                <c:pt idx="19">
                  <c:v>0.34439560068540748</c:v>
                </c:pt>
                <c:pt idx="20">
                  <c:v>0.36252168493200787</c:v>
                </c:pt>
                <c:pt idx="21">
                  <c:v>0.38064776917860826</c:v>
                </c:pt>
                <c:pt idx="22">
                  <c:v>0.39877385342520866</c:v>
                </c:pt>
                <c:pt idx="23">
                  <c:v>0.41689993767180905</c:v>
                </c:pt>
                <c:pt idx="24">
                  <c:v>0.43502602191840944</c:v>
                </c:pt>
                <c:pt idx="25">
                  <c:v>0.45315210616500984</c:v>
                </c:pt>
                <c:pt idx="26">
                  <c:v>0.47127819041161023</c:v>
                </c:pt>
                <c:pt idx="27">
                  <c:v>0.48940427465821063</c:v>
                </c:pt>
                <c:pt idx="28">
                  <c:v>0.50753035890481102</c:v>
                </c:pt>
                <c:pt idx="29">
                  <c:v>0.52565644315141147</c:v>
                </c:pt>
                <c:pt idx="30">
                  <c:v>0.54378252739801181</c:v>
                </c:pt>
                <c:pt idx="31">
                  <c:v>0.56190861164461225</c:v>
                </c:pt>
                <c:pt idx="32">
                  <c:v>0.58003469589121259</c:v>
                </c:pt>
                <c:pt idx="33">
                  <c:v>0.59816078013781304</c:v>
                </c:pt>
                <c:pt idx="34">
                  <c:v>0.61628686438441338</c:v>
                </c:pt>
                <c:pt idx="35">
                  <c:v>0.63441294863101383</c:v>
                </c:pt>
                <c:pt idx="36">
                  <c:v>0.65253903287761417</c:v>
                </c:pt>
                <c:pt idx="37">
                  <c:v>0.67066511712421462</c:v>
                </c:pt>
                <c:pt idx="38">
                  <c:v>0.68879120137081495</c:v>
                </c:pt>
                <c:pt idx="39">
                  <c:v>0.7069172856174154</c:v>
                </c:pt>
                <c:pt idx="40">
                  <c:v>0.72504336986401574</c:v>
                </c:pt>
                <c:pt idx="41">
                  <c:v>0.74316945411061619</c:v>
                </c:pt>
                <c:pt idx="42">
                  <c:v>0.76129553835721653</c:v>
                </c:pt>
                <c:pt idx="43">
                  <c:v>0.77942162260381698</c:v>
                </c:pt>
                <c:pt idx="44">
                  <c:v>0.79754770685041732</c:v>
                </c:pt>
                <c:pt idx="45">
                  <c:v>0.81567379109701776</c:v>
                </c:pt>
                <c:pt idx="46">
                  <c:v>0.8337998753436181</c:v>
                </c:pt>
                <c:pt idx="47">
                  <c:v>0.85192595959021855</c:v>
                </c:pt>
                <c:pt idx="48">
                  <c:v>0.87005204383681889</c:v>
                </c:pt>
                <c:pt idx="49">
                  <c:v>0.88817812808341934</c:v>
                </c:pt>
                <c:pt idx="50">
                  <c:v>0.90630421233001968</c:v>
                </c:pt>
                <c:pt idx="51">
                  <c:v>0.92443029657662013</c:v>
                </c:pt>
                <c:pt idx="52">
                  <c:v>0.94255638082322046</c:v>
                </c:pt>
                <c:pt idx="53">
                  <c:v>0.96068246506982091</c:v>
                </c:pt>
                <c:pt idx="54">
                  <c:v>0.97880854931642125</c:v>
                </c:pt>
                <c:pt idx="55">
                  <c:v>0.9969346335630217</c:v>
                </c:pt>
                <c:pt idx="56">
                  <c:v>1.015060717809622</c:v>
                </c:pt>
                <c:pt idx="57">
                  <c:v>1.0331868020562225</c:v>
                </c:pt>
                <c:pt idx="58">
                  <c:v>1.0513128863028229</c:v>
                </c:pt>
                <c:pt idx="59">
                  <c:v>1.0694389705494232</c:v>
                </c:pt>
                <c:pt idx="60">
                  <c:v>1.0875650547960236</c:v>
                </c:pt>
                <c:pt idx="61">
                  <c:v>1.1056911390426241</c:v>
                </c:pt>
                <c:pt idx="62">
                  <c:v>1.1238172232892245</c:v>
                </c:pt>
                <c:pt idx="63">
                  <c:v>1.1419433075358247</c:v>
                </c:pt>
                <c:pt idx="64">
                  <c:v>1.1600693917824252</c:v>
                </c:pt>
                <c:pt idx="65">
                  <c:v>1.1781954760290256</c:v>
                </c:pt>
                <c:pt idx="66">
                  <c:v>1.1963215602756261</c:v>
                </c:pt>
                <c:pt idx="67">
                  <c:v>1.2144476445222263</c:v>
                </c:pt>
                <c:pt idx="68">
                  <c:v>1.2325737287688268</c:v>
                </c:pt>
                <c:pt idx="69">
                  <c:v>1.2506998130154272</c:v>
                </c:pt>
                <c:pt idx="70">
                  <c:v>1.2688258972620277</c:v>
                </c:pt>
                <c:pt idx="71">
                  <c:v>1.2869519815086279</c:v>
                </c:pt>
                <c:pt idx="72">
                  <c:v>1.3050780657552283</c:v>
                </c:pt>
                <c:pt idx="73">
                  <c:v>1.3232041500018288</c:v>
                </c:pt>
                <c:pt idx="74">
                  <c:v>1.3413302342484292</c:v>
                </c:pt>
              </c:numCache>
            </c:numRef>
          </c:xVal>
          <c:yVal>
            <c:numRef>
              <c:f>Viscosity!$JK$2:$JK$17600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104</c:v>
                </c:pt>
                <c:pt idx="54">
                  <c:v>204</c:v>
                </c:pt>
                <c:pt idx="55">
                  <c:v>347</c:v>
                </c:pt>
                <c:pt idx="56">
                  <c:v>471</c:v>
                </c:pt>
                <c:pt idx="57">
                  <c:v>571</c:v>
                </c:pt>
                <c:pt idx="58">
                  <c:v>691</c:v>
                </c:pt>
                <c:pt idx="59">
                  <c:v>892</c:v>
                </c:pt>
                <c:pt idx="60">
                  <c:v>1080</c:v>
                </c:pt>
                <c:pt idx="61">
                  <c:v>1320</c:v>
                </c:pt>
                <c:pt idx="62">
                  <c:v>1510</c:v>
                </c:pt>
                <c:pt idx="63">
                  <c:v>1690</c:v>
                </c:pt>
                <c:pt idx="64">
                  <c:v>1890</c:v>
                </c:pt>
                <c:pt idx="65">
                  <c:v>2140</c:v>
                </c:pt>
                <c:pt idx="66">
                  <c:v>2340</c:v>
                </c:pt>
                <c:pt idx="67">
                  <c:v>2500</c:v>
                </c:pt>
                <c:pt idx="68">
                  <c:v>2720</c:v>
                </c:pt>
                <c:pt idx="69">
                  <c:v>2920</c:v>
                </c:pt>
                <c:pt idx="70">
                  <c:v>3160</c:v>
                </c:pt>
                <c:pt idx="71">
                  <c:v>3370</c:v>
                </c:pt>
                <c:pt idx="72">
                  <c:v>3640</c:v>
                </c:pt>
                <c:pt idx="73">
                  <c:v>3810</c:v>
                </c:pt>
                <c:pt idx="74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F-4843-AD98-93441BA3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F-45CC-8404-AE6923CB4D9C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Viscosity!$JU$2:$JU$17600</c:f>
              <c:numCache>
                <c:formatCode>General</c:formatCode>
                <c:ptCount val="17599"/>
                <c:pt idx="0">
                  <c:v>0</c:v>
                </c:pt>
                <c:pt idx="1">
                  <c:v>1.5255097441438941E-2</c:v>
                </c:pt>
                <c:pt idx="2">
                  <c:v>3.0510194882877883E-2</c:v>
                </c:pt>
                <c:pt idx="3">
                  <c:v>4.5765292324316829E-2</c:v>
                </c:pt>
                <c:pt idx="4">
                  <c:v>6.1020389765755766E-2</c:v>
                </c:pt>
                <c:pt idx="5">
                  <c:v>7.6275487207194709E-2</c:v>
                </c:pt>
                <c:pt idx="6">
                  <c:v>9.1530584648633659E-2</c:v>
                </c:pt>
                <c:pt idx="7">
                  <c:v>0.1067856820900726</c:v>
                </c:pt>
                <c:pt idx="8">
                  <c:v>0.12204077953151153</c:v>
                </c:pt>
                <c:pt idx="9">
                  <c:v>0.13729587697295048</c:v>
                </c:pt>
                <c:pt idx="10">
                  <c:v>0.15255097441438942</c:v>
                </c:pt>
                <c:pt idx="11">
                  <c:v>0.16780607185582835</c:v>
                </c:pt>
                <c:pt idx="12">
                  <c:v>0.18306116929726732</c:v>
                </c:pt>
                <c:pt idx="13">
                  <c:v>0.19831626673870625</c:v>
                </c:pt>
                <c:pt idx="14">
                  <c:v>0.21357136418014519</c:v>
                </c:pt>
                <c:pt idx="15">
                  <c:v>0.22882646162158413</c:v>
                </c:pt>
                <c:pt idx="16">
                  <c:v>0.24408155906302306</c:v>
                </c:pt>
                <c:pt idx="17">
                  <c:v>0.25933665650446203</c:v>
                </c:pt>
                <c:pt idx="18">
                  <c:v>0.27459175394590096</c:v>
                </c:pt>
                <c:pt idx="19">
                  <c:v>0.2898468513873399</c:v>
                </c:pt>
                <c:pt idx="20">
                  <c:v>0.30510194882877884</c:v>
                </c:pt>
                <c:pt idx="21">
                  <c:v>0.32035704627021777</c:v>
                </c:pt>
                <c:pt idx="22">
                  <c:v>0.33561214371165671</c:v>
                </c:pt>
                <c:pt idx="23">
                  <c:v>0.35086724115309564</c:v>
                </c:pt>
                <c:pt idx="24">
                  <c:v>0.36612233859453464</c:v>
                </c:pt>
                <c:pt idx="25">
                  <c:v>0.38137743603597357</c:v>
                </c:pt>
                <c:pt idx="26">
                  <c:v>0.39663253347741251</c:v>
                </c:pt>
                <c:pt idx="27">
                  <c:v>0.41188763091885144</c:v>
                </c:pt>
                <c:pt idx="28">
                  <c:v>0.42714272836029038</c:v>
                </c:pt>
                <c:pt idx="29">
                  <c:v>0.44239782580172932</c:v>
                </c:pt>
                <c:pt idx="30">
                  <c:v>0.45765292324316825</c:v>
                </c:pt>
                <c:pt idx="31">
                  <c:v>0.47290802068460719</c:v>
                </c:pt>
                <c:pt idx="32">
                  <c:v>0.48816311812604612</c:v>
                </c:pt>
                <c:pt idx="33">
                  <c:v>0.50341821556748512</c:v>
                </c:pt>
                <c:pt idx="34">
                  <c:v>0.51867331300892405</c:v>
                </c:pt>
                <c:pt idx="35">
                  <c:v>0.53392841045036299</c:v>
                </c:pt>
                <c:pt idx="36">
                  <c:v>0.54918350789180193</c:v>
                </c:pt>
                <c:pt idx="37">
                  <c:v>0.56443860533324086</c:v>
                </c:pt>
                <c:pt idx="38">
                  <c:v>0.5796937027746798</c:v>
                </c:pt>
                <c:pt idx="39">
                  <c:v>0.59494880021611873</c:v>
                </c:pt>
                <c:pt idx="40">
                  <c:v>0.61020389765755767</c:v>
                </c:pt>
                <c:pt idx="41">
                  <c:v>0.62545899509899661</c:v>
                </c:pt>
                <c:pt idx="42">
                  <c:v>0.64071409254043554</c:v>
                </c:pt>
                <c:pt idx="43">
                  <c:v>0.65596918998187448</c:v>
                </c:pt>
                <c:pt idx="44">
                  <c:v>0.67122428742331341</c:v>
                </c:pt>
                <c:pt idx="45">
                  <c:v>0.68647938486475235</c:v>
                </c:pt>
                <c:pt idx="46">
                  <c:v>0.70173448230619129</c:v>
                </c:pt>
                <c:pt idx="47">
                  <c:v>0.71698957974763022</c:v>
                </c:pt>
                <c:pt idx="48">
                  <c:v>0.73224467718906927</c:v>
                </c:pt>
                <c:pt idx="49">
                  <c:v>0.74749977463050821</c:v>
                </c:pt>
                <c:pt idx="50">
                  <c:v>0.76275487207194714</c:v>
                </c:pt>
                <c:pt idx="51">
                  <c:v>0.77800996951338608</c:v>
                </c:pt>
                <c:pt idx="52">
                  <c:v>0.79326506695482502</c:v>
                </c:pt>
                <c:pt idx="53">
                  <c:v>0.80852016439626395</c:v>
                </c:pt>
                <c:pt idx="54">
                  <c:v>0.82377526183770289</c:v>
                </c:pt>
                <c:pt idx="55">
                  <c:v>0.83903035927914182</c:v>
                </c:pt>
                <c:pt idx="56">
                  <c:v>0.85428545672058076</c:v>
                </c:pt>
                <c:pt idx="57">
                  <c:v>0.8695405541620197</c:v>
                </c:pt>
                <c:pt idx="58">
                  <c:v>0.88479565160345863</c:v>
                </c:pt>
                <c:pt idx="59">
                  <c:v>0.90005074904489757</c:v>
                </c:pt>
                <c:pt idx="60">
                  <c:v>0.91530584648633651</c:v>
                </c:pt>
                <c:pt idx="61">
                  <c:v>0.93056094392777544</c:v>
                </c:pt>
                <c:pt idx="62">
                  <c:v>0.94581604136921438</c:v>
                </c:pt>
                <c:pt idx="63">
                  <c:v>0.96107113881065331</c:v>
                </c:pt>
                <c:pt idx="64">
                  <c:v>0.97632623625209225</c:v>
                </c:pt>
                <c:pt idx="65">
                  <c:v>0.99158133369353119</c:v>
                </c:pt>
                <c:pt idx="66">
                  <c:v>1.0068364311349702</c:v>
                </c:pt>
                <c:pt idx="67">
                  <c:v>1.0220915285764092</c:v>
                </c:pt>
                <c:pt idx="68">
                  <c:v>1.0373466260178481</c:v>
                </c:pt>
                <c:pt idx="69">
                  <c:v>1.052601723459287</c:v>
                </c:pt>
                <c:pt idx="70">
                  <c:v>1.067856820900726</c:v>
                </c:pt>
                <c:pt idx="71">
                  <c:v>1.0831119183421649</c:v>
                </c:pt>
                <c:pt idx="72">
                  <c:v>1.0983670157836039</c:v>
                </c:pt>
                <c:pt idx="73">
                  <c:v>1.1136221132250428</c:v>
                </c:pt>
                <c:pt idx="74">
                  <c:v>1.1288772106664817</c:v>
                </c:pt>
                <c:pt idx="75">
                  <c:v>1.1441323081079207</c:v>
                </c:pt>
                <c:pt idx="76">
                  <c:v>1.1593874055493596</c:v>
                </c:pt>
                <c:pt idx="77">
                  <c:v>1.1746425029907985</c:v>
                </c:pt>
                <c:pt idx="78">
                  <c:v>1.1898976004322375</c:v>
                </c:pt>
                <c:pt idx="79">
                  <c:v>1.2051526978736764</c:v>
                </c:pt>
                <c:pt idx="80">
                  <c:v>1.2204077953151153</c:v>
                </c:pt>
                <c:pt idx="81">
                  <c:v>1.2356628927565543</c:v>
                </c:pt>
                <c:pt idx="82">
                  <c:v>1.2509179901979932</c:v>
                </c:pt>
                <c:pt idx="83">
                  <c:v>1.2661730876394321</c:v>
                </c:pt>
                <c:pt idx="84">
                  <c:v>1.2814281850808711</c:v>
                </c:pt>
                <c:pt idx="85">
                  <c:v>1.29668328252231</c:v>
                </c:pt>
                <c:pt idx="86">
                  <c:v>1.311938379963749</c:v>
                </c:pt>
                <c:pt idx="87">
                  <c:v>1.3271934774051879</c:v>
                </c:pt>
                <c:pt idx="88">
                  <c:v>1.3348210261259075</c:v>
                </c:pt>
              </c:numCache>
            </c:numRef>
          </c:xVal>
          <c:yVal>
            <c:numRef>
              <c:f>Viscosity!$JT$2:$JT$17600</c:f>
              <c:numCache>
                <c:formatCode>General</c:formatCode>
                <c:ptCount val="17599"/>
                <c:pt idx="0">
                  <c:v>0</c:v>
                </c:pt>
                <c:pt idx="1">
                  <c:v>23.567391304347893</c:v>
                </c:pt>
                <c:pt idx="2">
                  <c:v>84.567391304347893</c:v>
                </c:pt>
                <c:pt idx="3">
                  <c:v>15.567391304347893</c:v>
                </c:pt>
                <c:pt idx="4">
                  <c:v>-4.2326086956521038</c:v>
                </c:pt>
                <c:pt idx="5">
                  <c:v>-8.2326086956521038</c:v>
                </c:pt>
                <c:pt idx="6">
                  <c:v>-16.232608695652104</c:v>
                </c:pt>
                <c:pt idx="7">
                  <c:v>39.567391304347893</c:v>
                </c:pt>
                <c:pt idx="8">
                  <c:v>-8.2326086956521038</c:v>
                </c:pt>
                <c:pt idx="9">
                  <c:v>-12.232608695652104</c:v>
                </c:pt>
                <c:pt idx="10">
                  <c:v>31.567391304347893</c:v>
                </c:pt>
                <c:pt idx="11">
                  <c:v>84.567391304347893</c:v>
                </c:pt>
                <c:pt idx="12">
                  <c:v>-12.232608695652104</c:v>
                </c:pt>
                <c:pt idx="13">
                  <c:v>-0.63260869565210953</c:v>
                </c:pt>
                <c:pt idx="14">
                  <c:v>-8.2326086956521038</c:v>
                </c:pt>
                <c:pt idx="15">
                  <c:v>31.567391304347893</c:v>
                </c:pt>
                <c:pt idx="16">
                  <c:v>-20.332608695652112</c:v>
                </c:pt>
                <c:pt idx="17">
                  <c:v>-16.232608695652104</c:v>
                </c:pt>
                <c:pt idx="18">
                  <c:v>-12.232608695652104</c:v>
                </c:pt>
                <c:pt idx="19">
                  <c:v>-16.232608695652104</c:v>
                </c:pt>
                <c:pt idx="20">
                  <c:v>-16.232608695652104</c:v>
                </c:pt>
                <c:pt idx="21">
                  <c:v>3.7673913043478962</c:v>
                </c:pt>
                <c:pt idx="22">
                  <c:v>-20.332608695652112</c:v>
                </c:pt>
                <c:pt idx="23">
                  <c:v>-4.2326086956521038</c:v>
                </c:pt>
                <c:pt idx="24">
                  <c:v>-16.232608695652104</c:v>
                </c:pt>
                <c:pt idx="25">
                  <c:v>-16.232608695652104</c:v>
                </c:pt>
                <c:pt idx="26">
                  <c:v>-16.232608695652104</c:v>
                </c:pt>
                <c:pt idx="27">
                  <c:v>-0.63260869565210953</c:v>
                </c:pt>
                <c:pt idx="28">
                  <c:v>-16.232608695652104</c:v>
                </c:pt>
                <c:pt idx="29">
                  <c:v>-12.232608695652104</c:v>
                </c:pt>
                <c:pt idx="30">
                  <c:v>-12.232608695652104</c:v>
                </c:pt>
                <c:pt idx="31">
                  <c:v>-16.232608695652104</c:v>
                </c:pt>
                <c:pt idx="32">
                  <c:v>-16.232608695652104</c:v>
                </c:pt>
                <c:pt idx="33">
                  <c:v>-20.332608695652112</c:v>
                </c:pt>
                <c:pt idx="34">
                  <c:v>-16.232608695652104</c:v>
                </c:pt>
                <c:pt idx="35">
                  <c:v>-8.2326086956521038</c:v>
                </c:pt>
                <c:pt idx="36">
                  <c:v>-4.2326086956521038</c:v>
                </c:pt>
                <c:pt idx="37">
                  <c:v>47.567391304347893</c:v>
                </c:pt>
                <c:pt idx="38">
                  <c:v>-12.232608695652104</c:v>
                </c:pt>
                <c:pt idx="39">
                  <c:v>-12.232608695652104</c:v>
                </c:pt>
                <c:pt idx="40">
                  <c:v>19.567391304347893</c:v>
                </c:pt>
                <c:pt idx="41">
                  <c:v>19.567391304347893</c:v>
                </c:pt>
                <c:pt idx="42">
                  <c:v>-16.232608695652104</c:v>
                </c:pt>
                <c:pt idx="43">
                  <c:v>-12.232608695652104</c:v>
                </c:pt>
                <c:pt idx="44">
                  <c:v>-16.232608695652104</c:v>
                </c:pt>
                <c:pt idx="45">
                  <c:v>-12.232608695652104</c:v>
                </c:pt>
                <c:pt idx="46">
                  <c:v>-16.232608695652104</c:v>
                </c:pt>
                <c:pt idx="47">
                  <c:v>-0.63260869565210953</c:v>
                </c:pt>
                <c:pt idx="48">
                  <c:v>11.567391304347893</c:v>
                </c:pt>
                <c:pt idx="49">
                  <c:v>35.567391304347893</c:v>
                </c:pt>
                <c:pt idx="50">
                  <c:v>136.56739130434789</c:v>
                </c:pt>
                <c:pt idx="51">
                  <c:v>136.56739130434789</c:v>
                </c:pt>
                <c:pt idx="52">
                  <c:v>136.56739130434789</c:v>
                </c:pt>
                <c:pt idx="53">
                  <c:v>136.56739130434789</c:v>
                </c:pt>
                <c:pt idx="54">
                  <c:v>136.56739130434789</c:v>
                </c:pt>
                <c:pt idx="55">
                  <c:v>136.56739130434789</c:v>
                </c:pt>
                <c:pt idx="56">
                  <c:v>156.56739130434789</c:v>
                </c:pt>
                <c:pt idx="57">
                  <c:v>116.56739130434789</c:v>
                </c:pt>
                <c:pt idx="58">
                  <c:v>111.56739130434789</c:v>
                </c:pt>
                <c:pt idx="59">
                  <c:v>122.56739130434789</c:v>
                </c:pt>
                <c:pt idx="60">
                  <c:v>151.56739130434789</c:v>
                </c:pt>
                <c:pt idx="61">
                  <c:v>196.56739130434789</c:v>
                </c:pt>
                <c:pt idx="62">
                  <c:v>226.56739130434789</c:v>
                </c:pt>
                <c:pt idx="63">
                  <c:v>226.56739130434789</c:v>
                </c:pt>
                <c:pt idx="64">
                  <c:v>261.56739130434789</c:v>
                </c:pt>
                <c:pt idx="65">
                  <c:v>331.56739130434789</c:v>
                </c:pt>
                <c:pt idx="66">
                  <c:v>405.56739130434789</c:v>
                </c:pt>
                <c:pt idx="67">
                  <c:v>525.56739130434789</c:v>
                </c:pt>
                <c:pt idx="68">
                  <c:v>675.56739130434789</c:v>
                </c:pt>
                <c:pt idx="69">
                  <c:v>739.56739130434789</c:v>
                </c:pt>
                <c:pt idx="70">
                  <c:v>917.56739130434789</c:v>
                </c:pt>
                <c:pt idx="71">
                  <c:v>1047.5673913043479</c:v>
                </c:pt>
                <c:pt idx="72">
                  <c:v>1207.5673913043479</c:v>
                </c:pt>
                <c:pt idx="73">
                  <c:v>1417.5673913043479</c:v>
                </c:pt>
                <c:pt idx="74">
                  <c:v>1557.5673913043479</c:v>
                </c:pt>
                <c:pt idx="75">
                  <c:v>1727.5673913043479</c:v>
                </c:pt>
                <c:pt idx="76">
                  <c:v>1877.5673913043479</c:v>
                </c:pt>
                <c:pt idx="77">
                  <c:v>2027.5673913043479</c:v>
                </c:pt>
                <c:pt idx="78">
                  <c:v>2207.5673913043479</c:v>
                </c:pt>
                <c:pt idx="79">
                  <c:v>2397.5673913043479</c:v>
                </c:pt>
                <c:pt idx="80">
                  <c:v>2557.5673913043479</c:v>
                </c:pt>
                <c:pt idx="81">
                  <c:v>2717.5673913043479</c:v>
                </c:pt>
                <c:pt idx="82">
                  <c:v>2927.5673913043479</c:v>
                </c:pt>
                <c:pt idx="83">
                  <c:v>3067.5673913043479</c:v>
                </c:pt>
                <c:pt idx="84">
                  <c:v>3347.5673913043479</c:v>
                </c:pt>
                <c:pt idx="85">
                  <c:v>3547.5673913043479</c:v>
                </c:pt>
                <c:pt idx="86">
                  <c:v>3647.5673913043479</c:v>
                </c:pt>
                <c:pt idx="87">
                  <c:v>3817.5673913043479</c:v>
                </c:pt>
                <c:pt idx="88">
                  <c:v>3917.5673913043479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F-45CC-8404-AE6923CB4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9-4F6A-BB8F-5FB5C3A81379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Viscosity!$KD$2:$KD$17600</c:f>
              <c:numCache>
                <c:formatCode>General</c:formatCode>
                <c:ptCount val="17599"/>
                <c:pt idx="0">
                  <c:v>0</c:v>
                </c:pt>
                <c:pt idx="1">
                  <c:v>1.0210840974063837E-2</c:v>
                </c:pt>
                <c:pt idx="2">
                  <c:v>2.0421681948127674E-2</c:v>
                </c:pt>
                <c:pt idx="3">
                  <c:v>3.0632522922191509E-2</c:v>
                </c:pt>
                <c:pt idx="4">
                  <c:v>4.0843363896255348E-2</c:v>
                </c:pt>
                <c:pt idx="5">
                  <c:v>5.1054204870319184E-2</c:v>
                </c:pt>
                <c:pt idx="6">
                  <c:v>6.1265045844383019E-2</c:v>
                </c:pt>
                <c:pt idx="7">
                  <c:v>7.1475886818446854E-2</c:v>
                </c:pt>
                <c:pt idx="8">
                  <c:v>8.1686727792510697E-2</c:v>
                </c:pt>
                <c:pt idx="9">
                  <c:v>9.1897568766574525E-2</c:v>
                </c:pt>
                <c:pt idx="10">
                  <c:v>0.10210840974063837</c:v>
                </c:pt>
                <c:pt idx="11">
                  <c:v>0.1123192507147022</c:v>
                </c:pt>
                <c:pt idx="12">
                  <c:v>0.12253009168876604</c:v>
                </c:pt>
                <c:pt idx="13">
                  <c:v>0.13274093266282988</c:v>
                </c:pt>
                <c:pt idx="14">
                  <c:v>0.14295177363689371</c:v>
                </c:pt>
                <c:pt idx="15">
                  <c:v>0.15316261461095754</c:v>
                </c:pt>
                <c:pt idx="16">
                  <c:v>0.16337345558502139</c:v>
                </c:pt>
                <c:pt idx="17">
                  <c:v>0.17358429655908522</c:v>
                </c:pt>
                <c:pt idx="18">
                  <c:v>0.18379513753314905</c:v>
                </c:pt>
                <c:pt idx="19">
                  <c:v>0.19400597850721291</c:v>
                </c:pt>
                <c:pt idx="20">
                  <c:v>0.20421681948127673</c:v>
                </c:pt>
                <c:pt idx="21">
                  <c:v>0.21442766045534056</c:v>
                </c:pt>
                <c:pt idx="22">
                  <c:v>0.22463850142940439</c:v>
                </c:pt>
                <c:pt idx="23">
                  <c:v>0.23484934240346825</c:v>
                </c:pt>
                <c:pt idx="24">
                  <c:v>0.24506018337753208</c:v>
                </c:pt>
                <c:pt idx="25">
                  <c:v>0.25527102435159593</c:v>
                </c:pt>
                <c:pt idx="26">
                  <c:v>0.26548186532565976</c:v>
                </c:pt>
                <c:pt idx="27">
                  <c:v>0.27569270629972359</c:v>
                </c:pt>
                <c:pt idx="28">
                  <c:v>0.28590354727378742</c:v>
                </c:pt>
                <c:pt idx="29">
                  <c:v>0.29611438824785125</c:v>
                </c:pt>
                <c:pt idx="30">
                  <c:v>0.30632522922191507</c:v>
                </c:pt>
                <c:pt idx="31">
                  <c:v>0.31653607019597896</c:v>
                </c:pt>
                <c:pt idx="32">
                  <c:v>0.32674691117004279</c:v>
                </c:pt>
                <c:pt idx="33">
                  <c:v>0.33695775214410661</c:v>
                </c:pt>
                <c:pt idx="34">
                  <c:v>0.34716859311817044</c:v>
                </c:pt>
                <c:pt idx="35">
                  <c:v>0.35737943409223427</c:v>
                </c:pt>
                <c:pt idx="36">
                  <c:v>0.3675902750662981</c:v>
                </c:pt>
                <c:pt idx="37">
                  <c:v>0.37780111604036193</c:v>
                </c:pt>
                <c:pt idx="38">
                  <c:v>0.38801195701442581</c:v>
                </c:pt>
                <c:pt idx="39">
                  <c:v>0.39822279798848964</c:v>
                </c:pt>
                <c:pt idx="40">
                  <c:v>0.40843363896255347</c:v>
                </c:pt>
                <c:pt idx="41">
                  <c:v>0.4186444799366173</c:v>
                </c:pt>
                <c:pt idx="42">
                  <c:v>0.42885532091068113</c:v>
                </c:pt>
                <c:pt idx="43">
                  <c:v>0.43906616188474495</c:v>
                </c:pt>
                <c:pt idx="44">
                  <c:v>0.44927700285880878</c:v>
                </c:pt>
                <c:pt idx="45">
                  <c:v>0.45948784383287267</c:v>
                </c:pt>
                <c:pt idx="46">
                  <c:v>0.4696986848069365</c:v>
                </c:pt>
                <c:pt idx="47">
                  <c:v>0.47990952578100032</c:v>
                </c:pt>
                <c:pt idx="48">
                  <c:v>0.49012036675506415</c:v>
                </c:pt>
                <c:pt idx="49">
                  <c:v>0.50033120772912798</c:v>
                </c:pt>
                <c:pt idx="50">
                  <c:v>0.51054204870319186</c:v>
                </c:pt>
                <c:pt idx="51">
                  <c:v>0.52075288967725564</c:v>
                </c:pt>
                <c:pt idx="52">
                  <c:v>0.53096373065131952</c:v>
                </c:pt>
                <c:pt idx="53">
                  <c:v>0.54117457162538329</c:v>
                </c:pt>
                <c:pt idx="54">
                  <c:v>0.55138541259944718</c:v>
                </c:pt>
                <c:pt idx="55">
                  <c:v>0.56159625357351106</c:v>
                </c:pt>
                <c:pt idx="56">
                  <c:v>0.57180709454757483</c:v>
                </c:pt>
                <c:pt idx="57">
                  <c:v>0.58201793552163872</c:v>
                </c:pt>
                <c:pt idx="58">
                  <c:v>0.59222877649570249</c:v>
                </c:pt>
                <c:pt idx="59">
                  <c:v>0.60243961746976638</c:v>
                </c:pt>
                <c:pt idx="60">
                  <c:v>0.61265045844383015</c:v>
                </c:pt>
                <c:pt idx="61">
                  <c:v>0.62286129941789403</c:v>
                </c:pt>
                <c:pt idx="62">
                  <c:v>0.63307214039195792</c:v>
                </c:pt>
                <c:pt idx="63">
                  <c:v>0.64328298136602169</c:v>
                </c:pt>
                <c:pt idx="64">
                  <c:v>0.65349382234008557</c:v>
                </c:pt>
                <c:pt idx="65">
                  <c:v>0.66370466331414935</c:v>
                </c:pt>
                <c:pt idx="66">
                  <c:v>0.67391550428821323</c:v>
                </c:pt>
                <c:pt idx="67">
                  <c:v>0.684126345262277</c:v>
                </c:pt>
                <c:pt idx="68">
                  <c:v>0.69433718623634089</c:v>
                </c:pt>
                <c:pt idx="69">
                  <c:v>0.70454802721040477</c:v>
                </c:pt>
                <c:pt idx="70">
                  <c:v>0.71475886818446854</c:v>
                </c:pt>
                <c:pt idx="71">
                  <c:v>0.72496970915853243</c:v>
                </c:pt>
                <c:pt idx="72">
                  <c:v>0.7351805501325962</c:v>
                </c:pt>
                <c:pt idx="73">
                  <c:v>0.74539139110666008</c:v>
                </c:pt>
                <c:pt idx="74">
                  <c:v>0.75560223208072386</c:v>
                </c:pt>
                <c:pt idx="75">
                  <c:v>0.76581307305478774</c:v>
                </c:pt>
                <c:pt idx="76">
                  <c:v>0.77602391402885162</c:v>
                </c:pt>
                <c:pt idx="77">
                  <c:v>0.7862347550029154</c:v>
                </c:pt>
                <c:pt idx="78">
                  <c:v>0.79644559597697928</c:v>
                </c:pt>
                <c:pt idx="79">
                  <c:v>0.80665643695104305</c:v>
                </c:pt>
                <c:pt idx="80">
                  <c:v>0.81686727792510694</c:v>
                </c:pt>
                <c:pt idx="81">
                  <c:v>0.82707811889917071</c:v>
                </c:pt>
                <c:pt idx="82">
                  <c:v>0.8372889598732346</c:v>
                </c:pt>
                <c:pt idx="83">
                  <c:v>0.84749980084729848</c:v>
                </c:pt>
                <c:pt idx="84">
                  <c:v>0.85771064182136225</c:v>
                </c:pt>
                <c:pt idx="85">
                  <c:v>0.86792148279542614</c:v>
                </c:pt>
                <c:pt idx="86">
                  <c:v>0.87813232376948991</c:v>
                </c:pt>
                <c:pt idx="87">
                  <c:v>0.88834316474355379</c:v>
                </c:pt>
                <c:pt idx="88">
                  <c:v>0.89855400571761757</c:v>
                </c:pt>
                <c:pt idx="89">
                  <c:v>0.90876484669168145</c:v>
                </c:pt>
                <c:pt idx="90">
                  <c:v>0.91897568766574533</c:v>
                </c:pt>
                <c:pt idx="91">
                  <c:v>0.92918652863980911</c:v>
                </c:pt>
                <c:pt idx="92">
                  <c:v>0.93939736961387299</c:v>
                </c:pt>
                <c:pt idx="93">
                  <c:v>0.94960821058793676</c:v>
                </c:pt>
                <c:pt idx="94">
                  <c:v>0.95981905156200065</c:v>
                </c:pt>
                <c:pt idx="95">
                  <c:v>0.97002989253606453</c:v>
                </c:pt>
                <c:pt idx="96">
                  <c:v>0.9802407335101283</c:v>
                </c:pt>
                <c:pt idx="97">
                  <c:v>0.99045157448419219</c:v>
                </c:pt>
                <c:pt idx="98">
                  <c:v>1.000662415458256</c:v>
                </c:pt>
                <c:pt idx="99">
                  <c:v>1.0108732564323197</c:v>
                </c:pt>
                <c:pt idx="100">
                  <c:v>1.0210840974063837</c:v>
                </c:pt>
                <c:pt idx="101">
                  <c:v>1.0312949383804475</c:v>
                </c:pt>
                <c:pt idx="102">
                  <c:v>1.0415057793545113</c:v>
                </c:pt>
                <c:pt idx="103">
                  <c:v>1.0517166203285753</c:v>
                </c:pt>
                <c:pt idx="104">
                  <c:v>1.061927461302639</c:v>
                </c:pt>
                <c:pt idx="105">
                  <c:v>1.0721383022767028</c:v>
                </c:pt>
                <c:pt idx="106">
                  <c:v>1.0823491432507666</c:v>
                </c:pt>
                <c:pt idx="107">
                  <c:v>1.0925599842248306</c:v>
                </c:pt>
                <c:pt idx="108">
                  <c:v>1.1027708251988944</c:v>
                </c:pt>
                <c:pt idx="109">
                  <c:v>1.1129816661729581</c:v>
                </c:pt>
                <c:pt idx="110">
                  <c:v>1.1231925071470221</c:v>
                </c:pt>
                <c:pt idx="111">
                  <c:v>1.1334033481210859</c:v>
                </c:pt>
                <c:pt idx="112">
                  <c:v>1.1436141890951497</c:v>
                </c:pt>
                <c:pt idx="113">
                  <c:v>1.1538250300692134</c:v>
                </c:pt>
                <c:pt idx="114">
                  <c:v>1.1640358710432774</c:v>
                </c:pt>
                <c:pt idx="115">
                  <c:v>1.1742467120173412</c:v>
                </c:pt>
                <c:pt idx="116">
                  <c:v>1.184457552991405</c:v>
                </c:pt>
                <c:pt idx="117">
                  <c:v>1.194668393965469</c:v>
                </c:pt>
                <c:pt idx="118">
                  <c:v>1.2048792349395328</c:v>
                </c:pt>
                <c:pt idx="119">
                  <c:v>1.2150900759135965</c:v>
                </c:pt>
                <c:pt idx="120">
                  <c:v>1.2253009168876603</c:v>
                </c:pt>
                <c:pt idx="121">
                  <c:v>1.2355117578617243</c:v>
                </c:pt>
                <c:pt idx="122">
                  <c:v>1.2457225988357881</c:v>
                </c:pt>
                <c:pt idx="123">
                  <c:v>1.2559334398098518</c:v>
                </c:pt>
                <c:pt idx="124">
                  <c:v>1.2661442807839158</c:v>
                </c:pt>
                <c:pt idx="125">
                  <c:v>1.2763551217579796</c:v>
                </c:pt>
                <c:pt idx="126">
                  <c:v>1.2865659627320434</c:v>
                </c:pt>
                <c:pt idx="127">
                  <c:v>1.2967768037061072</c:v>
                </c:pt>
                <c:pt idx="128">
                  <c:v>1.3069876446801711</c:v>
                </c:pt>
                <c:pt idx="129">
                  <c:v>1.3171984856542349</c:v>
                </c:pt>
                <c:pt idx="130">
                  <c:v>1.3274093266282987</c:v>
                </c:pt>
                <c:pt idx="131">
                  <c:v>1.3325147471153307</c:v>
                </c:pt>
              </c:numCache>
            </c:numRef>
          </c:xVal>
          <c:yVal>
            <c:numRef>
              <c:f>Viscosity!$KC$2:$KC$17600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3.9999999999999929</c:v>
                </c:pt>
                <c:pt idx="8">
                  <c:v>36.1</c:v>
                </c:pt>
                <c:pt idx="9">
                  <c:v>-4</c:v>
                </c:pt>
                <c:pt idx="10">
                  <c:v>-12</c:v>
                </c:pt>
                <c:pt idx="11">
                  <c:v>20.100000000000001</c:v>
                </c:pt>
                <c:pt idx="12">
                  <c:v>20.100000000000001</c:v>
                </c:pt>
                <c:pt idx="13">
                  <c:v>28.1</c:v>
                </c:pt>
                <c:pt idx="14">
                  <c:v>11.999999999999993</c:v>
                </c:pt>
                <c:pt idx="15">
                  <c:v>-4</c:v>
                </c:pt>
                <c:pt idx="16">
                  <c:v>-20</c:v>
                </c:pt>
                <c:pt idx="17">
                  <c:v>31.699999999999996</c:v>
                </c:pt>
                <c:pt idx="18">
                  <c:v>-36.1</c:v>
                </c:pt>
                <c:pt idx="19">
                  <c:v>-16</c:v>
                </c:pt>
                <c:pt idx="20">
                  <c:v>-16</c:v>
                </c:pt>
                <c:pt idx="21">
                  <c:v>-12</c:v>
                </c:pt>
                <c:pt idx="22">
                  <c:v>-12</c:v>
                </c:pt>
                <c:pt idx="23">
                  <c:v>-8</c:v>
                </c:pt>
                <c:pt idx="24">
                  <c:v>-12</c:v>
                </c:pt>
                <c:pt idx="25">
                  <c:v>-8</c:v>
                </c:pt>
                <c:pt idx="26">
                  <c:v>-12</c:v>
                </c:pt>
                <c:pt idx="27">
                  <c:v>-4</c:v>
                </c:pt>
                <c:pt idx="28">
                  <c:v>-16</c:v>
                </c:pt>
                <c:pt idx="29">
                  <c:v>-8</c:v>
                </c:pt>
                <c:pt idx="30">
                  <c:v>-16</c:v>
                </c:pt>
                <c:pt idx="31">
                  <c:v>-12</c:v>
                </c:pt>
                <c:pt idx="32">
                  <c:v>-4</c:v>
                </c:pt>
                <c:pt idx="33">
                  <c:v>-20</c:v>
                </c:pt>
                <c:pt idx="34">
                  <c:v>-20</c:v>
                </c:pt>
                <c:pt idx="35">
                  <c:v>-20</c:v>
                </c:pt>
                <c:pt idx="36">
                  <c:v>0</c:v>
                </c:pt>
                <c:pt idx="37">
                  <c:v>-24</c:v>
                </c:pt>
                <c:pt idx="38">
                  <c:v>-12</c:v>
                </c:pt>
                <c:pt idx="39">
                  <c:v>-24</c:v>
                </c:pt>
                <c:pt idx="40">
                  <c:v>7.9999999999999929</c:v>
                </c:pt>
                <c:pt idx="41">
                  <c:v>24.1</c:v>
                </c:pt>
                <c:pt idx="42">
                  <c:v>-24</c:v>
                </c:pt>
                <c:pt idx="43">
                  <c:v>-12</c:v>
                </c:pt>
                <c:pt idx="44">
                  <c:v>-8</c:v>
                </c:pt>
                <c:pt idx="45">
                  <c:v>-4</c:v>
                </c:pt>
                <c:pt idx="46">
                  <c:v>-24</c:v>
                </c:pt>
                <c:pt idx="47">
                  <c:v>-28.200000000000003</c:v>
                </c:pt>
                <c:pt idx="48">
                  <c:v>-24</c:v>
                </c:pt>
                <c:pt idx="49">
                  <c:v>-20</c:v>
                </c:pt>
                <c:pt idx="50">
                  <c:v>-8</c:v>
                </c:pt>
                <c:pt idx="51">
                  <c:v>-20</c:v>
                </c:pt>
                <c:pt idx="52">
                  <c:v>-20</c:v>
                </c:pt>
                <c:pt idx="53">
                  <c:v>-24</c:v>
                </c:pt>
                <c:pt idx="54">
                  <c:v>7.9999999999999929</c:v>
                </c:pt>
                <c:pt idx="55">
                  <c:v>71.900000000000006</c:v>
                </c:pt>
                <c:pt idx="56">
                  <c:v>-20</c:v>
                </c:pt>
                <c:pt idx="57">
                  <c:v>-24</c:v>
                </c:pt>
                <c:pt idx="58">
                  <c:v>-20</c:v>
                </c:pt>
                <c:pt idx="59">
                  <c:v>-20</c:v>
                </c:pt>
                <c:pt idx="60">
                  <c:v>7.9999999999999929</c:v>
                </c:pt>
                <c:pt idx="61">
                  <c:v>59.9</c:v>
                </c:pt>
                <c:pt idx="62">
                  <c:v>-20</c:v>
                </c:pt>
                <c:pt idx="63">
                  <c:v>-16</c:v>
                </c:pt>
                <c:pt idx="64">
                  <c:v>-20</c:v>
                </c:pt>
                <c:pt idx="65">
                  <c:v>-20</c:v>
                </c:pt>
                <c:pt idx="66">
                  <c:v>-60.1</c:v>
                </c:pt>
                <c:pt idx="67">
                  <c:v>-12</c:v>
                </c:pt>
                <c:pt idx="68">
                  <c:v>43.9</c:v>
                </c:pt>
                <c:pt idx="69">
                  <c:v>-12</c:v>
                </c:pt>
                <c:pt idx="70">
                  <c:v>24.1</c:v>
                </c:pt>
                <c:pt idx="71">
                  <c:v>59.9</c:v>
                </c:pt>
                <c:pt idx="72">
                  <c:v>-12</c:v>
                </c:pt>
                <c:pt idx="73">
                  <c:v>-16</c:v>
                </c:pt>
                <c:pt idx="74">
                  <c:v>7.9999999999999929</c:v>
                </c:pt>
                <c:pt idx="75">
                  <c:v>3.9999999999999929</c:v>
                </c:pt>
                <c:pt idx="76">
                  <c:v>-4</c:v>
                </c:pt>
                <c:pt idx="77">
                  <c:v>-8</c:v>
                </c:pt>
                <c:pt idx="78">
                  <c:v>-12</c:v>
                </c:pt>
                <c:pt idx="79">
                  <c:v>-16</c:v>
                </c:pt>
                <c:pt idx="80">
                  <c:v>0</c:v>
                </c:pt>
                <c:pt idx="81">
                  <c:v>-12</c:v>
                </c:pt>
                <c:pt idx="82">
                  <c:v>47.9</c:v>
                </c:pt>
                <c:pt idx="83">
                  <c:v>-8</c:v>
                </c:pt>
                <c:pt idx="84">
                  <c:v>75.900000000000006</c:v>
                </c:pt>
                <c:pt idx="85">
                  <c:v>39.9</c:v>
                </c:pt>
                <c:pt idx="86">
                  <c:v>-16</c:v>
                </c:pt>
                <c:pt idx="87">
                  <c:v>51.9</c:v>
                </c:pt>
                <c:pt idx="88">
                  <c:v>7.9999999999999929</c:v>
                </c:pt>
                <c:pt idx="89">
                  <c:v>79.900000000000006</c:v>
                </c:pt>
                <c:pt idx="90">
                  <c:v>28.1</c:v>
                </c:pt>
                <c:pt idx="91">
                  <c:v>111.9</c:v>
                </c:pt>
                <c:pt idx="92">
                  <c:v>39.9</c:v>
                </c:pt>
                <c:pt idx="93">
                  <c:v>36.1</c:v>
                </c:pt>
                <c:pt idx="94">
                  <c:v>55.9</c:v>
                </c:pt>
                <c:pt idx="95">
                  <c:v>75.900000000000006</c:v>
                </c:pt>
                <c:pt idx="96">
                  <c:v>143.9</c:v>
                </c:pt>
                <c:pt idx="97">
                  <c:v>203.9</c:v>
                </c:pt>
                <c:pt idx="98">
                  <c:v>360.9</c:v>
                </c:pt>
                <c:pt idx="99">
                  <c:v>353.9</c:v>
                </c:pt>
                <c:pt idx="100">
                  <c:v>430.9</c:v>
                </c:pt>
                <c:pt idx="101">
                  <c:v>493.9</c:v>
                </c:pt>
                <c:pt idx="102">
                  <c:v>580.9</c:v>
                </c:pt>
                <c:pt idx="103">
                  <c:v>664.9</c:v>
                </c:pt>
                <c:pt idx="104">
                  <c:v>811.9</c:v>
                </c:pt>
                <c:pt idx="105">
                  <c:v>874.9</c:v>
                </c:pt>
                <c:pt idx="106">
                  <c:v>989.9</c:v>
                </c:pt>
                <c:pt idx="107">
                  <c:v>1079.9000000000001</c:v>
                </c:pt>
                <c:pt idx="108">
                  <c:v>1219.9000000000001</c:v>
                </c:pt>
                <c:pt idx="109">
                  <c:v>1439.9</c:v>
                </c:pt>
                <c:pt idx="110">
                  <c:v>1469.9</c:v>
                </c:pt>
                <c:pt idx="111">
                  <c:v>1569.9</c:v>
                </c:pt>
                <c:pt idx="112">
                  <c:v>1709.9</c:v>
                </c:pt>
                <c:pt idx="113">
                  <c:v>1779.9</c:v>
                </c:pt>
                <c:pt idx="114">
                  <c:v>1859.9</c:v>
                </c:pt>
                <c:pt idx="115">
                  <c:v>1979.9</c:v>
                </c:pt>
                <c:pt idx="116">
                  <c:v>2159.9</c:v>
                </c:pt>
                <c:pt idx="117">
                  <c:v>2339.9</c:v>
                </c:pt>
                <c:pt idx="118">
                  <c:v>2409.9</c:v>
                </c:pt>
                <c:pt idx="119">
                  <c:v>2559.9</c:v>
                </c:pt>
                <c:pt idx="120">
                  <c:v>2699.9</c:v>
                </c:pt>
                <c:pt idx="121">
                  <c:v>2759.9</c:v>
                </c:pt>
                <c:pt idx="122">
                  <c:v>2909.9</c:v>
                </c:pt>
                <c:pt idx="123">
                  <c:v>3029.9</c:v>
                </c:pt>
                <c:pt idx="124">
                  <c:v>3129.9</c:v>
                </c:pt>
                <c:pt idx="125">
                  <c:v>3259.9</c:v>
                </c:pt>
                <c:pt idx="126">
                  <c:v>3449.9</c:v>
                </c:pt>
                <c:pt idx="127">
                  <c:v>3509.9</c:v>
                </c:pt>
                <c:pt idx="128">
                  <c:v>3649.9</c:v>
                </c:pt>
                <c:pt idx="129">
                  <c:v>3749.9</c:v>
                </c:pt>
                <c:pt idx="130">
                  <c:v>3849.9</c:v>
                </c:pt>
                <c:pt idx="131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9-4F6A-BB8F-5FB5C3A81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7-4CDF-B922-44B185FEF65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Viscosity!$KM$2:$KM$17600</c:f>
              <c:numCache>
                <c:formatCode>General</c:formatCode>
                <c:ptCount val="17599"/>
                <c:pt idx="0">
                  <c:v>0</c:v>
                </c:pt>
                <c:pt idx="1">
                  <c:v>5.4267189531310017E-3</c:v>
                </c:pt>
                <c:pt idx="2">
                  <c:v>1.0853437906262003E-2</c:v>
                </c:pt>
                <c:pt idx="3">
                  <c:v>1.6280156859393005E-2</c:v>
                </c:pt>
                <c:pt idx="4">
                  <c:v>2.1706875812524007E-2</c:v>
                </c:pt>
                <c:pt idx="5">
                  <c:v>2.7133594765655012E-2</c:v>
                </c:pt>
                <c:pt idx="6">
                  <c:v>3.256031371878601E-2</c:v>
                </c:pt>
                <c:pt idx="7">
                  <c:v>3.7987032671917012E-2</c:v>
                </c:pt>
                <c:pt idx="8">
                  <c:v>4.3413751625048014E-2</c:v>
                </c:pt>
                <c:pt idx="9">
                  <c:v>4.8840470578179015E-2</c:v>
                </c:pt>
                <c:pt idx="10">
                  <c:v>5.4267189531310024E-2</c:v>
                </c:pt>
                <c:pt idx="11">
                  <c:v>5.9693908484441026E-2</c:v>
                </c:pt>
                <c:pt idx="12">
                  <c:v>6.5120627437572021E-2</c:v>
                </c:pt>
                <c:pt idx="13">
                  <c:v>7.0547346390703022E-2</c:v>
                </c:pt>
                <c:pt idx="14">
                  <c:v>7.5974065343834024E-2</c:v>
                </c:pt>
                <c:pt idx="15">
                  <c:v>8.1400784296965026E-2</c:v>
                </c:pt>
                <c:pt idx="16">
                  <c:v>8.6827503250096028E-2</c:v>
                </c:pt>
                <c:pt idx="17">
                  <c:v>9.2254222203227029E-2</c:v>
                </c:pt>
                <c:pt idx="18">
                  <c:v>9.7680941156358031E-2</c:v>
                </c:pt>
                <c:pt idx="19">
                  <c:v>0.10310766010948905</c:v>
                </c:pt>
                <c:pt idx="20">
                  <c:v>0.10853437906262005</c:v>
                </c:pt>
                <c:pt idx="21">
                  <c:v>0.11396109801575105</c:v>
                </c:pt>
                <c:pt idx="22">
                  <c:v>0.11938781696888205</c:v>
                </c:pt>
                <c:pt idx="23">
                  <c:v>0.12481453592201305</c:v>
                </c:pt>
                <c:pt idx="24">
                  <c:v>0.13024125487514404</c:v>
                </c:pt>
                <c:pt idx="25">
                  <c:v>0.13566797382827506</c:v>
                </c:pt>
                <c:pt idx="26">
                  <c:v>0.14109469278140604</c:v>
                </c:pt>
                <c:pt idx="27">
                  <c:v>0.14652141173453706</c:v>
                </c:pt>
                <c:pt idx="28">
                  <c:v>0.15194813068766805</c:v>
                </c:pt>
                <c:pt idx="29">
                  <c:v>0.15737484964079906</c:v>
                </c:pt>
                <c:pt idx="30">
                  <c:v>0.16280156859393005</c:v>
                </c:pt>
                <c:pt idx="31">
                  <c:v>0.16822828754706107</c:v>
                </c:pt>
                <c:pt idx="32">
                  <c:v>0.17365500650019206</c:v>
                </c:pt>
                <c:pt idx="33">
                  <c:v>0.17908172545332307</c:v>
                </c:pt>
                <c:pt idx="34">
                  <c:v>0.18450844440645406</c:v>
                </c:pt>
                <c:pt idx="35">
                  <c:v>0.18993516335958507</c:v>
                </c:pt>
                <c:pt idx="36">
                  <c:v>0.19536188231271606</c:v>
                </c:pt>
                <c:pt idx="37">
                  <c:v>0.20078860126584708</c:v>
                </c:pt>
                <c:pt idx="38">
                  <c:v>0.20621532021897809</c:v>
                </c:pt>
                <c:pt idx="39">
                  <c:v>0.21164203917210908</c:v>
                </c:pt>
                <c:pt idx="40">
                  <c:v>0.2170687581252401</c:v>
                </c:pt>
                <c:pt idx="41">
                  <c:v>0.22249547707837108</c:v>
                </c:pt>
                <c:pt idx="42">
                  <c:v>0.2279221960315021</c:v>
                </c:pt>
                <c:pt idx="43">
                  <c:v>0.23334891498463309</c:v>
                </c:pt>
                <c:pt idx="44">
                  <c:v>0.2387756339377641</c:v>
                </c:pt>
                <c:pt idx="45">
                  <c:v>0.24420235289089509</c:v>
                </c:pt>
                <c:pt idx="46">
                  <c:v>0.24962907184402611</c:v>
                </c:pt>
                <c:pt idx="47">
                  <c:v>0.25505579079715712</c:v>
                </c:pt>
                <c:pt idx="48">
                  <c:v>0.26048250975028808</c:v>
                </c:pt>
                <c:pt idx="49">
                  <c:v>0.2659092287034191</c:v>
                </c:pt>
                <c:pt idx="50">
                  <c:v>0.27133594765655011</c:v>
                </c:pt>
                <c:pt idx="51">
                  <c:v>0.27676266660968113</c:v>
                </c:pt>
                <c:pt idx="52">
                  <c:v>0.28218938556281209</c:v>
                </c:pt>
                <c:pt idx="53">
                  <c:v>0.28761610451594311</c:v>
                </c:pt>
                <c:pt idx="54">
                  <c:v>0.29304282346907412</c:v>
                </c:pt>
                <c:pt idx="55">
                  <c:v>0.29846954242220514</c:v>
                </c:pt>
                <c:pt idx="56">
                  <c:v>0.3038962613753361</c:v>
                </c:pt>
                <c:pt idx="57">
                  <c:v>0.30932298032846711</c:v>
                </c:pt>
                <c:pt idx="58">
                  <c:v>0.31474969928159813</c:v>
                </c:pt>
                <c:pt idx="59">
                  <c:v>0.32017641823472914</c:v>
                </c:pt>
                <c:pt idx="60">
                  <c:v>0.3256031371878601</c:v>
                </c:pt>
                <c:pt idx="61">
                  <c:v>0.33102985614099112</c:v>
                </c:pt>
                <c:pt idx="62">
                  <c:v>0.33645657509412213</c:v>
                </c:pt>
                <c:pt idx="63">
                  <c:v>0.34188329404725315</c:v>
                </c:pt>
                <c:pt idx="64">
                  <c:v>0.34731001300038411</c:v>
                </c:pt>
                <c:pt idx="65">
                  <c:v>0.35273673195351513</c:v>
                </c:pt>
                <c:pt idx="66">
                  <c:v>0.35816345090664614</c:v>
                </c:pt>
                <c:pt idx="67">
                  <c:v>0.36359016985977716</c:v>
                </c:pt>
                <c:pt idx="68">
                  <c:v>0.36901688881290812</c:v>
                </c:pt>
                <c:pt idx="69">
                  <c:v>0.37444360776603913</c:v>
                </c:pt>
                <c:pt idx="70">
                  <c:v>0.37987032671917015</c:v>
                </c:pt>
                <c:pt idx="71">
                  <c:v>0.38529704567230116</c:v>
                </c:pt>
                <c:pt idx="72">
                  <c:v>0.39072376462543212</c:v>
                </c:pt>
                <c:pt idx="73">
                  <c:v>0.39615048357856314</c:v>
                </c:pt>
                <c:pt idx="74">
                  <c:v>0.40157720253169416</c:v>
                </c:pt>
                <c:pt idx="75">
                  <c:v>0.40700392148482517</c:v>
                </c:pt>
                <c:pt idx="76">
                  <c:v>0.41243064043795619</c:v>
                </c:pt>
                <c:pt idx="77">
                  <c:v>0.41785735939108715</c:v>
                </c:pt>
                <c:pt idx="78">
                  <c:v>0.42328407834421816</c:v>
                </c:pt>
                <c:pt idx="79">
                  <c:v>0.42871079729734918</c:v>
                </c:pt>
                <c:pt idx="80">
                  <c:v>0.43413751625048019</c:v>
                </c:pt>
                <c:pt idx="81">
                  <c:v>0.43956423520361115</c:v>
                </c:pt>
                <c:pt idx="82">
                  <c:v>0.44499095415674217</c:v>
                </c:pt>
                <c:pt idx="83">
                  <c:v>0.45041767310987318</c:v>
                </c:pt>
                <c:pt idx="84">
                  <c:v>0.4558443920630042</c:v>
                </c:pt>
                <c:pt idx="85">
                  <c:v>0.46127111101613516</c:v>
                </c:pt>
                <c:pt idx="86">
                  <c:v>0.46669782996926618</c:v>
                </c:pt>
                <c:pt idx="87">
                  <c:v>0.47212454892239719</c:v>
                </c:pt>
                <c:pt idx="88">
                  <c:v>0.47755126787552821</c:v>
                </c:pt>
                <c:pt idx="89">
                  <c:v>0.48297798682865917</c:v>
                </c:pt>
                <c:pt idx="90">
                  <c:v>0.48840470578179018</c:v>
                </c:pt>
                <c:pt idx="91">
                  <c:v>0.4938314247349212</c:v>
                </c:pt>
                <c:pt idx="92">
                  <c:v>0.49925814368805221</c:v>
                </c:pt>
                <c:pt idx="93">
                  <c:v>0.50468486264118317</c:v>
                </c:pt>
                <c:pt idx="94">
                  <c:v>0.51011158159431425</c:v>
                </c:pt>
                <c:pt idx="95">
                  <c:v>0.51553830054744521</c:v>
                </c:pt>
                <c:pt idx="96">
                  <c:v>0.52096501950057617</c:v>
                </c:pt>
                <c:pt idx="97">
                  <c:v>0.52639173845370724</c:v>
                </c:pt>
                <c:pt idx="98">
                  <c:v>0.5318184574068382</c:v>
                </c:pt>
                <c:pt idx="99">
                  <c:v>0.53724517635996916</c:v>
                </c:pt>
                <c:pt idx="100">
                  <c:v>0.54267189531310023</c:v>
                </c:pt>
                <c:pt idx="101">
                  <c:v>0.54809861426623119</c:v>
                </c:pt>
                <c:pt idx="102">
                  <c:v>0.55352533321936226</c:v>
                </c:pt>
                <c:pt idx="103">
                  <c:v>0.55895205217249322</c:v>
                </c:pt>
                <c:pt idx="104">
                  <c:v>0.56437877112562418</c:v>
                </c:pt>
                <c:pt idx="105">
                  <c:v>0.56980549007875525</c:v>
                </c:pt>
                <c:pt idx="106">
                  <c:v>0.57523220903188621</c:v>
                </c:pt>
                <c:pt idx="107">
                  <c:v>0.58065892798501717</c:v>
                </c:pt>
                <c:pt idx="108">
                  <c:v>0.58608564693814824</c:v>
                </c:pt>
                <c:pt idx="109">
                  <c:v>0.5915123658912792</c:v>
                </c:pt>
                <c:pt idx="110">
                  <c:v>0.59693908484441027</c:v>
                </c:pt>
                <c:pt idx="111">
                  <c:v>0.60236580379754123</c:v>
                </c:pt>
                <c:pt idx="112">
                  <c:v>0.60779252275067219</c:v>
                </c:pt>
                <c:pt idx="113">
                  <c:v>0.61321924170380326</c:v>
                </c:pt>
                <c:pt idx="114">
                  <c:v>0.61864596065693422</c:v>
                </c:pt>
                <c:pt idx="115">
                  <c:v>0.6240726796100653</c:v>
                </c:pt>
                <c:pt idx="116">
                  <c:v>0.62949939856319626</c:v>
                </c:pt>
                <c:pt idx="117">
                  <c:v>0.63492611751632722</c:v>
                </c:pt>
                <c:pt idx="118">
                  <c:v>0.64035283646945829</c:v>
                </c:pt>
                <c:pt idx="119">
                  <c:v>0.64577955542258925</c:v>
                </c:pt>
                <c:pt idx="120">
                  <c:v>0.65120627437572021</c:v>
                </c:pt>
                <c:pt idx="121">
                  <c:v>0.65663299332885128</c:v>
                </c:pt>
                <c:pt idx="122">
                  <c:v>0.66205971228198224</c:v>
                </c:pt>
                <c:pt idx="123">
                  <c:v>0.66748643123511331</c:v>
                </c:pt>
                <c:pt idx="124">
                  <c:v>0.67291315018824427</c:v>
                </c:pt>
                <c:pt idx="125">
                  <c:v>0.67833986914137523</c:v>
                </c:pt>
                <c:pt idx="126">
                  <c:v>0.6837665880945063</c:v>
                </c:pt>
                <c:pt idx="127">
                  <c:v>0.68919330704763726</c:v>
                </c:pt>
                <c:pt idx="128">
                  <c:v>0.69462002600076822</c:v>
                </c:pt>
                <c:pt idx="129">
                  <c:v>0.70004674495389929</c:v>
                </c:pt>
                <c:pt idx="130">
                  <c:v>0.70547346390703025</c:v>
                </c:pt>
                <c:pt idx="131">
                  <c:v>0.71090018286016132</c:v>
                </c:pt>
                <c:pt idx="132">
                  <c:v>0.71632690181329228</c:v>
                </c:pt>
                <c:pt idx="133">
                  <c:v>0.72175362076642324</c:v>
                </c:pt>
                <c:pt idx="134">
                  <c:v>0.72718033971955431</c:v>
                </c:pt>
                <c:pt idx="135">
                  <c:v>0.73260705867268527</c:v>
                </c:pt>
                <c:pt idx="136">
                  <c:v>0.73803377762581623</c:v>
                </c:pt>
                <c:pt idx="137">
                  <c:v>0.74346049657894731</c:v>
                </c:pt>
                <c:pt idx="138">
                  <c:v>0.74888721553207827</c:v>
                </c:pt>
                <c:pt idx="139">
                  <c:v>0.75431393448520934</c:v>
                </c:pt>
                <c:pt idx="140">
                  <c:v>0.7597406534383403</c:v>
                </c:pt>
                <c:pt idx="141">
                  <c:v>0.76516737239147126</c:v>
                </c:pt>
                <c:pt idx="142">
                  <c:v>0.77059409134460233</c:v>
                </c:pt>
                <c:pt idx="143">
                  <c:v>0.77602081029773329</c:v>
                </c:pt>
                <c:pt idx="144">
                  <c:v>0.78144752925086425</c:v>
                </c:pt>
                <c:pt idx="145">
                  <c:v>0.78687424820399532</c:v>
                </c:pt>
                <c:pt idx="146">
                  <c:v>0.79230096715712628</c:v>
                </c:pt>
                <c:pt idx="147">
                  <c:v>0.79772768611025735</c:v>
                </c:pt>
                <c:pt idx="148">
                  <c:v>0.80315440506338831</c:v>
                </c:pt>
                <c:pt idx="149">
                  <c:v>0.80858112401651927</c:v>
                </c:pt>
                <c:pt idx="150">
                  <c:v>0.81400784296965034</c:v>
                </c:pt>
                <c:pt idx="151">
                  <c:v>0.8194345619227813</c:v>
                </c:pt>
                <c:pt idx="152">
                  <c:v>0.82486128087591237</c:v>
                </c:pt>
                <c:pt idx="153">
                  <c:v>0.83028799982904333</c:v>
                </c:pt>
                <c:pt idx="154">
                  <c:v>0.83571471878217429</c:v>
                </c:pt>
                <c:pt idx="155">
                  <c:v>0.84114143773530536</c:v>
                </c:pt>
                <c:pt idx="156">
                  <c:v>0.84656815668843632</c:v>
                </c:pt>
                <c:pt idx="157">
                  <c:v>0.85199487564156728</c:v>
                </c:pt>
                <c:pt idx="158">
                  <c:v>0.85742159459469836</c:v>
                </c:pt>
                <c:pt idx="159">
                  <c:v>0.86284831354782932</c:v>
                </c:pt>
                <c:pt idx="160">
                  <c:v>0.86827503250096039</c:v>
                </c:pt>
                <c:pt idx="161">
                  <c:v>0.87370175145409135</c:v>
                </c:pt>
                <c:pt idx="162">
                  <c:v>0.87912847040722231</c:v>
                </c:pt>
                <c:pt idx="163">
                  <c:v>0.88455518936035338</c:v>
                </c:pt>
                <c:pt idx="164">
                  <c:v>0.88998190831348434</c:v>
                </c:pt>
                <c:pt idx="165">
                  <c:v>0.8954086272666153</c:v>
                </c:pt>
                <c:pt idx="166">
                  <c:v>0.90083534621974637</c:v>
                </c:pt>
                <c:pt idx="167">
                  <c:v>0.90626206517287733</c:v>
                </c:pt>
                <c:pt idx="168">
                  <c:v>0.9116887841260084</c:v>
                </c:pt>
                <c:pt idx="169">
                  <c:v>0.91711550307913936</c:v>
                </c:pt>
                <c:pt idx="170">
                  <c:v>0.92254222203227032</c:v>
                </c:pt>
                <c:pt idx="171">
                  <c:v>0.92796894098540139</c:v>
                </c:pt>
                <c:pt idx="172">
                  <c:v>0.93339565993853235</c:v>
                </c:pt>
                <c:pt idx="173">
                  <c:v>0.93882237889166331</c:v>
                </c:pt>
                <c:pt idx="174">
                  <c:v>0.94424909784479438</c:v>
                </c:pt>
                <c:pt idx="175">
                  <c:v>0.94967581679792534</c:v>
                </c:pt>
                <c:pt idx="176">
                  <c:v>0.95510253575105641</c:v>
                </c:pt>
                <c:pt idx="177">
                  <c:v>0.96052925470418737</c:v>
                </c:pt>
                <c:pt idx="178">
                  <c:v>0.96595597365731833</c:v>
                </c:pt>
                <c:pt idx="179">
                  <c:v>0.97138269261044941</c:v>
                </c:pt>
                <c:pt idx="180">
                  <c:v>0.97680941156358037</c:v>
                </c:pt>
                <c:pt idx="181">
                  <c:v>0.98223613051671133</c:v>
                </c:pt>
                <c:pt idx="182">
                  <c:v>0.9876628494698424</c:v>
                </c:pt>
                <c:pt idx="183">
                  <c:v>0.99308956842297336</c:v>
                </c:pt>
                <c:pt idx="184">
                  <c:v>0.99851628737610443</c:v>
                </c:pt>
                <c:pt idx="185">
                  <c:v>1.0039430063292354</c:v>
                </c:pt>
                <c:pt idx="186">
                  <c:v>1.0093697252823663</c:v>
                </c:pt>
                <c:pt idx="187">
                  <c:v>1.0147964442354973</c:v>
                </c:pt>
                <c:pt idx="188">
                  <c:v>1.0202231631886285</c:v>
                </c:pt>
                <c:pt idx="189">
                  <c:v>1.0256498821417595</c:v>
                </c:pt>
                <c:pt idx="190">
                  <c:v>1.0310766010948904</c:v>
                </c:pt>
                <c:pt idx="191">
                  <c:v>1.0365033200480214</c:v>
                </c:pt>
                <c:pt idx="192">
                  <c:v>1.0419300390011523</c:v>
                </c:pt>
                <c:pt idx="193">
                  <c:v>1.0473567579542835</c:v>
                </c:pt>
                <c:pt idx="194">
                  <c:v>1.0527834769074145</c:v>
                </c:pt>
                <c:pt idx="195">
                  <c:v>1.0582101958605454</c:v>
                </c:pt>
                <c:pt idx="196">
                  <c:v>1.0636369148136764</c:v>
                </c:pt>
                <c:pt idx="197">
                  <c:v>1.0690636337668074</c:v>
                </c:pt>
                <c:pt idx="198">
                  <c:v>1.0744903527199383</c:v>
                </c:pt>
                <c:pt idx="199">
                  <c:v>1.0799170716730695</c:v>
                </c:pt>
                <c:pt idx="200">
                  <c:v>1.0853437906262005</c:v>
                </c:pt>
                <c:pt idx="201">
                  <c:v>1.0907705095793314</c:v>
                </c:pt>
                <c:pt idx="202">
                  <c:v>1.0961972285324624</c:v>
                </c:pt>
                <c:pt idx="203">
                  <c:v>1.1016239474855933</c:v>
                </c:pt>
                <c:pt idx="204">
                  <c:v>1.1070506664387245</c:v>
                </c:pt>
                <c:pt idx="205">
                  <c:v>1.1124773853918555</c:v>
                </c:pt>
                <c:pt idx="206">
                  <c:v>1.1179041043449864</c:v>
                </c:pt>
                <c:pt idx="207">
                  <c:v>1.1233308232981174</c:v>
                </c:pt>
                <c:pt idx="208">
                  <c:v>1.1287575422512484</c:v>
                </c:pt>
                <c:pt idx="209">
                  <c:v>1.1341842612043795</c:v>
                </c:pt>
                <c:pt idx="210">
                  <c:v>1.1396109801575105</c:v>
                </c:pt>
                <c:pt idx="211">
                  <c:v>1.1450376991106415</c:v>
                </c:pt>
                <c:pt idx="212">
                  <c:v>1.1504644180637724</c:v>
                </c:pt>
                <c:pt idx="213">
                  <c:v>1.1558911370169034</c:v>
                </c:pt>
                <c:pt idx="214">
                  <c:v>1.1613178559700343</c:v>
                </c:pt>
                <c:pt idx="215">
                  <c:v>1.1667445749231655</c:v>
                </c:pt>
                <c:pt idx="216">
                  <c:v>1.1721712938762965</c:v>
                </c:pt>
                <c:pt idx="217">
                  <c:v>1.1775980128294274</c:v>
                </c:pt>
                <c:pt idx="218">
                  <c:v>1.1830247317825584</c:v>
                </c:pt>
                <c:pt idx="219">
                  <c:v>1.1884514507356894</c:v>
                </c:pt>
                <c:pt idx="220">
                  <c:v>1.1938781696888205</c:v>
                </c:pt>
                <c:pt idx="221">
                  <c:v>1.1993048886419515</c:v>
                </c:pt>
                <c:pt idx="222">
                  <c:v>1.2047316075950825</c:v>
                </c:pt>
                <c:pt idx="223">
                  <c:v>1.2101583265482134</c:v>
                </c:pt>
                <c:pt idx="224">
                  <c:v>1.2155850455013444</c:v>
                </c:pt>
                <c:pt idx="225">
                  <c:v>1.2210117644544756</c:v>
                </c:pt>
                <c:pt idx="226">
                  <c:v>1.2264384834076065</c:v>
                </c:pt>
                <c:pt idx="227">
                  <c:v>1.2318652023607375</c:v>
                </c:pt>
                <c:pt idx="228">
                  <c:v>1.2372919213138684</c:v>
                </c:pt>
                <c:pt idx="229">
                  <c:v>1.2427186402669994</c:v>
                </c:pt>
                <c:pt idx="230">
                  <c:v>1.2481453592201306</c:v>
                </c:pt>
                <c:pt idx="231">
                  <c:v>1.2535720781732616</c:v>
                </c:pt>
                <c:pt idx="232">
                  <c:v>1.2589987971263925</c:v>
                </c:pt>
                <c:pt idx="233">
                  <c:v>1.2644255160795235</c:v>
                </c:pt>
                <c:pt idx="234">
                  <c:v>1.2698522350326544</c:v>
                </c:pt>
                <c:pt idx="235">
                  <c:v>1.2752789539857854</c:v>
                </c:pt>
                <c:pt idx="236">
                  <c:v>1.2807056729389166</c:v>
                </c:pt>
                <c:pt idx="237">
                  <c:v>1.2861323918920475</c:v>
                </c:pt>
                <c:pt idx="238">
                  <c:v>1.2915591108451785</c:v>
                </c:pt>
                <c:pt idx="239">
                  <c:v>1.2969858297983095</c:v>
                </c:pt>
                <c:pt idx="240">
                  <c:v>1.3024125487514404</c:v>
                </c:pt>
                <c:pt idx="241">
                  <c:v>1.3078392677045716</c:v>
                </c:pt>
                <c:pt idx="242">
                  <c:v>1.3132659866577026</c:v>
                </c:pt>
                <c:pt idx="243">
                  <c:v>1.3186927056108335</c:v>
                </c:pt>
                <c:pt idx="244">
                  <c:v>1.3241194245639645</c:v>
                </c:pt>
                <c:pt idx="245">
                  <c:v>1.3295461435170954</c:v>
                </c:pt>
                <c:pt idx="246">
                  <c:v>1.3349728624702266</c:v>
                </c:pt>
                <c:pt idx="247">
                  <c:v>1.3403995814233576</c:v>
                </c:pt>
              </c:numCache>
            </c:numRef>
          </c:xVal>
          <c:yVal>
            <c:numRef>
              <c:f>Viscosity!$KL$2:$KL$17600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36.1</c:v>
                </c:pt>
                <c:pt idx="33">
                  <c:v>28.1</c:v>
                </c:pt>
                <c:pt idx="34">
                  <c:v>31.9</c:v>
                </c:pt>
                <c:pt idx="35">
                  <c:v>0</c:v>
                </c:pt>
                <c:pt idx="36">
                  <c:v>0</c:v>
                </c:pt>
                <c:pt idx="37">
                  <c:v>24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16</c:v>
                </c:pt>
                <c:pt idx="46">
                  <c:v>0</c:v>
                </c:pt>
                <c:pt idx="47">
                  <c:v>8.02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24</c:v>
                </c:pt>
                <c:pt idx="53">
                  <c:v>0</c:v>
                </c:pt>
                <c:pt idx="54">
                  <c:v>0</c:v>
                </c:pt>
                <c:pt idx="55">
                  <c:v>12</c:v>
                </c:pt>
                <c:pt idx="56">
                  <c:v>0</c:v>
                </c:pt>
                <c:pt idx="57">
                  <c:v>0</c:v>
                </c:pt>
                <c:pt idx="58">
                  <c:v>20</c:v>
                </c:pt>
                <c:pt idx="59">
                  <c:v>0</c:v>
                </c:pt>
                <c:pt idx="60">
                  <c:v>8.02</c:v>
                </c:pt>
                <c:pt idx="61">
                  <c:v>20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88.2</c:v>
                </c:pt>
                <c:pt idx="66">
                  <c:v>24</c:v>
                </c:pt>
                <c:pt idx="67">
                  <c:v>8.02</c:v>
                </c:pt>
                <c:pt idx="68">
                  <c:v>0</c:v>
                </c:pt>
                <c:pt idx="69">
                  <c:v>0</c:v>
                </c:pt>
                <c:pt idx="70">
                  <c:v>12</c:v>
                </c:pt>
                <c:pt idx="71">
                  <c:v>0</c:v>
                </c:pt>
                <c:pt idx="72">
                  <c:v>0</c:v>
                </c:pt>
                <c:pt idx="73">
                  <c:v>12</c:v>
                </c:pt>
                <c:pt idx="74">
                  <c:v>0</c:v>
                </c:pt>
                <c:pt idx="75">
                  <c:v>16</c:v>
                </c:pt>
                <c:pt idx="76">
                  <c:v>20</c:v>
                </c:pt>
                <c:pt idx="77">
                  <c:v>40.1</c:v>
                </c:pt>
                <c:pt idx="78">
                  <c:v>20</c:v>
                </c:pt>
                <c:pt idx="79">
                  <c:v>0</c:v>
                </c:pt>
                <c:pt idx="80">
                  <c:v>12</c:v>
                </c:pt>
                <c:pt idx="81">
                  <c:v>16</c:v>
                </c:pt>
                <c:pt idx="82">
                  <c:v>20</c:v>
                </c:pt>
                <c:pt idx="83">
                  <c:v>68.099999999999994</c:v>
                </c:pt>
                <c:pt idx="84">
                  <c:v>84.2</c:v>
                </c:pt>
                <c:pt idx="85">
                  <c:v>0</c:v>
                </c:pt>
                <c:pt idx="86">
                  <c:v>24</c:v>
                </c:pt>
                <c:pt idx="87">
                  <c:v>36.1</c:v>
                </c:pt>
                <c:pt idx="88">
                  <c:v>31.9</c:v>
                </c:pt>
                <c:pt idx="89">
                  <c:v>31.9</c:v>
                </c:pt>
                <c:pt idx="90">
                  <c:v>31.9</c:v>
                </c:pt>
                <c:pt idx="91">
                  <c:v>72.099999999999994</c:v>
                </c:pt>
                <c:pt idx="92">
                  <c:v>96.2</c:v>
                </c:pt>
                <c:pt idx="93">
                  <c:v>0</c:v>
                </c:pt>
                <c:pt idx="94">
                  <c:v>0</c:v>
                </c:pt>
                <c:pt idx="95">
                  <c:v>56.1</c:v>
                </c:pt>
                <c:pt idx="96">
                  <c:v>0</c:v>
                </c:pt>
                <c:pt idx="97">
                  <c:v>24</c:v>
                </c:pt>
                <c:pt idx="98">
                  <c:v>52.1</c:v>
                </c:pt>
                <c:pt idx="99">
                  <c:v>0</c:v>
                </c:pt>
                <c:pt idx="100">
                  <c:v>0</c:v>
                </c:pt>
                <c:pt idx="101">
                  <c:v>12</c:v>
                </c:pt>
                <c:pt idx="102">
                  <c:v>24</c:v>
                </c:pt>
                <c:pt idx="103">
                  <c:v>20</c:v>
                </c:pt>
                <c:pt idx="104">
                  <c:v>28.1</c:v>
                </c:pt>
                <c:pt idx="105">
                  <c:v>28.1</c:v>
                </c:pt>
                <c:pt idx="106">
                  <c:v>20</c:v>
                </c:pt>
                <c:pt idx="107">
                  <c:v>20</c:v>
                </c:pt>
                <c:pt idx="108">
                  <c:v>24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12</c:v>
                </c:pt>
                <c:pt idx="113">
                  <c:v>28.1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16</c:v>
                </c:pt>
                <c:pt idx="118">
                  <c:v>31.9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20</c:v>
                </c:pt>
                <c:pt idx="125">
                  <c:v>48.1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24</c:v>
                </c:pt>
                <c:pt idx="131">
                  <c:v>24</c:v>
                </c:pt>
                <c:pt idx="132">
                  <c:v>16</c:v>
                </c:pt>
                <c:pt idx="133">
                  <c:v>52.1</c:v>
                </c:pt>
                <c:pt idx="134">
                  <c:v>20</c:v>
                </c:pt>
                <c:pt idx="135">
                  <c:v>0</c:v>
                </c:pt>
                <c:pt idx="136">
                  <c:v>0</c:v>
                </c:pt>
                <c:pt idx="137">
                  <c:v>40.1</c:v>
                </c:pt>
                <c:pt idx="138">
                  <c:v>0</c:v>
                </c:pt>
                <c:pt idx="139">
                  <c:v>12</c:v>
                </c:pt>
                <c:pt idx="140">
                  <c:v>40.1</c:v>
                </c:pt>
                <c:pt idx="141">
                  <c:v>0</c:v>
                </c:pt>
                <c:pt idx="142">
                  <c:v>16</c:v>
                </c:pt>
                <c:pt idx="143">
                  <c:v>8.02</c:v>
                </c:pt>
                <c:pt idx="144">
                  <c:v>12</c:v>
                </c:pt>
                <c:pt idx="145">
                  <c:v>12</c:v>
                </c:pt>
                <c:pt idx="146">
                  <c:v>36.1</c:v>
                </c:pt>
                <c:pt idx="147">
                  <c:v>0</c:v>
                </c:pt>
                <c:pt idx="148">
                  <c:v>28.1</c:v>
                </c:pt>
                <c:pt idx="149">
                  <c:v>20</c:v>
                </c:pt>
                <c:pt idx="150">
                  <c:v>28.1</c:v>
                </c:pt>
                <c:pt idx="151">
                  <c:v>52.1</c:v>
                </c:pt>
                <c:pt idx="152">
                  <c:v>68.099999999999994</c:v>
                </c:pt>
                <c:pt idx="153">
                  <c:v>12</c:v>
                </c:pt>
                <c:pt idx="154">
                  <c:v>52.1</c:v>
                </c:pt>
                <c:pt idx="155">
                  <c:v>12</c:v>
                </c:pt>
                <c:pt idx="156">
                  <c:v>48.1</c:v>
                </c:pt>
                <c:pt idx="157">
                  <c:v>28.1</c:v>
                </c:pt>
                <c:pt idx="158">
                  <c:v>52.1</c:v>
                </c:pt>
                <c:pt idx="159">
                  <c:v>31.9</c:v>
                </c:pt>
                <c:pt idx="160">
                  <c:v>20</c:v>
                </c:pt>
                <c:pt idx="161">
                  <c:v>31.9</c:v>
                </c:pt>
                <c:pt idx="162">
                  <c:v>44.1</c:v>
                </c:pt>
                <c:pt idx="163">
                  <c:v>68.099999999999994</c:v>
                </c:pt>
                <c:pt idx="164">
                  <c:v>96.2</c:v>
                </c:pt>
                <c:pt idx="165">
                  <c:v>48.1</c:v>
                </c:pt>
                <c:pt idx="166">
                  <c:v>88.2</c:v>
                </c:pt>
                <c:pt idx="167">
                  <c:v>108</c:v>
                </c:pt>
                <c:pt idx="168">
                  <c:v>140</c:v>
                </c:pt>
                <c:pt idx="169">
                  <c:v>96.2</c:v>
                </c:pt>
                <c:pt idx="170">
                  <c:v>112</c:v>
                </c:pt>
                <c:pt idx="171">
                  <c:v>197</c:v>
                </c:pt>
                <c:pt idx="172">
                  <c:v>215</c:v>
                </c:pt>
                <c:pt idx="173">
                  <c:v>177</c:v>
                </c:pt>
                <c:pt idx="174">
                  <c:v>204</c:v>
                </c:pt>
                <c:pt idx="175">
                  <c:v>229</c:v>
                </c:pt>
                <c:pt idx="176">
                  <c:v>304</c:v>
                </c:pt>
                <c:pt idx="177">
                  <c:v>272</c:v>
                </c:pt>
                <c:pt idx="178">
                  <c:v>357</c:v>
                </c:pt>
                <c:pt idx="179">
                  <c:v>361</c:v>
                </c:pt>
                <c:pt idx="180">
                  <c:v>438</c:v>
                </c:pt>
                <c:pt idx="181">
                  <c:v>401</c:v>
                </c:pt>
                <c:pt idx="182">
                  <c:v>458</c:v>
                </c:pt>
                <c:pt idx="183">
                  <c:v>524</c:v>
                </c:pt>
                <c:pt idx="184">
                  <c:v>504</c:v>
                </c:pt>
                <c:pt idx="185">
                  <c:v>571</c:v>
                </c:pt>
                <c:pt idx="186">
                  <c:v>531</c:v>
                </c:pt>
                <c:pt idx="187">
                  <c:v>574</c:v>
                </c:pt>
                <c:pt idx="188">
                  <c:v>628</c:v>
                </c:pt>
                <c:pt idx="189">
                  <c:v>645</c:v>
                </c:pt>
                <c:pt idx="190">
                  <c:v>738</c:v>
                </c:pt>
                <c:pt idx="191">
                  <c:v>691</c:v>
                </c:pt>
                <c:pt idx="192">
                  <c:v>768</c:v>
                </c:pt>
                <c:pt idx="193">
                  <c:v>792</c:v>
                </c:pt>
                <c:pt idx="194">
                  <c:v>862</c:v>
                </c:pt>
                <c:pt idx="195">
                  <c:v>902</c:v>
                </c:pt>
                <c:pt idx="196">
                  <c:v>929</c:v>
                </c:pt>
                <c:pt idx="197">
                  <c:v>1000</c:v>
                </c:pt>
                <c:pt idx="198">
                  <c:v>1040</c:v>
                </c:pt>
                <c:pt idx="199">
                  <c:v>1120</c:v>
                </c:pt>
                <c:pt idx="200">
                  <c:v>1110</c:v>
                </c:pt>
                <c:pt idx="201">
                  <c:v>1190</c:v>
                </c:pt>
                <c:pt idx="202">
                  <c:v>1220</c:v>
                </c:pt>
                <c:pt idx="203">
                  <c:v>1300</c:v>
                </c:pt>
                <c:pt idx="204">
                  <c:v>1330</c:v>
                </c:pt>
                <c:pt idx="205">
                  <c:v>1350</c:v>
                </c:pt>
                <c:pt idx="206">
                  <c:v>1430</c:v>
                </c:pt>
                <c:pt idx="207">
                  <c:v>1460</c:v>
                </c:pt>
                <c:pt idx="208">
                  <c:v>1530</c:v>
                </c:pt>
                <c:pt idx="209">
                  <c:v>1600</c:v>
                </c:pt>
                <c:pt idx="210">
                  <c:v>1640</c:v>
                </c:pt>
                <c:pt idx="211">
                  <c:v>1720</c:v>
                </c:pt>
                <c:pt idx="212">
                  <c:v>1790</c:v>
                </c:pt>
                <c:pt idx="213">
                  <c:v>1900</c:v>
                </c:pt>
                <c:pt idx="214">
                  <c:v>1890</c:v>
                </c:pt>
                <c:pt idx="215">
                  <c:v>1950</c:v>
                </c:pt>
                <c:pt idx="216">
                  <c:v>2040</c:v>
                </c:pt>
                <c:pt idx="217">
                  <c:v>2050</c:v>
                </c:pt>
                <c:pt idx="218">
                  <c:v>2150</c:v>
                </c:pt>
                <c:pt idx="219">
                  <c:v>2290</c:v>
                </c:pt>
                <c:pt idx="220">
                  <c:v>2270</c:v>
                </c:pt>
                <c:pt idx="221">
                  <c:v>2370</c:v>
                </c:pt>
                <c:pt idx="222">
                  <c:v>2500</c:v>
                </c:pt>
                <c:pt idx="223">
                  <c:v>2500</c:v>
                </c:pt>
                <c:pt idx="224">
                  <c:v>2640</c:v>
                </c:pt>
                <c:pt idx="225">
                  <c:v>2590</c:v>
                </c:pt>
                <c:pt idx="226">
                  <c:v>2770</c:v>
                </c:pt>
                <c:pt idx="227">
                  <c:v>2770</c:v>
                </c:pt>
                <c:pt idx="228">
                  <c:v>2820</c:v>
                </c:pt>
                <c:pt idx="229">
                  <c:v>2910</c:v>
                </c:pt>
                <c:pt idx="230">
                  <c:v>2990</c:v>
                </c:pt>
                <c:pt idx="231">
                  <c:v>3040</c:v>
                </c:pt>
                <c:pt idx="232">
                  <c:v>3060</c:v>
                </c:pt>
                <c:pt idx="233">
                  <c:v>3110</c:v>
                </c:pt>
                <c:pt idx="234">
                  <c:v>3190</c:v>
                </c:pt>
                <c:pt idx="235">
                  <c:v>3190</c:v>
                </c:pt>
                <c:pt idx="236">
                  <c:v>3320</c:v>
                </c:pt>
                <c:pt idx="237">
                  <c:v>3290</c:v>
                </c:pt>
                <c:pt idx="238">
                  <c:v>3410</c:v>
                </c:pt>
                <c:pt idx="239">
                  <c:v>3440</c:v>
                </c:pt>
                <c:pt idx="240">
                  <c:v>3510</c:v>
                </c:pt>
                <c:pt idx="241">
                  <c:v>3540</c:v>
                </c:pt>
                <c:pt idx="242">
                  <c:v>3570</c:v>
                </c:pt>
                <c:pt idx="243">
                  <c:v>3670</c:v>
                </c:pt>
                <c:pt idx="244">
                  <c:v>3640</c:v>
                </c:pt>
                <c:pt idx="245">
                  <c:v>3710</c:v>
                </c:pt>
                <c:pt idx="246">
                  <c:v>3970</c:v>
                </c:pt>
                <c:pt idx="247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7-4CDF-B922-44B185FEF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8-4DA1-BA23-060D52DB436F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Viscosity!$KV$2:$KV$17600</c:f>
              <c:numCache>
                <c:formatCode>General</c:formatCode>
                <c:ptCount val="17599"/>
                <c:pt idx="0">
                  <c:v>0</c:v>
                </c:pt>
                <c:pt idx="1">
                  <c:v>2.0939135913981368E-3</c:v>
                </c:pt>
                <c:pt idx="2">
                  <c:v>4.1878271827962736E-3</c:v>
                </c:pt>
                <c:pt idx="3">
                  <c:v>6.2817407741944109E-3</c:v>
                </c:pt>
                <c:pt idx="4">
                  <c:v>8.3756543655925473E-3</c:v>
                </c:pt>
                <c:pt idx="5">
                  <c:v>1.0469567956990685E-2</c:v>
                </c:pt>
                <c:pt idx="6">
                  <c:v>1.2563481548388822E-2</c:v>
                </c:pt>
                <c:pt idx="7">
                  <c:v>1.4657395139786958E-2</c:v>
                </c:pt>
                <c:pt idx="8">
                  <c:v>1.6751308731185095E-2</c:v>
                </c:pt>
                <c:pt idx="9">
                  <c:v>1.8845222322583233E-2</c:v>
                </c:pt>
                <c:pt idx="10">
                  <c:v>2.0939135913981371E-2</c:v>
                </c:pt>
                <c:pt idx="11">
                  <c:v>2.3033049505379505E-2</c:v>
                </c:pt>
                <c:pt idx="12">
                  <c:v>2.5126963096777644E-2</c:v>
                </c:pt>
                <c:pt idx="13">
                  <c:v>2.7220876688175782E-2</c:v>
                </c:pt>
                <c:pt idx="14">
                  <c:v>2.9314790279573916E-2</c:v>
                </c:pt>
                <c:pt idx="15">
                  <c:v>3.1408703870972055E-2</c:v>
                </c:pt>
                <c:pt idx="16">
                  <c:v>3.3502617462370189E-2</c:v>
                </c:pt>
                <c:pt idx="17">
                  <c:v>3.5596531053768331E-2</c:v>
                </c:pt>
                <c:pt idx="18">
                  <c:v>3.7690444645166465E-2</c:v>
                </c:pt>
                <c:pt idx="19">
                  <c:v>3.97843582365646E-2</c:v>
                </c:pt>
                <c:pt idx="20">
                  <c:v>4.1878271827962742E-2</c:v>
                </c:pt>
                <c:pt idx="21">
                  <c:v>4.3972185419360876E-2</c:v>
                </c:pt>
                <c:pt idx="22">
                  <c:v>4.6066099010759011E-2</c:v>
                </c:pt>
                <c:pt idx="23">
                  <c:v>4.8160012602157153E-2</c:v>
                </c:pt>
                <c:pt idx="24">
                  <c:v>5.0253926193555287E-2</c:v>
                </c:pt>
                <c:pt idx="25">
                  <c:v>5.2347839784953422E-2</c:v>
                </c:pt>
                <c:pt idx="26">
                  <c:v>5.4441753376351563E-2</c:v>
                </c:pt>
                <c:pt idx="27">
                  <c:v>5.6535666967749698E-2</c:v>
                </c:pt>
                <c:pt idx="28">
                  <c:v>5.8629580559147833E-2</c:v>
                </c:pt>
                <c:pt idx="29">
                  <c:v>6.0723494150545974E-2</c:v>
                </c:pt>
                <c:pt idx="30">
                  <c:v>6.2817407741944109E-2</c:v>
                </c:pt>
                <c:pt idx="31">
                  <c:v>6.4911321333342251E-2</c:v>
                </c:pt>
                <c:pt idx="32">
                  <c:v>6.7005234924740378E-2</c:v>
                </c:pt>
                <c:pt idx="33">
                  <c:v>6.909914851613852E-2</c:v>
                </c:pt>
                <c:pt idx="34">
                  <c:v>7.1193062107536662E-2</c:v>
                </c:pt>
                <c:pt idx="35">
                  <c:v>7.3286975698934789E-2</c:v>
                </c:pt>
                <c:pt idx="36">
                  <c:v>7.5380889290332931E-2</c:v>
                </c:pt>
                <c:pt idx="37">
                  <c:v>7.7474802881731072E-2</c:v>
                </c:pt>
                <c:pt idx="38">
                  <c:v>7.95687164731292E-2</c:v>
                </c:pt>
                <c:pt idx="39">
                  <c:v>8.1662630064527342E-2</c:v>
                </c:pt>
                <c:pt idx="40">
                  <c:v>8.3756543655925483E-2</c:v>
                </c:pt>
                <c:pt idx="41">
                  <c:v>8.5850457247323611E-2</c:v>
                </c:pt>
                <c:pt idx="42">
                  <c:v>8.7944370838721753E-2</c:v>
                </c:pt>
                <c:pt idx="43">
                  <c:v>9.0038284430119894E-2</c:v>
                </c:pt>
                <c:pt idx="44">
                  <c:v>9.2132198021518022E-2</c:v>
                </c:pt>
                <c:pt idx="45">
                  <c:v>9.4226111612916164E-2</c:v>
                </c:pt>
                <c:pt idx="46">
                  <c:v>9.6320025204314305E-2</c:v>
                </c:pt>
                <c:pt idx="47">
                  <c:v>9.8413938795712433E-2</c:v>
                </c:pt>
                <c:pt idx="48">
                  <c:v>0.10050785238711057</c:v>
                </c:pt>
                <c:pt idx="49">
                  <c:v>0.10260176597850872</c:v>
                </c:pt>
                <c:pt idx="50">
                  <c:v>0.10469567956990684</c:v>
                </c:pt>
                <c:pt idx="51">
                  <c:v>0.10678959316130499</c:v>
                </c:pt>
                <c:pt idx="52">
                  <c:v>0.10888350675270313</c:v>
                </c:pt>
                <c:pt idx="53">
                  <c:v>0.11097742034410125</c:v>
                </c:pt>
                <c:pt idx="54">
                  <c:v>0.1130713339354994</c:v>
                </c:pt>
                <c:pt idx="55">
                  <c:v>0.11516524752689754</c:v>
                </c:pt>
                <c:pt idx="56">
                  <c:v>0.11725916111829567</c:v>
                </c:pt>
                <c:pt idx="57">
                  <c:v>0.11935307470969381</c:v>
                </c:pt>
                <c:pt idx="58">
                  <c:v>0.12144698830109195</c:v>
                </c:pt>
                <c:pt idx="59">
                  <c:v>0.12354090189249008</c:v>
                </c:pt>
                <c:pt idx="60">
                  <c:v>0.12563481548388822</c:v>
                </c:pt>
                <c:pt idx="61">
                  <c:v>0.12772872907528635</c:v>
                </c:pt>
                <c:pt idx="62">
                  <c:v>0.1298226426666845</c:v>
                </c:pt>
                <c:pt idx="63">
                  <c:v>0.13191655625808263</c:v>
                </c:pt>
                <c:pt idx="64">
                  <c:v>0.13401046984948076</c:v>
                </c:pt>
                <c:pt idx="65">
                  <c:v>0.13610438344087891</c:v>
                </c:pt>
                <c:pt idx="66">
                  <c:v>0.13819829703227704</c:v>
                </c:pt>
                <c:pt idx="67">
                  <c:v>0.14029221062367517</c:v>
                </c:pt>
                <c:pt idx="68">
                  <c:v>0.14238612421507332</c:v>
                </c:pt>
                <c:pt idx="69">
                  <c:v>0.14448003780647145</c:v>
                </c:pt>
                <c:pt idx="70">
                  <c:v>0.14657395139786958</c:v>
                </c:pt>
                <c:pt idx="71">
                  <c:v>0.14866786498926773</c:v>
                </c:pt>
                <c:pt idx="72">
                  <c:v>0.15076177858066586</c:v>
                </c:pt>
                <c:pt idx="73">
                  <c:v>0.15285569217206399</c:v>
                </c:pt>
                <c:pt idx="74">
                  <c:v>0.15494960576346214</c:v>
                </c:pt>
                <c:pt idx="75">
                  <c:v>0.15704351935486027</c:v>
                </c:pt>
                <c:pt idx="76">
                  <c:v>0.1591374329462584</c:v>
                </c:pt>
                <c:pt idx="77">
                  <c:v>0.16123134653765656</c:v>
                </c:pt>
                <c:pt idx="78">
                  <c:v>0.16332526012905468</c:v>
                </c:pt>
                <c:pt idx="79">
                  <c:v>0.16541917372045281</c:v>
                </c:pt>
                <c:pt idx="80">
                  <c:v>0.16751308731185097</c:v>
                </c:pt>
                <c:pt idx="81">
                  <c:v>0.16960700090324909</c:v>
                </c:pt>
                <c:pt idx="82">
                  <c:v>0.17170091449464722</c:v>
                </c:pt>
                <c:pt idx="83">
                  <c:v>0.17379482808604538</c:v>
                </c:pt>
                <c:pt idx="84">
                  <c:v>0.17588874167744351</c:v>
                </c:pt>
                <c:pt idx="85">
                  <c:v>0.17798265526884163</c:v>
                </c:pt>
                <c:pt idx="86">
                  <c:v>0.18007656886023979</c:v>
                </c:pt>
                <c:pt idx="87">
                  <c:v>0.18217048245163792</c:v>
                </c:pt>
                <c:pt idx="88">
                  <c:v>0.18426439604303604</c:v>
                </c:pt>
                <c:pt idx="89">
                  <c:v>0.1863583096344342</c:v>
                </c:pt>
                <c:pt idx="90">
                  <c:v>0.18845222322583233</c:v>
                </c:pt>
                <c:pt idx="91">
                  <c:v>0.19054613681723045</c:v>
                </c:pt>
                <c:pt idx="92">
                  <c:v>0.19264005040862861</c:v>
                </c:pt>
                <c:pt idx="93">
                  <c:v>0.19473396400002674</c:v>
                </c:pt>
                <c:pt idx="94">
                  <c:v>0.19682787759142487</c:v>
                </c:pt>
                <c:pt idx="95">
                  <c:v>0.19892179118282302</c:v>
                </c:pt>
                <c:pt idx="96">
                  <c:v>0.20101570477422115</c:v>
                </c:pt>
                <c:pt idx="97">
                  <c:v>0.20310961836561928</c:v>
                </c:pt>
                <c:pt idx="98">
                  <c:v>0.20520353195701743</c:v>
                </c:pt>
                <c:pt idx="99">
                  <c:v>0.20729744554841556</c:v>
                </c:pt>
                <c:pt idx="100">
                  <c:v>0.20939135913981369</c:v>
                </c:pt>
                <c:pt idx="101">
                  <c:v>0.21148527273121184</c:v>
                </c:pt>
                <c:pt idx="102">
                  <c:v>0.21357918632260997</c:v>
                </c:pt>
                <c:pt idx="103">
                  <c:v>0.2156730999140081</c:v>
                </c:pt>
                <c:pt idx="104">
                  <c:v>0.21776701350540625</c:v>
                </c:pt>
                <c:pt idx="105">
                  <c:v>0.21986092709680438</c:v>
                </c:pt>
                <c:pt idx="106">
                  <c:v>0.22195484068820251</c:v>
                </c:pt>
                <c:pt idx="107">
                  <c:v>0.22404875427960066</c:v>
                </c:pt>
                <c:pt idx="108">
                  <c:v>0.22614266787099879</c:v>
                </c:pt>
                <c:pt idx="109">
                  <c:v>0.22823658146239692</c:v>
                </c:pt>
                <c:pt idx="110">
                  <c:v>0.23033049505379508</c:v>
                </c:pt>
                <c:pt idx="111">
                  <c:v>0.2324244086451932</c:v>
                </c:pt>
                <c:pt idx="112">
                  <c:v>0.23451832223659133</c:v>
                </c:pt>
                <c:pt idx="113">
                  <c:v>0.23661223582798949</c:v>
                </c:pt>
                <c:pt idx="114">
                  <c:v>0.23870614941938761</c:v>
                </c:pt>
                <c:pt idx="115">
                  <c:v>0.24080006301078574</c:v>
                </c:pt>
                <c:pt idx="116">
                  <c:v>0.2428939766021839</c:v>
                </c:pt>
                <c:pt idx="117">
                  <c:v>0.24498789019358203</c:v>
                </c:pt>
                <c:pt idx="118">
                  <c:v>0.24708180378498015</c:v>
                </c:pt>
                <c:pt idx="119">
                  <c:v>0.24917571737637831</c:v>
                </c:pt>
                <c:pt idx="120">
                  <c:v>0.25126963096777644</c:v>
                </c:pt>
                <c:pt idx="121">
                  <c:v>0.25336354455917459</c:v>
                </c:pt>
                <c:pt idx="122">
                  <c:v>0.25545745815057269</c:v>
                </c:pt>
                <c:pt idx="123">
                  <c:v>0.25755137174197085</c:v>
                </c:pt>
                <c:pt idx="124">
                  <c:v>0.259645285333369</c:v>
                </c:pt>
                <c:pt idx="125">
                  <c:v>0.2617391989247671</c:v>
                </c:pt>
                <c:pt idx="126">
                  <c:v>0.26383311251616526</c:v>
                </c:pt>
                <c:pt idx="127">
                  <c:v>0.26592702610756341</c:v>
                </c:pt>
                <c:pt idx="128">
                  <c:v>0.26802093969896151</c:v>
                </c:pt>
                <c:pt idx="129">
                  <c:v>0.27011485329035967</c:v>
                </c:pt>
                <c:pt idx="130">
                  <c:v>0.27220876688175782</c:v>
                </c:pt>
                <c:pt idx="131">
                  <c:v>0.27430268047315592</c:v>
                </c:pt>
                <c:pt idx="132">
                  <c:v>0.27639659406455408</c:v>
                </c:pt>
                <c:pt idx="133">
                  <c:v>0.27849050765595224</c:v>
                </c:pt>
                <c:pt idx="134">
                  <c:v>0.28058442124735034</c:v>
                </c:pt>
                <c:pt idx="135">
                  <c:v>0.28267833483874849</c:v>
                </c:pt>
                <c:pt idx="136">
                  <c:v>0.28477224843014665</c:v>
                </c:pt>
                <c:pt idx="137">
                  <c:v>0.28686616202154475</c:v>
                </c:pt>
                <c:pt idx="138">
                  <c:v>0.2889600756129429</c:v>
                </c:pt>
                <c:pt idx="139">
                  <c:v>0.29105398920434106</c:v>
                </c:pt>
                <c:pt idx="140">
                  <c:v>0.29314790279573916</c:v>
                </c:pt>
                <c:pt idx="141">
                  <c:v>0.29524181638713731</c:v>
                </c:pt>
                <c:pt idx="142">
                  <c:v>0.29733572997853547</c:v>
                </c:pt>
                <c:pt idx="143">
                  <c:v>0.29942964356993357</c:v>
                </c:pt>
                <c:pt idx="144">
                  <c:v>0.30152355716133172</c:v>
                </c:pt>
                <c:pt idx="145">
                  <c:v>0.30361747075272988</c:v>
                </c:pt>
                <c:pt idx="146">
                  <c:v>0.30571138434412798</c:v>
                </c:pt>
                <c:pt idx="147">
                  <c:v>0.30780529793552613</c:v>
                </c:pt>
                <c:pt idx="148">
                  <c:v>0.30989921152692429</c:v>
                </c:pt>
                <c:pt idx="149">
                  <c:v>0.31199312511832239</c:v>
                </c:pt>
                <c:pt idx="150">
                  <c:v>0.31408703870972055</c:v>
                </c:pt>
                <c:pt idx="151">
                  <c:v>0.3161809523011187</c:v>
                </c:pt>
                <c:pt idx="152">
                  <c:v>0.3182748658925168</c:v>
                </c:pt>
                <c:pt idx="153">
                  <c:v>0.32036877948391496</c:v>
                </c:pt>
                <c:pt idx="154">
                  <c:v>0.32246269307531311</c:v>
                </c:pt>
                <c:pt idx="155">
                  <c:v>0.32455660666671121</c:v>
                </c:pt>
                <c:pt idx="156">
                  <c:v>0.32665052025810937</c:v>
                </c:pt>
                <c:pt idx="157">
                  <c:v>0.32874443384950752</c:v>
                </c:pt>
                <c:pt idx="158">
                  <c:v>0.33083834744090562</c:v>
                </c:pt>
                <c:pt idx="159">
                  <c:v>0.33293226103230378</c:v>
                </c:pt>
                <c:pt idx="160">
                  <c:v>0.33502617462370193</c:v>
                </c:pt>
                <c:pt idx="161">
                  <c:v>0.33712008821510003</c:v>
                </c:pt>
                <c:pt idx="162">
                  <c:v>0.33921400180649819</c:v>
                </c:pt>
                <c:pt idx="163">
                  <c:v>0.34130791539789634</c:v>
                </c:pt>
                <c:pt idx="164">
                  <c:v>0.34340182898929444</c:v>
                </c:pt>
                <c:pt idx="165">
                  <c:v>0.3454957425806926</c:v>
                </c:pt>
                <c:pt idx="166">
                  <c:v>0.34758965617209076</c:v>
                </c:pt>
                <c:pt idx="167">
                  <c:v>0.34968356976348886</c:v>
                </c:pt>
                <c:pt idx="168">
                  <c:v>0.35177748335488701</c:v>
                </c:pt>
                <c:pt idx="169">
                  <c:v>0.35387139694628517</c:v>
                </c:pt>
                <c:pt idx="170">
                  <c:v>0.35596531053768327</c:v>
                </c:pt>
                <c:pt idx="171">
                  <c:v>0.35805922412908142</c:v>
                </c:pt>
                <c:pt idx="172">
                  <c:v>0.36015313772047958</c:v>
                </c:pt>
                <c:pt idx="173">
                  <c:v>0.36224705131187768</c:v>
                </c:pt>
                <c:pt idx="174">
                  <c:v>0.36434096490327583</c:v>
                </c:pt>
                <c:pt idx="175">
                  <c:v>0.36643487849467399</c:v>
                </c:pt>
                <c:pt idx="176">
                  <c:v>0.36852879208607209</c:v>
                </c:pt>
                <c:pt idx="177">
                  <c:v>0.37062270567747024</c:v>
                </c:pt>
                <c:pt idx="178">
                  <c:v>0.3727166192688684</c:v>
                </c:pt>
                <c:pt idx="179">
                  <c:v>0.3748105328602665</c:v>
                </c:pt>
                <c:pt idx="180">
                  <c:v>0.37690444645166465</c:v>
                </c:pt>
                <c:pt idx="181">
                  <c:v>0.37899836004306281</c:v>
                </c:pt>
                <c:pt idx="182">
                  <c:v>0.38109227363446091</c:v>
                </c:pt>
                <c:pt idx="183">
                  <c:v>0.38318618722585907</c:v>
                </c:pt>
                <c:pt idx="184">
                  <c:v>0.38528010081725722</c:v>
                </c:pt>
                <c:pt idx="185">
                  <c:v>0.38737401440865532</c:v>
                </c:pt>
                <c:pt idx="186">
                  <c:v>0.38946792800005348</c:v>
                </c:pt>
                <c:pt idx="187">
                  <c:v>0.39156184159145163</c:v>
                </c:pt>
                <c:pt idx="188">
                  <c:v>0.39365575518284973</c:v>
                </c:pt>
                <c:pt idx="189">
                  <c:v>0.39574966877424789</c:v>
                </c:pt>
                <c:pt idx="190">
                  <c:v>0.39784358236564604</c:v>
                </c:pt>
                <c:pt idx="191">
                  <c:v>0.39993749595704414</c:v>
                </c:pt>
                <c:pt idx="192">
                  <c:v>0.4020314095484423</c:v>
                </c:pt>
                <c:pt idx="193">
                  <c:v>0.40412532313984045</c:v>
                </c:pt>
                <c:pt idx="194">
                  <c:v>0.40621923673123855</c:v>
                </c:pt>
                <c:pt idx="195">
                  <c:v>0.40831315032263671</c:v>
                </c:pt>
                <c:pt idx="196">
                  <c:v>0.41040706391403486</c:v>
                </c:pt>
                <c:pt idx="197">
                  <c:v>0.41250097750543296</c:v>
                </c:pt>
                <c:pt idx="198">
                  <c:v>0.41459489109683112</c:v>
                </c:pt>
                <c:pt idx="199">
                  <c:v>0.41668880468822928</c:v>
                </c:pt>
                <c:pt idx="200">
                  <c:v>0.41878271827962738</c:v>
                </c:pt>
                <c:pt idx="201">
                  <c:v>0.42087663187102553</c:v>
                </c:pt>
                <c:pt idx="202">
                  <c:v>0.42297054546242369</c:v>
                </c:pt>
                <c:pt idx="203">
                  <c:v>0.42506445905382179</c:v>
                </c:pt>
                <c:pt idx="204">
                  <c:v>0.42715837264521994</c:v>
                </c:pt>
                <c:pt idx="205">
                  <c:v>0.4292522862366181</c:v>
                </c:pt>
                <c:pt idx="206">
                  <c:v>0.4313461998280162</c:v>
                </c:pt>
                <c:pt idx="207">
                  <c:v>0.43344011341941435</c:v>
                </c:pt>
                <c:pt idx="208">
                  <c:v>0.43553402701081251</c:v>
                </c:pt>
                <c:pt idx="209">
                  <c:v>0.43762794060221061</c:v>
                </c:pt>
                <c:pt idx="210">
                  <c:v>0.43972185419360876</c:v>
                </c:pt>
                <c:pt idx="211">
                  <c:v>0.44181576778500692</c:v>
                </c:pt>
                <c:pt idx="212">
                  <c:v>0.44390968137640502</c:v>
                </c:pt>
                <c:pt idx="213">
                  <c:v>0.44600359496780317</c:v>
                </c:pt>
                <c:pt idx="214">
                  <c:v>0.44809750855920133</c:v>
                </c:pt>
                <c:pt idx="215">
                  <c:v>0.45019142215059943</c:v>
                </c:pt>
                <c:pt idx="216">
                  <c:v>0.45228533574199759</c:v>
                </c:pt>
                <c:pt idx="217">
                  <c:v>0.45437924933339574</c:v>
                </c:pt>
                <c:pt idx="218">
                  <c:v>0.45647316292479384</c:v>
                </c:pt>
                <c:pt idx="219">
                  <c:v>0.458567076516192</c:v>
                </c:pt>
                <c:pt idx="220">
                  <c:v>0.46066099010759015</c:v>
                </c:pt>
                <c:pt idx="221">
                  <c:v>0.46275490369898825</c:v>
                </c:pt>
                <c:pt idx="222">
                  <c:v>0.46484881729038641</c:v>
                </c:pt>
                <c:pt idx="223">
                  <c:v>0.46694273088178456</c:v>
                </c:pt>
                <c:pt idx="224">
                  <c:v>0.46903664447318266</c:v>
                </c:pt>
                <c:pt idx="225">
                  <c:v>0.47113055806458082</c:v>
                </c:pt>
                <c:pt idx="226">
                  <c:v>0.47322447165597897</c:v>
                </c:pt>
                <c:pt idx="227">
                  <c:v>0.47531838524737707</c:v>
                </c:pt>
                <c:pt idx="228">
                  <c:v>0.47741229883877523</c:v>
                </c:pt>
                <c:pt idx="229">
                  <c:v>0.47950621243017338</c:v>
                </c:pt>
                <c:pt idx="230">
                  <c:v>0.48160012602157148</c:v>
                </c:pt>
                <c:pt idx="231">
                  <c:v>0.48369403961296964</c:v>
                </c:pt>
                <c:pt idx="232">
                  <c:v>0.4857879532043678</c:v>
                </c:pt>
                <c:pt idx="233">
                  <c:v>0.48788186679576589</c:v>
                </c:pt>
                <c:pt idx="234">
                  <c:v>0.48997578038716405</c:v>
                </c:pt>
                <c:pt idx="235">
                  <c:v>0.49206969397856221</c:v>
                </c:pt>
                <c:pt idx="236">
                  <c:v>0.49416360756996031</c:v>
                </c:pt>
                <c:pt idx="237">
                  <c:v>0.49625752116135846</c:v>
                </c:pt>
                <c:pt idx="238">
                  <c:v>0.49835143475275662</c:v>
                </c:pt>
                <c:pt idx="239">
                  <c:v>0.50044534834415477</c:v>
                </c:pt>
                <c:pt idx="240">
                  <c:v>0.50253926193555287</c:v>
                </c:pt>
                <c:pt idx="241">
                  <c:v>0.50463317552695097</c:v>
                </c:pt>
                <c:pt idx="242">
                  <c:v>0.50672708911834918</c:v>
                </c:pt>
                <c:pt idx="243">
                  <c:v>0.50882100270974728</c:v>
                </c:pt>
                <c:pt idx="244">
                  <c:v>0.51091491630114538</c:v>
                </c:pt>
                <c:pt idx="245">
                  <c:v>0.51300882989254359</c:v>
                </c:pt>
                <c:pt idx="246">
                  <c:v>0.51510274348394169</c:v>
                </c:pt>
                <c:pt idx="247">
                  <c:v>0.51719665707533979</c:v>
                </c:pt>
                <c:pt idx="248">
                  <c:v>0.51929057066673801</c:v>
                </c:pt>
                <c:pt idx="249">
                  <c:v>0.5213844842581361</c:v>
                </c:pt>
                <c:pt idx="250">
                  <c:v>0.5234783978495342</c:v>
                </c:pt>
                <c:pt idx="251">
                  <c:v>0.52557231144093242</c:v>
                </c:pt>
                <c:pt idx="252">
                  <c:v>0.52766622503233052</c:v>
                </c:pt>
                <c:pt idx="253">
                  <c:v>0.52976013862372862</c:v>
                </c:pt>
                <c:pt idx="254">
                  <c:v>0.53185405221512683</c:v>
                </c:pt>
                <c:pt idx="255">
                  <c:v>0.53394796580652493</c:v>
                </c:pt>
                <c:pt idx="256">
                  <c:v>0.53604187939792303</c:v>
                </c:pt>
                <c:pt idx="257">
                  <c:v>0.53813579298932124</c:v>
                </c:pt>
                <c:pt idx="258">
                  <c:v>0.54022970658071934</c:v>
                </c:pt>
                <c:pt idx="259">
                  <c:v>0.54232362017211744</c:v>
                </c:pt>
                <c:pt idx="260">
                  <c:v>0.54441753376351565</c:v>
                </c:pt>
                <c:pt idx="261">
                  <c:v>0.54651144735491375</c:v>
                </c:pt>
                <c:pt idx="262">
                  <c:v>0.54860536094631185</c:v>
                </c:pt>
                <c:pt idx="263">
                  <c:v>0.55069927453771006</c:v>
                </c:pt>
                <c:pt idx="264">
                  <c:v>0.55279318812910816</c:v>
                </c:pt>
                <c:pt idx="265">
                  <c:v>0.55488710172050626</c:v>
                </c:pt>
                <c:pt idx="266">
                  <c:v>0.55698101531190447</c:v>
                </c:pt>
                <c:pt idx="267">
                  <c:v>0.55907492890330257</c:v>
                </c:pt>
                <c:pt idx="268">
                  <c:v>0.56116884249470067</c:v>
                </c:pt>
                <c:pt idx="269">
                  <c:v>0.56326275608609888</c:v>
                </c:pt>
                <c:pt idx="270">
                  <c:v>0.56535666967749698</c:v>
                </c:pt>
                <c:pt idx="271">
                  <c:v>0.56745058326889508</c:v>
                </c:pt>
                <c:pt idx="272">
                  <c:v>0.56954449686029329</c:v>
                </c:pt>
                <c:pt idx="273">
                  <c:v>0.57163841045169139</c:v>
                </c:pt>
                <c:pt idx="274">
                  <c:v>0.57373232404308949</c:v>
                </c:pt>
                <c:pt idx="275">
                  <c:v>0.5758262376344877</c:v>
                </c:pt>
                <c:pt idx="276">
                  <c:v>0.5779201512258858</c:v>
                </c:pt>
                <c:pt idx="277">
                  <c:v>0.5800140648172839</c:v>
                </c:pt>
                <c:pt idx="278">
                  <c:v>0.58210797840868211</c:v>
                </c:pt>
                <c:pt idx="279">
                  <c:v>0.58420189200008021</c:v>
                </c:pt>
                <c:pt idx="280">
                  <c:v>0.58629580559147831</c:v>
                </c:pt>
                <c:pt idx="281">
                  <c:v>0.58838971918287652</c:v>
                </c:pt>
                <c:pt idx="282">
                  <c:v>0.59048363277427462</c:v>
                </c:pt>
                <c:pt idx="283">
                  <c:v>0.59257754636567272</c:v>
                </c:pt>
                <c:pt idx="284">
                  <c:v>0.59467145995707094</c:v>
                </c:pt>
                <c:pt idx="285">
                  <c:v>0.59676537354846904</c:v>
                </c:pt>
                <c:pt idx="286">
                  <c:v>0.59885928713986714</c:v>
                </c:pt>
                <c:pt idx="287">
                  <c:v>0.60095320073126535</c:v>
                </c:pt>
                <c:pt idx="288">
                  <c:v>0.60304711432266345</c:v>
                </c:pt>
                <c:pt idx="289">
                  <c:v>0.60514102791406155</c:v>
                </c:pt>
                <c:pt idx="290">
                  <c:v>0.60723494150545976</c:v>
                </c:pt>
                <c:pt idx="291">
                  <c:v>0.60932885509685786</c:v>
                </c:pt>
                <c:pt idx="292">
                  <c:v>0.61142276868825596</c:v>
                </c:pt>
                <c:pt idx="293">
                  <c:v>0.61351668227965417</c:v>
                </c:pt>
                <c:pt idx="294">
                  <c:v>0.61561059587105227</c:v>
                </c:pt>
                <c:pt idx="295">
                  <c:v>0.61770450946245037</c:v>
                </c:pt>
                <c:pt idx="296">
                  <c:v>0.61979842305384858</c:v>
                </c:pt>
                <c:pt idx="297">
                  <c:v>0.62189233664524668</c:v>
                </c:pt>
                <c:pt idx="298">
                  <c:v>0.62398625023664478</c:v>
                </c:pt>
                <c:pt idx="299">
                  <c:v>0.62608016382804299</c:v>
                </c:pt>
                <c:pt idx="300">
                  <c:v>0.62817407741944109</c:v>
                </c:pt>
                <c:pt idx="301">
                  <c:v>0.63026799101083919</c:v>
                </c:pt>
                <c:pt idx="302">
                  <c:v>0.6323619046022374</c:v>
                </c:pt>
                <c:pt idx="303">
                  <c:v>0.6344558181936355</c:v>
                </c:pt>
                <c:pt idx="304">
                  <c:v>0.6365497317850336</c:v>
                </c:pt>
                <c:pt idx="305">
                  <c:v>0.63864364537643181</c:v>
                </c:pt>
                <c:pt idx="306">
                  <c:v>0.64073755896782991</c:v>
                </c:pt>
                <c:pt idx="307">
                  <c:v>0.64283147255922801</c:v>
                </c:pt>
                <c:pt idx="308">
                  <c:v>0.64492538615062622</c:v>
                </c:pt>
                <c:pt idx="309">
                  <c:v>0.64701929974202432</c:v>
                </c:pt>
                <c:pt idx="310">
                  <c:v>0.64911321333342242</c:v>
                </c:pt>
                <c:pt idx="311">
                  <c:v>0.65120712692482063</c:v>
                </c:pt>
                <c:pt idx="312">
                  <c:v>0.65330104051621873</c:v>
                </c:pt>
                <c:pt idx="313">
                  <c:v>0.65539495410761683</c:v>
                </c:pt>
                <c:pt idx="314">
                  <c:v>0.65748886769901504</c:v>
                </c:pt>
                <c:pt idx="315">
                  <c:v>0.65958278129041314</c:v>
                </c:pt>
                <c:pt idx="316">
                  <c:v>0.66167669488181124</c:v>
                </c:pt>
                <c:pt idx="317">
                  <c:v>0.66377060847320946</c:v>
                </c:pt>
                <c:pt idx="318">
                  <c:v>0.66586452206460756</c:v>
                </c:pt>
                <c:pt idx="319">
                  <c:v>0.66795843565600566</c:v>
                </c:pt>
                <c:pt idx="320">
                  <c:v>0.67005234924740387</c:v>
                </c:pt>
                <c:pt idx="321">
                  <c:v>0.67214626283880197</c:v>
                </c:pt>
                <c:pt idx="322">
                  <c:v>0.67424017643020007</c:v>
                </c:pt>
                <c:pt idx="323">
                  <c:v>0.67633409002159828</c:v>
                </c:pt>
                <c:pt idx="324">
                  <c:v>0.67842800361299638</c:v>
                </c:pt>
                <c:pt idx="325">
                  <c:v>0.68052191720439448</c:v>
                </c:pt>
                <c:pt idx="326">
                  <c:v>0.68261583079579269</c:v>
                </c:pt>
                <c:pt idx="327">
                  <c:v>0.68470974438719079</c:v>
                </c:pt>
                <c:pt idx="328">
                  <c:v>0.68680365797858889</c:v>
                </c:pt>
                <c:pt idx="329">
                  <c:v>0.6888975715699871</c:v>
                </c:pt>
                <c:pt idx="330">
                  <c:v>0.6909914851613852</c:v>
                </c:pt>
                <c:pt idx="331">
                  <c:v>0.6930853987527833</c:v>
                </c:pt>
                <c:pt idx="332">
                  <c:v>0.69517931234418151</c:v>
                </c:pt>
                <c:pt idx="333">
                  <c:v>0.69727322593557961</c:v>
                </c:pt>
                <c:pt idx="334">
                  <c:v>0.69936713952697771</c:v>
                </c:pt>
                <c:pt idx="335">
                  <c:v>0.70146105311837592</c:v>
                </c:pt>
                <c:pt idx="336">
                  <c:v>0.70355496670977402</c:v>
                </c:pt>
                <c:pt idx="337">
                  <c:v>0.70564888030117212</c:v>
                </c:pt>
                <c:pt idx="338">
                  <c:v>0.70774279389257033</c:v>
                </c:pt>
                <c:pt idx="339">
                  <c:v>0.70983670748396843</c:v>
                </c:pt>
                <c:pt idx="340">
                  <c:v>0.71193062107536653</c:v>
                </c:pt>
                <c:pt idx="341">
                  <c:v>0.71402453466676474</c:v>
                </c:pt>
                <c:pt idx="342">
                  <c:v>0.71611844825816284</c:v>
                </c:pt>
                <c:pt idx="343">
                  <c:v>0.71821236184956094</c:v>
                </c:pt>
                <c:pt idx="344">
                  <c:v>0.72030627544095915</c:v>
                </c:pt>
                <c:pt idx="345">
                  <c:v>0.72240018903235725</c:v>
                </c:pt>
                <c:pt idx="346">
                  <c:v>0.72449410262375535</c:v>
                </c:pt>
                <c:pt idx="347">
                  <c:v>0.72658801621515356</c:v>
                </c:pt>
                <c:pt idx="348">
                  <c:v>0.72868192980655166</c:v>
                </c:pt>
                <c:pt idx="349">
                  <c:v>0.73077584339794976</c:v>
                </c:pt>
                <c:pt idx="350">
                  <c:v>0.73286975698934798</c:v>
                </c:pt>
                <c:pt idx="351">
                  <c:v>0.73496367058074608</c:v>
                </c:pt>
                <c:pt idx="352">
                  <c:v>0.73705758417214418</c:v>
                </c:pt>
                <c:pt idx="353">
                  <c:v>0.73915149776354239</c:v>
                </c:pt>
                <c:pt idx="354">
                  <c:v>0.74124541135494049</c:v>
                </c:pt>
                <c:pt idx="355">
                  <c:v>0.74333932494633859</c:v>
                </c:pt>
                <c:pt idx="356">
                  <c:v>0.7454332385377368</c:v>
                </c:pt>
                <c:pt idx="357">
                  <c:v>0.7475271521291349</c:v>
                </c:pt>
                <c:pt idx="358">
                  <c:v>0.749621065720533</c:v>
                </c:pt>
                <c:pt idx="359">
                  <c:v>0.75171497931193121</c:v>
                </c:pt>
                <c:pt idx="360">
                  <c:v>0.75380889290332931</c:v>
                </c:pt>
                <c:pt idx="361">
                  <c:v>0.75590280649472741</c:v>
                </c:pt>
                <c:pt idx="362">
                  <c:v>0.75799672008612562</c:v>
                </c:pt>
                <c:pt idx="363">
                  <c:v>0.76009063367752372</c:v>
                </c:pt>
                <c:pt idx="364">
                  <c:v>0.76218454726892182</c:v>
                </c:pt>
                <c:pt idx="365">
                  <c:v>0.76427846086032003</c:v>
                </c:pt>
                <c:pt idx="366">
                  <c:v>0.76637237445171813</c:v>
                </c:pt>
                <c:pt idx="367">
                  <c:v>0.76846628804311623</c:v>
                </c:pt>
                <c:pt idx="368">
                  <c:v>0.77056020163451444</c:v>
                </c:pt>
                <c:pt idx="369">
                  <c:v>0.77265411522591254</c:v>
                </c:pt>
                <c:pt idx="370">
                  <c:v>0.77474802881731064</c:v>
                </c:pt>
                <c:pt idx="371">
                  <c:v>0.77684194240870885</c:v>
                </c:pt>
                <c:pt idx="372">
                  <c:v>0.77893585600010695</c:v>
                </c:pt>
                <c:pt idx="373">
                  <c:v>0.78102976959150505</c:v>
                </c:pt>
                <c:pt idx="374">
                  <c:v>0.78312368318290326</c:v>
                </c:pt>
                <c:pt idx="375">
                  <c:v>0.78521759677430136</c:v>
                </c:pt>
                <c:pt idx="376">
                  <c:v>0.78731151036569946</c:v>
                </c:pt>
                <c:pt idx="377">
                  <c:v>0.78940542395709767</c:v>
                </c:pt>
                <c:pt idx="378">
                  <c:v>0.79149933754849577</c:v>
                </c:pt>
                <c:pt idx="379">
                  <c:v>0.79359325113989387</c:v>
                </c:pt>
                <c:pt idx="380">
                  <c:v>0.79568716473129208</c:v>
                </c:pt>
                <c:pt idx="381">
                  <c:v>0.79778107832269018</c:v>
                </c:pt>
                <c:pt idx="382">
                  <c:v>0.79987499191408828</c:v>
                </c:pt>
                <c:pt idx="383">
                  <c:v>0.8019689055054865</c:v>
                </c:pt>
                <c:pt idx="384">
                  <c:v>0.8040628190968846</c:v>
                </c:pt>
                <c:pt idx="385">
                  <c:v>0.8061567326882827</c:v>
                </c:pt>
                <c:pt idx="386">
                  <c:v>0.80825064627968091</c:v>
                </c:pt>
                <c:pt idx="387">
                  <c:v>0.81034455987107901</c:v>
                </c:pt>
                <c:pt idx="388">
                  <c:v>0.81243847346247711</c:v>
                </c:pt>
                <c:pt idx="389">
                  <c:v>0.81453238705387532</c:v>
                </c:pt>
                <c:pt idx="390">
                  <c:v>0.81662630064527342</c:v>
                </c:pt>
                <c:pt idx="391">
                  <c:v>0.81872021423667152</c:v>
                </c:pt>
                <c:pt idx="392">
                  <c:v>0.82081412782806973</c:v>
                </c:pt>
                <c:pt idx="393">
                  <c:v>0.82290804141946783</c:v>
                </c:pt>
                <c:pt idx="394">
                  <c:v>0.82500195501086593</c:v>
                </c:pt>
                <c:pt idx="395">
                  <c:v>0.82709586860226414</c:v>
                </c:pt>
                <c:pt idx="396">
                  <c:v>0.82918978219366224</c:v>
                </c:pt>
                <c:pt idx="397">
                  <c:v>0.83128369578506034</c:v>
                </c:pt>
                <c:pt idx="398">
                  <c:v>0.83337760937645855</c:v>
                </c:pt>
                <c:pt idx="399">
                  <c:v>0.83547152296785665</c:v>
                </c:pt>
                <c:pt idx="400">
                  <c:v>0.83756543655925475</c:v>
                </c:pt>
                <c:pt idx="401">
                  <c:v>0.83965935015065296</c:v>
                </c:pt>
                <c:pt idx="402">
                  <c:v>0.84175326374205106</c:v>
                </c:pt>
                <c:pt idx="403">
                  <c:v>0.84384717733344916</c:v>
                </c:pt>
                <c:pt idx="404">
                  <c:v>0.84594109092484737</c:v>
                </c:pt>
                <c:pt idx="405">
                  <c:v>0.84803500451624547</c:v>
                </c:pt>
                <c:pt idx="406">
                  <c:v>0.85012891810764357</c:v>
                </c:pt>
                <c:pt idx="407">
                  <c:v>0.85222283169904178</c:v>
                </c:pt>
                <c:pt idx="408">
                  <c:v>0.85431674529043988</c:v>
                </c:pt>
                <c:pt idx="409">
                  <c:v>0.85641065888183798</c:v>
                </c:pt>
                <c:pt idx="410">
                  <c:v>0.85850457247323619</c:v>
                </c:pt>
                <c:pt idx="411">
                  <c:v>0.86059848606463429</c:v>
                </c:pt>
                <c:pt idx="412">
                  <c:v>0.86269239965603239</c:v>
                </c:pt>
                <c:pt idx="413">
                  <c:v>0.8647863132474306</c:v>
                </c:pt>
                <c:pt idx="414">
                  <c:v>0.8668802268388287</c:v>
                </c:pt>
                <c:pt idx="415">
                  <c:v>0.8689741404302268</c:v>
                </c:pt>
                <c:pt idx="416">
                  <c:v>0.87106805402162502</c:v>
                </c:pt>
                <c:pt idx="417">
                  <c:v>0.87316196761302312</c:v>
                </c:pt>
                <c:pt idx="418">
                  <c:v>0.87525588120442122</c:v>
                </c:pt>
                <c:pt idx="419">
                  <c:v>0.87734979479581943</c:v>
                </c:pt>
                <c:pt idx="420">
                  <c:v>0.87944370838721753</c:v>
                </c:pt>
                <c:pt idx="421">
                  <c:v>0.88153762197861563</c:v>
                </c:pt>
                <c:pt idx="422">
                  <c:v>0.88363153557001384</c:v>
                </c:pt>
                <c:pt idx="423">
                  <c:v>0.88572544916141194</c:v>
                </c:pt>
                <c:pt idx="424">
                  <c:v>0.88781936275281004</c:v>
                </c:pt>
                <c:pt idx="425">
                  <c:v>0.88991327634420825</c:v>
                </c:pt>
                <c:pt idx="426">
                  <c:v>0.89200718993560635</c:v>
                </c:pt>
                <c:pt idx="427">
                  <c:v>0.89410110352700445</c:v>
                </c:pt>
                <c:pt idx="428">
                  <c:v>0.89619501711840266</c:v>
                </c:pt>
                <c:pt idx="429">
                  <c:v>0.89828893070980076</c:v>
                </c:pt>
                <c:pt idx="430">
                  <c:v>0.90038284430119886</c:v>
                </c:pt>
                <c:pt idx="431">
                  <c:v>0.90247675789259707</c:v>
                </c:pt>
                <c:pt idx="432">
                  <c:v>0.90457067148399517</c:v>
                </c:pt>
                <c:pt idx="433">
                  <c:v>0.90666458507539327</c:v>
                </c:pt>
                <c:pt idx="434">
                  <c:v>0.90875849866679148</c:v>
                </c:pt>
                <c:pt idx="435">
                  <c:v>0.91085241225818958</c:v>
                </c:pt>
                <c:pt idx="436">
                  <c:v>0.91294632584958768</c:v>
                </c:pt>
                <c:pt idx="437">
                  <c:v>0.91504023944098589</c:v>
                </c:pt>
                <c:pt idx="438">
                  <c:v>0.91713415303238399</c:v>
                </c:pt>
                <c:pt idx="439">
                  <c:v>0.91922806662378209</c:v>
                </c:pt>
                <c:pt idx="440">
                  <c:v>0.9213219802151803</c:v>
                </c:pt>
                <c:pt idx="441">
                  <c:v>0.9234158938065784</c:v>
                </c:pt>
                <c:pt idx="442">
                  <c:v>0.9255098073979765</c:v>
                </c:pt>
                <c:pt idx="443">
                  <c:v>0.92760372098937471</c:v>
                </c:pt>
                <c:pt idx="444">
                  <c:v>0.92969763458077281</c:v>
                </c:pt>
                <c:pt idx="445">
                  <c:v>0.93179154817217091</c:v>
                </c:pt>
                <c:pt idx="446">
                  <c:v>0.93388546176356912</c:v>
                </c:pt>
                <c:pt idx="447">
                  <c:v>0.93597937535496722</c:v>
                </c:pt>
                <c:pt idx="448">
                  <c:v>0.93807328894636532</c:v>
                </c:pt>
                <c:pt idx="449">
                  <c:v>0.94016720253776354</c:v>
                </c:pt>
                <c:pt idx="450">
                  <c:v>0.94226111612916164</c:v>
                </c:pt>
                <c:pt idx="451">
                  <c:v>0.94435502972055974</c:v>
                </c:pt>
                <c:pt idx="452">
                  <c:v>0.94644894331195795</c:v>
                </c:pt>
                <c:pt idx="453">
                  <c:v>0.94854285690335605</c:v>
                </c:pt>
                <c:pt idx="454">
                  <c:v>0.95063677049475415</c:v>
                </c:pt>
                <c:pt idx="455">
                  <c:v>0.95273068408615236</c:v>
                </c:pt>
                <c:pt idx="456">
                  <c:v>0.95482459767755046</c:v>
                </c:pt>
                <c:pt idx="457">
                  <c:v>0.95691851126894856</c:v>
                </c:pt>
                <c:pt idx="458">
                  <c:v>0.95901242486034677</c:v>
                </c:pt>
                <c:pt idx="459">
                  <c:v>0.96110633845174487</c:v>
                </c:pt>
                <c:pt idx="460">
                  <c:v>0.96320025204314297</c:v>
                </c:pt>
                <c:pt idx="461">
                  <c:v>0.96529416563454118</c:v>
                </c:pt>
                <c:pt idx="462">
                  <c:v>0.96738807922593928</c:v>
                </c:pt>
                <c:pt idx="463">
                  <c:v>0.96948199281733738</c:v>
                </c:pt>
                <c:pt idx="464">
                  <c:v>0.97157590640873559</c:v>
                </c:pt>
                <c:pt idx="465">
                  <c:v>0.97366982000013369</c:v>
                </c:pt>
                <c:pt idx="466">
                  <c:v>0.97576373359153179</c:v>
                </c:pt>
                <c:pt idx="467">
                  <c:v>0.97785764718293</c:v>
                </c:pt>
                <c:pt idx="468">
                  <c:v>0.9799515607743281</c:v>
                </c:pt>
                <c:pt idx="469">
                  <c:v>0.9820454743657262</c:v>
                </c:pt>
                <c:pt idx="470">
                  <c:v>0.98413938795712441</c:v>
                </c:pt>
                <c:pt idx="471">
                  <c:v>0.98623330154852251</c:v>
                </c:pt>
                <c:pt idx="472">
                  <c:v>0.98832721513992061</c:v>
                </c:pt>
                <c:pt idx="473">
                  <c:v>0.99042112873131882</c:v>
                </c:pt>
                <c:pt idx="474">
                  <c:v>0.99251504232271692</c:v>
                </c:pt>
                <c:pt idx="475">
                  <c:v>0.99460895591411502</c:v>
                </c:pt>
                <c:pt idx="476">
                  <c:v>0.99670286950551323</c:v>
                </c:pt>
                <c:pt idx="477">
                  <c:v>0.99879678309691133</c:v>
                </c:pt>
                <c:pt idx="478">
                  <c:v>1.0008906966883095</c:v>
                </c:pt>
                <c:pt idx="479">
                  <c:v>1.0029846102797075</c:v>
                </c:pt>
                <c:pt idx="480">
                  <c:v>1.0050785238711057</c:v>
                </c:pt>
                <c:pt idx="481">
                  <c:v>1.007172437462504</c:v>
                </c:pt>
                <c:pt idx="482">
                  <c:v>1.0092663510539019</c:v>
                </c:pt>
                <c:pt idx="483">
                  <c:v>1.0113602646453002</c:v>
                </c:pt>
                <c:pt idx="484">
                  <c:v>1.0134541782366984</c:v>
                </c:pt>
                <c:pt idx="485">
                  <c:v>1.0155480918280964</c:v>
                </c:pt>
                <c:pt idx="486">
                  <c:v>1.0176420054194946</c:v>
                </c:pt>
                <c:pt idx="487">
                  <c:v>1.0197359190108928</c:v>
                </c:pt>
                <c:pt idx="488">
                  <c:v>1.0218298326022908</c:v>
                </c:pt>
                <c:pt idx="489">
                  <c:v>1.023923746193689</c:v>
                </c:pt>
                <c:pt idx="490">
                  <c:v>1.0260176597850872</c:v>
                </c:pt>
                <c:pt idx="491">
                  <c:v>1.0281115733764852</c:v>
                </c:pt>
                <c:pt idx="492">
                  <c:v>1.0302054869678834</c:v>
                </c:pt>
                <c:pt idx="493">
                  <c:v>1.0322994005592816</c:v>
                </c:pt>
                <c:pt idx="494">
                  <c:v>1.0343933141506796</c:v>
                </c:pt>
                <c:pt idx="495">
                  <c:v>1.0364872277420778</c:v>
                </c:pt>
                <c:pt idx="496">
                  <c:v>1.038581141333476</c:v>
                </c:pt>
                <c:pt idx="497">
                  <c:v>1.040675054924874</c:v>
                </c:pt>
                <c:pt idx="498">
                  <c:v>1.0427689685162722</c:v>
                </c:pt>
                <c:pt idx="499">
                  <c:v>1.0448628821076704</c:v>
                </c:pt>
                <c:pt idx="500">
                  <c:v>1.0469567956990684</c:v>
                </c:pt>
                <c:pt idx="501">
                  <c:v>1.0490507092904666</c:v>
                </c:pt>
                <c:pt idx="502">
                  <c:v>1.0511446228818648</c:v>
                </c:pt>
                <c:pt idx="503">
                  <c:v>1.0532385364732628</c:v>
                </c:pt>
                <c:pt idx="504">
                  <c:v>1.055332450064661</c:v>
                </c:pt>
                <c:pt idx="505">
                  <c:v>1.0574263636560592</c:v>
                </c:pt>
                <c:pt idx="506">
                  <c:v>1.0595202772474572</c:v>
                </c:pt>
                <c:pt idx="507">
                  <c:v>1.0616141908388554</c:v>
                </c:pt>
                <c:pt idx="508">
                  <c:v>1.0637081044302537</c:v>
                </c:pt>
                <c:pt idx="509">
                  <c:v>1.0658020180216516</c:v>
                </c:pt>
                <c:pt idx="510">
                  <c:v>1.0678959316130499</c:v>
                </c:pt>
                <c:pt idx="511">
                  <c:v>1.0699898452044481</c:v>
                </c:pt>
                <c:pt idx="512">
                  <c:v>1.0720837587958461</c:v>
                </c:pt>
                <c:pt idx="513">
                  <c:v>1.0741776723872443</c:v>
                </c:pt>
                <c:pt idx="514">
                  <c:v>1.0762715859786425</c:v>
                </c:pt>
                <c:pt idx="515">
                  <c:v>1.0783654995700405</c:v>
                </c:pt>
                <c:pt idx="516">
                  <c:v>1.0804594131614387</c:v>
                </c:pt>
                <c:pt idx="517">
                  <c:v>1.0825533267528369</c:v>
                </c:pt>
                <c:pt idx="518">
                  <c:v>1.0846472403442349</c:v>
                </c:pt>
                <c:pt idx="519">
                  <c:v>1.0867411539356331</c:v>
                </c:pt>
                <c:pt idx="520">
                  <c:v>1.0888350675270313</c:v>
                </c:pt>
                <c:pt idx="521">
                  <c:v>1.0909289811184293</c:v>
                </c:pt>
                <c:pt idx="522">
                  <c:v>1.0930228947098275</c:v>
                </c:pt>
                <c:pt idx="523">
                  <c:v>1.0951168083012257</c:v>
                </c:pt>
                <c:pt idx="524">
                  <c:v>1.0972107218926237</c:v>
                </c:pt>
                <c:pt idx="525">
                  <c:v>1.0993046354840219</c:v>
                </c:pt>
                <c:pt idx="526">
                  <c:v>1.1013985490754201</c:v>
                </c:pt>
                <c:pt idx="527">
                  <c:v>1.1034924626668181</c:v>
                </c:pt>
                <c:pt idx="528">
                  <c:v>1.1055863762582163</c:v>
                </c:pt>
                <c:pt idx="529">
                  <c:v>1.1076802898496145</c:v>
                </c:pt>
                <c:pt idx="530">
                  <c:v>1.1097742034410125</c:v>
                </c:pt>
                <c:pt idx="531">
                  <c:v>1.1118681170324107</c:v>
                </c:pt>
                <c:pt idx="532">
                  <c:v>1.1139620306238089</c:v>
                </c:pt>
                <c:pt idx="533">
                  <c:v>1.1160559442152069</c:v>
                </c:pt>
                <c:pt idx="534">
                  <c:v>1.1181498578066051</c:v>
                </c:pt>
                <c:pt idx="535">
                  <c:v>1.1202437713980034</c:v>
                </c:pt>
                <c:pt idx="536">
                  <c:v>1.1223376849894013</c:v>
                </c:pt>
                <c:pt idx="537">
                  <c:v>1.1244315985807996</c:v>
                </c:pt>
                <c:pt idx="538">
                  <c:v>1.1265255121721978</c:v>
                </c:pt>
                <c:pt idx="539">
                  <c:v>1.1286194257635958</c:v>
                </c:pt>
                <c:pt idx="540">
                  <c:v>1.130713339354994</c:v>
                </c:pt>
                <c:pt idx="541">
                  <c:v>1.1328072529463922</c:v>
                </c:pt>
                <c:pt idx="542">
                  <c:v>1.1349011665377902</c:v>
                </c:pt>
                <c:pt idx="543">
                  <c:v>1.1369950801291884</c:v>
                </c:pt>
                <c:pt idx="544">
                  <c:v>1.1390889937205866</c:v>
                </c:pt>
                <c:pt idx="545">
                  <c:v>1.1411829073119846</c:v>
                </c:pt>
                <c:pt idx="546">
                  <c:v>1.1432768209033828</c:v>
                </c:pt>
                <c:pt idx="547">
                  <c:v>1.145370734494781</c:v>
                </c:pt>
                <c:pt idx="548">
                  <c:v>1.147464648086179</c:v>
                </c:pt>
                <c:pt idx="549">
                  <c:v>1.1495585616775772</c:v>
                </c:pt>
                <c:pt idx="550">
                  <c:v>1.1516524752689754</c:v>
                </c:pt>
                <c:pt idx="551">
                  <c:v>1.1537463888603734</c:v>
                </c:pt>
                <c:pt idx="552">
                  <c:v>1.1558403024517716</c:v>
                </c:pt>
                <c:pt idx="553">
                  <c:v>1.1579342160431698</c:v>
                </c:pt>
                <c:pt idx="554">
                  <c:v>1.1600281296345678</c:v>
                </c:pt>
                <c:pt idx="555">
                  <c:v>1.162122043225966</c:v>
                </c:pt>
                <c:pt idx="556">
                  <c:v>1.1642159568173642</c:v>
                </c:pt>
                <c:pt idx="557">
                  <c:v>1.1663098704087622</c:v>
                </c:pt>
                <c:pt idx="558">
                  <c:v>1.1684037840001604</c:v>
                </c:pt>
                <c:pt idx="559">
                  <c:v>1.1704976975915586</c:v>
                </c:pt>
                <c:pt idx="560">
                  <c:v>1.1725916111829566</c:v>
                </c:pt>
                <c:pt idx="561">
                  <c:v>1.1746855247743548</c:v>
                </c:pt>
                <c:pt idx="562">
                  <c:v>1.176779438365753</c:v>
                </c:pt>
                <c:pt idx="563">
                  <c:v>1.178873351957151</c:v>
                </c:pt>
                <c:pt idx="564">
                  <c:v>1.1809672655485492</c:v>
                </c:pt>
                <c:pt idx="565">
                  <c:v>1.1830611791399475</c:v>
                </c:pt>
                <c:pt idx="566">
                  <c:v>1.1851550927313454</c:v>
                </c:pt>
                <c:pt idx="567">
                  <c:v>1.1872490063227437</c:v>
                </c:pt>
                <c:pt idx="568">
                  <c:v>1.1893429199141419</c:v>
                </c:pt>
                <c:pt idx="569">
                  <c:v>1.1914368335055399</c:v>
                </c:pt>
                <c:pt idx="570">
                  <c:v>1.1935307470969381</c:v>
                </c:pt>
                <c:pt idx="571">
                  <c:v>1.1956246606883363</c:v>
                </c:pt>
                <c:pt idx="572">
                  <c:v>1.1977185742797343</c:v>
                </c:pt>
                <c:pt idx="573">
                  <c:v>1.1998124878711325</c:v>
                </c:pt>
                <c:pt idx="574">
                  <c:v>1.2019064014625307</c:v>
                </c:pt>
                <c:pt idx="575">
                  <c:v>1.2040003150539287</c:v>
                </c:pt>
                <c:pt idx="576">
                  <c:v>1.2060942286453269</c:v>
                </c:pt>
                <c:pt idx="577">
                  <c:v>1.2081881422367251</c:v>
                </c:pt>
                <c:pt idx="578">
                  <c:v>1.2102820558281231</c:v>
                </c:pt>
                <c:pt idx="579">
                  <c:v>1.2123759694195213</c:v>
                </c:pt>
                <c:pt idx="580">
                  <c:v>1.2144698830109195</c:v>
                </c:pt>
                <c:pt idx="581">
                  <c:v>1.2165637966023175</c:v>
                </c:pt>
                <c:pt idx="582">
                  <c:v>1.2186577101937157</c:v>
                </c:pt>
                <c:pt idx="583">
                  <c:v>1.2207516237851139</c:v>
                </c:pt>
                <c:pt idx="584">
                  <c:v>1.2228455373765119</c:v>
                </c:pt>
                <c:pt idx="585">
                  <c:v>1.2249394509679101</c:v>
                </c:pt>
                <c:pt idx="586">
                  <c:v>1.2270333645593083</c:v>
                </c:pt>
                <c:pt idx="587">
                  <c:v>1.2291272781507063</c:v>
                </c:pt>
                <c:pt idx="588">
                  <c:v>1.2312211917421045</c:v>
                </c:pt>
                <c:pt idx="589">
                  <c:v>1.2333151053335027</c:v>
                </c:pt>
                <c:pt idx="590">
                  <c:v>1.2354090189249007</c:v>
                </c:pt>
                <c:pt idx="591">
                  <c:v>1.2375029325162989</c:v>
                </c:pt>
                <c:pt idx="592">
                  <c:v>1.2395968461076972</c:v>
                </c:pt>
                <c:pt idx="593">
                  <c:v>1.2416907596990951</c:v>
                </c:pt>
                <c:pt idx="594">
                  <c:v>1.2437846732904934</c:v>
                </c:pt>
                <c:pt idx="595">
                  <c:v>1.2458785868818916</c:v>
                </c:pt>
                <c:pt idx="596">
                  <c:v>1.2479725004732896</c:v>
                </c:pt>
                <c:pt idx="597">
                  <c:v>1.2500664140646878</c:v>
                </c:pt>
                <c:pt idx="598">
                  <c:v>1.252160327656086</c:v>
                </c:pt>
                <c:pt idx="599">
                  <c:v>1.254254241247484</c:v>
                </c:pt>
                <c:pt idx="600">
                  <c:v>1.2563481548388822</c:v>
                </c:pt>
                <c:pt idx="601">
                  <c:v>1.2584420684302804</c:v>
                </c:pt>
                <c:pt idx="602">
                  <c:v>1.2605359820216784</c:v>
                </c:pt>
                <c:pt idx="603">
                  <c:v>1.2626298956130766</c:v>
                </c:pt>
                <c:pt idx="604">
                  <c:v>1.2647238092044748</c:v>
                </c:pt>
                <c:pt idx="605">
                  <c:v>1.2668177227958728</c:v>
                </c:pt>
                <c:pt idx="606">
                  <c:v>1.268911636387271</c:v>
                </c:pt>
                <c:pt idx="607">
                  <c:v>1.2710055499786692</c:v>
                </c:pt>
                <c:pt idx="608">
                  <c:v>1.2730994635700672</c:v>
                </c:pt>
                <c:pt idx="609">
                  <c:v>1.2751933771614654</c:v>
                </c:pt>
                <c:pt idx="610">
                  <c:v>1.2772872907528636</c:v>
                </c:pt>
                <c:pt idx="611">
                  <c:v>1.2793812043442616</c:v>
                </c:pt>
                <c:pt idx="612">
                  <c:v>1.2814751179356598</c:v>
                </c:pt>
                <c:pt idx="613">
                  <c:v>1.283569031527058</c:v>
                </c:pt>
                <c:pt idx="614">
                  <c:v>1.285662945118456</c:v>
                </c:pt>
                <c:pt idx="615">
                  <c:v>1.2877568587098542</c:v>
                </c:pt>
                <c:pt idx="616">
                  <c:v>1.2898507723012524</c:v>
                </c:pt>
                <c:pt idx="617">
                  <c:v>1.2919446858926504</c:v>
                </c:pt>
                <c:pt idx="618">
                  <c:v>1.2940385994840486</c:v>
                </c:pt>
                <c:pt idx="619">
                  <c:v>1.2961325130754469</c:v>
                </c:pt>
                <c:pt idx="620">
                  <c:v>1.2982264266668448</c:v>
                </c:pt>
                <c:pt idx="621">
                  <c:v>1.3003203402582431</c:v>
                </c:pt>
                <c:pt idx="622">
                  <c:v>1.3024142538496413</c:v>
                </c:pt>
              </c:numCache>
            </c:numRef>
          </c:xVal>
          <c:yVal>
            <c:numRef>
              <c:f>Viscosity!$KU$2:$KU$17600</c:f>
              <c:numCache>
                <c:formatCode>General</c:formatCode>
                <c:ptCount val="17599"/>
                <c:pt idx="0">
                  <c:v>0</c:v>
                </c:pt>
                <c:pt idx="1">
                  <c:v>63.590196078431219</c:v>
                </c:pt>
                <c:pt idx="2">
                  <c:v>106.59019607843122</c:v>
                </c:pt>
                <c:pt idx="3">
                  <c:v>34.590196078431219</c:v>
                </c:pt>
                <c:pt idx="4">
                  <c:v>10.590196078431219</c:v>
                </c:pt>
                <c:pt idx="5">
                  <c:v>94.590196078431219</c:v>
                </c:pt>
                <c:pt idx="6">
                  <c:v>183.59019607843123</c:v>
                </c:pt>
                <c:pt idx="7">
                  <c:v>54.590196078431219</c:v>
                </c:pt>
                <c:pt idx="8">
                  <c:v>2.5901960784312195</c:v>
                </c:pt>
                <c:pt idx="9">
                  <c:v>18.590196078431219</c:v>
                </c:pt>
                <c:pt idx="10">
                  <c:v>34.590196078431219</c:v>
                </c:pt>
                <c:pt idx="11">
                  <c:v>34.590196078431219</c:v>
                </c:pt>
                <c:pt idx="12">
                  <c:v>54.590196078431219</c:v>
                </c:pt>
                <c:pt idx="13">
                  <c:v>54.590196078431219</c:v>
                </c:pt>
                <c:pt idx="14">
                  <c:v>30.590196078431219</c:v>
                </c:pt>
                <c:pt idx="15">
                  <c:v>10.590196078431219</c:v>
                </c:pt>
                <c:pt idx="16">
                  <c:v>106.59019607843122</c:v>
                </c:pt>
                <c:pt idx="17">
                  <c:v>10.590196078431219</c:v>
                </c:pt>
                <c:pt idx="18">
                  <c:v>54.590196078431219</c:v>
                </c:pt>
                <c:pt idx="19">
                  <c:v>51.590196078431219</c:v>
                </c:pt>
                <c:pt idx="20">
                  <c:v>26.590196078431219</c:v>
                </c:pt>
                <c:pt idx="21">
                  <c:v>-5.4098039215687805</c:v>
                </c:pt>
                <c:pt idx="22">
                  <c:v>-29.209803921568778</c:v>
                </c:pt>
                <c:pt idx="23">
                  <c:v>10.590196078431219</c:v>
                </c:pt>
                <c:pt idx="24">
                  <c:v>-33.609803921568783</c:v>
                </c:pt>
                <c:pt idx="25">
                  <c:v>-37.209803921568778</c:v>
                </c:pt>
                <c:pt idx="26">
                  <c:v>-29.209803921568778</c:v>
                </c:pt>
                <c:pt idx="27">
                  <c:v>-1.4098039215687805</c:v>
                </c:pt>
                <c:pt idx="28">
                  <c:v>-49.209803921568778</c:v>
                </c:pt>
                <c:pt idx="29">
                  <c:v>-37.209803921568778</c:v>
                </c:pt>
                <c:pt idx="30">
                  <c:v>-25.409803921568781</c:v>
                </c:pt>
                <c:pt idx="31">
                  <c:v>34.590196078431219</c:v>
                </c:pt>
                <c:pt idx="32">
                  <c:v>-29.209803921568778</c:v>
                </c:pt>
                <c:pt idx="33">
                  <c:v>-33.609803921568783</c:v>
                </c:pt>
                <c:pt idx="34">
                  <c:v>-33.609803921568783</c:v>
                </c:pt>
                <c:pt idx="35">
                  <c:v>-1.4098039215687805</c:v>
                </c:pt>
                <c:pt idx="36">
                  <c:v>-29.209803921568778</c:v>
                </c:pt>
                <c:pt idx="37">
                  <c:v>-17.409803921568781</c:v>
                </c:pt>
                <c:pt idx="38">
                  <c:v>-25.409803921568781</c:v>
                </c:pt>
                <c:pt idx="39">
                  <c:v>10.590196078431219</c:v>
                </c:pt>
                <c:pt idx="40">
                  <c:v>83.590196078431219</c:v>
                </c:pt>
                <c:pt idx="41">
                  <c:v>-17.409803921568781</c:v>
                </c:pt>
                <c:pt idx="42">
                  <c:v>-5.4098039215687805</c:v>
                </c:pt>
                <c:pt idx="43">
                  <c:v>-9.4098039215687805</c:v>
                </c:pt>
                <c:pt idx="44">
                  <c:v>51.590196078431219</c:v>
                </c:pt>
                <c:pt idx="45">
                  <c:v>58.590196078431219</c:v>
                </c:pt>
                <c:pt idx="46">
                  <c:v>-53.309803921568786</c:v>
                </c:pt>
                <c:pt idx="47">
                  <c:v>-25.409803921568781</c:v>
                </c:pt>
                <c:pt idx="48">
                  <c:v>-21.409803921568781</c:v>
                </c:pt>
                <c:pt idx="49">
                  <c:v>-13.409803921568781</c:v>
                </c:pt>
                <c:pt idx="50">
                  <c:v>66.590196078431219</c:v>
                </c:pt>
                <c:pt idx="51">
                  <c:v>-21.409803921568781</c:v>
                </c:pt>
                <c:pt idx="52">
                  <c:v>10.590196078431219</c:v>
                </c:pt>
                <c:pt idx="53">
                  <c:v>83.590196078431219</c:v>
                </c:pt>
                <c:pt idx="54">
                  <c:v>66.590196078431219</c:v>
                </c:pt>
                <c:pt idx="55">
                  <c:v>-29.209803921568778</c:v>
                </c:pt>
                <c:pt idx="56">
                  <c:v>-13.409803921568781</c:v>
                </c:pt>
                <c:pt idx="57">
                  <c:v>-41.209803921568778</c:v>
                </c:pt>
                <c:pt idx="58">
                  <c:v>74.590196078431219</c:v>
                </c:pt>
                <c:pt idx="59">
                  <c:v>-29.209803921568778</c:v>
                </c:pt>
                <c:pt idx="60">
                  <c:v>-5.4098039215687805</c:v>
                </c:pt>
                <c:pt idx="61">
                  <c:v>89.590196078431219</c:v>
                </c:pt>
                <c:pt idx="62">
                  <c:v>193.59019607843123</c:v>
                </c:pt>
                <c:pt idx="63">
                  <c:v>-29.209803921568778</c:v>
                </c:pt>
                <c:pt idx="64">
                  <c:v>-37.209803921568778</c:v>
                </c:pt>
                <c:pt idx="65">
                  <c:v>-37.209803921568778</c:v>
                </c:pt>
                <c:pt idx="66">
                  <c:v>63.590196078431219</c:v>
                </c:pt>
                <c:pt idx="67">
                  <c:v>-41.209803921568778</c:v>
                </c:pt>
                <c:pt idx="68">
                  <c:v>-41.209803921568778</c:v>
                </c:pt>
                <c:pt idx="69">
                  <c:v>-37.209803921568778</c:v>
                </c:pt>
                <c:pt idx="70">
                  <c:v>-41.209803921568778</c:v>
                </c:pt>
                <c:pt idx="71">
                  <c:v>-49.209803921568778</c:v>
                </c:pt>
                <c:pt idx="72">
                  <c:v>-45.209803921568778</c:v>
                </c:pt>
                <c:pt idx="73">
                  <c:v>-9.4098039215687805</c:v>
                </c:pt>
                <c:pt idx="74">
                  <c:v>-5.4098039215687805</c:v>
                </c:pt>
                <c:pt idx="75">
                  <c:v>-57.309803921568786</c:v>
                </c:pt>
                <c:pt idx="76">
                  <c:v>-53.309803921568786</c:v>
                </c:pt>
                <c:pt idx="77">
                  <c:v>-49.209803921568778</c:v>
                </c:pt>
                <c:pt idx="78">
                  <c:v>-37.209803921568778</c:v>
                </c:pt>
                <c:pt idx="79">
                  <c:v>26.590196078431219</c:v>
                </c:pt>
                <c:pt idx="80">
                  <c:v>-37.209803921568778</c:v>
                </c:pt>
                <c:pt idx="81">
                  <c:v>-13.409803921568781</c:v>
                </c:pt>
                <c:pt idx="82">
                  <c:v>-65.309803921568772</c:v>
                </c:pt>
                <c:pt idx="83">
                  <c:v>-61.309803921568786</c:v>
                </c:pt>
                <c:pt idx="84">
                  <c:v>-17.409803921568781</c:v>
                </c:pt>
                <c:pt idx="85">
                  <c:v>-53.309803921568786</c:v>
                </c:pt>
                <c:pt idx="86">
                  <c:v>-53.309803921568786</c:v>
                </c:pt>
                <c:pt idx="87">
                  <c:v>155.59019607843123</c:v>
                </c:pt>
                <c:pt idx="88">
                  <c:v>-57.309803921568786</c:v>
                </c:pt>
                <c:pt idx="89">
                  <c:v>14.590196078431219</c:v>
                </c:pt>
                <c:pt idx="90">
                  <c:v>-45.209803921568778</c:v>
                </c:pt>
                <c:pt idx="91">
                  <c:v>-49.209803921568778</c:v>
                </c:pt>
                <c:pt idx="92">
                  <c:v>-25.409803921568781</c:v>
                </c:pt>
                <c:pt idx="93">
                  <c:v>-69.309803921568772</c:v>
                </c:pt>
                <c:pt idx="94">
                  <c:v>-61.309803921568786</c:v>
                </c:pt>
                <c:pt idx="95">
                  <c:v>-33.609803921568783</c:v>
                </c:pt>
                <c:pt idx="96">
                  <c:v>-57.309803921568786</c:v>
                </c:pt>
                <c:pt idx="97">
                  <c:v>-57.309803921568786</c:v>
                </c:pt>
                <c:pt idx="98">
                  <c:v>-29.209803921568778</c:v>
                </c:pt>
                <c:pt idx="99">
                  <c:v>-41.209803921568778</c:v>
                </c:pt>
                <c:pt idx="100">
                  <c:v>-61.309803921568786</c:v>
                </c:pt>
                <c:pt idx="101">
                  <c:v>-57.309803921568786</c:v>
                </c:pt>
                <c:pt idx="102">
                  <c:v>-5.4098039215687805</c:v>
                </c:pt>
                <c:pt idx="103">
                  <c:v>-49.209803921568778</c:v>
                </c:pt>
                <c:pt idx="104">
                  <c:v>-17.409803921568781</c:v>
                </c:pt>
                <c:pt idx="105">
                  <c:v>2.5901960784312195</c:v>
                </c:pt>
                <c:pt idx="106">
                  <c:v>71.590196078431219</c:v>
                </c:pt>
                <c:pt idx="107">
                  <c:v>-49.209803921568778</c:v>
                </c:pt>
                <c:pt idx="108">
                  <c:v>-53.309803921568786</c:v>
                </c:pt>
                <c:pt idx="109">
                  <c:v>-57.309803921568786</c:v>
                </c:pt>
                <c:pt idx="110">
                  <c:v>-49.209803921568778</c:v>
                </c:pt>
                <c:pt idx="111">
                  <c:v>-45.209803921568778</c:v>
                </c:pt>
                <c:pt idx="112">
                  <c:v>-37.209803921568778</c:v>
                </c:pt>
                <c:pt idx="113">
                  <c:v>6.5901960784312195</c:v>
                </c:pt>
                <c:pt idx="114">
                  <c:v>74.590196078431219</c:v>
                </c:pt>
                <c:pt idx="115">
                  <c:v>-57.309803921568786</c:v>
                </c:pt>
                <c:pt idx="116">
                  <c:v>-33.609803921568783</c:v>
                </c:pt>
                <c:pt idx="117">
                  <c:v>14.590196078431219</c:v>
                </c:pt>
                <c:pt idx="118">
                  <c:v>-9.4098039215687805</c:v>
                </c:pt>
                <c:pt idx="119">
                  <c:v>-49.209803921568778</c:v>
                </c:pt>
                <c:pt idx="120">
                  <c:v>-37.209803921568778</c:v>
                </c:pt>
                <c:pt idx="121">
                  <c:v>-25.409803921568781</c:v>
                </c:pt>
                <c:pt idx="122">
                  <c:v>-57.309803921568786</c:v>
                </c:pt>
                <c:pt idx="123">
                  <c:v>-33.609803921568783</c:v>
                </c:pt>
                <c:pt idx="124">
                  <c:v>-21.409803921568781</c:v>
                </c:pt>
                <c:pt idx="125">
                  <c:v>-21.409803921568781</c:v>
                </c:pt>
                <c:pt idx="126">
                  <c:v>-61.309803921568786</c:v>
                </c:pt>
                <c:pt idx="127">
                  <c:v>30.590196078431219</c:v>
                </c:pt>
                <c:pt idx="128">
                  <c:v>-45.209803921568778</c:v>
                </c:pt>
                <c:pt idx="129">
                  <c:v>-33.609803921568783</c:v>
                </c:pt>
                <c:pt idx="130">
                  <c:v>-21.409803921568781</c:v>
                </c:pt>
                <c:pt idx="131">
                  <c:v>86.590196078431219</c:v>
                </c:pt>
                <c:pt idx="132">
                  <c:v>-29.209803921568778</c:v>
                </c:pt>
                <c:pt idx="133">
                  <c:v>-45.209803921568778</c:v>
                </c:pt>
                <c:pt idx="134">
                  <c:v>-29.209803921568778</c:v>
                </c:pt>
                <c:pt idx="135">
                  <c:v>-9.4098039215687805</c:v>
                </c:pt>
                <c:pt idx="136">
                  <c:v>89.590196078431219</c:v>
                </c:pt>
                <c:pt idx="137">
                  <c:v>-21.409803921568781</c:v>
                </c:pt>
                <c:pt idx="138">
                  <c:v>-29.209803921568778</c:v>
                </c:pt>
                <c:pt idx="139">
                  <c:v>-5.4098039215687805</c:v>
                </c:pt>
                <c:pt idx="140">
                  <c:v>-45.209803921568778</c:v>
                </c:pt>
                <c:pt idx="141">
                  <c:v>186.59019607843123</c:v>
                </c:pt>
                <c:pt idx="142">
                  <c:v>-41.209803921568778</c:v>
                </c:pt>
                <c:pt idx="143">
                  <c:v>-1.4098039215687805</c:v>
                </c:pt>
                <c:pt idx="144">
                  <c:v>63.590196078431219</c:v>
                </c:pt>
                <c:pt idx="145">
                  <c:v>-33.609803921568783</c:v>
                </c:pt>
                <c:pt idx="146">
                  <c:v>-41.209803921568778</c:v>
                </c:pt>
                <c:pt idx="147">
                  <c:v>58.590196078431219</c:v>
                </c:pt>
                <c:pt idx="148">
                  <c:v>-9.4098039215687805</c:v>
                </c:pt>
                <c:pt idx="149">
                  <c:v>-13.409803921568781</c:v>
                </c:pt>
                <c:pt idx="150">
                  <c:v>-33.609803921568783</c:v>
                </c:pt>
                <c:pt idx="151">
                  <c:v>-57.309803921568786</c:v>
                </c:pt>
                <c:pt idx="152">
                  <c:v>245.59019607843123</c:v>
                </c:pt>
                <c:pt idx="153">
                  <c:v>-37.209803921568778</c:v>
                </c:pt>
                <c:pt idx="154">
                  <c:v>-5.4098039215687805</c:v>
                </c:pt>
                <c:pt idx="155">
                  <c:v>58.590196078431219</c:v>
                </c:pt>
                <c:pt idx="156">
                  <c:v>71.590196078431219</c:v>
                </c:pt>
                <c:pt idx="157">
                  <c:v>-37.209803921568778</c:v>
                </c:pt>
                <c:pt idx="158">
                  <c:v>-49.209803921568778</c:v>
                </c:pt>
                <c:pt idx="159">
                  <c:v>-5.4098039215687805</c:v>
                </c:pt>
                <c:pt idx="160">
                  <c:v>66.590196078431219</c:v>
                </c:pt>
                <c:pt idx="161">
                  <c:v>-41.209803921568778</c:v>
                </c:pt>
                <c:pt idx="162">
                  <c:v>-17.409803921568781</c:v>
                </c:pt>
                <c:pt idx="163">
                  <c:v>46.590196078431219</c:v>
                </c:pt>
                <c:pt idx="164">
                  <c:v>-37.209803921568778</c:v>
                </c:pt>
                <c:pt idx="165">
                  <c:v>-37.209803921568778</c:v>
                </c:pt>
                <c:pt idx="166">
                  <c:v>-25.409803921568781</c:v>
                </c:pt>
                <c:pt idx="167">
                  <c:v>26.590196078431219</c:v>
                </c:pt>
                <c:pt idx="168">
                  <c:v>-33.609803921568783</c:v>
                </c:pt>
                <c:pt idx="169">
                  <c:v>-41.209803921568778</c:v>
                </c:pt>
                <c:pt idx="170">
                  <c:v>22.590196078431219</c:v>
                </c:pt>
                <c:pt idx="171">
                  <c:v>22.590196078431219</c:v>
                </c:pt>
                <c:pt idx="172">
                  <c:v>-57.309803921568786</c:v>
                </c:pt>
                <c:pt idx="173">
                  <c:v>-37.209803921568778</c:v>
                </c:pt>
                <c:pt idx="174">
                  <c:v>-1.4098039215687805</c:v>
                </c:pt>
                <c:pt idx="175">
                  <c:v>86.590196078431219</c:v>
                </c:pt>
                <c:pt idx="176">
                  <c:v>-49.209803921568778</c:v>
                </c:pt>
                <c:pt idx="177">
                  <c:v>-25.409803921568781</c:v>
                </c:pt>
                <c:pt idx="178">
                  <c:v>-21.409803921568781</c:v>
                </c:pt>
                <c:pt idx="179">
                  <c:v>66.590196078431219</c:v>
                </c:pt>
                <c:pt idx="180">
                  <c:v>-17.409803921568781</c:v>
                </c:pt>
                <c:pt idx="181">
                  <c:v>-41.209803921568778</c:v>
                </c:pt>
                <c:pt idx="182">
                  <c:v>2.5901960784312195</c:v>
                </c:pt>
                <c:pt idx="183">
                  <c:v>-13.409803921568781</c:v>
                </c:pt>
                <c:pt idx="184">
                  <c:v>-37.209803921568778</c:v>
                </c:pt>
                <c:pt idx="185">
                  <c:v>-41.209803921568778</c:v>
                </c:pt>
                <c:pt idx="186">
                  <c:v>-33.609803921568783</c:v>
                </c:pt>
                <c:pt idx="187">
                  <c:v>-17.409803921568781</c:v>
                </c:pt>
                <c:pt idx="188">
                  <c:v>-53.309803921568786</c:v>
                </c:pt>
                <c:pt idx="189">
                  <c:v>-45.209803921568778</c:v>
                </c:pt>
                <c:pt idx="190">
                  <c:v>-41.209803921568778</c:v>
                </c:pt>
                <c:pt idx="191">
                  <c:v>-13.409803921568781</c:v>
                </c:pt>
                <c:pt idx="192">
                  <c:v>-57.309803921568786</c:v>
                </c:pt>
                <c:pt idx="193">
                  <c:v>-49.209803921568778</c:v>
                </c:pt>
                <c:pt idx="194">
                  <c:v>-37.209803921568778</c:v>
                </c:pt>
                <c:pt idx="195">
                  <c:v>-17.409803921568781</c:v>
                </c:pt>
                <c:pt idx="196">
                  <c:v>-45.209803921568778</c:v>
                </c:pt>
                <c:pt idx="197">
                  <c:v>-49.209803921568778</c:v>
                </c:pt>
                <c:pt idx="198">
                  <c:v>-41.209803921568778</c:v>
                </c:pt>
                <c:pt idx="199">
                  <c:v>-25.409803921568781</c:v>
                </c:pt>
                <c:pt idx="200">
                  <c:v>-49.209803921568778</c:v>
                </c:pt>
                <c:pt idx="201">
                  <c:v>-53.309803921568786</c:v>
                </c:pt>
                <c:pt idx="202">
                  <c:v>-49.209803921568778</c:v>
                </c:pt>
                <c:pt idx="203">
                  <c:v>-25.409803921568781</c:v>
                </c:pt>
                <c:pt idx="204">
                  <c:v>-53.309803921568786</c:v>
                </c:pt>
                <c:pt idx="205">
                  <c:v>-49.209803921568778</c:v>
                </c:pt>
                <c:pt idx="206">
                  <c:v>-45.209803921568778</c:v>
                </c:pt>
                <c:pt idx="207">
                  <c:v>38.590196078431219</c:v>
                </c:pt>
                <c:pt idx="208">
                  <c:v>-45.209803921568778</c:v>
                </c:pt>
                <c:pt idx="209">
                  <c:v>-41.209803921568778</c:v>
                </c:pt>
                <c:pt idx="210">
                  <c:v>-41.209803921568778</c:v>
                </c:pt>
                <c:pt idx="211">
                  <c:v>-33.609803921568783</c:v>
                </c:pt>
                <c:pt idx="212">
                  <c:v>-21.409803921568781</c:v>
                </c:pt>
                <c:pt idx="213">
                  <c:v>-73.309803921568772</c:v>
                </c:pt>
                <c:pt idx="214">
                  <c:v>-45.209803921568778</c:v>
                </c:pt>
                <c:pt idx="215">
                  <c:v>-41.209803921568778</c:v>
                </c:pt>
                <c:pt idx="216">
                  <c:v>10.590196078431219</c:v>
                </c:pt>
                <c:pt idx="217">
                  <c:v>-37.209803921568778</c:v>
                </c:pt>
                <c:pt idx="218">
                  <c:v>-21.409803921568781</c:v>
                </c:pt>
                <c:pt idx="219">
                  <c:v>-17.409803921568781</c:v>
                </c:pt>
                <c:pt idx="220">
                  <c:v>-57.309803921568786</c:v>
                </c:pt>
                <c:pt idx="221">
                  <c:v>-33.609803921568783</c:v>
                </c:pt>
                <c:pt idx="222">
                  <c:v>-1.4098039215687805</c:v>
                </c:pt>
                <c:pt idx="223">
                  <c:v>-53.309803921568786</c:v>
                </c:pt>
                <c:pt idx="224">
                  <c:v>-69.309803921568772</c:v>
                </c:pt>
                <c:pt idx="225">
                  <c:v>-17.409803921568781</c:v>
                </c:pt>
                <c:pt idx="226">
                  <c:v>-13.409803921568781</c:v>
                </c:pt>
                <c:pt idx="227">
                  <c:v>-45.209803921568778</c:v>
                </c:pt>
                <c:pt idx="228">
                  <c:v>-45.209803921568778</c:v>
                </c:pt>
                <c:pt idx="229">
                  <c:v>-21.409803921568781</c:v>
                </c:pt>
                <c:pt idx="230">
                  <c:v>18.590196078431219</c:v>
                </c:pt>
                <c:pt idx="231">
                  <c:v>-29.209803921568778</c:v>
                </c:pt>
                <c:pt idx="232">
                  <c:v>-45.209803921568778</c:v>
                </c:pt>
                <c:pt idx="233">
                  <c:v>-37.209803921568778</c:v>
                </c:pt>
                <c:pt idx="234">
                  <c:v>66.590196078431219</c:v>
                </c:pt>
                <c:pt idx="235">
                  <c:v>-33.609803921568783</c:v>
                </c:pt>
                <c:pt idx="236">
                  <c:v>-9.4098039215687805</c:v>
                </c:pt>
                <c:pt idx="237">
                  <c:v>18.590196078431219</c:v>
                </c:pt>
                <c:pt idx="238">
                  <c:v>114.59019607843122</c:v>
                </c:pt>
                <c:pt idx="239">
                  <c:v>-17.409803921568781</c:v>
                </c:pt>
                <c:pt idx="240">
                  <c:v>-45.209803921568778</c:v>
                </c:pt>
                <c:pt idx="241">
                  <c:v>-25.409803921568781</c:v>
                </c:pt>
                <c:pt idx="242">
                  <c:v>6.5901960784312195</c:v>
                </c:pt>
                <c:pt idx="243">
                  <c:v>-33.609803921568783</c:v>
                </c:pt>
                <c:pt idx="244">
                  <c:v>-41.209803921568778</c:v>
                </c:pt>
                <c:pt idx="245">
                  <c:v>-17.409803921568781</c:v>
                </c:pt>
                <c:pt idx="246">
                  <c:v>10.590196078431219</c:v>
                </c:pt>
                <c:pt idx="247">
                  <c:v>-49.209803921568778</c:v>
                </c:pt>
                <c:pt idx="248">
                  <c:v>-37.209803921568778</c:v>
                </c:pt>
                <c:pt idx="249">
                  <c:v>-21.409803921568781</c:v>
                </c:pt>
                <c:pt idx="250">
                  <c:v>-1.4098039215687805</c:v>
                </c:pt>
                <c:pt idx="251">
                  <c:v>-37.209803921568778</c:v>
                </c:pt>
                <c:pt idx="252">
                  <c:v>-5.4098039215687805</c:v>
                </c:pt>
                <c:pt idx="253">
                  <c:v>-25.409803921568781</c:v>
                </c:pt>
                <c:pt idx="254">
                  <c:v>-41.209803921568778</c:v>
                </c:pt>
                <c:pt idx="255">
                  <c:v>-53.309803921568786</c:v>
                </c:pt>
                <c:pt idx="256">
                  <c:v>-41.209803921568778</c:v>
                </c:pt>
                <c:pt idx="257">
                  <c:v>-29.209803921568778</c:v>
                </c:pt>
                <c:pt idx="258">
                  <c:v>-29.209803921568778</c:v>
                </c:pt>
                <c:pt idx="259">
                  <c:v>-29.209803921568778</c:v>
                </c:pt>
                <c:pt idx="260">
                  <c:v>-5.4098039215687805</c:v>
                </c:pt>
                <c:pt idx="261">
                  <c:v>-9.4098039215687805</c:v>
                </c:pt>
                <c:pt idx="262">
                  <c:v>-29.209803921568778</c:v>
                </c:pt>
                <c:pt idx="263">
                  <c:v>-37.209803921568778</c:v>
                </c:pt>
                <c:pt idx="264">
                  <c:v>-37.209803921568778</c:v>
                </c:pt>
                <c:pt idx="265">
                  <c:v>10.590196078431219</c:v>
                </c:pt>
                <c:pt idx="266">
                  <c:v>-5.4098039215687805</c:v>
                </c:pt>
                <c:pt idx="267">
                  <c:v>-45.209803921568778</c:v>
                </c:pt>
                <c:pt idx="268">
                  <c:v>-53.309803921568786</c:v>
                </c:pt>
                <c:pt idx="269">
                  <c:v>-49.209803921568778</c:v>
                </c:pt>
                <c:pt idx="270">
                  <c:v>-45.209803921568778</c:v>
                </c:pt>
                <c:pt idx="271">
                  <c:v>6.5901960784312195</c:v>
                </c:pt>
                <c:pt idx="272">
                  <c:v>18.590196078431219</c:v>
                </c:pt>
                <c:pt idx="273">
                  <c:v>178.59019607843123</c:v>
                </c:pt>
                <c:pt idx="274">
                  <c:v>-29.209803921568778</c:v>
                </c:pt>
                <c:pt idx="275">
                  <c:v>58.590196078431219</c:v>
                </c:pt>
                <c:pt idx="276">
                  <c:v>2.5901960784312195</c:v>
                </c:pt>
                <c:pt idx="277">
                  <c:v>-29.209803921568778</c:v>
                </c:pt>
                <c:pt idx="278">
                  <c:v>-29.209803921568778</c:v>
                </c:pt>
                <c:pt idx="279">
                  <c:v>34.590196078431219</c:v>
                </c:pt>
                <c:pt idx="280">
                  <c:v>10.590196078431219</c:v>
                </c:pt>
                <c:pt idx="281">
                  <c:v>46.590196078431219</c:v>
                </c:pt>
                <c:pt idx="282">
                  <c:v>-37.209803921568778</c:v>
                </c:pt>
                <c:pt idx="283">
                  <c:v>-29.209803921568778</c:v>
                </c:pt>
                <c:pt idx="284">
                  <c:v>-49.209803921568778</c:v>
                </c:pt>
                <c:pt idx="285">
                  <c:v>-41.209803921568778</c:v>
                </c:pt>
                <c:pt idx="286">
                  <c:v>-41.209803921568778</c:v>
                </c:pt>
                <c:pt idx="287">
                  <c:v>-73.309803921568772</c:v>
                </c:pt>
                <c:pt idx="288">
                  <c:v>14.590196078431219</c:v>
                </c:pt>
                <c:pt idx="289">
                  <c:v>-9.4098039215687805</c:v>
                </c:pt>
                <c:pt idx="290">
                  <c:v>-25.409803921568781</c:v>
                </c:pt>
                <c:pt idx="291">
                  <c:v>-21.409803921568781</c:v>
                </c:pt>
                <c:pt idx="292">
                  <c:v>109.59019607843122</c:v>
                </c:pt>
                <c:pt idx="293">
                  <c:v>54.590196078431219</c:v>
                </c:pt>
                <c:pt idx="294">
                  <c:v>46.590196078431219</c:v>
                </c:pt>
                <c:pt idx="295">
                  <c:v>-37.209803921568778</c:v>
                </c:pt>
                <c:pt idx="296">
                  <c:v>2.5901960784312195</c:v>
                </c:pt>
                <c:pt idx="297">
                  <c:v>43.590196078431219</c:v>
                </c:pt>
                <c:pt idx="298">
                  <c:v>-37.209803921568778</c:v>
                </c:pt>
                <c:pt idx="299">
                  <c:v>155.59019607843123</c:v>
                </c:pt>
                <c:pt idx="300">
                  <c:v>14.590196078431219</c:v>
                </c:pt>
                <c:pt idx="301">
                  <c:v>26.590196078431219</c:v>
                </c:pt>
                <c:pt idx="302">
                  <c:v>14.590196078431219</c:v>
                </c:pt>
                <c:pt idx="303">
                  <c:v>106.59019607843122</c:v>
                </c:pt>
                <c:pt idx="304">
                  <c:v>-45.209803921568778</c:v>
                </c:pt>
                <c:pt idx="305">
                  <c:v>51.590196078431219</c:v>
                </c:pt>
                <c:pt idx="306">
                  <c:v>186.59019607843123</c:v>
                </c:pt>
                <c:pt idx="307">
                  <c:v>18.590196078431219</c:v>
                </c:pt>
                <c:pt idx="308">
                  <c:v>206.59019607843123</c:v>
                </c:pt>
                <c:pt idx="309">
                  <c:v>-25.409803921568781</c:v>
                </c:pt>
                <c:pt idx="310">
                  <c:v>2.5901960784312195</c:v>
                </c:pt>
                <c:pt idx="311">
                  <c:v>2.5901960784312195</c:v>
                </c:pt>
                <c:pt idx="312">
                  <c:v>-1.4098039215687805</c:v>
                </c:pt>
                <c:pt idx="313">
                  <c:v>-33.609803921568783</c:v>
                </c:pt>
                <c:pt idx="314">
                  <c:v>-21.409803921568781</c:v>
                </c:pt>
                <c:pt idx="315">
                  <c:v>-45.209803921568778</c:v>
                </c:pt>
                <c:pt idx="316">
                  <c:v>215.59019607843123</c:v>
                </c:pt>
                <c:pt idx="317">
                  <c:v>-57.309803921568786</c:v>
                </c:pt>
                <c:pt idx="318">
                  <c:v>-49.209803921568778</c:v>
                </c:pt>
                <c:pt idx="319">
                  <c:v>-1.4098039215687805</c:v>
                </c:pt>
                <c:pt idx="320">
                  <c:v>54.590196078431219</c:v>
                </c:pt>
                <c:pt idx="321">
                  <c:v>-33.609803921568783</c:v>
                </c:pt>
                <c:pt idx="322">
                  <c:v>18.590196078431219</c:v>
                </c:pt>
                <c:pt idx="323">
                  <c:v>6.5901960784312195</c:v>
                </c:pt>
                <c:pt idx="324">
                  <c:v>-37.209803921568778</c:v>
                </c:pt>
                <c:pt idx="325">
                  <c:v>-45.209803921568778</c:v>
                </c:pt>
                <c:pt idx="326">
                  <c:v>-25.409803921568781</c:v>
                </c:pt>
                <c:pt idx="327">
                  <c:v>261.59019607843123</c:v>
                </c:pt>
                <c:pt idx="328">
                  <c:v>-25.409803921568781</c:v>
                </c:pt>
                <c:pt idx="329">
                  <c:v>-5.4098039215687805</c:v>
                </c:pt>
                <c:pt idx="330">
                  <c:v>71.590196078431219</c:v>
                </c:pt>
                <c:pt idx="331">
                  <c:v>-5.4098039215687805</c:v>
                </c:pt>
                <c:pt idx="332">
                  <c:v>-49.209803921568778</c:v>
                </c:pt>
                <c:pt idx="333">
                  <c:v>-9.4098039215687805</c:v>
                </c:pt>
                <c:pt idx="334">
                  <c:v>58.590196078431219</c:v>
                </c:pt>
                <c:pt idx="335">
                  <c:v>150.59019607843123</c:v>
                </c:pt>
                <c:pt idx="336">
                  <c:v>-25.409803921568781</c:v>
                </c:pt>
                <c:pt idx="337">
                  <c:v>-53.309803921568786</c:v>
                </c:pt>
                <c:pt idx="338">
                  <c:v>71.590196078431219</c:v>
                </c:pt>
                <c:pt idx="339">
                  <c:v>78.590196078431219</c:v>
                </c:pt>
                <c:pt idx="340">
                  <c:v>-33.609803921568783</c:v>
                </c:pt>
                <c:pt idx="341">
                  <c:v>-17.409803921568781</c:v>
                </c:pt>
                <c:pt idx="342">
                  <c:v>-37.209803921568778</c:v>
                </c:pt>
                <c:pt idx="343">
                  <c:v>98.590196078431219</c:v>
                </c:pt>
                <c:pt idx="344">
                  <c:v>-29.209803921568778</c:v>
                </c:pt>
                <c:pt idx="345">
                  <c:v>-37.209803921568778</c:v>
                </c:pt>
                <c:pt idx="346">
                  <c:v>34.590196078431219</c:v>
                </c:pt>
                <c:pt idx="347">
                  <c:v>-29.209803921568778</c:v>
                </c:pt>
                <c:pt idx="348">
                  <c:v>114.59019607843122</c:v>
                </c:pt>
                <c:pt idx="349">
                  <c:v>-29.209803921568778</c:v>
                </c:pt>
                <c:pt idx="350">
                  <c:v>-41.209803921568778</c:v>
                </c:pt>
                <c:pt idx="351">
                  <c:v>2.5901960784312195</c:v>
                </c:pt>
                <c:pt idx="352">
                  <c:v>155.59019607843123</c:v>
                </c:pt>
                <c:pt idx="353">
                  <c:v>-45.209803921568778</c:v>
                </c:pt>
                <c:pt idx="354">
                  <c:v>-41.209803921568778</c:v>
                </c:pt>
                <c:pt idx="355">
                  <c:v>-57.309803921568786</c:v>
                </c:pt>
                <c:pt idx="356">
                  <c:v>26.590196078431219</c:v>
                </c:pt>
                <c:pt idx="357">
                  <c:v>-29.209803921568778</c:v>
                </c:pt>
                <c:pt idx="358">
                  <c:v>-49.209803921568778</c:v>
                </c:pt>
                <c:pt idx="359">
                  <c:v>18.590196078431219</c:v>
                </c:pt>
                <c:pt idx="360">
                  <c:v>123.59019607843122</c:v>
                </c:pt>
                <c:pt idx="361">
                  <c:v>-65.309803921568772</c:v>
                </c:pt>
                <c:pt idx="362">
                  <c:v>-25.409803921568781</c:v>
                </c:pt>
                <c:pt idx="363">
                  <c:v>34.590196078431219</c:v>
                </c:pt>
                <c:pt idx="364">
                  <c:v>170.59019607843123</c:v>
                </c:pt>
                <c:pt idx="365">
                  <c:v>-65.309803921568772</c:v>
                </c:pt>
                <c:pt idx="366">
                  <c:v>-65.309803921568772</c:v>
                </c:pt>
                <c:pt idx="367">
                  <c:v>22.590196078431219</c:v>
                </c:pt>
                <c:pt idx="368">
                  <c:v>51.590196078431219</c:v>
                </c:pt>
                <c:pt idx="369">
                  <c:v>-65.309803921568772</c:v>
                </c:pt>
                <c:pt idx="370">
                  <c:v>-29.209803921568778</c:v>
                </c:pt>
                <c:pt idx="371">
                  <c:v>-17.409803921568781</c:v>
                </c:pt>
                <c:pt idx="372">
                  <c:v>126.59019607843122</c:v>
                </c:pt>
                <c:pt idx="373">
                  <c:v>-53.309803921568786</c:v>
                </c:pt>
                <c:pt idx="374">
                  <c:v>-61.309803921568786</c:v>
                </c:pt>
                <c:pt idx="375">
                  <c:v>-45.209803921568778</c:v>
                </c:pt>
                <c:pt idx="376">
                  <c:v>-13.409803921568781</c:v>
                </c:pt>
                <c:pt idx="377">
                  <c:v>175.59019607843123</c:v>
                </c:pt>
                <c:pt idx="378">
                  <c:v>-49.209803921568778</c:v>
                </c:pt>
                <c:pt idx="379">
                  <c:v>-29.209803921568778</c:v>
                </c:pt>
                <c:pt idx="380">
                  <c:v>26.590196078431219</c:v>
                </c:pt>
                <c:pt idx="381">
                  <c:v>-29.209803921568778</c:v>
                </c:pt>
                <c:pt idx="382">
                  <c:v>-29.209803921568778</c:v>
                </c:pt>
                <c:pt idx="383">
                  <c:v>-17.409803921568781</c:v>
                </c:pt>
                <c:pt idx="384">
                  <c:v>58.590196078431219</c:v>
                </c:pt>
                <c:pt idx="385">
                  <c:v>138.59019607843123</c:v>
                </c:pt>
                <c:pt idx="386">
                  <c:v>-37.209803921568778</c:v>
                </c:pt>
                <c:pt idx="387">
                  <c:v>-53.309803921568786</c:v>
                </c:pt>
                <c:pt idx="388">
                  <c:v>-45.209803921568778</c:v>
                </c:pt>
                <c:pt idx="389">
                  <c:v>-17.409803921568781</c:v>
                </c:pt>
                <c:pt idx="390">
                  <c:v>200.59019607843123</c:v>
                </c:pt>
                <c:pt idx="391">
                  <c:v>-25.409803921568781</c:v>
                </c:pt>
                <c:pt idx="392">
                  <c:v>-45.209803921568778</c:v>
                </c:pt>
                <c:pt idx="393">
                  <c:v>248.59019607843123</c:v>
                </c:pt>
                <c:pt idx="394">
                  <c:v>51.590196078431219</c:v>
                </c:pt>
                <c:pt idx="395">
                  <c:v>-25.409803921568781</c:v>
                </c:pt>
                <c:pt idx="396">
                  <c:v>-53.309803921568786</c:v>
                </c:pt>
                <c:pt idx="397">
                  <c:v>-37.209803921568778</c:v>
                </c:pt>
                <c:pt idx="398">
                  <c:v>-21.409803921568781</c:v>
                </c:pt>
                <c:pt idx="399">
                  <c:v>54.590196078431219</c:v>
                </c:pt>
                <c:pt idx="400">
                  <c:v>98.590196078431219</c:v>
                </c:pt>
                <c:pt idx="401">
                  <c:v>-37.209803921568778</c:v>
                </c:pt>
                <c:pt idx="402">
                  <c:v>-45.209803921568778</c:v>
                </c:pt>
                <c:pt idx="403">
                  <c:v>-37.209803921568778</c:v>
                </c:pt>
                <c:pt idx="404">
                  <c:v>-81.309803921568772</c:v>
                </c:pt>
                <c:pt idx="405">
                  <c:v>-29.209803921568778</c:v>
                </c:pt>
                <c:pt idx="406">
                  <c:v>-53.309803921568786</c:v>
                </c:pt>
                <c:pt idx="407">
                  <c:v>-49.209803921568778</c:v>
                </c:pt>
                <c:pt idx="408">
                  <c:v>-77.309803921568772</c:v>
                </c:pt>
                <c:pt idx="409">
                  <c:v>-37.209803921568778</c:v>
                </c:pt>
                <c:pt idx="410">
                  <c:v>46.590196078431219</c:v>
                </c:pt>
                <c:pt idx="411">
                  <c:v>-37.209803921568778</c:v>
                </c:pt>
                <c:pt idx="412">
                  <c:v>-45.209803921568778</c:v>
                </c:pt>
                <c:pt idx="413">
                  <c:v>-29.209803921568778</c:v>
                </c:pt>
                <c:pt idx="414">
                  <c:v>10.590196078431219</c:v>
                </c:pt>
                <c:pt idx="415">
                  <c:v>22.590196078431219</c:v>
                </c:pt>
                <c:pt idx="416">
                  <c:v>130.59019607843123</c:v>
                </c:pt>
                <c:pt idx="417">
                  <c:v>-25.409803921568781</c:v>
                </c:pt>
                <c:pt idx="418">
                  <c:v>94.590196078431219</c:v>
                </c:pt>
                <c:pt idx="419">
                  <c:v>10.590196078431219</c:v>
                </c:pt>
                <c:pt idx="420">
                  <c:v>-41.209803921568778</c:v>
                </c:pt>
                <c:pt idx="421">
                  <c:v>10.590196078431219</c:v>
                </c:pt>
                <c:pt idx="422">
                  <c:v>18.590196078431219</c:v>
                </c:pt>
                <c:pt idx="423">
                  <c:v>30.590196078431219</c:v>
                </c:pt>
                <c:pt idx="424">
                  <c:v>143.59019607843123</c:v>
                </c:pt>
                <c:pt idx="425">
                  <c:v>18.590196078431219</c:v>
                </c:pt>
                <c:pt idx="426">
                  <c:v>43.590196078431219</c:v>
                </c:pt>
                <c:pt idx="427">
                  <c:v>18.590196078431219</c:v>
                </c:pt>
                <c:pt idx="428">
                  <c:v>89.590196078431219</c:v>
                </c:pt>
                <c:pt idx="429">
                  <c:v>51.590196078431219</c:v>
                </c:pt>
                <c:pt idx="430">
                  <c:v>58.590196078431219</c:v>
                </c:pt>
                <c:pt idx="431">
                  <c:v>98.590196078431219</c:v>
                </c:pt>
                <c:pt idx="432">
                  <c:v>54.590196078431219</c:v>
                </c:pt>
                <c:pt idx="433">
                  <c:v>54.590196078431219</c:v>
                </c:pt>
                <c:pt idx="434">
                  <c:v>54.590196078431219</c:v>
                </c:pt>
                <c:pt idx="435">
                  <c:v>118.59019607843122</c:v>
                </c:pt>
                <c:pt idx="436">
                  <c:v>74.590196078431219</c:v>
                </c:pt>
                <c:pt idx="437">
                  <c:v>78.590196078431219</c:v>
                </c:pt>
                <c:pt idx="438">
                  <c:v>114.59019607843122</c:v>
                </c:pt>
                <c:pt idx="439">
                  <c:v>89.590196078431219</c:v>
                </c:pt>
                <c:pt idx="440">
                  <c:v>94.590196078431219</c:v>
                </c:pt>
                <c:pt idx="441">
                  <c:v>118.59019607843122</c:v>
                </c:pt>
                <c:pt idx="442">
                  <c:v>163.59019607843123</c:v>
                </c:pt>
                <c:pt idx="443">
                  <c:v>146.59019607843123</c:v>
                </c:pt>
                <c:pt idx="444">
                  <c:v>158.59019607843123</c:v>
                </c:pt>
                <c:pt idx="445">
                  <c:v>118.59019607843122</c:v>
                </c:pt>
                <c:pt idx="446">
                  <c:v>150.59019607843123</c:v>
                </c:pt>
                <c:pt idx="447">
                  <c:v>146.59019607843123</c:v>
                </c:pt>
                <c:pt idx="448">
                  <c:v>135.59019607843123</c:v>
                </c:pt>
                <c:pt idx="449">
                  <c:v>158.59019607843123</c:v>
                </c:pt>
                <c:pt idx="450">
                  <c:v>163.59019607843123</c:v>
                </c:pt>
                <c:pt idx="451">
                  <c:v>245.59019607843123</c:v>
                </c:pt>
                <c:pt idx="452">
                  <c:v>203.59019607843123</c:v>
                </c:pt>
                <c:pt idx="453">
                  <c:v>183.59019607843123</c:v>
                </c:pt>
                <c:pt idx="454">
                  <c:v>193.59019607843123</c:v>
                </c:pt>
                <c:pt idx="455">
                  <c:v>215.59019607843123</c:v>
                </c:pt>
                <c:pt idx="456">
                  <c:v>261.59019607843123</c:v>
                </c:pt>
                <c:pt idx="457">
                  <c:v>208.59019607843123</c:v>
                </c:pt>
                <c:pt idx="458">
                  <c:v>221.59019607843123</c:v>
                </c:pt>
                <c:pt idx="459">
                  <c:v>362.59019607843123</c:v>
                </c:pt>
                <c:pt idx="460">
                  <c:v>445.59019607843123</c:v>
                </c:pt>
                <c:pt idx="461">
                  <c:v>529.59019607843118</c:v>
                </c:pt>
                <c:pt idx="462">
                  <c:v>312.59019607843123</c:v>
                </c:pt>
                <c:pt idx="463">
                  <c:v>322.59019607843123</c:v>
                </c:pt>
                <c:pt idx="464">
                  <c:v>412.59019607843123</c:v>
                </c:pt>
                <c:pt idx="465">
                  <c:v>435.59019607843123</c:v>
                </c:pt>
                <c:pt idx="466">
                  <c:v>395.59019607843123</c:v>
                </c:pt>
                <c:pt idx="467">
                  <c:v>355.59019607843123</c:v>
                </c:pt>
                <c:pt idx="468">
                  <c:v>358.59019607843123</c:v>
                </c:pt>
                <c:pt idx="469">
                  <c:v>375.59019607843123</c:v>
                </c:pt>
                <c:pt idx="470">
                  <c:v>448.59019607843123</c:v>
                </c:pt>
                <c:pt idx="471">
                  <c:v>485.59019607843123</c:v>
                </c:pt>
                <c:pt idx="472">
                  <c:v>405.59019607843123</c:v>
                </c:pt>
                <c:pt idx="473">
                  <c:v>385.59019607843123</c:v>
                </c:pt>
                <c:pt idx="474">
                  <c:v>412.59019607843123</c:v>
                </c:pt>
                <c:pt idx="475">
                  <c:v>412.59019607843123</c:v>
                </c:pt>
                <c:pt idx="476">
                  <c:v>445.59019607843123</c:v>
                </c:pt>
                <c:pt idx="477">
                  <c:v>465.59019607843123</c:v>
                </c:pt>
                <c:pt idx="478">
                  <c:v>442.59019607843123</c:v>
                </c:pt>
                <c:pt idx="479">
                  <c:v>472.59019607843123</c:v>
                </c:pt>
                <c:pt idx="480">
                  <c:v>485.59019607843123</c:v>
                </c:pt>
                <c:pt idx="481">
                  <c:v>532.59019607843118</c:v>
                </c:pt>
                <c:pt idx="482">
                  <c:v>472.59019607843123</c:v>
                </c:pt>
                <c:pt idx="483">
                  <c:v>515.59019607843118</c:v>
                </c:pt>
                <c:pt idx="484">
                  <c:v>692.59019607843118</c:v>
                </c:pt>
                <c:pt idx="485">
                  <c:v>612.59019607843118</c:v>
                </c:pt>
                <c:pt idx="486">
                  <c:v>622.59019607843118</c:v>
                </c:pt>
                <c:pt idx="487">
                  <c:v>565.59019607843118</c:v>
                </c:pt>
                <c:pt idx="488">
                  <c:v>605.59019607843118</c:v>
                </c:pt>
                <c:pt idx="489">
                  <c:v>642.59019607843118</c:v>
                </c:pt>
                <c:pt idx="490">
                  <c:v>595.59019607843118</c:v>
                </c:pt>
                <c:pt idx="491">
                  <c:v>615.59019607843118</c:v>
                </c:pt>
                <c:pt idx="492">
                  <c:v>719.59019607843118</c:v>
                </c:pt>
                <c:pt idx="493">
                  <c:v>562.59019607843118</c:v>
                </c:pt>
                <c:pt idx="494">
                  <c:v>632.59019607843118</c:v>
                </c:pt>
                <c:pt idx="495">
                  <c:v>649.59019607843118</c:v>
                </c:pt>
                <c:pt idx="496">
                  <c:v>729.59019607843118</c:v>
                </c:pt>
                <c:pt idx="497">
                  <c:v>699.59019607843118</c:v>
                </c:pt>
                <c:pt idx="498">
                  <c:v>692.59019607843118</c:v>
                </c:pt>
                <c:pt idx="499">
                  <c:v>772.59019607843118</c:v>
                </c:pt>
                <c:pt idx="500">
                  <c:v>799.59019607843118</c:v>
                </c:pt>
                <c:pt idx="501">
                  <c:v>792.59019607843118</c:v>
                </c:pt>
                <c:pt idx="502">
                  <c:v>819.59019607843118</c:v>
                </c:pt>
                <c:pt idx="503">
                  <c:v>829.59019607843118</c:v>
                </c:pt>
                <c:pt idx="504">
                  <c:v>1004.5901960784312</c:v>
                </c:pt>
                <c:pt idx="505">
                  <c:v>803.59019607843118</c:v>
                </c:pt>
                <c:pt idx="506">
                  <c:v>874.59019607843118</c:v>
                </c:pt>
                <c:pt idx="507">
                  <c:v>894.59019607843118</c:v>
                </c:pt>
                <c:pt idx="508">
                  <c:v>954.59019607843118</c:v>
                </c:pt>
                <c:pt idx="509">
                  <c:v>904.59019607843118</c:v>
                </c:pt>
                <c:pt idx="510">
                  <c:v>934.59019607843118</c:v>
                </c:pt>
                <c:pt idx="511">
                  <c:v>964.59019607843118</c:v>
                </c:pt>
                <c:pt idx="512">
                  <c:v>994.59019607843118</c:v>
                </c:pt>
                <c:pt idx="513">
                  <c:v>1024.5901960784313</c:v>
                </c:pt>
                <c:pt idx="514">
                  <c:v>1014.5901960784312</c:v>
                </c:pt>
                <c:pt idx="515">
                  <c:v>1024.5901960784313</c:v>
                </c:pt>
                <c:pt idx="516">
                  <c:v>1044.5901960784313</c:v>
                </c:pt>
                <c:pt idx="517">
                  <c:v>1104.5901960784313</c:v>
                </c:pt>
                <c:pt idx="518">
                  <c:v>1204.5901960784313</c:v>
                </c:pt>
                <c:pt idx="519">
                  <c:v>1134.5901960784313</c:v>
                </c:pt>
                <c:pt idx="520">
                  <c:v>1134.5901960784313</c:v>
                </c:pt>
                <c:pt idx="521">
                  <c:v>1204.5901960784313</c:v>
                </c:pt>
                <c:pt idx="522">
                  <c:v>1164.5901960784313</c:v>
                </c:pt>
                <c:pt idx="523">
                  <c:v>1254.5901960784313</c:v>
                </c:pt>
                <c:pt idx="524">
                  <c:v>1204.5901960784313</c:v>
                </c:pt>
                <c:pt idx="525">
                  <c:v>1244.5901960784313</c:v>
                </c:pt>
                <c:pt idx="526">
                  <c:v>1264.5901960784313</c:v>
                </c:pt>
                <c:pt idx="527">
                  <c:v>1284.5901960784313</c:v>
                </c:pt>
                <c:pt idx="528">
                  <c:v>1234.5901960784313</c:v>
                </c:pt>
                <c:pt idx="529">
                  <c:v>1314.5901960784313</c:v>
                </c:pt>
                <c:pt idx="530">
                  <c:v>1364.5901960784313</c:v>
                </c:pt>
                <c:pt idx="531">
                  <c:v>1364.5901960784313</c:v>
                </c:pt>
                <c:pt idx="532">
                  <c:v>1384.5901960784313</c:v>
                </c:pt>
                <c:pt idx="533">
                  <c:v>1434.5901960784313</c:v>
                </c:pt>
                <c:pt idx="534">
                  <c:v>1484.5901960784313</c:v>
                </c:pt>
                <c:pt idx="535">
                  <c:v>1594.5901960784313</c:v>
                </c:pt>
                <c:pt idx="536">
                  <c:v>1504.5901960784313</c:v>
                </c:pt>
                <c:pt idx="537">
                  <c:v>1524.5901960784313</c:v>
                </c:pt>
                <c:pt idx="538">
                  <c:v>1514.5901960784313</c:v>
                </c:pt>
                <c:pt idx="539">
                  <c:v>1564.5901960784313</c:v>
                </c:pt>
                <c:pt idx="540">
                  <c:v>1594.5901960784313</c:v>
                </c:pt>
                <c:pt idx="541">
                  <c:v>1624.5901960784313</c:v>
                </c:pt>
                <c:pt idx="542">
                  <c:v>1674.5901960784313</c:v>
                </c:pt>
                <c:pt idx="543">
                  <c:v>1664.5901960784313</c:v>
                </c:pt>
                <c:pt idx="544">
                  <c:v>1694.5901960784313</c:v>
                </c:pt>
                <c:pt idx="545">
                  <c:v>1714.5901960784313</c:v>
                </c:pt>
                <c:pt idx="546">
                  <c:v>1764.5901960784313</c:v>
                </c:pt>
                <c:pt idx="547">
                  <c:v>1764.5901960784313</c:v>
                </c:pt>
                <c:pt idx="548">
                  <c:v>1764.5901960784313</c:v>
                </c:pt>
                <c:pt idx="549">
                  <c:v>1774.5901960784313</c:v>
                </c:pt>
                <c:pt idx="550">
                  <c:v>1794.5901960784313</c:v>
                </c:pt>
                <c:pt idx="551">
                  <c:v>1844.5901960784313</c:v>
                </c:pt>
                <c:pt idx="552">
                  <c:v>1844.5901960784313</c:v>
                </c:pt>
                <c:pt idx="553">
                  <c:v>1864.5901960784313</c:v>
                </c:pt>
                <c:pt idx="554">
                  <c:v>1914.5901960784313</c:v>
                </c:pt>
                <c:pt idx="555">
                  <c:v>1944.5901960784313</c:v>
                </c:pt>
                <c:pt idx="556">
                  <c:v>1944.5901960784313</c:v>
                </c:pt>
                <c:pt idx="557">
                  <c:v>1924.5901960784313</c:v>
                </c:pt>
                <c:pt idx="558">
                  <c:v>1994.5901960784313</c:v>
                </c:pt>
                <c:pt idx="559">
                  <c:v>1974.5901960784313</c:v>
                </c:pt>
                <c:pt idx="560">
                  <c:v>2024.5901960784313</c:v>
                </c:pt>
                <c:pt idx="561">
                  <c:v>2074.5901960784313</c:v>
                </c:pt>
                <c:pt idx="562">
                  <c:v>2064.5901960784313</c:v>
                </c:pt>
                <c:pt idx="563">
                  <c:v>2074.5901960784313</c:v>
                </c:pt>
                <c:pt idx="564">
                  <c:v>2094.5901960784313</c:v>
                </c:pt>
                <c:pt idx="565">
                  <c:v>2124.5901960784313</c:v>
                </c:pt>
                <c:pt idx="566">
                  <c:v>2124.5901960784313</c:v>
                </c:pt>
                <c:pt idx="567">
                  <c:v>2124.5901960784313</c:v>
                </c:pt>
                <c:pt idx="568">
                  <c:v>2144.5901960784313</c:v>
                </c:pt>
                <c:pt idx="569">
                  <c:v>2124.5901960784313</c:v>
                </c:pt>
                <c:pt idx="570">
                  <c:v>2194.5901960784313</c:v>
                </c:pt>
                <c:pt idx="571">
                  <c:v>2194.5901960784313</c:v>
                </c:pt>
                <c:pt idx="572">
                  <c:v>2214.5901960784313</c:v>
                </c:pt>
                <c:pt idx="573">
                  <c:v>2244.5901960784313</c:v>
                </c:pt>
                <c:pt idx="574">
                  <c:v>2294.5901960784313</c:v>
                </c:pt>
                <c:pt idx="575">
                  <c:v>2274.5901960784313</c:v>
                </c:pt>
                <c:pt idx="576">
                  <c:v>2324.5901960784313</c:v>
                </c:pt>
                <c:pt idx="577">
                  <c:v>2394.5901960784313</c:v>
                </c:pt>
                <c:pt idx="578">
                  <c:v>2444.5901960784313</c:v>
                </c:pt>
                <c:pt idx="579">
                  <c:v>2394.5901960784313</c:v>
                </c:pt>
                <c:pt idx="580">
                  <c:v>2414.5901960784313</c:v>
                </c:pt>
                <c:pt idx="581">
                  <c:v>2524.5901960784313</c:v>
                </c:pt>
                <c:pt idx="582">
                  <c:v>2574.5901960784313</c:v>
                </c:pt>
                <c:pt idx="583">
                  <c:v>2544.5901960784313</c:v>
                </c:pt>
                <c:pt idx="584">
                  <c:v>2544.5901960784313</c:v>
                </c:pt>
                <c:pt idx="585">
                  <c:v>2574.5901960784313</c:v>
                </c:pt>
                <c:pt idx="586">
                  <c:v>2634.5901960784313</c:v>
                </c:pt>
                <c:pt idx="587">
                  <c:v>2734.5901960784313</c:v>
                </c:pt>
                <c:pt idx="588">
                  <c:v>2734.5901960784313</c:v>
                </c:pt>
                <c:pt idx="589">
                  <c:v>2764.5901960784313</c:v>
                </c:pt>
                <c:pt idx="590">
                  <c:v>2714.5901960784313</c:v>
                </c:pt>
                <c:pt idx="591">
                  <c:v>2734.5901960784313</c:v>
                </c:pt>
                <c:pt idx="592">
                  <c:v>2734.5901960784313</c:v>
                </c:pt>
                <c:pt idx="593">
                  <c:v>2744.5901960784313</c:v>
                </c:pt>
                <c:pt idx="594">
                  <c:v>2744.5901960784313</c:v>
                </c:pt>
                <c:pt idx="595">
                  <c:v>2784.5901960784313</c:v>
                </c:pt>
                <c:pt idx="596">
                  <c:v>2764.5901960784313</c:v>
                </c:pt>
                <c:pt idx="597">
                  <c:v>2744.5901960784313</c:v>
                </c:pt>
                <c:pt idx="598">
                  <c:v>2764.5901960784313</c:v>
                </c:pt>
                <c:pt idx="599">
                  <c:v>2794.5901960784313</c:v>
                </c:pt>
                <c:pt idx="600">
                  <c:v>2814.5901960784313</c:v>
                </c:pt>
                <c:pt idx="601">
                  <c:v>2834.5901960784313</c:v>
                </c:pt>
                <c:pt idx="602">
                  <c:v>2964.5901960784313</c:v>
                </c:pt>
                <c:pt idx="603">
                  <c:v>3034.5901960784313</c:v>
                </c:pt>
                <c:pt idx="604">
                  <c:v>2984.5901960784313</c:v>
                </c:pt>
                <c:pt idx="605">
                  <c:v>3034.5901960784313</c:v>
                </c:pt>
                <c:pt idx="606">
                  <c:v>3034.5901960784313</c:v>
                </c:pt>
                <c:pt idx="607">
                  <c:v>3064.5901960784313</c:v>
                </c:pt>
                <c:pt idx="608">
                  <c:v>3094.5901960784313</c:v>
                </c:pt>
                <c:pt idx="609">
                  <c:v>3064.5901960784313</c:v>
                </c:pt>
                <c:pt idx="610">
                  <c:v>3064.5901960784313</c:v>
                </c:pt>
                <c:pt idx="611">
                  <c:v>3094.5901960784313</c:v>
                </c:pt>
                <c:pt idx="612">
                  <c:v>3164.5901960784313</c:v>
                </c:pt>
                <c:pt idx="613">
                  <c:v>3314.5901960784313</c:v>
                </c:pt>
                <c:pt idx="614">
                  <c:v>3314.5901960784313</c:v>
                </c:pt>
                <c:pt idx="615">
                  <c:v>3284.5901960784313</c:v>
                </c:pt>
                <c:pt idx="616">
                  <c:v>3314.5901960784313</c:v>
                </c:pt>
                <c:pt idx="617">
                  <c:v>3284.5901960784313</c:v>
                </c:pt>
                <c:pt idx="618">
                  <c:v>3314.5901960784313</c:v>
                </c:pt>
                <c:pt idx="619">
                  <c:v>3314.5901960784313</c:v>
                </c:pt>
                <c:pt idx="620">
                  <c:v>3344.5901960784313</c:v>
                </c:pt>
                <c:pt idx="621">
                  <c:v>3344.5901960784313</c:v>
                </c:pt>
                <c:pt idx="622">
                  <c:v>3414.5901960784313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8-4DA1-BA23-060D52DB4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7B-4306-9429-AD86495178A5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Viscosity!$LE$2:$LE$17600</c:f>
              <c:numCache>
                <c:formatCode>General</c:formatCode>
                <c:ptCount val="17599"/>
                <c:pt idx="0">
                  <c:v>0</c:v>
                </c:pt>
                <c:pt idx="1">
                  <c:v>1.0704859475703802E-3</c:v>
                </c:pt>
                <c:pt idx="2">
                  <c:v>2.1409718951407603E-3</c:v>
                </c:pt>
                <c:pt idx="3">
                  <c:v>3.2114578427111405E-3</c:v>
                </c:pt>
                <c:pt idx="4">
                  <c:v>4.2819437902815206E-3</c:v>
                </c:pt>
                <c:pt idx="5">
                  <c:v>5.3524297378519008E-3</c:v>
                </c:pt>
                <c:pt idx="6">
                  <c:v>6.422915685422281E-3</c:v>
                </c:pt>
                <c:pt idx="7">
                  <c:v>7.4934016329926611E-3</c:v>
                </c:pt>
                <c:pt idx="8">
                  <c:v>8.5638875805630413E-3</c:v>
                </c:pt>
                <c:pt idx="9">
                  <c:v>9.6343735281334206E-3</c:v>
                </c:pt>
                <c:pt idx="10">
                  <c:v>1.0704859475703802E-2</c:v>
                </c:pt>
                <c:pt idx="11">
                  <c:v>1.1775345423274181E-2</c:v>
                </c:pt>
                <c:pt idx="12">
                  <c:v>1.2845831370844562E-2</c:v>
                </c:pt>
                <c:pt idx="13">
                  <c:v>1.3916317318414941E-2</c:v>
                </c:pt>
                <c:pt idx="14">
                  <c:v>1.4986803265985322E-2</c:v>
                </c:pt>
                <c:pt idx="15">
                  <c:v>1.60572892135557E-2</c:v>
                </c:pt>
                <c:pt idx="16">
                  <c:v>1.7127775161126083E-2</c:v>
                </c:pt>
                <c:pt idx="17">
                  <c:v>1.8198261108696462E-2</c:v>
                </c:pt>
                <c:pt idx="18">
                  <c:v>1.9268747056266841E-2</c:v>
                </c:pt>
                <c:pt idx="19">
                  <c:v>2.033923300383722E-2</c:v>
                </c:pt>
                <c:pt idx="20">
                  <c:v>2.1409718951407603E-2</c:v>
                </c:pt>
                <c:pt idx="21">
                  <c:v>2.2480204898977982E-2</c:v>
                </c:pt>
                <c:pt idx="22">
                  <c:v>2.3550690846548362E-2</c:v>
                </c:pt>
                <c:pt idx="23">
                  <c:v>2.4621176794118741E-2</c:v>
                </c:pt>
                <c:pt idx="24">
                  <c:v>2.5691662741689124E-2</c:v>
                </c:pt>
                <c:pt idx="25">
                  <c:v>2.6762148689259503E-2</c:v>
                </c:pt>
                <c:pt idx="26">
                  <c:v>2.7832634636829882E-2</c:v>
                </c:pt>
                <c:pt idx="27">
                  <c:v>2.8903120584400262E-2</c:v>
                </c:pt>
                <c:pt idx="28">
                  <c:v>2.9973606531970644E-2</c:v>
                </c:pt>
                <c:pt idx="29">
                  <c:v>3.1044092479541024E-2</c:v>
                </c:pt>
                <c:pt idx="30">
                  <c:v>3.21145784271114E-2</c:v>
                </c:pt>
                <c:pt idx="31">
                  <c:v>3.3185064374681786E-2</c:v>
                </c:pt>
                <c:pt idx="32">
                  <c:v>3.4255550322252165E-2</c:v>
                </c:pt>
                <c:pt idx="33">
                  <c:v>3.5326036269822544E-2</c:v>
                </c:pt>
                <c:pt idx="34">
                  <c:v>3.6396522217392924E-2</c:v>
                </c:pt>
                <c:pt idx="35">
                  <c:v>3.7467008164963303E-2</c:v>
                </c:pt>
                <c:pt idx="36">
                  <c:v>3.8537494112533682E-2</c:v>
                </c:pt>
                <c:pt idx="37">
                  <c:v>3.9607980060104062E-2</c:v>
                </c:pt>
                <c:pt idx="38">
                  <c:v>4.0678466007674441E-2</c:v>
                </c:pt>
                <c:pt idx="39">
                  <c:v>4.1748951955244827E-2</c:v>
                </c:pt>
                <c:pt idx="40">
                  <c:v>4.2819437902815206E-2</c:v>
                </c:pt>
                <c:pt idx="41">
                  <c:v>4.3889923850385586E-2</c:v>
                </c:pt>
                <c:pt idx="42">
                  <c:v>4.4960409797955965E-2</c:v>
                </c:pt>
                <c:pt idx="43">
                  <c:v>4.6030895745526344E-2</c:v>
                </c:pt>
                <c:pt idx="44">
                  <c:v>4.7101381693096724E-2</c:v>
                </c:pt>
                <c:pt idx="45">
                  <c:v>4.8171867640667103E-2</c:v>
                </c:pt>
                <c:pt idx="46">
                  <c:v>4.9242353588237482E-2</c:v>
                </c:pt>
                <c:pt idx="47">
                  <c:v>5.0312839535807861E-2</c:v>
                </c:pt>
                <c:pt idx="48">
                  <c:v>5.1383325483378248E-2</c:v>
                </c:pt>
                <c:pt idx="49">
                  <c:v>5.2453811430948627E-2</c:v>
                </c:pt>
                <c:pt idx="50">
                  <c:v>5.3524297378519006E-2</c:v>
                </c:pt>
                <c:pt idx="51">
                  <c:v>5.4594783326089386E-2</c:v>
                </c:pt>
                <c:pt idx="52">
                  <c:v>5.5665269273659765E-2</c:v>
                </c:pt>
                <c:pt idx="53">
                  <c:v>5.6735755221230144E-2</c:v>
                </c:pt>
                <c:pt idx="54">
                  <c:v>5.7806241168800523E-2</c:v>
                </c:pt>
                <c:pt idx="55">
                  <c:v>5.8876727116370903E-2</c:v>
                </c:pt>
                <c:pt idx="56">
                  <c:v>5.9947213063941289E-2</c:v>
                </c:pt>
                <c:pt idx="57">
                  <c:v>6.1017699011511668E-2</c:v>
                </c:pt>
                <c:pt idx="58">
                  <c:v>6.2088184959082048E-2</c:v>
                </c:pt>
                <c:pt idx="59">
                  <c:v>6.315867090665242E-2</c:v>
                </c:pt>
                <c:pt idx="60">
                  <c:v>6.4229156854222799E-2</c:v>
                </c:pt>
                <c:pt idx="61">
                  <c:v>6.5299642801793192E-2</c:v>
                </c:pt>
                <c:pt idx="62">
                  <c:v>6.6370128749363572E-2</c:v>
                </c:pt>
                <c:pt idx="63">
                  <c:v>6.7440614696933951E-2</c:v>
                </c:pt>
                <c:pt idx="64">
                  <c:v>6.851110064450433E-2</c:v>
                </c:pt>
                <c:pt idx="65">
                  <c:v>6.958158659207471E-2</c:v>
                </c:pt>
                <c:pt idx="66">
                  <c:v>7.0652072539645089E-2</c:v>
                </c:pt>
                <c:pt idx="67">
                  <c:v>7.1722558487215468E-2</c:v>
                </c:pt>
                <c:pt idx="68">
                  <c:v>7.2793044434785847E-2</c:v>
                </c:pt>
                <c:pt idx="69">
                  <c:v>7.3863530382356227E-2</c:v>
                </c:pt>
                <c:pt idx="70">
                  <c:v>7.4934016329926606E-2</c:v>
                </c:pt>
                <c:pt idx="71">
                  <c:v>7.6004502277496985E-2</c:v>
                </c:pt>
                <c:pt idx="72">
                  <c:v>7.7074988225067365E-2</c:v>
                </c:pt>
                <c:pt idx="73">
                  <c:v>7.8145474172637744E-2</c:v>
                </c:pt>
                <c:pt idx="74">
                  <c:v>7.9215960120208123E-2</c:v>
                </c:pt>
                <c:pt idx="75">
                  <c:v>8.0286446067778502E-2</c:v>
                </c:pt>
                <c:pt idx="76">
                  <c:v>8.1356932015348882E-2</c:v>
                </c:pt>
                <c:pt idx="77">
                  <c:v>8.2427417962919261E-2</c:v>
                </c:pt>
                <c:pt idx="78">
                  <c:v>8.3497903910489654E-2</c:v>
                </c:pt>
                <c:pt idx="79">
                  <c:v>8.4568389858060034E-2</c:v>
                </c:pt>
                <c:pt idx="80">
                  <c:v>8.5638875805630413E-2</c:v>
                </c:pt>
                <c:pt idx="81">
                  <c:v>8.6709361753200792E-2</c:v>
                </c:pt>
                <c:pt idx="82">
                  <c:v>8.7779847700771171E-2</c:v>
                </c:pt>
                <c:pt idx="83">
                  <c:v>8.8850333648341551E-2</c:v>
                </c:pt>
                <c:pt idx="84">
                  <c:v>8.992081959591193E-2</c:v>
                </c:pt>
                <c:pt idx="85">
                  <c:v>9.0991305543482309E-2</c:v>
                </c:pt>
                <c:pt idx="86">
                  <c:v>9.2061791491052689E-2</c:v>
                </c:pt>
                <c:pt idx="87">
                  <c:v>9.3132277438623068E-2</c:v>
                </c:pt>
                <c:pt idx="88">
                  <c:v>9.4202763386193447E-2</c:v>
                </c:pt>
                <c:pt idx="89">
                  <c:v>9.5273249333763826E-2</c:v>
                </c:pt>
                <c:pt idx="90">
                  <c:v>9.6343735281334206E-2</c:v>
                </c:pt>
                <c:pt idx="91">
                  <c:v>9.7414221228904585E-2</c:v>
                </c:pt>
                <c:pt idx="92">
                  <c:v>9.8484707176474964E-2</c:v>
                </c:pt>
                <c:pt idx="93">
                  <c:v>9.9555193124045344E-2</c:v>
                </c:pt>
                <c:pt idx="94">
                  <c:v>0.10062567907161572</c:v>
                </c:pt>
                <c:pt idx="95">
                  <c:v>0.10169616501918612</c:v>
                </c:pt>
                <c:pt idx="96">
                  <c:v>0.1027666509667565</c:v>
                </c:pt>
                <c:pt idx="97">
                  <c:v>0.10383713691432687</c:v>
                </c:pt>
                <c:pt idx="98">
                  <c:v>0.10490762286189725</c:v>
                </c:pt>
                <c:pt idx="99">
                  <c:v>0.10597810880946763</c:v>
                </c:pt>
                <c:pt idx="100">
                  <c:v>0.10704859475703801</c:v>
                </c:pt>
                <c:pt idx="101">
                  <c:v>0.10811908070460839</c:v>
                </c:pt>
                <c:pt idx="102">
                  <c:v>0.10918956665217877</c:v>
                </c:pt>
                <c:pt idx="103">
                  <c:v>0.11026005259974915</c:v>
                </c:pt>
                <c:pt idx="104">
                  <c:v>0.11133053854731953</c:v>
                </c:pt>
                <c:pt idx="105">
                  <c:v>0.11240102449488991</c:v>
                </c:pt>
                <c:pt idx="106">
                  <c:v>0.11347151044246029</c:v>
                </c:pt>
                <c:pt idx="107">
                  <c:v>0.11454199639003067</c:v>
                </c:pt>
                <c:pt idx="108">
                  <c:v>0.11561248233760105</c:v>
                </c:pt>
                <c:pt idx="109">
                  <c:v>0.11668296828517143</c:v>
                </c:pt>
                <c:pt idx="110">
                  <c:v>0.11775345423274181</c:v>
                </c:pt>
                <c:pt idx="111">
                  <c:v>0.11882394018031218</c:v>
                </c:pt>
                <c:pt idx="112">
                  <c:v>0.11989442612788258</c:v>
                </c:pt>
                <c:pt idx="113">
                  <c:v>0.12096491207545296</c:v>
                </c:pt>
                <c:pt idx="114">
                  <c:v>0.12203539802302334</c:v>
                </c:pt>
                <c:pt idx="115">
                  <c:v>0.12310588397059372</c:v>
                </c:pt>
                <c:pt idx="116">
                  <c:v>0.1241763699181641</c:v>
                </c:pt>
                <c:pt idx="117">
                  <c:v>0.12524685586573447</c:v>
                </c:pt>
                <c:pt idx="118">
                  <c:v>0.12631734181330484</c:v>
                </c:pt>
                <c:pt idx="119">
                  <c:v>0.12738782776087523</c:v>
                </c:pt>
                <c:pt idx="120">
                  <c:v>0.1284583137084456</c:v>
                </c:pt>
                <c:pt idx="121">
                  <c:v>0.12952879965601599</c:v>
                </c:pt>
                <c:pt idx="122">
                  <c:v>0.13059928560358638</c:v>
                </c:pt>
                <c:pt idx="123">
                  <c:v>0.13166977155115675</c:v>
                </c:pt>
                <c:pt idx="124">
                  <c:v>0.13274025749872714</c:v>
                </c:pt>
                <c:pt idx="125">
                  <c:v>0.13381074344629751</c:v>
                </c:pt>
                <c:pt idx="126">
                  <c:v>0.1348812293938679</c:v>
                </c:pt>
                <c:pt idx="127">
                  <c:v>0.13595171534143827</c:v>
                </c:pt>
                <c:pt idx="128">
                  <c:v>0.13702220128900866</c:v>
                </c:pt>
                <c:pt idx="129">
                  <c:v>0.13809268723657903</c:v>
                </c:pt>
                <c:pt idx="130">
                  <c:v>0.13916317318414942</c:v>
                </c:pt>
                <c:pt idx="131">
                  <c:v>0.14023365913171978</c:v>
                </c:pt>
                <c:pt idx="132">
                  <c:v>0.14130414507929018</c:v>
                </c:pt>
                <c:pt idx="133">
                  <c:v>0.14237463102686054</c:v>
                </c:pt>
                <c:pt idx="134">
                  <c:v>0.14344511697443094</c:v>
                </c:pt>
                <c:pt idx="135">
                  <c:v>0.1445156029220013</c:v>
                </c:pt>
                <c:pt idx="136">
                  <c:v>0.14558608886957169</c:v>
                </c:pt>
                <c:pt idx="137">
                  <c:v>0.14665657481714206</c:v>
                </c:pt>
                <c:pt idx="138">
                  <c:v>0.14772706076471245</c:v>
                </c:pt>
                <c:pt idx="139">
                  <c:v>0.14879754671228285</c:v>
                </c:pt>
                <c:pt idx="140">
                  <c:v>0.14986803265985321</c:v>
                </c:pt>
                <c:pt idx="141">
                  <c:v>0.15093851860742361</c:v>
                </c:pt>
                <c:pt idx="142">
                  <c:v>0.15200900455499397</c:v>
                </c:pt>
                <c:pt idx="143">
                  <c:v>0.15307949050256436</c:v>
                </c:pt>
                <c:pt idx="144">
                  <c:v>0.15414997645013473</c:v>
                </c:pt>
                <c:pt idx="145">
                  <c:v>0.15522046239770512</c:v>
                </c:pt>
                <c:pt idx="146">
                  <c:v>0.15629094834527549</c:v>
                </c:pt>
                <c:pt idx="147">
                  <c:v>0.15736143429284588</c:v>
                </c:pt>
                <c:pt idx="148">
                  <c:v>0.15843192024041625</c:v>
                </c:pt>
                <c:pt idx="149">
                  <c:v>0.15950240618798664</c:v>
                </c:pt>
                <c:pt idx="150">
                  <c:v>0.160572892135557</c:v>
                </c:pt>
                <c:pt idx="151">
                  <c:v>0.1616433780831274</c:v>
                </c:pt>
                <c:pt idx="152">
                  <c:v>0.16271386403069776</c:v>
                </c:pt>
                <c:pt idx="153">
                  <c:v>0.16378434997826816</c:v>
                </c:pt>
                <c:pt idx="154">
                  <c:v>0.16485483592583852</c:v>
                </c:pt>
                <c:pt idx="155">
                  <c:v>0.16592532187340892</c:v>
                </c:pt>
                <c:pt idx="156">
                  <c:v>0.16699580782097931</c:v>
                </c:pt>
                <c:pt idx="157">
                  <c:v>0.16806629376854967</c:v>
                </c:pt>
                <c:pt idx="158">
                  <c:v>0.16913677971612007</c:v>
                </c:pt>
                <c:pt idx="159">
                  <c:v>0.17020726566369043</c:v>
                </c:pt>
                <c:pt idx="160">
                  <c:v>0.17127775161126083</c:v>
                </c:pt>
                <c:pt idx="161">
                  <c:v>0.17234823755883119</c:v>
                </c:pt>
                <c:pt idx="162">
                  <c:v>0.17341872350640158</c:v>
                </c:pt>
                <c:pt idx="163">
                  <c:v>0.17448920945397195</c:v>
                </c:pt>
                <c:pt idx="164">
                  <c:v>0.17555969540154234</c:v>
                </c:pt>
                <c:pt idx="165">
                  <c:v>0.17663018134911271</c:v>
                </c:pt>
                <c:pt idx="166">
                  <c:v>0.1777006672966831</c:v>
                </c:pt>
                <c:pt idx="167">
                  <c:v>0.17877115324425347</c:v>
                </c:pt>
                <c:pt idx="168">
                  <c:v>0.17984163919182386</c:v>
                </c:pt>
                <c:pt idx="169">
                  <c:v>0.18091212513939423</c:v>
                </c:pt>
                <c:pt idx="170">
                  <c:v>0.18198261108696462</c:v>
                </c:pt>
                <c:pt idx="171">
                  <c:v>0.18305309703453498</c:v>
                </c:pt>
                <c:pt idx="172">
                  <c:v>0.18412358298210538</c:v>
                </c:pt>
                <c:pt idx="173">
                  <c:v>0.18519406892967577</c:v>
                </c:pt>
                <c:pt idx="174">
                  <c:v>0.18626455487724614</c:v>
                </c:pt>
                <c:pt idx="175">
                  <c:v>0.18733504082481653</c:v>
                </c:pt>
                <c:pt idx="176">
                  <c:v>0.18840552677238689</c:v>
                </c:pt>
                <c:pt idx="177">
                  <c:v>0.18947601271995729</c:v>
                </c:pt>
                <c:pt idx="178">
                  <c:v>0.19054649866752765</c:v>
                </c:pt>
                <c:pt idx="179">
                  <c:v>0.19161698461509805</c:v>
                </c:pt>
                <c:pt idx="180">
                  <c:v>0.19268747056266841</c:v>
                </c:pt>
                <c:pt idx="181">
                  <c:v>0.1937579565102388</c:v>
                </c:pt>
                <c:pt idx="182">
                  <c:v>0.19482844245780917</c:v>
                </c:pt>
                <c:pt idx="183">
                  <c:v>0.19589892840537956</c:v>
                </c:pt>
                <c:pt idx="184">
                  <c:v>0.19696941435294993</c:v>
                </c:pt>
                <c:pt idx="185">
                  <c:v>0.19803990030052032</c:v>
                </c:pt>
                <c:pt idx="186">
                  <c:v>0.19911038624809069</c:v>
                </c:pt>
                <c:pt idx="187">
                  <c:v>0.20018087219566108</c:v>
                </c:pt>
                <c:pt idx="188">
                  <c:v>0.20125135814323145</c:v>
                </c:pt>
                <c:pt idx="189">
                  <c:v>0.20232184409080184</c:v>
                </c:pt>
                <c:pt idx="190">
                  <c:v>0.20339233003837223</c:v>
                </c:pt>
                <c:pt idx="191">
                  <c:v>0.2044628159859426</c:v>
                </c:pt>
                <c:pt idx="192">
                  <c:v>0.20553330193351299</c:v>
                </c:pt>
                <c:pt idx="193">
                  <c:v>0.20660378788108336</c:v>
                </c:pt>
                <c:pt idx="194">
                  <c:v>0.20767427382865375</c:v>
                </c:pt>
                <c:pt idx="195">
                  <c:v>0.20874475977622411</c:v>
                </c:pt>
                <c:pt idx="196">
                  <c:v>0.20981524572379451</c:v>
                </c:pt>
                <c:pt idx="197">
                  <c:v>0.21088573167136487</c:v>
                </c:pt>
                <c:pt idx="198">
                  <c:v>0.21195621761893527</c:v>
                </c:pt>
                <c:pt idx="199">
                  <c:v>0.21302670356650563</c:v>
                </c:pt>
                <c:pt idx="200">
                  <c:v>0.21409718951407603</c:v>
                </c:pt>
                <c:pt idx="201">
                  <c:v>0.21516767546164639</c:v>
                </c:pt>
                <c:pt idx="202">
                  <c:v>0.21623816140921678</c:v>
                </c:pt>
                <c:pt idx="203">
                  <c:v>0.21730864735678715</c:v>
                </c:pt>
                <c:pt idx="204">
                  <c:v>0.21837913330435754</c:v>
                </c:pt>
                <c:pt idx="205">
                  <c:v>0.21944961925192791</c:v>
                </c:pt>
                <c:pt idx="206">
                  <c:v>0.2205201051994983</c:v>
                </c:pt>
                <c:pt idx="207">
                  <c:v>0.22159059114706869</c:v>
                </c:pt>
                <c:pt idx="208">
                  <c:v>0.22266107709463906</c:v>
                </c:pt>
                <c:pt idx="209">
                  <c:v>0.22373156304220945</c:v>
                </c:pt>
                <c:pt idx="210">
                  <c:v>0.22480204898977982</c:v>
                </c:pt>
                <c:pt idx="211">
                  <c:v>0.22587253493735021</c:v>
                </c:pt>
                <c:pt idx="212">
                  <c:v>0.22694302088492058</c:v>
                </c:pt>
                <c:pt idx="213">
                  <c:v>0.22801350683249097</c:v>
                </c:pt>
                <c:pt idx="214">
                  <c:v>0.22908399278006134</c:v>
                </c:pt>
                <c:pt idx="215">
                  <c:v>0.23015447872763173</c:v>
                </c:pt>
                <c:pt idx="216">
                  <c:v>0.23122496467520209</c:v>
                </c:pt>
                <c:pt idx="217">
                  <c:v>0.23229545062277249</c:v>
                </c:pt>
                <c:pt idx="218">
                  <c:v>0.23336593657034285</c:v>
                </c:pt>
                <c:pt idx="219">
                  <c:v>0.23443642251791325</c:v>
                </c:pt>
                <c:pt idx="220">
                  <c:v>0.23550690846548361</c:v>
                </c:pt>
                <c:pt idx="221">
                  <c:v>0.236577394413054</c:v>
                </c:pt>
                <c:pt idx="222">
                  <c:v>0.23764788036062437</c:v>
                </c:pt>
                <c:pt idx="223">
                  <c:v>0.23871836630819476</c:v>
                </c:pt>
                <c:pt idx="224">
                  <c:v>0.23978885225576516</c:v>
                </c:pt>
                <c:pt idx="225">
                  <c:v>0.24085933820333552</c:v>
                </c:pt>
                <c:pt idx="226">
                  <c:v>0.24192982415090591</c:v>
                </c:pt>
                <c:pt idx="227">
                  <c:v>0.24300031009847628</c:v>
                </c:pt>
                <c:pt idx="228">
                  <c:v>0.24407079604604667</c:v>
                </c:pt>
                <c:pt idx="229">
                  <c:v>0.24514128199361704</c:v>
                </c:pt>
                <c:pt idx="230">
                  <c:v>0.24621176794118743</c:v>
                </c:pt>
                <c:pt idx="231">
                  <c:v>0.2472822538887578</c:v>
                </c:pt>
                <c:pt idx="232">
                  <c:v>0.24835273983632819</c:v>
                </c:pt>
                <c:pt idx="233">
                  <c:v>0.24942322578389856</c:v>
                </c:pt>
                <c:pt idx="234">
                  <c:v>0.25049371173146895</c:v>
                </c:pt>
                <c:pt idx="235">
                  <c:v>0.25156419767903931</c:v>
                </c:pt>
                <c:pt idx="236">
                  <c:v>0.25263468362660968</c:v>
                </c:pt>
                <c:pt idx="237">
                  <c:v>0.2537051695741801</c:v>
                </c:pt>
                <c:pt idx="238">
                  <c:v>0.25477565552175047</c:v>
                </c:pt>
                <c:pt idx="239">
                  <c:v>0.25584614146932083</c:v>
                </c:pt>
                <c:pt idx="240">
                  <c:v>0.2569166274168912</c:v>
                </c:pt>
                <c:pt idx="241">
                  <c:v>0.25798711336446162</c:v>
                </c:pt>
                <c:pt idx="242">
                  <c:v>0.25905759931203198</c:v>
                </c:pt>
                <c:pt idx="243">
                  <c:v>0.26012808525960235</c:v>
                </c:pt>
                <c:pt idx="244">
                  <c:v>0.26119857120717277</c:v>
                </c:pt>
                <c:pt idx="245">
                  <c:v>0.26226905715474313</c:v>
                </c:pt>
                <c:pt idx="246">
                  <c:v>0.2633395431023135</c:v>
                </c:pt>
                <c:pt idx="247">
                  <c:v>0.26441002904988387</c:v>
                </c:pt>
                <c:pt idx="248">
                  <c:v>0.26548051499745429</c:v>
                </c:pt>
                <c:pt idx="249">
                  <c:v>0.26655100094502465</c:v>
                </c:pt>
                <c:pt idx="250">
                  <c:v>0.26762148689259502</c:v>
                </c:pt>
                <c:pt idx="251">
                  <c:v>0.26869197284016538</c:v>
                </c:pt>
                <c:pt idx="252">
                  <c:v>0.2697624587877358</c:v>
                </c:pt>
                <c:pt idx="253">
                  <c:v>0.27083294473530617</c:v>
                </c:pt>
                <c:pt idx="254">
                  <c:v>0.27190343068287653</c:v>
                </c:pt>
                <c:pt idx="255">
                  <c:v>0.2729739166304469</c:v>
                </c:pt>
                <c:pt idx="256">
                  <c:v>0.27404440257801732</c:v>
                </c:pt>
                <c:pt idx="257">
                  <c:v>0.27511488852558769</c:v>
                </c:pt>
                <c:pt idx="258">
                  <c:v>0.27618537447315805</c:v>
                </c:pt>
                <c:pt idx="259">
                  <c:v>0.27725586042072847</c:v>
                </c:pt>
                <c:pt idx="260">
                  <c:v>0.27832634636829884</c:v>
                </c:pt>
                <c:pt idx="261">
                  <c:v>0.2793968323158692</c:v>
                </c:pt>
                <c:pt idx="262">
                  <c:v>0.28046731826343957</c:v>
                </c:pt>
                <c:pt idx="263">
                  <c:v>0.28153780421100999</c:v>
                </c:pt>
                <c:pt idx="264">
                  <c:v>0.28260829015858036</c:v>
                </c:pt>
                <c:pt idx="265">
                  <c:v>0.28367877610615072</c:v>
                </c:pt>
                <c:pt idx="266">
                  <c:v>0.28474926205372109</c:v>
                </c:pt>
                <c:pt idx="267">
                  <c:v>0.28581974800129151</c:v>
                </c:pt>
                <c:pt idx="268">
                  <c:v>0.28689023394886187</c:v>
                </c:pt>
                <c:pt idx="269">
                  <c:v>0.28796071989643224</c:v>
                </c:pt>
                <c:pt idx="270">
                  <c:v>0.2890312058440026</c:v>
                </c:pt>
                <c:pt idx="271">
                  <c:v>0.29010169179157302</c:v>
                </c:pt>
                <c:pt idx="272">
                  <c:v>0.29117217773914339</c:v>
                </c:pt>
                <c:pt idx="273">
                  <c:v>0.29224266368671376</c:v>
                </c:pt>
                <c:pt idx="274">
                  <c:v>0.29331314963428412</c:v>
                </c:pt>
                <c:pt idx="275">
                  <c:v>0.29438363558185454</c:v>
                </c:pt>
                <c:pt idx="276">
                  <c:v>0.29545412152942491</c:v>
                </c:pt>
                <c:pt idx="277">
                  <c:v>0.29652460747699527</c:v>
                </c:pt>
                <c:pt idx="278">
                  <c:v>0.29759509342456569</c:v>
                </c:pt>
                <c:pt idx="279">
                  <c:v>0.29866557937213606</c:v>
                </c:pt>
                <c:pt idx="280">
                  <c:v>0.29973606531970642</c:v>
                </c:pt>
                <c:pt idx="281">
                  <c:v>0.30080655126727679</c:v>
                </c:pt>
                <c:pt idx="282">
                  <c:v>0.30187703721484721</c:v>
                </c:pt>
                <c:pt idx="283">
                  <c:v>0.30294752316241758</c:v>
                </c:pt>
                <c:pt idx="284">
                  <c:v>0.30401800910998794</c:v>
                </c:pt>
                <c:pt idx="285">
                  <c:v>0.30508849505755831</c:v>
                </c:pt>
                <c:pt idx="286">
                  <c:v>0.30615898100512873</c:v>
                </c:pt>
                <c:pt idx="287">
                  <c:v>0.30722946695269909</c:v>
                </c:pt>
                <c:pt idx="288">
                  <c:v>0.30829995290026946</c:v>
                </c:pt>
                <c:pt idx="289">
                  <c:v>0.30937043884783982</c:v>
                </c:pt>
                <c:pt idx="290">
                  <c:v>0.31044092479541024</c:v>
                </c:pt>
                <c:pt idx="291">
                  <c:v>0.31151141074298061</c:v>
                </c:pt>
                <c:pt idx="292">
                  <c:v>0.31258189669055098</c:v>
                </c:pt>
                <c:pt idx="293">
                  <c:v>0.3136523826381214</c:v>
                </c:pt>
                <c:pt idx="294">
                  <c:v>0.31472286858569176</c:v>
                </c:pt>
                <c:pt idx="295">
                  <c:v>0.31579335453326213</c:v>
                </c:pt>
                <c:pt idx="296">
                  <c:v>0.31686384048083249</c:v>
                </c:pt>
                <c:pt idx="297">
                  <c:v>0.31793432642840291</c:v>
                </c:pt>
                <c:pt idx="298">
                  <c:v>0.31900481237597328</c:v>
                </c:pt>
                <c:pt idx="299">
                  <c:v>0.32007529832354364</c:v>
                </c:pt>
                <c:pt idx="300">
                  <c:v>0.32114578427111401</c:v>
                </c:pt>
                <c:pt idx="301">
                  <c:v>0.32221627021868443</c:v>
                </c:pt>
                <c:pt idx="302">
                  <c:v>0.3232867561662548</c:v>
                </c:pt>
                <c:pt idx="303">
                  <c:v>0.32435724211382516</c:v>
                </c:pt>
                <c:pt idx="304">
                  <c:v>0.32542772806139553</c:v>
                </c:pt>
                <c:pt idx="305">
                  <c:v>0.32649821400896595</c:v>
                </c:pt>
                <c:pt idx="306">
                  <c:v>0.32756869995653631</c:v>
                </c:pt>
                <c:pt idx="307">
                  <c:v>0.32863918590410668</c:v>
                </c:pt>
                <c:pt idx="308">
                  <c:v>0.32970967185167704</c:v>
                </c:pt>
                <c:pt idx="309">
                  <c:v>0.33078015779924747</c:v>
                </c:pt>
                <c:pt idx="310">
                  <c:v>0.33185064374681783</c:v>
                </c:pt>
                <c:pt idx="311">
                  <c:v>0.3329211296943882</c:v>
                </c:pt>
                <c:pt idx="312">
                  <c:v>0.33399161564195862</c:v>
                </c:pt>
                <c:pt idx="313">
                  <c:v>0.33506210158952898</c:v>
                </c:pt>
                <c:pt idx="314">
                  <c:v>0.33613258753709935</c:v>
                </c:pt>
                <c:pt idx="315">
                  <c:v>0.33720307348466971</c:v>
                </c:pt>
                <c:pt idx="316">
                  <c:v>0.33827355943224013</c:v>
                </c:pt>
                <c:pt idx="317">
                  <c:v>0.3393440453798105</c:v>
                </c:pt>
                <c:pt idx="318">
                  <c:v>0.34041453132738086</c:v>
                </c:pt>
                <c:pt idx="319">
                  <c:v>0.34148501727495123</c:v>
                </c:pt>
                <c:pt idx="320">
                  <c:v>0.34255550322252165</c:v>
                </c:pt>
                <c:pt idx="321">
                  <c:v>0.34362598917009202</c:v>
                </c:pt>
                <c:pt idx="322">
                  <c:v>0.34469647511766238</c:v>
                </c:pt>
                <c:pt idx="323">
                  <c:v>0.34576696106523275</c:v>
                </c:pt>
                <c:pt idx="324">
                  <c:v>0.34683744701280317</c:v>
                </c:pt>
                <c:pt idx="325">
                  <c:v>0.34790793296037353</c:v>
                </c:pt>
                <c:pt idx="326">
                  <c:v>0.3489784189079439</c:v>
                </c:pt>
                <c:pt idx="327">
                  <c:v>0.35004890485551432</c:v>
                </c:pt>
                <c:pt idx="328">
                  <c:v>0.35111939080308469</c:v>
                </c:pt>
                <c:pt idx="329">
                  <c:v>0.35218987675065505</c:v>
                </c:pt>
                <c:pt idx="330">
                  <c:v>0.35326036269822542</c:v>
                </c:pt>
                <c:pt idx="331">
                  <c:v>0.35433084864579584</c:v>
                </c:pt>
                <c:pt idx="332">
                  <c:v>0.3554013345933662</c:v>
                </c:pt>
                <c:pt idx="333">
                  <c:v>0.35647182054093657</c:v>
                </c:pt>
                <c:pt idx="334">
                  <c:v>0.35754230648850693</c:v>
                </c:pt>
                <c:pt idx="335">
                  <c:v>0.35861279243607735</c:v>
                </c:pt>
                <c:pt idx="336">
                  <c:v>0.35968327838364772</c:v>
                </c:pt>
                <c:pt idx="337">
                  <c:v>0.36075376433121809</c:v>
                </c:pt>
                <c:pt idx="338">
                  <c:v>0.36182425027878845</c:v>
                </c:pt>
                <c:pt idx="339">
                  <c:v>0.36289473622635887</c:v>
                </c:pt>
                <c:pt idx="340">
                  <c:v>0.36396522217392924</c:v>
                </c:pt>
                <c:pt idx="341">
                  <c:v>0.3650357081214996</c:v>
                </c:pt>
                <c:pt idx="342">
                  <c:v>0.36610619406906997</c:v>
                </c:pt>
                <c:pt idx="343">
                  <c:v>0.36717668001664039</c:v>
                </c:pt>
                <c:pt idx="344">
                  <c:v>0.36824716596421075</c:v>
                </c:pt>
                <c:pt idx="345">
                  <c:v>0.36931765191178112</c:v>
                </c:pt>
                <c:pt idx="346">
                  <c:v>0.37038813785935154</c:v>
                </c:pt>
                <c:pt idx="347">
                  <c:v>0.37145862380692191</c:v>
                </c:pt>
                <c:pt idx="348">
                  <c:v>0.37252910975449227</c:v>
                </c:pt>
                <c:pt idx="349">
                  <c:v>0.37359959570206264</c:v>
                </c:pt>
                <c:pt idx="350">
                  <c:v>0.37467008164963306</c:v>
                </c:pt>
                <c:pt idx="351">
                  <c:v>0.37574056759720342</c:v>
                </c:pt>
                <c:pt idx="352">
                  <c:v>0.37681105354477379</c:v>
                </c:pt>
                <c:pt idx="353">
                  <c:v>0.37788153949234415</c:v>
                </c:pt>
                <c:pt idx="354">
                  <c:v>0.37895202543991457</c:v>
                </c:pt>
                <c:pt idx="355">
                  <c:v>0.38002251138748494</c:v>
                </c:pt>
                <c:pt idx="356">
                  <c:v>0.38109299733505531</c:v>
                </c:pt>
                <c:pt idx="357">
                  <c:v>0.38216348328262567</c:v>
                </c:pt>
                <c:pt idx="358">
                  <c:v>0.38323396923019609</c:v>
                </c:pt>
                <c:pt idx="359">
                  <c:v>0.38430445517776646</c:v>
                </c:pt>
                <c:pt idx="360">
                  <c:v>0.38537494112533682</c:v>
                </c:pt>
                <c:pt idx="361">
                  <c:v>0.38644542707290724</c:v>
                </c:pt>
                <c:pt idx="362">
                  <c:v>0.38751591302047761</c:v>
                </c:pt>
                <c:pt idx="363">
                  <c:v>0.38858639896804797</c:v>
                </c:pt>
                <c:pt idx="364">
                  <c:v>0.38965688491561834</c:v>
                </c:pt>
                <c:pt idx="365">
                  <c:v>0.39072737086318876</c:v>
                </c:pt>
                <c:pt idx="366">
                  <c:v>0.39179785681075913</c:v>
                </c:pt>
                <c:pt idx="367">
                  <c:v>0.39286834275832949</c:v>
                </c:pt>
                <c:pt idx="368">
                  <c:v>0.39393882870589986</c:v>
                </c:pt>
                <c:pt idx="369">
                  <c:v>0.39500931465347028</c:v>
                </c:pt>
                <c:pt idx="370">
                  <c:v>0.39607980060104064</c:v>
                </c:pt>
                <c:pt idx="371">
                  <c:v>0.39715028654861101</c:v>
                </c:pt>
                <c:pt idx="372">
                  <c:v>0.39822077249618137</c:v>
                </c:pt>
                <c:pt idx="373">
                  <c:v>0.3992912584437518</c:v>
                </c:pt>
                <c:pt idx="374">
                  <c:v>0.40036174439132216</c:v>
                </c:pt>
                <c:pt idx="375">
                  <c:v>0.40143223033889253</c:v>
                </c:pt>
                <c:pt idx="376">
                  <c:v>0.40250271628646289</c:v>
                </c:pt>
                <c:pt idx="377">
                  <c:v>0.40357320223403331</c:v>
                </c:pt>
                <c:pt idx="378">
                  <c:v>0.40464368818160368</c:v>
                </c:pt>
                <c:pt idx="379">
                  <c:v>0.40571417412917404</c:v>
                </c:pt>
                <c:pt idx="380">
                  <c:v>0.40678466007674446</c:v>
                </c:pt>
                <c:pt idx="381">
                  <c:v>0.40785514602431483</c:v>
                </c:pt>
                <c:pt idx="382">
                  <c:v>0.4089256319718852</c:v>
                </c:pt>
                <c:pt idx="383">
                  <c:v>0.40999611791945556</c:v>
                </c:pt>
                <c:pt idx="384">
                  <c:v>0.41106660386702598</c:v>
                </c:pt>
                <c:pt idx="385">
                  <c:v>0.41213708981459635</c:v>
                </c:pt>
                <c:pt idx="386">
                  <c:v>0.41320757576216671</c:v>
                </c:pt>
                <c:pt idx="387">
                  <c:v>0.41427806170973708</c:v>
                </c:pt>
                <c:pt idx="388">
                  <c:v>0.4153485476573075</c:v>
                </c:pt>
                <c:pt idx="389">
                  <c:v>0.41641903360487786</c:v>
                </c:pt>
                <c:pt idx="390">
                  <c:v>0.41748951955244823</c:v>
                </c:pt>
                <c:pt idx="391">
                  <c:v>0.41856000550001859</c:v>
                </c:pt>
                <c:pt idx="392">
                  <c:v>0.41963049144758902</c:v>
                </c:pt>
                <c:pt idx="393">
                  <c:v>0.42070097739515938</c:v>
                </c:pt>
                <c:pt idx="394">
                  <c:v>0.42177146334272975</c:v>
                </c:pt>
                <c:pt idx="395">
                  <c:v>0.42284194929030017</c:v>
                </c:pt>
                <c:pt idx="396">
                  <c:v>0.42391243523787053</c:v>
                </c:pt>
                <c:pt idx="397">
                  <c:v>0.4249829211854409</c:v>
                </c:pt>
                <c:pt idx="398">
                  <c:v>0.42605340713301126</c:v>
                </c:pt>
                <c:pt idx="399">
                  <c:v>0.42712389308058168</c:v>
                </c:pt>
                <c:pt idx="400">
                  <c:v>0.42819437902815205</c:v>
                </c:pt>
                <c:pt idx="401">
                  <c:v>0.42926486497572242</c:v>
                </c:pt>
                <c:pt idx="402">
                  <c:v>0.43033535092329278</c:v>
                </c:pt>
                <c:pt idx="403">
                  <c:v>0.4314058368708632</c:v>
                </c:pt>
                <c:pt idx="404">
                  <c:v>0.43247632281843357</c:v>
                </c:pt>
                <c:pt idx="405">
                  <c:v>0.43354680876600393</c:v>
                </c:pt>
                <c:pt idx="406">
                  <c:v>0.4346172947135743</c:v>
                </c:pt>
                <c:pt idx="407">
                  <c:v>0.43568778066114472</c:v>
                </c:pt>
                <c:pt idx="408">
                  <c:v>0.43675826660871508</c:v>
                </c:pt>
                <c:pt idx="409">
                  <c:v>0.43782875255628545</c:v>
                </c:pt>
                <c:pt idx="410">
                  <c:v>0.43889923850385582</c:v>
                </c:pt>
                <c:pt idx="411">
                  <c:v>0.43996972445142624</c:v>
                </c:pt>
                <c:pt idx="412">
                  <c:v>0.4410402103989966</c:v>
                </c:pt>
                <c:pt idx="413">
                  <c:v>0.44211069634656697</c:v>
                </c:pt>
                <c:pt idx="414">
                  <c:v>0.44318118229413739</c:v>
                </c:pt>
                <c:pt idx="415">
                  <c:v>0.44425166824170775</c:v>
                </c:pt>
                <c:pt idx="416">
                  <c:v>0.44532215418927812</c:v>
                </c:pt>
                <c:pt idx="417">
                  <c:v>0.44639264013684848</c:v>
                </c:pt>
                <c:pt idx="418">
                  <c:v>0.44746312608441891</c:v>
                </c:pt>
                <c:pt idx="419">
                  <c:v>0.44853361203198927</c:v>
                </c:pt>
                <c:pt idx="420">
                  <c:v>0.44960409797955964</c:v>
                </c:pt>
                <c:pt idx="421">
                  <c:v>0.45067458392713</c:v>
                </c:pt>
                <c:pt idx="422">
                  <c:v>0.45174506987470042</c:v>
                </c:pt>
                <c:pt idx="423">
                  <c:v>0.45281555582227079</c:v>
                </c:pt>
                <c:pt idx="424">
                  <c:v>0.45388604176984115</c:v>
                </c:pt>
                <c:pt idx="425">
                  <c:v>0.45495652771741152</c:v>
                </c:pt>
                <c:pt idx="426">
                  <c:v>0.45602701366498194</c:v>
                </c:pt>
                <c:pt idx="427">
                  <c:v>0.4570974996125523</c:v>
                </c:pt>
                <c:pt idx="428">
                  <c:v>0.45816798556012267</c:v>
                </c:pt>
                <c:pt idx="429">
                  <c:v>0.45923847150769309</c:v>
                </c:pt>
                <c:pt idx="430">
                  <c:v>0.46030895745526346</c:v>
                </c:pt>
                <c:pt idx="431">
                  <c:v>0.46137944340283382</c:v>
                </c:pt>
                <c:pt idx="432">
                  <c:v>0.46244992935040419</c:v>
                </c:pt>
                <c:pt idx="433">
                  <c:v>0.46352041529797461</c:v>
                </c:pt>
                <c:pt idx="434">
                  <c:v>0.46459090124554497</c:v>
                </c:pt>
                <c:pt idx="435">
                  <c:v>0.46566138719311534</c:v>
                </c:pt>
                <c:pt idx="436">
                  <c:v>0.4667318731406857</c:v>
                </c:pt>
                <c:pt idx="437">
                  <c:v>0.46780235908825613</c:v>
                </c:pt>
                <c:pt idx="438">
                  <c:v>0.46887284503582649</c:v>
                </c:pt>
                <c:pt idx="439">
                  <c:v>0.46994333098339686</c:v>
                </c:pt>
                <c:pt idx="440">
                  <c:v>0.47101381693096722</c:v>
                </c:pt>
                <c:pt idx="441">
                  <c:v>0.47208430287853764</c:v>
                </c:pt>
                <c:pt idx="442">
                  <c:v>0.47315478882610801</c:v>
                </c:pt>
                <c:pt idx="443">
                  <c:v>0.47422527477367837</c:v>
                </c:pt>
                <c:pt idx="444">
                  <c:v>0.47529576072124874</c:v>
                </c:pt>
                <c:pt idx="445">
                  <c:v>0.47636624666881916</c:v>
                </c:pt>
                <c:pt idx="446">
                  <c:v>0.47743673261638953</c:v>
                </c:pt>
                <c:pt idx="447">
                  <c:v>0.47850721856395989</c:v>
                </c:pt>
                <c:pt idx="448">
                  <c:v>0.47957770451153031</c:v>
                </c:pt>
                <c:pt idx="449">
                  <c:v>0.48064819045910068</c:v>
                </c:pt>
                <c:pt idx="450">
                  <c:v>0.48171867640667104</c:v>
                </c:pt>
                <c:pt idx="451">
                  <c:v>0.48278916235424141</c:v>
                </c:pt>
                <c:pt idx="452">
                  <c:v>0.48385964830181183</c:v>
                </c:pt>
                <c:pt idx="453">
                  <c:v>0.48493013424938219</c:v>
                </c:pt>
                <c:pt idx="454">
                  <c:v>0.48600062019695256</c:v>
                </c:pt>
                <c:pt idx="455">
                  <c:v>0.48707110614452293</c:v>
                </c:pt>
                <c:pt idx="456">
                  <c:v>0.48814159209209335</c:v>
                </c:pt>
                <c:pt idx="457">
                  <c:v>0.48921207803966371</c:v>
                </c:pt>
                <c:pt idx="458">
                  <c:v>0.49028256398723408</c:v>
                </c:pt>
                <c:pt idx="459">
                  <c:v>0.49135304993480444</c:v>
                </c:pt>
                <c:pt idx="460">
                  <c:v>0.49242353588237486</c:v>
                </c:pt>
                <c:pt idx="461">
                  <c:v>0.49349402182994523</c:v>
                </c:pt>
                <c:pt idx="462">
                  <c:v>0.49456450777751559</c:v>
                </c:pt>
                <c:pt idx="463">
                  <c:v>0.49563499372508596</c:v>
                </c:pt>
                <c:pt idx="464">
                  <c:v>0.49670547967265638</c:v>
                </c:pt>
                <c:pt idx="465">
                  <c:v>0.49777596562022675</c:v>
                </c:pt>
                <c:pt idx="466">
                  <c:v>0.49884645156779711</c:v>
                </c:pt>
                <c:pt idx="467">
                  <c:v>0.49991693751536753</c:v>
                </c:pt>
                <c:pt idx="468">
                  <c:v>0.5009874234629379</c:v>
                </c:pt>
                <c:pt idx="469">
                  <c:v>0.50205790941050832</c:v>
                </c:pt>
                <c:pt idx="470">
                  <c:v>0.50312839535807863</c:v>
                </c:pt>
                <c:pt idx="471">
                  <c:v>0.50419888130564905</c:v>
                </c:pt>
                <c:pt idx="472">
                  <c:v>0.50526936725321936</c:v>
                </c:pt>
                <c:pt idx="473">
                  <c:v>0.50633985320078978</c:v>
                </c:pt>
                <c:pt idx="474">
                  <c:v>0.5074103391483602</c:v>
                </c:pt>
                <c:pt idx="475">
                  <c:v>0.50848082509593051</c:v>
                </c:pt>
                <c:pt idx="476">
                  <c:v>0.50955131104350093</c:v>
                </c:pt>
                <c:pt idx="477">
                  <c:v>0.51062179699107135</c:v>
                </c:pt>
                <c:pt idx="478">
                  <c:v>0.51169228293864166</c:v>
                </c:pt>
                <c:pt idx="479">
                  <c:v>0.51276276888621208</c:v>
                </c:pt>
                <c:pt idx="480">
                  <c:v>0.51383325483378239</c:v>
                </c:pt>
                <c:pt idx="481">
                  <c:v>0.51490374078135281</c:v>
                </c:pt>
                <c:pt idx="482">
                  <c:v>0.51597422672892324</c:v>
                </c:pt>
                <c:pt idx="483">
                  <c:v>0.51704471267649355</c:v>
                </c:pt>
                <c:pt idx="484">
                  <c:v>0.51811519862406397</c:v>
                </c:pt>
                <c:pt idx="485">
                  <c:v>0.51918568457163439</c:v>
                </c:pt>
                <c:pt idx="486">
                  <c:v>0.5202561705192047</c:v>
                </c:pt>
                <c:pt idx="487">
                  <c:v>0.52132665646677512</c:v>
                </c:pt>
                <c:pt idx="488">
                  <c:v>0.52239714241434554</c:v>
                </c:pt>
                <c:pt idx="489">
                  <c:v>0.52346762836191585</c:v>
                </c:pt>
                <c:pt idx="490">
                  <c:v>0.52453811430948627</c:v>
                </c:pt>
                <c:pt idx="491">
                  <c:v>0.52560860025705658</c:v>
                </c:pt>
                <c:pt idx="492">
                  <c:v>0.526679086204627</c:v>
                </c:pt>
                <c:pt idx="493">
                  <c:v>0.52774957215219742</c:v>
                </c:pt>
                <c:pt idx="494">
                  <c:v>0.52882005809976773</c:v>
                </c:pt>
                <c:pt idx="495">
                  <c:v>0.52989054404733815</c:v>
                </c:pt>
                <c:pt idx="496">
                  <c:v>0.53096102999490857</c:v>
                </c:pt>
                <c:pt idx="497">
                  <c:v>0.53203151594247888</c:v>
                </c:pt>
                <c:pt idx="498">
                  <c:v>0.5331020018900493</c:v>
                </c:pt>
                <c:pt idx="499">
                  <c:v>0.53417248783761972</c:v>
                </c:pt>
                <c:pt idx="500">
                  <c:v>0.53524297378519003</c:v>
                </c:pt>
                <c:pt idx="501">
                  <c:v>0.53631345973276046</c:v>
                </c:pt>
                <c:pt idx="502">
                  <c:v>0.53738394568033077</c:v>
                </c:pt>
                <c:pt idx="503">
                  <c:v>0.53845443162790119</c:v>
                </c:pt>
                <c:pt idx="504">
                  <c:v>0.53952491757547161</c:v>
                </c:pt>
                <c:pt idx="505">
                  <c:v>0.54059540352304192</c:v>
                </c:pt>
                <c:pt idx="506">
                  <c:v>0.54166588947061234</c:v>
                </c:pt>
                <c:pt idx="507">
                  <c:v>0.54273637541818276</c:v>
                </c:pt>
                <c:pt idx="508">
                  <c:v>0.54380686136575307</c:v>
                </c:pt>
                <c:pt idx="509">
                  <c:v>0.54487734731332349</c:v>
                </c:pt>
                <c:pt idx="510">
                  <c:v>0.5459478332608938</c:v>
                </c:pt>
                <c:pt idx="511">
                  <c:v>0.54701831920846422</c:v>
                </c:pt>
                <c:pt idx="512">
                  <c:v>0.54808880515603464</c:v>
                </c:pt>
                <c:pt idx="513">
                  <c:v>0.54915929110360495</c:v>
                </c:pt>
                <c:pt idx="514">
                  <c:v>0.55022977705117537</c:v>
                </c:pt>
                <c:pt idx="515">
                  <c:v>0.55130026299874579</c:v>
                </c:pt>
                <c:pt idx="516">
                  <c:v>0.5523707489463161</c:v>
                </c:pt>
                <c:pt idx="517">
                  <c:v>0.55344123489388652</c:v>
                </c:pt>
                <c:pt idx="518">
                  <c:v>0.55451172084145695</c:v>
                </c:pt>
                <c:pt idx="519">
                  <c:v>0.55558220678902726</c:v>
                </c:pt>
                <c:pt idx="520">
                  <c:v>0.55665269273659768</c:v>
                </c:pt>
                <c:pt idx="521">
                  <c:v>0.55772317868416799</c:v>
                </c:pt>
                <c:pt idx="522">
                  <c:v>0.55879366463173841</c:v>
                </c:pt>
                <c:pt idx="523">
                  <c:v>0.55986415057930883</c:v>
                </c:pt>
                <c:pt idx="524">
                  <c:v>0.56093463652687914</c:v>
                </c:pt>
                <c:pt idx="525">
                  <c:v>0.56200512247444956</c:v>
                </c:pt>
                <c:pt idx="526">
                  <c:v>0.56307560842201998</c:v>
                </c:pt>
                <c:pt idx="527">
                  <c:v>0.56414609436959029</c:v>
                </c:pt>
                <c:pt idx="528">
                  <c:v>0.56521658031716071</c:v>
                </c:pt>
                <c:pt idx="529">
                  <c:v>0.56628706626473102</c:v>
                </c:pt>
                <c:pt idx="530">
                  <c:v>0.56735755221230144</c:v>
                </c:pt>
                <c:pt idx="531">
                  <c:v>0.56842803815987186</c:v>
                </c:pt>
                <c:pt idx="532">
                  <c:v>0.56949852410744217</c:v>
                </c:pt>
                <c:pt idx="533">
                  <c:v>0.57056901005501259</c:v>
                </c:pt>
                <c:pt idx="534">
                  <c:v>0.57163949600258301</c:v>
                </c:pt>
                <c:pt idx="535">
                  <c:v>0.57270998195015332</c:v>
                </c:pt>
                <c:pt idx="536">
                  <c:v>0.57378046789772374</c:v>
                </c:pt>
                <c:pt idx="537">
                  <c:v>0.57485095384529417</c:v>
                </c:pt>
                <c:pt idx="538">
                  <c:v>0.57592143979286448</c:v>
                </c:pt>
                <c:pt idx="539">
                  <c:v>0.5769919257404349</c:v>
                </c:pt>
                <c:pt idx="540">
                  <c:v>0.57806241168800521</c:v>
                </c:pt>
                <c:pt idx="541">
                  <c:v>0.57913289763557563</c:v>
                </c:pt>
                <c:pt idx="542">
                  <c:v>0.58020338358314605</c:v>
                </c:pt>
                <c:pt idx="543">
                  <c:v>0.58127386953071636</c:v>
                </c:pt>
                <c:pt idx="544">
                  <c:v>0.58234435547828678</c:v>
                </c:pt>
                <c:pt idx="545">
                  <c:v>0.5834148414258572</c:v>
                </c:pt>
                <c:pt idx="546">
                  <c:v>0.58448532737342751</c:v>
                </c:pt>
                <c:pt idx="547">
                  <c:v>0.58555581332099793</c:v>
                </c:pt>
                <c:pt idx="548">
                  <c:v>0.58662629926856824</c:v>
                </c:pt>
                <c:pt idx="549">
                  <c:v>0.58769678521613866</c:v>
                </c:pt>
                <c:pt idx="550">
                  <c:v>0.58876727116370908</c:v>
                </c:pt>
                <c:pt idx="551">
                  <c:v>0.58983775711127939</c:v>
                </c:pt>
                <c:pt idx="552">
                  <c:v>0.59090824305884981</c:v>
                </c:pt>
                <c:pt idx="553">
                  <c:v>0.59197872900642023</c:v>
                </c:pt>
                <c:pt idx="554">
                  <c:v>0.59304921495399054</c:v>
                </c:pt>
                <c:pt idx="555">
                  <c:v>0.59411970090156097</c:v>
                </c:pt>
                <c:pt idx="556">
                  <c:v>0.59519018684913139</c:v>
                </c:pt>
                <c:pt idx="557">
                  <c:v>0.5962606727967017</c:v>
                </c:pt>
                <c:pt idx="558">
                  <c:v>0.59733115874427212</c:v>
                </c:pt>
                <c:pt idx="559">
                  <c:v>0.59840164469184243</c:v>
                </c:pt>
                <c:pt idx="560">
                  <c:v>0.59947213063941285</c:v>
                </c:pt>
                <c:pt idx="561">
                  <c:v>0.60054261658698327</c:v>
                </c:pt>
                <c:pt idx="562">
                  <c:v>0.60161310253455358</c:v>
                </c:pt>
                <c:pt idx="563">
                  <c:v>0.602683588482124</c:v>
                </c:pt>
                <c:pt idx="564">
                  <c:v>0.60375407442969442</c:v>
                </c:pt>
                <c:pt idx="565">
                  <c:v>0.60482456037726473</c:v>
                </c:pt>
                <c:pt idx="566">
                  <c:v>0.60589504632483515</c:v>
                </c:pt>
                <c:pt idx="567">
                  <c:v>0.60696553227240557</c:v>
                </c:pt>
                <c:pt idx="568">
                  <c:v>0.60803601821997588</c:v>
                </c:pt>
                <c:pt idx="569">
                  <c:v>0.6091065041675463</c:v>
                </c:pt>
                <c:pt idx="570">
                  <c:v>0.61017699011511661</c:v>
                </c:pt>
                <c:pt idx="571">
                  <c:v>0.61124747606268703</c:v>
                </c:pt>
                <c:pt idx="572">
                  <c:v>0.61231796201025745</c:v>
                </c:pt>
                <c:pt idx="573">
                  <c:v>0.61338844795782776</c:v>
                </c:pt>
                <c:pt idx="574">
                  <c:v>0.61445893390539819</c:v>
                </c:pt>
                <c:pt idx="575">
                  <c:v>0.61552941985296861</c:v>
                </c:pt>
                <c:pt idx="576">
                  <c:v>0.61659990580053892</c:v>
                </c:pt>
                <c:pt idx="577">
                  <c:v>0.61767039174810934</c:v>
                </c:pt>
                <c:pt idx="578">
                  <c:v>0.61874087769567965</c:v>
                </c:pt>
                <c:pt idx="579">
                  <c:v>0.61981136364325007</c:v>
                </c:pt>
                <c:pt idx="580">
                  <c:v>0.62088184959082049</c:v>
                </c:pt>
                <c:pt idx="581">
                  <c:v>0.6219523355383908</c:v>
                </c:pt>
                <c:pt idx="582">
                  <c:v>0.62302282148596122</c:v>
                </c:pt>
                <c:pt idx="583">
                  <c:v>0.62409330743353164</c:v>
                </c:pt>
                <c:pt idx="584">
                  <c:v>0.62516379338110195</c:v>
                </c:pt>
                <c:pt idx="585">
                  <c:v>0.62623427932867237</c:v>
                </c:pt>
                <c:pt idx="586">
                  <c:v>0.62730476527624279</c:v>
                </c:pt>
                <c:pt idx="587">
                  <c:v>0.6283752512238131</c:v>
                </c:pt>
                <c:pt idx="588">
                  <c:v>0.62944573717138352</c:v>
                </c:pt>
                <c:pt idx="589">
                  <c:v>0.63051622311895383</c:v>
                </c:pt>
                <c:pt idx="590">
                  <c:v>0.63158670906652425</c:v>
                </c:pt>
                <c:pt idx="591">
                  <c:v>0.63265719501409468</c:v>
                </c:pt>
                <c:pt idx="592">
                  <c:v>0.63372768096166499</c:v>
                </c:pt>
                <c:pt idx="593">
                  <c:v>0.63479816690923541</c:v>
                </c:pt>
                <c:pt idx="594">
                  <c:v>0.63586865285680583</c:v>
                </c:pt>
                <c:pt idx="595">
                  <c:v>0.63693913880437614</c:v>
                </c:pt>
                <c:pt idx="596">
                  <c:v>0.63800962475194656</c:v>
                </c:pt>
                <c:pt idx="597">
                  <c:v>0.63908011069951687</c:v>
                </c:pt>
                <c:pt idx="598">
                  <c:v>0.64015059664708729</c:v>
                </c:pt>
                <c:pt idx="599">
                  <c:v>0.64122108259465771</c:v>
                </c:pt>
                <c:pt idx="600">
                  <c:v>0.64229156854222802</c:v>
                </c:pt>
                <c:pt idx="601">
                  <c:v>0.64336205448979844</c:v>
                </c:pt>
                <c:pt idx="602">
                  <c:v>0.64443254043736886</c:v>
                </c:pt>
                <c:pt idx="603">
                  <c:v>0.64550302638493917</c:v>
                </c:pt>
                <c:pt idx="604">
                  <c:v>0.64657351233250959</c:v>
                </c:pt>
                <c:pt idx="605">
                  <c:v>0.64764399828008001</c:v>
                </c:pt>
                <c:pt idx="606">
                  <c:v>0.64871448422765032</c:v>
                </c:pt>
                <c:pt idx="607">
                  <c:v>0.64978497017522074</c:v>
                </c:pt>
                <c:pt idx="608">
                  <c:v>0.65085545612279105</c:v>
                </c:pt>
                <c:pt idx="609">
                  <c:v>0.65192594207036147</c:v>
                </c:pt>
                <c:pt idx="610">
                  <c:v>0.6529964280179319</c:v>
                </c:pt>
                <c:pt idx="611">
                  <c:v>0.65406691396550221</c:v>
                </c:pt>
                <c:pt idx="612">
                  <c:v>0.65513739991307263</c:v>
                </c:pt>
                <c:pt idx="613">
                  <c:v>0.65620788586064305</c:v>
                </c:pt>
                <c:pt idx="614">
                  <c:v>0.65727837180821336</c:v>
                </c:pt>
                <c:pt idx="615">
                  <c:v>0.65834885775578378</c:v>
                </c:pt>
                <c:pt idx="616">
                  <c:v>0.65941934370335409</c:v>
                </c:pt>
                <c:pt idx="617">
                  <c:v>0.66048982965092451</c:v>
                </c:pt>
                <c:pt idx="618">
                  <c:v>0.66156031559849493</c:v>
                </c:pt>
                <c:pt idx="619">
                  <c:v>0.66263080154606524</c:v>
                </c:pt>
                <c:pt idx="620">
                  <c:v>0.66370128749363566</c:v>
                </c:pt>
                <c:pt idx="621">
                  <c:v>0.66477177344120608</c:v>
                </c:pt>
                <c:pt idx="622">
                  <c:v>0.66584225938877639</c:v>
                </c:pt>
                <c:pt idx="623">
                  <c:v>0.66691274533634681</c:v>
                </c:pt>
                <c:pt idx="624">
                  <c:v>0.66798323128391723</c:v>
                </c:pt>
                <c:pt idx="625">
                  <c:v>0.66905371723148754</c:v>
                </c:pt>
                <c:pt idx="626">
                  <c:v>0.67012420317905796</c:v>
                </c:pt>
                <c:pt idx="627">
                  <c:v>0.67119468912662827</c:v>
                </c:pt>
                <c:pt idx="628">
                  <c:v>0.6722651750741987</c:v>
                </c:pt>
                <c:pt idx="629">
                  <c:v>0.67333566102176912</c:v>
                </c:pt>
                <c:pt idx="630">
                  <c:v>0.67440614696933943</c:v>
                </c:pt>
                <c:pt idx="631">
                  <c:v>0.67547663291690985</c:v>
                </c:pt>
                <c:pt idx="632">
                  <c:v>0.67654711886448027</c:v>
                </c:pt>
                <c:pt idx="633">
                  <c:v>0.67761760481205058</c:v>
                </c:pt>
                <c:pt idx="634">
                  <c:v>0.678688090759621</c:v>
                </c:pt>
                <c:pt idx="635">
                  <c:v>0.67975857670719142</c:v>
                </c:pt>
                <c:pt idx="636">
                  <c:v>0.68082906265476173</c:v>
                </c:pt>
                <c:pt idx="637">
                  <c:v>0.68189954860233215</c:v>
                </c:pt>
                <c:pt idx="638">
                  <c:v>0.68297003454990246</c:v>
                </c:pt>
                <c:pt idx="639">
                  <c:v>0.68404052049747288</c:v>
                </c:pt>
                <c:pt idx="640">
                  <c:v>0.6851110064450433</c:v>
                </c:pt>
                <c:pt idx="641">
                  <c:v>0.68618149239261361</c:v>
                </c:pt>
                <c:pt idx="642">
                  <c:v>0.68725197834018403</c:v>
                </c:pt>
                <c:pt idx="643">
                  <c:v>0.68832246428775445</c:v>
                </c:pt>
                <c:pt idx="644">
                  <c:v>0.68939295023532476</c:v>
                </c:pt>
                <c:pt idx="645">
                  <c:v>0.69046343618289518</c:v>
                </c:pt>
                <c:pt idx="646">
                  <c:v>0.69153392213046549</c:v>
                </c:pt>
                <c:pt idx="647">
                  <c:v>0.69260440807803592</c:v>
                </c:pt>
                <c:pt idx="648">
                  <c:v>0.69367489402560634</c:v>
                </c:pt>
                <c:pt idx="649">
                  <c:v>0.69474537997317665</c:v>
                </c:pt>
                <c:pt idx="650">
                  <c:v>0.69581586592074707</c:v>
                </c:pt>
                <c:pt idx="651">
                  <c:v>0.69688635186831749</c:v>
                </c:pt>
                <c:pt idx="652">
                  <c:v>0.6979568378158878</c:v>
                </c:pt>
                <c:pt idx="653">
                  <c:v>0.69902732376345822</c:v>
                </c:pt>
                <c:pt idx="654">
                  <c:v>0.70009780971102864</c:v>
                </c:pt>
                <c:pt idx="655">
                  <c:v>0.70116829565859895</c:v>
                </c:pt>
                <c:pt idx="656">
                  <c:v>0.70223878160616937</c:v>
                </c:pt>
                <c:pt idx="657">
                  <c:v>0.70330926755373968</c:v>
                </c:pt>
                <c:pt idx="658">
                  <c:v>0.7043797535013101</c:v>
                </c:pt>
                <c:pt idx="659">
                  <c:v>0.70545023944888052</c:v>
                </c:pt>
                <c:pt idx="660">
                  <c:v>0.70652072539645083</c:v>
                </c:pt>
                <c:pt idx="661">
                  <c:v>0.70759121134402125</c:v>
                </c:pt>
                <c:pt idx="662">
                  <c:v>0.70866169729159167</c:v>
                </c:pt>
                <c:pt idx="663">
                  <c:v>0.70973218323916198</c:v>
                </c:pt>
                <c:pt idx="664">
                  <c:v>0.71080266918673241</c:v>
                </c:pt>
                <c:pt idx="665">
                  <c:v>0.71187315513430272</c:v>
                </c:pt>
                <c:pt idx="666">
                  <c:v>0.71294364108187314</c:v>
                </c:pt>
                <c:pt idx="667">
                  <c:v>0.71401412702944356</c:v>
                </c:pt>
                <c:pt idx="668">
                  <c:v>0.71508461297701387</c:v>
                </c:pt>
                <c:pt idx="669">
                  <c:v>0.71615509892458429</c:v>
                </c:pt>
                <c:pt idx="670">
                  <c:v>0.71722558487215471</c:v>
                </c:pt>
                <c:pt idx="671">
                  <c:v>0.71829607081972502</c:v>
                </c:pt>
                <c:pt idx="672">
                  <c:v>0.71936655676729544</c:v>
                </c:pt>
                <c:pt idx="673">
                  <c:v>0.72043704271486586</c:v>
                </c:pt>
                <c:pt idx="674">
                  <c:v>0.72150752866243617</c:v>
                </c:pt>
                <c:pt idx="675">
                  <c:v>0.72257801461000659</c:v>
                </c:pt>
                <c:pt idx="676">
                  <c:v>0.7236485005575769</c:v>
                </c:pt>
                <c:pt idx="677">
                  <c:v>0.72471898650514732</c:v>
                </c:pt>
                <c:pt idx="678">
                  <c:v>0.72578947245271774</c:v>
                </c:pt>
                <c:pt idx="679">
                  <c:v>0.72685995840028805</c:v>
                </c:pt>
                <c:pt idx="680">
                  <c:v>0.72793044434785847</c:v>
                </c:pt>
                <c:pt idx="681">
                  <c:v>0.7290009302954289</c:v>
                </c:pt>
                <c:pt idx="682">
                  <c:v>0.7300714162429992</c:v>
                </c:pt>
                <c:pt idx="683">
                  <c:v>0.73114190219056963</c:v>
                </c:pt>
                <c:pt idx="684">
                  <c:v>0.73221238813813994</c:v>
                </c:pt>
                <c:pt idx="685">
                  <c:v>0.73328287408571036</c:v>
                </c:pt>
                <c:pt idx="686">
                  <c:v>0.73435336003328078</c:v>
                </c:pt>
                <c:pt idx="687">
                  <c:v>0.73542384598085109</c:v>
                </c:pt>
                <c:pt idx="688">
                  <c:v>0.73649433192842151</c:v>
                </c:pt>
                <c:pt idx="689">
                  <c:v>0.73756481787599193</c:v>
                </c:pt>
                <c:pt idx="690">
                  <c:v>0.73863530382356224</c:v>
                </c:pt>
                <c:pt idx="691">
                  <c:v>0.73970578977113266</c:v>
                </c:pt>
                <c:pt idx="692">
                  <c:v>0.74077627571870308</c:v>
                </c:pt>
                <c:pt idx="693">
                  <c:v>0.74184676166627339</c:v>
                </c:pt>
                <c:pt idx="694">
                  <c:v>0.74291724761384381</c:v>
                </c:pt>
                <c:pt idx="695">
                  <c:v>0.74398773356141412</c:v>
                </c:pt>
                <c:pt idx="696">
                  <c:v>0.74505821950898454</c:v>
                </c:pt>
                <c:pt idx="697">
                  <c:v>0.74612870545655496</c:v>
                </c:pt>
                <c:pt idx="698">
                  <c:v>0.74719919140412527</c:v>
                </c:pt>
                <c:pt idx="699">
                  <c:v>0.74826967735169569</c:v>
                </c:pt>
                <c:pt idx="700">
                  <c:v>0.74934016329926612</c:v>
                </c:pt>
                <c:pt idx="701">
                  <c:v>0.75041064924683643</c:v>
                </c:pt>
                <c:pt idx="702">
                  <c:v>0.75148113519440685</c:v>
                </c:pt>
                <c:pt idx="703">
                  <c:v>0.75255162114197716</c:v>
                </c:pt>
                <c:pt idx="704">
                  <c:v>0.75362210708954758</c:v>
                </c:pt>
                <c:pt idx="705">
                  <c:v>0.754692593037118</c:v>
                </c:pt>
                <c:pt idx="706">
                  <c:v>0.75576307898468831</c:v>
                </c:pt>
                <c:pt idx="707">
                  <c:v>0.75683356493225873</c:v>
                </c:pt>
                <c:pt idx="708">
                  <c:v>0.75790405087982915</c:v>
                </c:pt>
                <c:pt idx="709">
                  <c:v>0.75897453682739946</c:v>
                </c:pt>
                <c:pt idx="710">
                  <c:v>0.76004502277496988</c:v>
                </c:pt>
                <c:pt idx="711">
                  <c:v>0.7611155087225403</c:v>
                </c:pt>
                <c:pt idx="712">
                  <c:v>0.76218599467011061</c:v>
                </c:pt>
                <c:pt idx="713">
                  <c:v>0.76325648061768103</c:v>
                </c:pt>
                <c:pt idx="714">
                  <c:v>0.76432696656525134</c:v>
                </c:pt>
                <c:pt idx="715">
                  <c:v>0.76539745251282176</c:v>
                </c:pt>
                <c:pt idx="716">
                  <c:v>0.76646793846039218</c:v>
                </c:pt>
                <c:pt idx="717">
                  <c:v>0.76753842440796249</c:v>
                </c:pt>
                <c:pt idx="718">
                  <c:v>0.76860891035553291</c:v>
                </c:pt>
                <c:pt idx="719">
                  <c:v>0.76967939630310334</c:v>
                </c:pt>
                <c:pt idx="720">
                  <c:v>0.77074988225067365</c:v>
                </c:pt>
                <c:pt idx="721">
                  <c:v>0.77182036819824407</c:v>
                </c:pt>
                <c:pt idx="722">
                  <c:v>0.77289085414581449</c:v>
                </c:pt>
                <c:pt idx="723">
                  <c:v>0.7739613400933848</c:v>
                </c:pt>
                <c:pt idx="724">
                  <c:v>0.77503182604095522</c:v>
                </c:pt>
                <c:pt idx="725">
                  <c:v>0.77610231198852553</c:v>
                </c:pt>
                <c:pt idx="726">
                  <c:v>0.77717279793609595</c:v>
                </c:pt>
                <c:pt idx="727">
                  <c:v>0.77824328388366637</c:v>
                </c:pt>
                <c:pt idx="728">
                  <c:v>0.77931376983123668</c:v>
                </c:pt>
                <c:pt idx="729">
                  <c:v>0.7803842557788071</c:v>
                </c:pt>
                <c:pt idx="730">
                  <c:v>0.78145474172637752</c:v>
                </c:pt>
                <c:pt idx="731">
                  <c:v>0.78252522767394783</c:v>
                </c:pt>
                <c:pt idx="732">
                  <c:v>0.78359571362151825</c:v>
                </c:pt>
                <c:pt idx="733">
                  <c:v>0.78466619956908856</c:v>
                </c:pt>
                <c:pt idx="734">
                  <c:v>0.78573668551665898</c:v>
                </c:pt>
                <c:pt idx="735">
                  <c:v>0.7868071714642294</c:v>
                </c:pt>
                <c:pt idx="736">
                  <c:v>0.78787765741179971</c:v>
                </c:pt>
                <c:pt idx="737">
                  <c:v>0.78894814335937014</c:v>
                </c:pt>
                <c:pt idx="738">
                  <c:v>0.79001862930694056</c:v>
                </c:pt>
                <c:pt idx="739">
                  <c:v>0.79108911525451087</c:v>
                </c:pt>
                <c:pt idx="740">
                  <c:v>0.79215960120208129</c:v>
                </c:pt>
                <c:pt idx="741">
                  <c:v>0.79323008714965171</c:v>
                </c:pt>
                <c:pt idx="742">
                  <c:v>0.79430057309722202</c:v>
                </c:pt>
                <c:pt idx="743">
                  <c:v>0.79537105904479244</c:v>
                </c:pt>
                <c:pt idx="744">
                  <c:v>0.79644154499236275</c:v>
                </c:pt>
                <c:pt idx="745">
                  <c:v>0.79751203093993317</c:v>
                </c:pt>
                <c:pt idx="746">
                  <c:v>0.79858251688750359</c:v>
                </c:pt>
                <c:pt idx="747">
                  <c:v>0.7996530028350739</c:v>
                </c:pt>
                <c:pt idx="748">
                  <c:v>0.80072348878264432</c:v>
                </c:pt>
                <c:pt idx="749">
                  <c:v>0.80179397473021474</c:v>
                </c:pt>
                <c:pt idx="750">
                  <c:v>0.80286446067778505</c:v>
                </c:pt>
                <c:pt idx="751">
                  <c:v>0.80393494662535547</c:v>
                </c:pt>
                <c:pt idx="752">
                  <c:v>0.80500543257292578</c:v>
                </c:pt>
                <c:pt idx="753">
                  <c:v>0.8060759185204962</c:v>
                </c:pt>
                <c:pt idx="754">
                  <c:v>0.80714640446806662</c:v>
                </c:pt>
                <c:pt idx="755">
                  <c:v>0.80821689041563693</c:v>
                </c:pt>
                <c:pt idx="756">
                  <c:v>0.80928737636320736</c:v>
                </c:pt>
                <c:pt idx="757">
                  <c:v>0.81035786231077778</c:v>
                </c:pt>
                <c:pt idx="758">
                  <c:v>0.81142834825834809</c:v>
                </c:pt>
                <c:pt idx="759">
                  <c:v>0.81249883420591851</c:v>
                </c:pt>
                <c:pt idx="760">
                  <c:v>0.81356932015348893</c:v>
                </c:pt>
                <c:pt idx="761">
                  <c:v>0.81463980610105924</c:v>
                </c:pt>
                <c:pt idx="762">
                  <c:v>0.81571029204862966</c:v>
                </c:pt>
                <c:pt idx="763">
                  <c:v>0.81678077799619997</c:v>
                </c:pt>
                <c:pt idx="764">
                  <c:v>0.81785126394377039</c:v>
                </c:pt>
                <c:pt idx="765">
                  <c:v>0.81892174989134081</c:v>
                </c:pt>
                <c:pt idx="766">
                  <c:v>0.81999223583891112</c:v>
                </c:pt>
                <c:pt idx="767">
                  <c:v>0.82106272178648154</c:v>
                </c:pt>
                <c:pt idx="768">
                  <c:v>0.82213320773405196</c:v>
                </c:pt>
                <c:pt idx="769">
                  <c:v>0.82320369368162227</c:v>
                </c:pt>
                <c:pt idx="770">
                  <c:v>0.82427417962919269</c:v>
                </c:pt>
                <c:pt idx="771">
                  <c:v>0.825344665576763</c:v>
                </c:pt>
                <c:pt idx="772">
                  <c:v>0.82641515152433342</c:v>
                </c:pt>
                <c:pt idx="773">
                  <c:v>0.82748563747190385</c:v>
                </c:pt>
                <c:pt idx="774">
                  <c:v>0.82855612341947416</c:v>
                </c:pt>
                <c:pt idx="775">
                  <c:v>0.82962660936704458</c:v>
                </c:pt>
                <c:pt idx="776">
                  <c:v>0.830697095314615</c:v>
                </c:pt>
                <c:pt idx="777">
                  <c:v>0.83176758126218531</c:v>
                </c:pt>
                <c:pt idx="778">
                  <c:v>0.83283806720975573</c:v>
                </c:pt>
                <c:pt idx="779">
                  <c:v>0.83390855315732615</c:v>
                </c:pt>
                <c:pt idx="780">
                  <c:v>0.83497903910489646</c:v>
                </c:pt>
                <c:pt idx="781">
                  <c:v>0.83604952505246688</c:v>
                </c:pt>
                <c:pt idx="782">
                  <c:v>0.83712001100003719</c:v>
                </c:pt>
                <c:pt idx="783">
                  <c:v>0.83819049694760761</c:v>
                </c:pt>
                <c:pt idx="784">
                  <c:v>0.83926098289517803</c:v>
                </c:pt>
                <c:pt idx="785">
                  <c:v>0.84033146884274834</c:v>
                </c:pt>
                <c:pt idx="786">
                  <c:v>0.84140195479031876</c:v>
                </c:pt>
                <c:pt idx="787">
                  <c:v>0.84247244073788918</c:v>
                </c:pt>
                <c:pt idx="788">
                  <c:v>0.84354292668545949</c:v>
                </c:pt>
                <c:pt idx="789">
                  <c:v>0.84461341263302991</c:v>
                </c:pt>
                <c:pt idx="790">
                  <c:v>0.84568389858060034</c:v>
                </c:pt>
                <c:pt idx="791">
                  <c:v>0.84675438452817064</c:v>
                </c:pt>
                <c:pt idx="792">
                  <c:v>0.84782487047574107</c:v>
                </c:pt>
                <c:pt idx="793">
                  <c:v>0.84889535642331138</c:v>
                </c:pt>
                <c:pt idx="794">
                  <c:v>0.8499658423708818</c:v>
                </c:pt>
                <c:pt idx="795">
                  <c:v>0.85103632831845222</c:v>
                </c:pt>
                <c:pt idx="796">
                  <c:v>0.85210681426602253</c:v>
                </c:pt>
                <c:pt idx="797">
                  <c:v>0.85317730021359295</c:v>
                </c:pt>
                <c:pt idx="798">
                  <c:v>0.85424778616116337</c:v>
                </c:pt>
                <c:pt idx="799">
                  <c:v>0.85531827210873368</c:v>
                </c:pt>
                <c:pt idx="800">
                  <c:v>0.8563887580563041</c:v>
                </c:pt>
                <c:pt idx="801">
                  <c:v>0.85745924400387441</c:v>
                </c:pt>
                <c:pt idx="802">
                  <c:v>0.85852972995144483</c:v>
                </c:pt>
                <c:pt idx="803">
                  <c:v>0.85960021589901525</c:v>
                </c:pt>
                <c:pt idx="804">
                  <c:v>0.86067070184658556</c:v>
                </c:pt>
                <c:pt idx="805">
                  <c:v>0.86174118779415598</c:v>
                </c:pt>
                <c:pt idx="806">
                  <c:v>0.8628116737417264</c:v>
                </c:pt>
                <c:pt idx="807">
                  <c:v>0.86388215968929671</c:v>
                </c:pt>
                <c:pt idx="808">
                  <c:v>0.86495264563686713</c:v>
                </c:pt>
                <c:pt idx="809">
                  <c:v>0.86602313158443756</c:v>
                </c:pt>
                <c:pt idx="810">
                  <c:v>0.86709361753200787</c:v>
                </c:pt>
                <c:pt idx="811">
                  <c:v>0.86816410347957829</c:v>
                </c:pt>
                <c:pt idx="812">
                  <c:v>0.8692345894271486</c:v>
                </c:pt>
                <c:pt idx="813">
                  <c:v>0.87030507537471902</c:v>
                </c:pt>
                <c:pt idx="814">
                  <c:v>0.87137556132228944</c:v>
                </c:pt>
                <c:pt idx="815">
                  <c:v>0.87244604726985975</c:v>
                </c:pt>
                <c:pt idx="816">
                  <c:v>0.87351653321743017</c:v>
                </c:pt>
                <c:pt idx="817">
                  <c:v>0.87458701916500059</c:v>
                </c:pt>
                <c:pt idx="818">
                  <c:v>0.8756575051125709</c:v>
                </c:pt>
                <c:pt idx="819">
                  <c:v>0.87672799106014132</c:v>
                </c:pt>
                <c:pt idx="820">
                  <c:v>0.87779847700771163</c:v>
                </c:pt>
                <c:pt idx="821">
                  <c:v>0.87886896295528205</c:v>
                </c:pt>
                <c:pt idx="822">
                  <c:v>0.87993944890285247</c:v>
                </c:pt>
                <c:pt idx="823">
                  <c:v>0.88100993485042278</c:v>
                </c:pt>
                <c:pt idx="824">
                  <c:v>0.8820804207979932</c:v>
                </c:pt>
                <c:pt idx="825">
                  <c:v>0.88315090674556362</c:v>
                </c:pt>
                <c:pt idx="826">
                  <c:v>0.88422139269313393</c:v>
                </c:pt>
                <c:pt idx="827">
                  <c:v>0.88529187864070435</c:v>
                </c:pt>
                <c:pt idx="828">
                  <c:v>0.88636236458827478</c:v>
                </c:pt>
                <c:pt idx="829">
                  <c:v>0.88743285053584509</c:v>
                </c:pt>
                <c:pt idx="830">
                  <c:v>0.88850333648341551</c:v>
                </c:pt>
                <c:pt idx="831">
                  <c:v>0.88957382243098582</c:v>
                </c:pt>
                <c:pt idx="832">
                  <c:v>0.89064430837855624</c:v>
                </c:pt>
                <c:pt idx="833">
                  <c:v>0.89171479432612666</c:v>
                </c:pt>
                <c:pt idx="834">
                  <c:v>0.89278528027369697</c:v>
                </c:pt>
                <c:pt idx="835">
                  <c:v>0.89385576622126739</c:v>
                </c:pt>
                <c:pt idx="836">
                  <c:v>0.89492625216883781</c:v>
                </c:pt>
                <c:pt idx="837">
                  <c:v>0.89599673811640812</c:v>
                </c:pt>
                <c:pt idx="838">
                  <c:v>0.89706722406397854</c:v>
                </c:pt>
                <c:pt idx="839">
                  <c:v>0.89813771001154885</c:v>
                </c:pt>
                <c:pt idx="840">
                  <c:v>0.89920819595911927</c:v>
                </c:pt>
                <c:pt idx="841">
                  <c:v>0.90027868190668969</c:v>
                </c:pt>
                <c:pt idx="842">
                  <c:v>0.90134916785426</c:v>
                </c:pt>
                <c:pt idx="843">
                  <c:v>0.90241965380183042</c:v>
                </c:pt>
                <c:pt idx="844">
                  <c:v>0.90349013974940084</c:v>
                </c:pt>
                <c:pt idx="845">
                  <c:v>0.90456062569697115</c:v>
                </c:pt>
                <c:pt idx="846">
                  <c:v>0.90563111164454158</c:v>
                </c:pt>
                <c:pt idx="847">
                  <c:v>0.906701597592112</c:v>
                </c:pt>
                <c:pt idx="848">
                  <c:v>0.90777208353968231</c:v>
                </c:pt>
                <c:pt idx="849">
                  <c:v>0.90884256948725273</c:v>
                </c:pt>
                <c:pt idx="850">
                  <c:v>0.90991305543482304</c:v>
                </c:pt>
                <c:pt idx="851">
                  <c:v>0.91098354138239346</c:v>
                </c:pt>
                <c:pt idx="852">
                  <c:v>0.91205402732996388</c:v>
                </c:pt>
                <c:pt idx="853">
                  <c:v>0.91312451327753419</c:v>
                </c:pt>
                <c:pt idx="854">
                  <c:v>0.91419499922510461</c:v>
                </c:pt>
                <c:pt idx="855">
                  <c:v>0.91526548517267503</c:v>
                </c:pt>
                <c:pt idx="856">
                  <c:v>0.91633597112024534</c:v>
                </c:pt>
                <c:pt idx="857">
                  <c:v>0.91740645706781576</c:v>
                </c:pt>
                <c:pt idx="858">
                  <c:v>0.91847694301538618</c:v>
                </c:pt>
                <c:pt idx="859">
                  <c:v>0.91954742896295649</c:v>
                </c:pt>
                <c:pt idx="860">
                  <c:v>0.92061791491052691</c:v>
                </c:pt>
                <c:pt idx="861">
                  <c:v>0.92168840085809722</c:v>
                </c:pt>
                <c:pt idx="862">
                  <c:v>0.92275888680566764</c:v>
                </c:pt>
                <c:pt idx="863">
                  <c:v>0.92382937275323807</c:v>
                </c:pt>
                <c:pt idx="864">
                  <c:v>0.92489985870080837</c:v>
                </c:pt>
                <c:pt idx="865">
                  <c:v>0.9259703446483788</c:v>
                </c:pt>
                <c:pt idx="866">
                  <c:v>0.92704083059594922</c:v>
                </c:pt>
                <c:pt idx="867">
                  <c:v>0.92811131654351953</c:v>
                </c:pt>
                <c:pt idx="868">
                  <c:v>0.92918180249108995</c:v>
                </c:pt>
                <c:pt idx="869">
                  <c:v>0.93025228843866026</c:v>
                </c:pt>
                <c:pt idx="870">
                  <c:v>0.93132277438623068</c:v>
                </c:pt>
                <c:pt idx="871">
                  <c:v>0.9323932603338011</c:v>
                </c:pt>
                <c:pt idx="872">
                  <c:v>0.93346374628137141</c:v>
                </c:pt>
                <c:pt idx="873">
                  <c:v>0.93453423222894183</c:v>
                </c:pt>
                <c:pt idx="874">
                  <c:v>0.93560471817651225</c:v>
                </c:pt>
                <c:pt idx="875">
                  <c:v>0.93667520412408256</c:v>
                </c:pt>
                <c:pt idx="876">
                  <c:v>0.93774569007165298</c:v>
                </c:pt>
                <c:pt idx="877">
                  <c:v>0.9388161760192234</c:v>
                </c:pt>
                <c:pt idx="878">
                  <c:v>0.93988666196679371</c:v>
                </c:pt>
                <c:pt idx="879">
                  <c:v>0.94095714791436413</c:v>
                </c:pt>
                <c:pt idx="880">
                  <c:v>0.94202763386193444</c:v>
                </c:pt>
                <c:pt idx="881">
                  <c:v>0.94309811980950486</c:v>
                </c:pt>
                <c:pt idx="882">
                  <c:v>0.94416860575707529</c:v>
                </c:pt>
                <c:pt idx="883">
                  <c:v>0.9452390917046456</c:v>
                </c:pt>
                <c:pt idx="884">
                  <c:v>0.94630957765221602</c:v>
                </c:pt>
                <c:pt idx="885">
                  <c:v>0.94738006359978644</c:v>
                </c:pt>
                <c:pt idx="886">
                  <c:v>0.94845054954735675</c:v>
                </c:pt>
                <c:pt idx="887">
                  <c:v>0.94952103549492717</c:v>
                </c:pt>
                <c:pt idx="888">
                  <c:v>0.95059152144249748</c:v>
                </c:pt>
                <c:pt idx="889">
                  <c:v>0.9516620073900679</c:v>
                </c:pt>
                <c:pt idx="890">
                  <c:v>0.95273249333763832</c:v>
                </c:pt>
                <c:pt idx="891">
                  <c:v>0.95380297928520863</c:v>
                </c:pt>
                <c:pt idx="892">
                  <c:v>0.95487346523277905</c:v>
                </c:pt>
                <c:pt idx="893">
                  <c:v>0.95594395118034947</c:v>
                </c:pt>
                <c:pt idx="894">
                  <c:v>0.95701443712791978</c:v>
                </c:pt>
                <c:pt idx="895">
                  <c:v>0.9580849230754902</c:v>
                </c:pt>
                <c:pt idx="896">
                  <c:v>0.95915540902306062</c:v>
                </c:pt>
                <c:pt idx="897">
                  <c:v>0.96022589497063093</c:v>
                </c:pt>
                <c:pt idx="898">
                  <c:v>0.96129638091820135</c:v>
                </c:pt>
                <c:pt idx="899">
                  <c:v>0.96236686686577166</c:v>
                </c:pt>
                <c:pt idx="900">
                  <c:v>0.96343735281334208</c:v>
                </c:pt>
                <c:pt idx="901">
                  <c:v>0.96450783876091251</c:v>
                </c:pt>
                <c:pt idx="902">
                  <c:v>0.96557832470848282</c:v>
                </c:pt>
                <c:pt idx="903">
                  <c:v>0.96664881065605324</c:v>
                </c:pt>
                <c:pt idx="904">
                  <c:v>0.96771929660362366</c:v>
                </c:pt>
                <c:pt idx="905">
                  <c:v>0.96878978255119397</c:v>
                </c:pt>
                <c:pt idx="906">
                  <c:v>0.96986026849876439</c:v>
                </c:pt>
                <c:pt idx="907">
                  <c:v>0.9709307544463347</c:v>
                </c:pt>
                <c:pt idx="908">
                  <c:v>0.97200124039390512</c:v>
                </c:pt>
                <c:pt idx="909">
                  <c:v>0.97307172634147554</c:v>
                </c:pt>
                <c:pt idx="910">
                  <c:v>0.97414221228904585</c:v>
                </c:pt>
                <c:pt idx="911">
                  <c:v>0.97521269823661627</c:v>
                </c:pt>
                <c:pt idx="912">
                  <c:v>0.97628318418418669</c:v>
                </c:pt>
                <c:pt idx="913">
                  <c:v>0.977353670131757</c:v>
                </c:pt>
                <c:pt idx="914">
                  <c:v>0.97842415607932742</c:v>
                </c:pt>
                <c:pt idx="915">
                  <c:v>0.97949464202689784</c:v>
                </c:pt>
                <c:pt idx="916">
                  <c:v>0.98056512797446815</c:v>
                </c:pt>
                <c:pt idx="917">
                  <c:v>0.98163561392203857</c:v>
                </c:pt>
                <c:pt idx="918">
                  <c:v>0.98270609986960888</c:v>
                </c:pt>
                <c:pt idx="919">
                  <c:v>0.98377658581717931</c:v>
                </c:pt>
                <c:pt idx="920">
                  <c:v>0.98484707176474973</c:v>
                </c:pt>
                <c:pt idx="921">
                  <c:v>0.98591755771232004</c:v>
                </c:pt>
                <c:pt idx="922">
                  <c:v>0.98698804365989046</c:v>
                </c:pt>
                <c:pt idx="923">
                  <c:v>0.98805852960746088</c:v>
                </c:pt>
                <c:pt idx="924">
                  <c:v>0.98912901555503119</c:v>
                </c:pt>
                <c:pt idx="925">
                  <c:v>0.99019950150260161</c:v>
                </c:pt>
                <c:pt idx="926">
                  <c:v>0.99126998745017192</c:v>
                </c:pt>
                <c:pt idx="927">
                  <c:v>0.99234047339774234</c:v>
                </c:pt>
                <c:pt idx="928">
                  <c:v>0.99341095934531276</c:v>
                </c:pt>
                <c:pt idx="929">
                  <c:v>0.99448144529288307</c:v>
                </c:pt>
                <c:pt idx="930">
                  <c:v>0.99555193124045349</c:v>
                </c:pt>
                <c:pt idx="931">
                  <c:v>0.99662241718802391</c:v>
                </c:pt>
                <c:pt idx="932">
                  <c:v>0.99769290313559422</c:v>
                </c:pt>
                <c:pt idx="933">
                  <c:v>0.99876338908316464</c:v>
                </c:pt>
                <c:pt idx="934">
                  <c:v>0.99983387503073506</c:v>
                </c:pt>
                <c:pt idx="935">
                  <c:v>1.0009043609783055</c:v>
                </c:pt>
                <c:pt idx="936">
                  <c:v>1.0019748469258758</c:v>
                </c:pt>
                <c:pt idx="937">
                  <c:v>1.0030453328734461</c:v>
                </c:pt>
                <c:pt idx="938">
                  <c:v>1.0041158188210166</c:v>
                </c:pt>
                <c:pt idx="939">
                  <c:v>1.0051863047685869</c:v>
                </c:pt>
                <c:pt idx="940">
                  <c:v>1.0062567907161573</c:v>
                </c:pt>
                <c:pt idx="941">
                  <c:v>1.0073272766637276</c:v>
                </c:pt>
                <c:pt idx="942">
                  <c:v>1.0083977626112981</c:v>
                </c:pt>
                <c:pt idx="943">
                  <c:v>1.0094682485588684</c:v>
                </c:pt>
                <c:pt idx="944">
                  <c:v>1.0105387345064387</c:v>
                </c:pt>
                <c:pt idx="945">
                  <c:v>1.0116092204540093</c:v>
                </c:pt>
                <c:pt idx="946">
                  <c:v>1.0126797064015796</c:v>
                </c:pt>
                <c:pt idx="947">
                  <c:v>1.0137501923491499</c:v>
                </c:pt>
                <c:pt idx="948">
                  <c:v>1.0148206782967204</c:v>
                </c:pt>
                <c:pt idx="949">
                  <c:v>1.0158911642442907</c:v>
                </c:pt>
                <c:pt idx="950">
                  <c:v>1.016961650191861</c:v>
                </c:pt>
                <c:pt idx="951">
                  <c:v>1.0180321361394316</c:v>
                </c:pt>
                <c:pt idx="952">
                  <c:v>1.0191026220870019</c:v>
                </c:pt>
                <c:pt idx="953">
                  <c:v>1.0201731080345722</c:v>
                </c:pt>
                <c:pt idx="954">
                  <c:v>1.0212435939821427</c:v>
                </c:pt>
                <c:pt idx="955">
                  <c:v>1.022314079929713</c:v>
                </c:pt>
                <c:pt idx="956">
                  <c:v>1.0233845658772833</c:v>
                </c:pt>
                <c:pt idx="957">
                  <c:v>1.0244550518248539</c:v>
                </c:pt>
                <c:pt idx="958">
                  <c:v>1.0255255377724242</c:v>
                </c:pt>
                <c:pt idx="959">
                  <c:v>1.0265960237199945</c:v>
                </c:pt>
                <c:pt idx="960">
                  <c:v>1.0276665096675648</c:v>
                </c:pt>
                <c:pt idx="961">
                  <c:v>1.0287369956151353</c:v>
                </c:pt>
                <c:pt idx="962">
                  <c:v>1.0298074815627056</c:v>
                </c:pt>
                <c:pt idx="963">
                  <c:v>1.0308779675102759</c:v>
                </c:pt>
                <c:pt idx="964">
                  <c:v>1.0319484534578465</c:v>
                </c:pt>
                <c:pt idx="965">
                  <c:v>1.0330189394054168</c:v>
                </c:pt>
                <c:pt idx="966">
                  <c:v>1.0340894253529871</c:v>
                </c:pt>
                <c:pt idx="967">
                  <c:v>1.0351599113005576</c:v>
                </c:pt>
                <c:pt idx="968">
                  <c:v>1.0362303972481279</c:v>
                </c:pt>
                <c:pt idx="969">
                  <c:v>1.0373008831956982</c:v>
                </c:pt>
                <c:pt idx="970">
                  <c:v>1.0383713691432688</c:v>
                </c:pt>
                <c:pt idx="971">
                  <c:v>1.0394418550908391</c:v>
                </c:pt>
                <c:pt idx="972">
                  <c:v>1.0405123410384094</c:v>
                </c:pt>
                <c:pt idx="973">
                  <c:v>1.0415828269859799</c:v>
                </c:pt>
                <c:pt idx="974">
                  <c:v>1.0426533129335502</c:v>
                </c:pt>
                <c:pt idx="975">
                  <c:v>1.0437237988811205</c:v>
                </c:pt>
                <c:pt idx="976">
                  <c:v>1.0447942848286911</c:v>
                </c:pt>
                <c:pt idx="977">
                  <c:v>1.0458647707762614</c:v>
                </c:pt>
                <c:pt idx="978">
                  <c:v>1.0469352567238317</c:v>
                </c:pt>
                <c:pt idx="979">
                  <c:v>1.0480057426714022</c:v>
                </c:pt>
                <c:pt idx="980">
                  <c:v>1.0490762286189725</c:v>
                </c:pt>
                <c:pt idx="981">
                  <c:v>1.0501467145665428</c:v>
                </c:pt>
                <c:pt idx="982">
                  <c:v>1.0512172005141132</c:v>
                </c:pt>
                <c:pt idx="983">
                  <c:v>1.0522876864616837</c:v>
                </c:pt>
                <c:pt idx="984">
                  <c:v>1.053358172409254</c:v>
                </c:pt>
                <c:pt idx="985">
                  <c:v>1.0544286583568243</c:v>
                </c:pt>
                <c:pt idx="986">
                  <c:v>1.0554991443043948</c:v>
                </c:pt>
                <c:pt idx="987">
                  <c:v>1.0565696302519652</c:v>
                </c:pt>
                <c:pt idx="988">
                  <c:v>1.0576401161995355</c:v>
                </c:pt>
                <c:pt idx="989">
                  <c:v>1.058710602147106</c:v>
                </c:pt>
                <c:pt idx="990">
                  <c:v>1.0597810880946763</c:v>
                </c:pt>
                <c:pt idx="991">
                  <c:v>1.0608515740422466</c:v>
                </c:pt>
                <c:pt idx="992">
                  <c:v>1.0619220599898171</c:v>
                </c:pt>
                <c:pt idx="993">
                  <c:v>1.0629925459373875</c:v>
                </c:pt>
                <c:pt idx="994">
                  <c:v>1.0640630318849578</c:v>
                </c:pt>
                <c:pt idx="995">
                  <c:v>1.0651335178325283</c:v>
                </c:pt>
                <c:pt idx="996">
                  <c:v>1.0662040037800986</c:v>
                </c:pt>
                <c:pt idx="997">
                  <c:v>1.0672744897276689</c:v>
                </c:pt>
                <c:pt idx="998">
                  <c:v>1.0683449756752394</c:v>
                </c:pt>
                <c:pt idx="999">
                  <c:v>1.0694154616228098</c:v>
                </c:pt>
                <c:pt idx="1000">
                  <c:v>1.0704859475703801</c:v>
                </c:pt>
                <c:pt idx="1001">
                  <c:v>1.0715564335179504</c:v>
                </c:pt>
                <c:pt idx="1002">
                  <c:v>1.0726269194655209</c:v>
                </c:pt>
                <c:pt idx="1003">
                  <c:v>1.0736974054130912</c:v>
                </c:pt>
                <c:pt idx="1004">
                  <c:v>1.0747678913606615</c:v>
                </c:pt>
                <c:pt idx="1005">
                  <c:v>1.0758383773082321</c:v>
                </c:pt>
                <c:pt idx="1006">
                  <c:v>1.0769088632558024</c:v>
                </c:pt>
                <c:pt idx="1007">
                  <c:v>1.0779793492033727</c:v>
                </c:pt>
                <c:pt idx="1008">
                  <c:v>1.0790498351509432</c:v>
                </c:pt>
                <c:pt idx="1009">
                  <c:v>1.0801203210985135</c:v>
                </c:pt>
                <c:pt idx="1010">
                  <c:v>1.0811908070460838</c:v>
                </c:pt>
                <c:pt idx="1011">
                  <c:v>1.0822612929936544</c:v>
                </c:pt>
                <c:pt idx="1012">
                  <c:v>1.0833317789412247</c:v>
                </c:pt>
                <c:pt idx="1013">
                  <c:v>1.084402264888795</c:v>
                </c:pt>
                <c:pt idx="1014">
                  <c:v>1.0854727508363655</c:v>
                </c:pt>
                <c:pt idx="1015">
                  <c:v>1.0865432367839358</c:v>
                </c:pt>
                <c:pt idx="1016">
                  <c:v>1.0876137227315061</c:v>
                </c:pt>
                <c:pt idx="1017">
                  <c:v>1.0886842086790767</c:v>
                </c:pt>
                <c:pt idx="1018">
                  <c:v>1.089754694626647</c:v>
                </c:pt>
                <c:pt idx="1019">
                  <c:v>1.0908251805742173</c:v>
                </c:pt>
                <c:pt idx="1020">
                  <c:v>1.0918956665217876</c:v>
                </c:pt>
                <c:pt idx="1021">
                  <c:v>1.0929661524693581</c:v>
                </c:pt>
                <c:pt idx="1022">
                  <c:v>1.0940366384169284</c:v>
                </c:pt>
                <c:pt idx="1023">
                  <c:v>1.0951071243644988</c:v>
                </c:pt>
                <c:pt idx="1024">
                  <c:v>1.0961776103120693</c:v>
                </c:pt>
                <c:pt idx="1025">
                  <c:v>1.0972480962596396</c:v>
                </c:pt>
                <c:pt idx="1026">
                  <c:v>1.0983185822072099</c:v>
                </c:pt>
                <c:pt idx="1027">
                  <c:v>1.0993890681547804</c:v>
                </c:pt>
                <c:pt idx="1028">
                  <c:v>1.1004595541023507</c:v>
                </c:pt>
                <c:pt idx="1029">
                  <c:v>1.1015300400499211</c:v>
                </c:pt>
                <c:pt idx="1030">
                  <c:v>1.1026005259974916</c:v>
                </c:pt>
                <c:pt idx="1031">
                  <c:v>1.1036710119450619</c:v>
                </c:pt>
                <c:pt idx="1032">
                  <c:v>1.1047414978926322</c:v>
                </c:pt>
                <c:pt idx="1033">
                  <c:v>1.1058119838402027</c:v>
                </c:pt>
                <c:pt idx="1034">
                  <c:v>1.106882469787773</c:v>
                </c:pt>
                <c:pt idx="1035">
                  <c:v>1.1079529557353434</c:v>
                </c:pt>
                <c:pt idx="1036">
                  <c:v>1.1090234416829139</c:v>
                </c:pt>
                <c:pt idx="1037">
                  <c:v>1.1100939276304842</c:v>
                </c:pt>
                <c:pt idx="1038">
                  <c:v>1.1111644135780545</c:v>
                </c:pt>
                <c:pt idx="1039">
                  <c:v>1.1122348995256248</c:v>
                </c:pt>
                <c:pt idx="1040">
                  <c:v>1.1133053854731954</c:v>
                </c:pt>
                <c:pt idx="1041">
                  <c:v>1.1143758714207657</c:v>
                </c:pt>
                <c:pt idx="1042">
                  <c:v>1.115446357368336</c:v>
                </c:pt>
                <c:pt idx="1043">
                  <c:v>1.1165168433159065</c:v>
                </c:pt>
                <c:pt idx="1044">
                  <c:v>1.1175873292634768</c:v>
                </c:pt>
                <c:pt idx="1045">
                  <c:v>1.1186578152110471</c:v>
                </c:pt>
                <c:pt idx="1046">
                  <c:v>1.1197283011586177</c:v>
                </c:pt>
                <c:pt idx="1047">
                  <c:v>1.120798787106188</c:v>
                </c:pt>
                <c:pt idx="1048">
                  <c:v>1.1218692730537583</c:v>
                </c:pt>
                <c:pt idx="1049">
                  <c:v>1.1229397590013288</c:v>
                </c:pt>
                <c:pt idx="1050">
                  <c:v>1.1240102449488991</c:v>
                </c:pt>
                <c:pt idx="1051">
                  <c:v>1.1250807308964694</c:v>
                </c:pt>
                <c:pt idx="1052">
                  <c:v>1.12615121684404</c:v>
                </c:pt>
                <c:pt idx="1053">
                  <c:v>1.1272217027916103</c:v>
                </c:pt>
                <c:pt idx="1054">
                  <c:v>1.1282921887391806</c:v>
                </c:pt>
                <c:pt idx="1055">
                  <c:v>1.1293626746867511</c:v>
                </c:pt>
                <c:pt idx="1056">
                  <c:v>1.1304331606343214</c:v>
                </c:pt>
                <c:pt idx="1057">
                  <c:v>1.1315036465818917</c:v>
                </c:pt>
                <c:pt idx="1058">
                  <c:v>1.132574132529462</c:v>
                </c:pt>
                <c:pt idx="1059">
                  <c:v>1.1336446184770326</c:v>
                </c:pt>
                <c:pt idx="1060">
                  <c:v>1.1347151044246029</c:v>
                </c:pt>
                <c:pt idx="1061">
                  <c:v>1.1357855903721732</c:v>
                </c:pt>
                <c:pt idx="1062">
                  <c:v>1.1368560763197437</c:v>
                </c:pt>
                <c:pt idx="1063">
                  <c:v>1.137926562267314</c:v>
                </c:pt>
                <c:pt idx="1064">
                  <c:v>1.1389970482148843</c:v>
                </c:pt>
                <c:pt idx="1065">
                  <c:v>1.1400675341624549</c:v>
                </c:pt>
                <c:pt idx="1066">
                  <c:v>1.1411380201100252</c:v>
                </c:pt>
                <c:pt idx="1067">
                  <c:v>1.1422085060575955</c:v>
                </c:pt>
                <c:pt idx="1068">
                  <c:v>1.143278992005166</c:v>
                </c:pt>
                <c:pt idx="1069">
                  <c:v>1.1443494779527363</c:v>
                </c:pt>
                <c:pt idx="1070">
                  <c:v>1.1454199639003066</c:v>
                </c:pt>
                <c:pt idx="1071">
                  <c:v>1.1464904498478772</c:v>
                </c:pt>
                <c:pt idx="1072">
                  <c:v>1.1475609357954475</c:v>
                </c:pt>
                <c:pt idx="1073">
                  <c:v>1.1486314217430178</c:v>
                </c:pt>
                <c:pt idx="1074">
                  <c:v>1.1497019076905883</c:v>
                </c:pt>
                <c:pt idx="1075">
                  <c:v>1.1507723936381586</c:v>
                </c:pt>
                <c:pt idx="1076">
                  <c:v>1.151842879585729</c:v>
                </c:pt>
                <c:pt idx="1077">
                  <c:v>1.1529133655332993</c:v>
                </c:pt>
                <c:pt idx="1078">
                  <c:v>1.1539838514808698</c:v>
                </c:pt>
                <c:pt idx="1079">
                  <c:v>1.1550543374284401</c:v>
                </c:pt>
                <c:pt idx="1080">
                  <c:v>1.1561248233760104</c:v>
                </c:pt>
                <c:pt idx="1081">
                  <c:v>1.1571953093235809</c:v>
                </c:pt>
                <c:pt idx="1082">
                  <c:v>1.1582657952711513</c:v>
                </c:pt>
                <c:pt idx="1083">
                  <c:v>1.1593362812187216</c:v>
                </c:pt>
                <c:pt idx="1084">
                  <c:v>1.1604067671662921</c:v>
                </c:pt>
                <c:pt idx="1085">
                  <c:v>1.1614772531138624</c:v>
                </c:pt>
                <c:pt idx="1086">
                  <c:v>1.1625477390614327</c:v>
                </c:pt>
                <c:pt idx="1087">
                  <c:v>1.1636182250090032</c:v>
                </c:pt>
                <c:pt idx="1088">
                  <c:v>1.1646887109565736</c:v>
                </c:pt>
                <c:pt idx="1089">
                  <c:v>1.1657591969041439</c:v>
                </c:pt>
                <c:pt idx="1090">
                  <c:v>1.1668296828517144</c:v>
                </c:pt>
                <c:pt idx="1091">
                  <c:v>1.1679001687992847</c:v>
                </c:pt>
                <c:pt idx="1092">
                  <c:v>1.168970654746855</c:v>
                </c:pt>
                <c:pt idx="1093">
                  <c:v>1.1700411406944256</c:v>
                </c:pt>
                <c:pt idx="1094">
                  <c:v>1.1711116266419959</c:v>
                </c:pt>
                <c:pt idx="1095">
                  <c:v>1.1721821125895662</c:v>
                </c:pt>
                <c:pt idx="1096">
                  <c:v>1.1732525985371365</c:v>
                </c:pt>
                <c:pt idx="1097">
                  <c:v>1.174323084484707</c:v>
                </c:pt>
                <c:pt idx="1098">
                  <c:v>1.1753935704322773</c:v>
                </c:pt>
                <c:pt idx="1099">
                  <c:v>1.1764640563798476</c:v>
                </c:pt>
                <c:pt idx="1100">
                  <c:v>1.1775345423274182</c:v>
                </c:pt>
                <c:pt idx="1101">
                  <c:v>1.1786050282749885</c:v>
                </c:pt>
                <c:pt idx="1102">
                  <c:v>1.1796755142225588</c:v>
                </c:pt>
                <c:pt idx="1103">
                  <c:v>1.1807460001701293</c:v>
                </c:pt>
                <c:pt idx="1104">
                  <c:v>1.1818164861176996</c:v>
                </c:pt>
                <c:pt idx="1105">
                  <c:v>1.1828869720652699</c:v>
                </c:pt>
                <c:pt idx="1106">
                  <c:v>1.1839574580128405</c:v>
                </c:pt>
                <c:pt idx="1107">
                  <c:v>1.1850279439604108</c:v>
                </c:pt>
                <c:pt idx="1108">
                  <c:v>1.1860984299079811</c:v>
                </c:pt>
                <c:pt idx="1109">
                  <c:v>1.1871689158555516</c:v>
                </c:pt>
                <c:pt idx="1110">
                  <c:v>1.1882394018031219</c:v>
                </c:pt>
                <c:pt idx="1111">
                  <c:v>1.1893098877506922</c:v>
                </c:pt>
                <c:pt idx="1112">
                  <c:v>1.1903803736982628</c:v>
                </c:pt>
                <c:pt idx="1113">
                  <c:v>1.1914508596458331</c:v>
                </c:pt>
                <c:pt idx="1114">
                  <c:v>1.1925213455934034</c:v>
                </c:pt>
                <c:pt idx="1115">
                  <c:v>1.1935918315409737</c:v>
                </c:pt>
                <c:pt idx="1116">
                  <c:v>1.1946623174885442</c:v>
                </c:pt>
                <c:pt idx="1117">
                  <c:v>1.1957328034361145</c:v>
                </c:pt>
                <c:pt idx="1118">
                  <c:v>1.1968032893836849</c:v>
                </c:pt>
                <c:pt idx="1119">
                  <c:v>1.1978737753312554</c:v>
                </c:pt>
                <c:pt idx="1120">
                  <c:v>1.1989442612788257</c:v>
                </c:pt>
                <c:pt idx="1121">
                  <c:v>1.200014747226396</c:v>
                </c:pt>
                <c:pt idx="1122">
                  <c:v>1.2010852331739665</c:v>
                </c:pt>
                <c:pt idx="1123">
                  <c:v>1.2021557191215368</c:v>
                </c:pt>
                <c:pt idx="1124">
                  <c:v>1.2032262050691072</c:v>
                </c:pt>
                <c:pt idx="1125">
                  <c:v>1.2042966910166777</c:v>
                </c:pt>
                <c:pt idx="1126">
                  <c:v>1.205367176964248</c:v>
                </c:pt>
                <c:pt idx="1127">
                  <c:v>1.2064376629118183</c:v>
                </c:pt>
                <c:pt idx="1128">
                  <c:v>1.2075081488593888</c:v>
                </c:pt>
                <c:pt idx="1129">
                  <c:v>1.2085786348069592</c:v>
                </c:pt>
                <c:pt idx="1130">
                  <c:v>1.2096491207545295</c:v>
                </c:pt>
                <c:pt idx="1131">
                  <c:v>1.2107196067021</c:v>
                </c:pt>
                <c:pt idx="1132">
                  <c:v>1.2117900926496703</c:v>
                </c:pt>
                <c:pt idx="1133">
                  <c:v>1.2128605785972406</c:v>
                </c:pt>
                <c:pt idx="1134">
                  <c:v>1.2139310645448111</c:v>
                </c:pt>
                <c:pt idx="1135">
                  <c:v>1.2150015504923815</c:v>
                </c:pt>
                <c:pt idx="1136">
                  <c:v>1.2160720364399518</c:v>
                </c:pt>
                <c:pt idx="1137">
                  <c:v>1.2171425223875221</c:v>
                </c:pt>
                <c:pt idx="1138">
                  <c:v>1.2182130083350926</c:v>
                </c:pt>
                <c:pt idx="1139">
                  <c:v>1.2192834942826629</c:v>
                </c:pt>
                <c:pt idx="1140">
                  <c:v>1.2203539802302332</c:v>
                </c:pt>
                <c:pt idx="1141">
                  <c:v>1.2214244661778038</c:v>
                </c:pt>
                <c:pt idx="1142">
                  <c:v>1.2224949521253741</c:v>
                </c:pt>
                <c:pt idx="1143">
                  <c:v>1.2235654380729444</c:v>
                </c:pt>
                <c:pt idx="1144">
                  <c:v>1.2246359240205149</c:v>
                </c:pt>
                <c:pt idx="1145">
                  <c:v>1.2257064099680852</c:v>
                </c:pt>
                <c:pt idx="1146">
                  <c:v>1.2267768959156555</c:v>
                </c:pt>
                <c:pt idx="1147">
                  <c:v>1.2278473818632261</c:v>
                </c:pt>
                <c:pt idx="1148">
                  <c:v>1.2289178678107964</c:v>
                </c:pt>
                <c:pt idx="1149">
                  <c:v>1.2299883537583667</c:v>
                </c:pt>
                <c:pt idx="1150">
                  <c:v>1.2310588397059372</c:v>
                </c:pt>
                <c:pt idx="1151">
                  <c:v>1.2321293256535075</c:v>
                </c:pt>
                <c:pt idx="1152">
                  <c:v>1.2331998116010778</c:v>
                </c:pt>
                <c:pt idx="1153">
                  <c:v>1.2342702975486484</c:v>
                </c:pt>
                <c:pt idx="1154">
                  <c:v>1.2353407834962187</c:v>
                </c:pt>
                <c:pt idx="1155">
                  <c:v>1.236411269443789</c:v>
                </c:pt>
                <c:pt idx="1156">
                  <c:v>1.2374817553913593</c:v>
                </c:pt>
                <c:pt idx="1157">
                  <c:v>1.2385522413389298</c:v>
                </c:pt>
                <c:pt idx="1158">
                  <c:v>1.2396227272865001</c:v>
                </c:pt>
                <c:pt idx="1159">
                  <c:v>1.2406932132340704</c:v>
                </c:pt>
                <c:pt idx="1160">
                  <c:v>1.241763699181641</c:v>
                </c:pt>
                <c:pt idx="1161">
                  <c:v>1.2428341851292113</c:v>
                </c:pt>
                <c:pt idx="1162">
                  <c:v>1.2439046710767816</c:v>
                </c:pt>
                <c:pt idx="1163">
                  <c:v>1.2449751570243521</c:v>
                </c:pt>
                <c:pt idx="1164">
                  <c:v>1.2460456429719224</c:v>
                </c:pt>
                <c:pt idx="1165">
                  <c:v>1.2471161289194928</c:v>
                </c:pt>
                <c:pt idx="1166">
                  <c:v>1.2481866148670633</c:v>
                </c:pt>
                <c:pt idx="1167">
                  <c:v>1.2492571008146336</c:v>
                </c:pt>
                <c:pt idx="1168">
                  <c:v>1.2503275867622039</c:v>
                </c:pt>
                <c:pt idx="1169">
                  <c:v>1.2513980727097744</c:v>
                </c:pt>
                <c:pt idx="1170">
                  <c:v>1.2524685586573447</c:v>
                </c:pt>
                <c:pt idx="1171">
                  <c:v>1.2535390446049151</c:v>
                </c:pt>
                <c:pt idx="1172">
                  <c:v>1.2546095305524856</c:v>
                </c:pt>
                <c:pt idx="1173">
                  <c:v>1.2556800165000559</c:v>
                </c:pt>
                <c:pt idx="1174">
                  <c:v>1.2567505024476262</c:v>
                </c:pt>
                <c:pt idx="1175">
                  <c:v>1.2578209883951965</c:v>
                </c:pt>
                <c:pt idx="1176">
                  <c:v>1.258891474342767</c:v>
                </c:pt>
                <c:pt idx="1177">
                  <c:v>1.2599619602903374</c:v>
                </c:pt>
                <c:pt idx="1178">
                  <c:v>1.2610324462379077</c:v>
                </c:pt>
                <c:pt idx="1179">
                  <c:v>1.2621029321854782</c:v>
                </c:pt>
                <c:pt idx="1180">
                  <c:v>1.2631734181330485</c:v>
                </c:pt>
                <c:pt idx="1181">
                  <c:v>1.2642439040806188</c:v>
                </c:pt>
                <c:pt idx="1182">
                  <c:v>1.2653143900281894</c:v>
                </c:pt>
                <c:pt idx="1183">
                  <c:v>1.2663848759757597</c:v>
                </c:pt>
                <c:pt idx="1184">
                  <c:v>1.26745536192333</c:v>
                </c:pt>
                <c:pt idx="1185">
                  <c:v>1.2685258478709005</c:v>
                </c:pt>
                <c:pt idx="1186">
                  <c:v>1.2695963338184708</c:v>
                </c:pt>
                <c:pt idx="1187">
                  <c:v>1.2706668197660411</c:v>
                </c:pt>
                <c:pt idx="1188">
                  <c:v>1.2717373057136117</c:v>
                </c:pt>
                <c:pt idx="1189">
                  <c:v>1.272807791661182</c:v>
                </c:pt>
                <c:pt idx="1190">
                  <c:v>1.2738782776087523</c:v>
                </c:pt>
                <c:pt idx="1191">
                  <c:v>1.2749487635563228</c:v>
                </c:pt>
                <c:pt idx="1192">
                  <c:v>1.2760192495038931</c:v>
                </c:pt>
                <c:pt idx="1193">
                  <c:v>1.2770897354514634</c:v>
                </c:pt>
                <c:pt idx="1194">
                  <c:v>1.2781602213990337</c:v>
                </c:pt>
                <c:pt idx="1195">
                  <c:v>1.2792307073466043</c:v>
                </c:pt>
                <c:pt idx="1196">
                  <c:v>1.2803011932941746</c:v>
                </c:pt>
                <c:pt idx="1197">
                  <c:v>1.2813716792417449</c:v>
                </c:pt>
                <c:pt idx="1198">
                  <c:v>1.2824421651893154</c:v>
                </c:pt>
                <c:pt idx="1199">
                  <c:v>1.2835126511368857</c:v>
                </c:pt>
                <c:pt idx="1200">
                  <c:v>1.284583137084456</c:v>
                </c:pt>
                <c:pt idx="1201">
                  <c:v>1.2856536230320266</c:v>
                </c:pt>
                <c:pt idx="1202">
                  <c:v>1.2867241089795969</c:v>
                </c:pt>
                <c:pt idx="1203">
                  <c:v>1.2877945949271672</c:v>
                </c:pt>
                <c:pt idx="1204">
                  <c:v>1.2888650808747377</c:v>
                </c:pt>
                <c:pt idx="1205">
                  <c:v>1.289935566822308</c:v>
                </c:pt>
                <c:pt idx="1206">
                  <c:v>1.2910060527698783</c:v>
                </c:pt>
                <c:pt idx="1207">
                  <c:v>1.2920765387174489</c:v>
                </c:pt>
                <c:pt idx="1208">
                  <c:v>1.2931470246650192</c:v>
                </c:pt>
                <c:pt idx="1209">
                  <c:v>1.2942175106125895</c:v>
                </c:pt>
                <c:pt idx="1210">
                  <c:v>1.29528799656016</c:v>
                </c:pt>
                <c:pt idx="1211">
                  <c:v>1.2963584825077303</c:v>
                </c:pt>
                <c:pt idx="1212">
                  <c:v>1.2974289684553006</c:v>
                </c:pt>
                <c:pt idx="1213">
                  <c:v>1.298499454402871</c:v>
                </c:pt>
                <c:pt idx="1214">
                  <c:v>1.2995699403504415</c:v>
                </c:pt>
                <c:pt idx="1215">
                  <c:v>1.3006404262980118</c:v>
                </c:pt>
                <c:pt idx="1216">
                  <c:v>1.3017109122455821</c:v>
                </c:pt>
                <c:pt idx="1217">
                  <c:v>1.3027813981931526</c:v>
                </c:pt>
                <c:pt idx="1218">
                  <c:v>1.3038518841407229</c:v>
                </c:pt>
                <c:pt idx="1219">
                  <c:v>1.3049223700882933</c:v>
                </c:pt>
                <c:pt idx="1220">
                  <c:v>1.3059928560358638</c:v>
                </c:pt>
                <c:pt idx="1221">
                  <c:v>1.3070633419834341</c:v>
                </c:pt>
                <c:pt idx="1222">
                  <c:v>1.3081338279310044</c:v>
                </c:pt>
                <c:pt idx="1223">
                  <c:v>1.3092043138785749</c:v>
                </c:pt>
                <c:pt idx="1224">
                  <c:v>1.3102747998261453</c:v>
                </c:pt>
                <c:pt idx="1225">
                  <c:v>1.3113452857737156</c:v>
                </c:pt>
                <c:pt idx="1226">
                  <c:v>1.3124157717212861</c:v>
                </c:pt>
                <c:pt idx="1227">
                  <c:v>1.3134862576688564</c:v>
                </c:pt>
                <c:pt idx="1228">
                  <c:v>1.3145567436164267</c:v>
                </c:pt>
                <c:pt idx="1229">
                  <c:v>1.3156272295639972</c:v>
                </c:pt>
                <c:pt idx="1230">
                  <c:v>1.3166977155115676</c:v>
                </c:pt>
                <c:pt idx="1231">
                  <c:v>1.3177682014591379</c:v>
                </c:pt>
                <c:pt idx="1232">
                  <c:v>1.3188386874067082</c:v>
                </c:pt>
                <c:pt idx="1233">
                  <c:v>1.3199091733542787</c:v>
                </c:pt>
              </c:numCache>
            </c:numRef>
          </c:xVal>
          <c:yVal>
            <c:numRef>
              <c:f>Viscosity!$LD$2:$LD$17600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</c:v>
                </c:pt>
                <c:pt idx="7">
                  <c:v>21</c:v>
                </c:pt>
                <c:pt idx="8">
                  <c:v>21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  <c:pt idx="12">
                  <c:v>16</c:v>
                </c:pt>
                <c:pt idx="13">
                  <c:v>16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28</c:v>
                </c:pt>
                <c:pt idx="18">
                  <c:v>16</c:v>
                </c:pt>
                <c:pt idx="19">
                  <c:v>13</c:v>
                </c:pt>
                <c:pt idx="20">
                  <c:v>13</c:v>
                </c:pt>
                <c:pt idx="21">
                  <c:v>8</c:v>
                </c:pt>
                <c:pt idx="22">
                  <c:v>36</c:v>
                </c:pt>
                <c:pt idx="23">
                  <c:v>13</c:v>
                </c:pt>
                <c:pt idx="24">
                  <c:v>16</c:v>
                </c:pt>
                <c:pt idx="25">
                  <c:v>8</c:v>
                </c:pt>
                <c:pt idx="26">
                  <c:v>13</c:v>
                </c:pt>
                <c:pt idx="27">
                  <c:v>13</c:v>
                </c:pt>
                <c:pt idx="28">
                  <c:v>16</c:v>
                </c:pt>
                <c:pt idx="29">
                  <c:v>13</c:v>
                </c:pt>
                <c:pt idx="30">
                  <c:v>24</c:v>
                </c:pt>
                <c:pt idx="31">
                  <c:v>93</c:v>
                </c:pt>
                <c:pt idx="32">
                  <c:v>105</c:v>
                </c:pt>
                <c:pt idx="33">
                  <c:v>13</c:v>
                </c:pt>
                <c:pt idx="34">
                  <c:v>41</c:v>
                </c:pt>
                <c:pt idx="35">
                  <c:v>21</c:v>
                </c:pt>
                <c:pt idx="36">
                  <c:v>64</c:v>
                </c:pt>
                <c:pt idx="37">
                  <c:v>21</c:v>
                </c:pt>
                <c:pt idx="38">
                  <c:v>24</c:v>
                </c:pt>
                <c:pt idx="39">
                  <c:v>56</c:v>
                </c:pt>
                <c:pt idx="40">
                  <c:v>88</c:v>
                </c:pt>
                <c:pt idx="41">
                  <c:v>13</c:v>
                </c:pt>
                <c:pt idx="42">
                  <c:v>96</c:v>
                </c:pt>
                <c:pt idx="43">
                  <c:v>28</c:v>
                </c:pt>
                <c:pt idx="44">
                  <c:v>48</c:v>
                </c:pt>
                <c:pt idx="45">
                  <c:v>48</c:v>
                </c:pt>
                <c:pt idx="46">
                  <c:v>53</c:v>
                </c:pt>
                <c:pt idx="47">
                  <c:v>36</c:v>
                </c:pt>
                <c:pt idx="48">
                  <c:v>36</c:v>
                </c:pt>
                <c:pt idx="49">
                  <c:v>56</c:v>
                </c:pt>
                <c:pt idx="50">
                  <c:v>53</c:v>
                </c:pt>
                <c:pt idx="51">
                  <c:v>163</c:v>
                </c:pt>
                <c:pt idx="52">
                  <c:v>16</c:v>
                </c:pt>
                <c:pt idx="53">
                  <c:v>16</c:v>
                </c:pt>
                <c:pt idx="54">
                  <c:v>8</c:v>
                </c:pt>
                <c:pt idx="55">
                  <c:v>4</c:v>
                </c:pt>
                <c:pt idx="56">
                  <c:v>88</c:v>
                </c:pt>
                <c:pt idx="57">
                  <c:v>4</c:v>
                </c:pt>
                <c:pt idx="58">
                  <c:v>215</c:v>
                </c:pt>
                <c:pt idx="59">
                  <c:v>64</c:v>
                </c:pt>
                <c:pt idx="60">
                  <c:v>21</c:v>
                </c:pt>
                <c:pt idx="61">
                  <c:v>53</c:v>
                </c:pt>
                <c:pt idx="62">
                  <c:v>16</c:v>
                </c:pt>
                <c:pt idx="63">
                  <c:v>100</c:v>
                </c:pt>
                <c:pt idx="64">
                  <c:v>36</c:v>
                </c:pt>
                <c:pt idx="65">
                  <c:v>59</c:v>
                </c:pt>
                <c:pt idx="66">
                  <c:v>56</c:v>
                </c:pt>
                <c:pt idx="67">
                  <c:v>93</c:v>
                </c:pt>
                <c:pt idx="68">
                  <c:v>125</c:v>
                </c:pt>
                <c:pt idx="69">
                  <c:v>16</c:v>
                </c:pt>
                <c:pt idx="70">
                  <c:v>8</c:v>
                </c:pt>
                <c:pt idx="71">
                  <c:v>-12</c:v>
                </c:pt>
                <c:pt idx="72">
                  <c:v>-24</c:v>
                </c:pt>
                <c:pt idx="73">
                  <c:v>79</c:v>
                </c:pt>
                <c:pt idx="74">
                  <c:v>4</c:v>
                </c:pt>
                <c:pt idx="75">
                  <c:v>8</c:v>
                </c:pt>
                <c:pt idx="76">
                  <c:v>53</c:v>
                </c:pt>
                <c:pt idx="77">
                  <c:v>36</c:v>
                </c:pt>
                <c:pt idx="78">
                  <c:v>4</c:v>
                </c:pt>
                <c:pt idx="79">
                  <c:v>13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8</c:v>
                </c:pt>
                <c:pt idx="84">
                  <c:v>8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44</c:v>
                </c:pt>
                <c:pt idx="94">
                  <c:v>73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8</c:v>
                </c:pt>
                <c:pt idx="99">
                  <c:v>8</c:v>
                </c:pt>
                <c:pt idx="100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8</c:v>
                </c:pt>
                <c:pt idx="106">
                  <c:v>16</c:v>
                </c:pt>
                <c:pt idx="107">
                  <c:v>8</c:v>
                </c:pt>
                <c:pt idx="108">
                  <c:v>21</c:v>
                </c:pt>
                <c:pt idx="109">
                  <c:v>13</c:v>
                </c:pt>
                <c:pt idx="110">
                  <c:v>8</c:v>
                </c:pt>
                <c:pt idx="111">
                  <c:v>4</c:v>
                </c:pt>
                <c:pt idx="112">
                  <c:v>4</c:v>
                </c:pt>
                <c:pt idx="113">
                  <c:v>8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33</c:v>
                </c:pt>
                <c:pt idx="118">
                  <c:v>84</c:v>
                </c:pt>
                <c:pt idx="119">
                  <c:v>21</c:v>
                </c:pt>
                <c:pt idx="120">
                  <c:v>8</c:v>
                </c:pt>
                <c:pt idx="121">
                  <c:v>4</c:v>
                </c:pt>
                <c:pt idx="122">
                  <c:v>53</c:v>
                </c:pt>
                <c:pt idx="123">
                  <c:v>24</c:v>
                </c:pt>
                <c:pt idx="124">
                  <c:v>13</c:v>
                </c:pt>
                <c:pt idx="125">
                  <c:v>24</c:v>
                </c:pt>
                <c:pt idx="126">
                  <c:v>8</c:v>
                </c:pt>
                <c:pt idx="127">
                  <c:v>36</c:v>
                </c:pt>
                <c:pt idx="128">
                  <c:v>0</c:v>
                </c:pt>
                <c:pt idx="129">
                  <c:v>0</c:v>
                </c:pt>
                <c:pt idx="130">
                  <c:v>13</c:v>
                </c:pt>
                <c:pt idx="131">
                  <c:v>16</c:v>
                </c:pt>
                <c:pt idx="132">
                  <c:v>8</c:v>
                </c:pt>
                <c:pt idx="133">
                  <c:v>4</c:v>
                </c:pt>
                <c:pt idx="134">
                  <c:v>108</c:v>
                </c:pt>
                <c:pt idx="135">
                  <c:v>4</c:v>
                </c:pt>
                <c:pt idx="136">
                  <c:v>4</c:v>
                </c:pt>
                <c:pt idx="137">
                  <c:v>21</c:v>
                </c:pt>
                <c:pt idx="138">
                  <c:v>59</c:v>
                </c:pt>
                <c:pt idx="139">
                  <c:v>8</c:v>
                </c:pt>
                <c:pt idx="140">
                  <c:v>4</c:v>
                </c:pt>
                <c:pt idx="141">
                  <c:v>4</c:v>
                </c:pt>
                <c:pt idx="142">
                  <c:v>0</c:v>
                </c:pt>
                <c:pt idx="143">
                  <c:v>53</c:v>
                </c:pt>
                <c:pt idx="144">
                  <c:v>8</c:v>
                </c:pt>
                <c:pt idx="145">
                  <c:v>13</c:v>
                </c:pt>
                <c:pt idx="146">
                  <c:v>21</c:v>
                </c:pt>
                <c:pt idx="147">
                  <c:v>16</c:v>
                </c:pt>
                <c:pt idx="148">
                  <c:v>33</c:v>
                </c:pt>
                <c:pt idx="149">
                  <c:v>8</c:v>
                </c:pt>
                <c:pt idx="150">
                  <c:v>4</c:v>
                </c:pt>
                <c:pt idx="151">
                  <c:v>0</c:v>
                </c:pt>
                <c:pt idx="152">
                  <c:v>33</c:v>
                </c:pt>
                <c:pt idx="153">
                  <c:v>0</c:v>
                </c:pt>
                <c:pt idx="154">
                  <c:v>13</c:v>
                </c:pt>
                <c:pt idx="155">
                  <c:v>4</c:v>
                </c:pt>
                <c:pt idx="156">
                  <c:v>8</c:v>
                </c:pt>
                <c:pt idx="157">
                  <c:v>4</c:v>
                </c:pt>
                <c:pt idx="158">
                  <c:v>0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0</c:v>
                </c:pt>
                <c:pt idx="163">
                  <c:v>13</c:v>
                </c:pt>
                <c:pt idx="164">
                  <c:v>4</c:v>
                </c:pt>
                <c:pt idx="165">
                  <c:v>4</c:v>
                </c:pt>
                <c:pt idx="166">
                  <c:v>21</c:v>
                </c:pt>
                <c:pt idx="167">
                  <c:v>8</c:v>
                </c:pt>
                <c:pt idx="168">
                  <c:v>4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13</c:v>
                </c:pt>
                <c:pt idx="174">
                  <c:v>13</c:v>
                </c:pt>
                <c:pt idx="175">
                  <c:v>4</c:v>
                </c:pt>
                <c:pt idx="176">
                  <c:v>4</c:v>
                </c:pt>
                <c:pt idx="177">
                  <c:v>53</c:v>
                </c:pt>
                <c:pt idx="178">
                  <c:v>4</c:v>
                </c:pt>
                <c:pt idx="179">
                  <c:v>4</c:v>
                </c:pt>
                <c:pt idx="180">
                  <c:v>0</c:v>
                </c:pt>
                <c:pt idx="181">
                  <c:v>8</c:v>
                </c:pt>
                <c:pt idx="182">
                  <c:v>8</c:v>
                </c:pt>
                <c:pt idx="183">
                  <c:v>13</c:v>
                </c:pt>
                <c:pt idx="184">
                  <c:v>0</c:v>
                </c:pt>
                <c:pt idx="185">
                  <c:v>0</c:v>
                </c:pt>
                <c:pt idx="186">
                  <c:v>8</c:v>
                </c:pt>
                <c:pt idx="187">
                  <c:v>4</c:v>
                </c:pt>
                <c:pt idx="188">
                  <c:v>4</c:v>
                </c:pt>
                <c:pt idx="189">
                  <c:v>0</c:v>
                </c:pt>
                <c:pt idx="190">
                  <c:v>8</c:v>
                </c:pt>
                <c:pt idx="191">
                  <c:v>8</c:v>
                </c:pt>
                <c:pt idx="192">
                  <c:v>0</c:v>
                </c:pt>
                <c:pt idx="193">
                  <c:v>-12</c:v>
                </c:pt>
                <c:pt idx="194">
                  <c:v>33</c:v>
                </c:pt>
                <c:pt idx="195">
                  <c:v>16</c:v>
                </c:pt>
                <c:pt idx="196">
                  <c:v>44</c:v>
                </c:pt>
                <c:pt idx="197">
                  <c:v>0</c:v>
                </c:pt>
                <c:pt idx="198">
                  <c:v>4</c:v>
                </c:pt>
                <c:pt idx="199">
                  <c:v>8</c:v>
                </c:pt>
                <c:pt idx="200">
                  <c:v>4</c:v>
                </c:pt>
                <c:pt idx="201">
                  <c:v>16</c:v>
                </c:pt>
                <c:pt idx="202">
                  <c:v>4</c:v>
                </c:pt>
                <c:pt idx="203">
                  <c:v>-12</c:v>
                </c:pt>
                <c:pt idx="204">
                  <c:v>4</c:v>
                </c:pt>
                <c:pt idx="205">
                  <c:v>8</c:v>
                </c:pt>
                <c:pt idx="206">
                  <c:v>0</c:v>
                </c:pt>
                <c:pt idx="207">
                  <c:v>4</c:v>
                </c:pt>
                <c:pt idx="208">
                  <c:v>21</c:v>
                </c:pt>
                <c:pt idx="209">
                  <c:v>8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0</c:v>
                </c:pt>
                <c:pt idx="215">
                  <c:v>16</c:v>
                </c:pt>
                <c:pt idx="216">
                  <c:v>21</c:v>
                </c:pt>
                <c:pt idx="217">
                  <c:v>21</c:v>
                </c:pt>
                <c:pt idx="218">
                  <c:v>8</c:v>
                </c:pt>
                <c:pt idx="219">
                  <c:v>0</c:v>
                </c:pt>
                <c:pt idx="220">
                  <c:v>36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4</c:v>
                </c:pt>
                <c:pt idx="228">
                  <c:v>13</c:v>
                </c:pt>
                <c:pt idx="229">
                  <c:v>13</c:v>
                </c:pt>
                <c:pt idx="230">
                  <c:v>4</c:v>
                </c:pt>
                <c:pt idx="231">
                  <c:v>16</c:v>
                </c:pt>
                <c:pt idx="232">
                  <c:v>8</c:v>
                </c:pt>
                <c:pt idx="233">
                  <c:v>21</c:v>
                </c:pt>
                <c:pt idx="234">
                  <c:v>24</c:v>
                </c:pt>
                <c:pt idx="235">
                  <c:v>4</c:v>
                </c:pt>
                <c:pt idx="236">
                  <c:v>4</c:v>
                </c:pt>
                <c:pt idx="237">
                  <c:v>16</c:v>
                </c:pt>
                <c:pt idx="238">
                  <c:v>13</c:v>
                </c:pt>
                <c:pt idx="239">
                  <c:v>13</c:v>
                </c:pt>
                <c:pt idx="240">
                  <c:v>4</c:v>
                </c:pt>
                <c:pt idx="241">
                  <c:v>0</c:v>
                </c:pt>
                <c:pt idx="242">
                  <c:v>8</c:v>
                </c:pt>
                <c:pt idx="243">
                  <c:v>24</c:v>
                </c:pt>
                <c:pt idx="244">
                  <c:v>48</c:v>
                </c:pt>
                <c:pt idx="245">
                  <c:v>36</c:v>
                </c:pt>
                <c:pt idx="246">
                  <c:v>44</c:v>
                </c:pt>
                <c:pt idx="247">
                  <c:v>33</c:v>
                </c:pt>
                <c:pt idx="248">
                  <c:v>8</c:v>
                </c:pt>
                <c:pt idx="249">
                  <c:v>100</c:v>
                </c:pt>
                <c:pt idx="250">
                  <c:v>36</c:v>
                </c:pt>
                <c:pt idx="251">
                  <c:v>8</c:v>
                </c:pt>
                <c:pt idx="252">
                  <c:v>16</c:v>
                </c:pt>
                <c:pt idx="253">
                  <c:v>64</c:v>
                </c:pt>
                <c:pt idx="254">
                  <c:v>44</c:v>
                </c:pt>
                <c:pt idx="255">
                  <c:v>153</c:v>
                </c:pt>
                <c:pt idx="256">
                  <c:v>41</c:v>
                </c:pt>
                <c:pt idx="257">
                  <c:v>-52</c:v>
                </c:pt>
                <c:pt idx="258">
                  <c:v>41</c:v>
                </c:pt>
                <c:pt idx="259">
                  <c:v>100</c:v>
                </c:pt>
                <c:pt idx="260">
                  <c:v>48</c:v>
                </c:pt>
                <c:pt idx="261">
                  <c:v>41</c:v>
                </c:pt>
                <c:pt idx="262">
                  <c:v>145</c:v>
                </c:pt>
                <c:pt idx="263">
                  <c:v>41</c:v>
                </c:pt>
                <c:pt idx="264">
                  <c:v>59</c:v>
                </c:pt>
                <c:pt idx="265">
                  <c:v>178</c:v>
                </c:pt>
                <c:pt idx="266">
                  <c:v>59</c:v>
                </c:pt>
                <c:pt idx="267">
                  <c:v>16</c:v>
                </c:pt>
                <c:pt idx="268">
                  <c:v>0</c:v>
                </c:pt>
                <c:pt idx="269">
                  <c:v>0</c:v>
                </c:pt>
                <c:pt idx="270">
                  <c:v>125</c:v>
                </c:pt>
                <c:pt idx="271">
                  <c:v>33</c:v>
                </c:pt>
                <c:pt idx="272">
                  <c:v>56</c:v>
                </c:pt>
                <c:pt idx="273">
                  <c:v>16</c:v>
                </c:pt>
                <c:pt idx="274">
                  <c:v>8</c:v>
                </c:pt>
                <c:pt idx="275">
                  <c:v>13</c:v>
                </c:pt>
                <c:pt idx="276">
                  <c:v>21</c:v>
                </c:pt>
                <c:pt idx="277">
                  <c:v>96</c:v>
                </c:pt>
                <c:pt idx="278">
                  <c:v>21</c:v>
                </c:pt>
                <c:pt idx="279">
                  <c:v>41</c:v>
                </c:pt>
                <c:pt idx="280">
                  <c:v>4</c:v>
                </c:pt>
                <c:pt idx="281">
                  <c:v>33</c:v>
                </c:pt>
                <c:pt idx="282">
                  <c:v>16</c:v>
                </c:pt>
                <c:pt idx="283">
                  <c:v>24</c:v>
                </c:pt>
                <c:pt idx="284">
                  <c:v>41</c:v>
                </c:pt>
                <c:pt idx="285">
                  <c:v>48</c:v>
                </c:pt>
                <c:pt idx="286">
                  <c:v>53</c:v>
                </c:pt>
                <c:pt idx="287">
                  <c:v>13</c:v>
                </c:pt>
                <c:pt idx="288">
                  <c:v>-8</c:v>
                </c:pt>
                <c:pt idx="289">
                  <c:v>21</c:v>
                </c:pt>
                <c:pt idx="290">
                  <c:v>21</c:v>
                </c:pt>
                <c:pt idx="291">
                  <c:v>56</c:v>
                </c:pt>
                <c:pt idx="292">
                  <c:v>120</c:v>
                </c:pt>
                <c:pt idx="293">
                  <c:v>4</c:v>
                </c:pt>
                <c:pt idx="294">
                  <c:v>48</c:v>
                </c:pt>
                <c:pt idx="295">
                  <c:v>59</c:v>
                </c:pt>
                <c:pt idx="296">
                  <c:v>79</c:v>
                </c:pt>
                <c:pt idx="297">
                  <c:v>160</c:v>
                </c:pt>
                <c:pt idx="298">
                  <c:v>24</c:v>
                </c:pt>
                <c:pt idx="299">
                  <c:v>33</c:v>
                </c:pt>
                <c:pt idx="300">
                  <c:v>53</c:v>
                </c:pt>
                <c:pt idx="301">
                  <c:v>13</c:v>
                </c:pt>
                <c:pt idx="302">
                  <c:v>16</c:v>
                </c:pt>
                <c:pt idx="303">
                  <c:v>-8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4</c:v>
                </c:pt>
                <c:pt idx="310">
                  <c:v>0</c:v>
                </c:pt>
                <c:pt idx="311">
                  <c:v>4</c:v>
                </c:pt>
                <c:pt idx="312">
                  <c:v>4</c:v>
                </c:pt>
                <c:pt idx="313">
                  <c:v>0</c:v>
                </c:pt>
                <c:pt idx="314">
                  <c:v>4</c:v>
                </c:pt>
                <c:pt idx="315">
                  <c:v>8</c:v>
                </c:pt>
                <c:pt idx="316">
                  <c:v>33</c:v>
                </c:pt>
                <c:pt idx="317">
                  <c:v>4</c:v>
                </c:pt>
                <c:pt idx="318">
                  <c:v>93</c:v>
                </c:pt>
                <c:pt idx="319">
                  <c:v>4</c:v>
                </c:pt>
                <c:pt idx="320">
                  <c:v>4</c:v>
                </c:pt>
                <c:pt idx="321">
                  <c:v>8</c:v>
                </c:pt>
                <c:pt idx="322">
                  <c:v>0</c:v>
                </c:pt>
                <c:pt idx="323">
                  <c:v>0</c:v>
                </c:pt>
                <c:pt idx="324">
                  <c:v>-59.8</c:v>
                </c:pt>
                <c:pt idx="325">
                  <c:v>8</c:v>
                </c:pt>
                <c:pt idx="326">
                  <c:v>0</c:v>
                </c:pt>
                <c:pt idx="327">
                  <c:v>0</c:v>
                </c:pt>
                <c:pt idx="328">
                  <c:v>13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0</c:v>
                </c:pt>
                <c:pt idx="333">
                  <c:v>16</c:v>
                </c:pt>
                <c:pt idx="334">
                  <c:v>116</c:v>
                </c:pt>
                <c:pt idx="335">
                  <c:v>48</c:v>
                </c:pt>
                <c:pt idx="336">
                  <c:v>13</c:v>
                </c:pt>
                <c:pt idx="337">
                  <c:v>76</c:v>
                </c:pt>
                <c:pt idx="338">
                  <c:v>125</c:v>
                </c:pt>
                <c:pt idx="339">
                  <c:v>13</c:v>
                </c:pt>
                <c:pt idx="340">
                  <c:v>36</c:v>
                </c:pt>
                <c:pt idx="341">
                  <c:v>4</c:v>
                </c:pt>
                <c:pt idx="342">
                  <c:v>16</c:v>
                </c:pt>
                <c:pt idx="343">
                  <c:v>13</c:v>
                </c:pt>
                <c:pt idx="344">
                  <c:v>13</c:v>
                </c:pt>
                <c:pt idx="345">
                  <c:v>0</c:v>
                </c:pt>
                <c:pt idx="346">
                  <c:v>0</c:v>
                </c:pt>
                <c:pt idx="347">
                  <c:v>13</c:v>
                </c:pt>
                <c:pt idx="348">
                  <c:v>0</c:v>
                </c:pt>
                <c:pt idx="349">
                  <c:v>4</c:v>
                </c:pt>
                <c:pt idx="350">
                  <c:v>24</c:v>
                </c:pt>
                <c:pt idx="351">
                  <c:v>16</c:v>
                </c:pt>
                <c:pt idx="352">
                  <c:v>120</c:v>
                </c:pt>
                <c:pt idx="353">
                  <c:v>4</c:v>
                </c:pt>
                <c:pt idx="354">
                  <c:v>13</c:v>
                </c:pt>
                <c:pt idx="355">
                  <c:v>-4</c:v>
                </c:pt>
                <c:pt idx="356">
                  <c:v>0</c:v>
                </c:pt>
                <c:pt idx="357">
                  <c:v>33</c:v>
                </c:pt>
                <c:pt idx="358">
                  <c:v>33</c:v>
                </c:pt>
                <c:pt idx="359">
                  <c:v>48</c:v>
                </c:pt>
                <c:pt idx="360">
                  <c:v>8</c:v>
                </c:pt>
                <c:pt idx="361">
                  <c:v>16</c:v>
                </c:pt>
                <c:pt idx="362">
                  <c:v>48</c:v>
                </c:pt>
                <c:pt idx="363">
                  <c:v>-4</c:v>
                </c:pt>
                <c:pt idx="364">
                  <c:v>0</c:v>
                </c:pt>
                <c:pt idx="365">
                  <c:v>13</c:v>
                </c:pt>
                <c:pt idx="366">
                  <c:v>4</c:v>
                </c:pt>
                <c:pt idx="367">
                  <c:v>4</c:v>
                </c:pt>
                <c:pt idx="368">
                  <c:v>0</c:v>
                </c:pt>
                <c:pt idx="369">
                  <c:v>36</c:v>
                </c:pt>
                <c:pt idx="370">
                  <c:v>0</c:v>
                </c:pt>
                <c:pt idx="371">
                  <c:v>24</c:v>
                </c:pt>
                <c:pt idx="372">
                  <c:v>59</c:v>
                </c:pt>
                <c:pt idx="373">
                  <c:v>13</c:v>
                </c:pt>
                <c:pt idx="374">
                  <c:v>21</c:v>
                </c:pt>
                <c:pt idx="375">
                  <c:v>28</c:v>
                </c:pt>
                <c:pt idx="376">
                  <c:v>36</c:v>
                </c:pt>
                <c:pt idx="377">
                  <c:v>73</c:v>
                </c:pt>
                <c:pt idx="378">
                  <c:v>33</c:v>
                </c:pt>
                <c:pt idx="379">
                  <c:v>4</c:v>
                </c:pt>
                <c:pt idx="380">
                  <c:v>33</c:v>
                </c:pt>
                <c:pt idx="381">
                  <c:v>21</c:v>
                </c:pt>
                <c:pt idx="382">
                  <c:v>16</c:v>
                </c:pt>
                <c:pt idx="383">
                  <c:v>28</c:v>
                </c:pt>
                <c:pt idx="384">
                  <c:v>59</c:v>
                </c:pt>
                <c:pt idx="385">
                  <c:v>13</c:v>
                </c:pt>
                <c:pt idx="386">
                  <c:v>24</c:v>
                </c:pt>
                <c:pt idx="387">
                  <c:v>56</c:v>
                </c:pt>
                <c:pt idx="388">
                  <c:v>41</c:v>
                </c:pt>
                <c:pt idx="389">
                  <c:v>-8</c:v>
                </c:pt>
                <c:pt idx="390">
                  <c:v>79</c:v>
                </c:pt>
                <c:pt idx="391">
                  <c:v>13</c:v>
                </c:pt>
                <c:pt idx="392">
                  <c:v>13</c:v>
                </c:pt>
                <c:pt idx="393">
                  <c:v>0</c:v>
                </c:pt>
                <c:pt idx="394">
                  <c:v>8</c:v>
                </c:pt>
                <c:pt idx="395">
                  <c:v>4</c:v>
                </c:pt>
                <c:pt idx="396">
                  <c:v>21</c:v>
                </c:pt>
                <c:pt idx="397">
                  <c:v>8</c:v>
                </c:pt>
                <c:pt idx="398">
                  <c:v>0</c:v>
                </c:pt>
                <c:pt idx="399">
                  <c:v>21</c:v>
                </c:pt>
                <c:pt idx="400">
                  <c:v>68</c:v>
                </c:pt>
                <c:pt idx="401">
                  <c:v>28</c:v>
                </c:pt>
                <c:pt idx="402">
                  <c:v>13</c:v>
                </c:pt>
                <c:pt idx="403">
                  <c:v>21</c:v>
                </c:pt>
                <c:pt idx="404">
                  <c:v>84</c:v>
                </c:pt>
                <c:pt idx="405">
                  <c:v>191</c:v>
                </c:pt>
                <c:pt idx="406">
                  <c:v>24</c:v>
                </c:pt>
                <c:pt idx="407">
                  <c:v>4</c:v>
                </c:pt>
                <c:pt idx="408">
                  <c:v>4</c:v>
                </c:pt>
                <c:pt idx="409">
                  <c:v>13</c:v>
                </c:pt>
                <c:pt idx="410">
                  <c:v>59</c:v>
                </c:pt>
                <c:pt idx="411">
                  <c:v>13</c:v>
                </c:pt>
                <c:pt idx="412">
                  <c:v>36</c:v>
                </c:pt>
                <c:pt idx="413">
                  <c:v>59</c:v>
                </c:pt>
                <c:pt idx="414">
                  <c:v>36</c:v>
                </c:pt>
                <c:pt idx="415">
                  <c:v>56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56</c:v>
                </c:pt>
                <c:pt idx="420">
                  <c:v>33</c:v>
                </c:pt>
                <c:pt idx="421">
                  <c:v>21</c:v>
                </c:pt>
                <c:pt idx="422">
                  <c:v>13</c:v>
                </c:pt>
                <c:pt idx="423">
                  <c:v>4</c:v>
                </c:pt>
                <c:pt idx="424">
                  <c:v>16</c:v>
                </c:pt>
                <c:pt idx="425">
                  <c:v>4</c:v>
                </c:pt>
                <c:pt idx="426">
                  <c:v>4</c:v>
                </c:pt>
                <c:pt idx="427">
                  <c:v>13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44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24</c:v>
                </c:pt>
                <c:pt idx="436">
                  <c:v>33</c:v>
                </c:pt>
                <c:pt idx="437">
                  <c:v>8</c:v>
                </c:pt>
                <c:pt idx="438">
                  <c:v>56</c:v>
                </c:pt>
                <c:pt idx="439">
                  <c:v>33</c:v>
                </c:pt>
                <c:pt idx="440">
                  <c:v>76</c:v>
                </c:pt>
                <c:pt idx="441">
                  <c:v>76</c:v>
                </c:pt>
                <c:pt idx="442">
                  <c:v>24</c:v>
                </c:pt>
                <c:pt idx="443">
                  <c:v>21</c:v>
                </c:pt>
                <c:pt idx="444">
                  <c:v>33</c:v>
                </c:pt>
                <c:pt idx="445">
                  <c:v>56</c:v>
                </c:pt>
                <c:pt idx="446">
                  <c:v>8</c:v>
                </c:pt>
                <c:pt idx="447">
                  <c:v>28</c:v>
                </c:pt>
                <c:pt idx="448">
                  <c:v>36</c:v>
                </c:pt>
                <c:pt idx="449">
                  <c:v>0</c:v>
                </c:pt>
                <c:pt idx="450">
                  <c:v>0</c:v>
                </c:pt>
                <c:pt idx="451">
                  <c:v>8</c:v>
                </c:pt>
                <c:pt idx="452">
                  <c:v>4</c:v>
                </c:pt>
                <c:pt idx="453">
                  <c:v>13</c:v>
                </c:pt>
                <c:pt idx="454">
                  <c:v>4</c:v>
                </c:pt>
                <c:pt idx="455">
                  <c:v>4</c:v>
                </c:pt>
                <c:pt idx="456">
                  <c:v>8</c:v>
                </c:pt>
                <c:pt idx="457">
                  <c:v>4</c:v>
                </c:pt>
                <c:pt idx="458">
                  <c:v>0</c:v>
                </c:pt>
                <c:pt idx="459">
                  <c:v>8</c:v>
                </c:pt>
                <c:pt idx="460">
                  <c:v>16</c:v>
                </c:pt>
                <c:pt idx="461">
                  <c:v>13</c:v>
                </c:pt>
                <c:pt idx="462">
                  <c:v>4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0</c:v>
                </c:pt>
                <c:pt idx="467">
                  <c:v>4</c:v>
                </c:pt>
                <c:pt idx="468">
                  <c:v>4</c:v>
                </c:pt>
                <c:pt idx="469">
                  <c:v>8</c:v>
                </c:pt>
                <c:pt idx="470">
                  <c:v>8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16</c:v>
                </c:pt>
                <c:pt idx="476">
                  <c:v>8</c:v>
                </c:pt>
                <c:pt idx="477">
                  <c:v>4</c:v>
                </c:pt>
                <c:pt idx="478">
                  <c:v>8</c:v>
                </c:pt>
                <c:pt idx="479">
                  <c:v>4</c:v>
                </c:pt>
                <c:pt idx="480">
                  <c:v>0</c:v>
                </c:pt>
                <c:pt idx="481">
                  <c:v>8</c:v>
                </c:pt>
                <c:pt idx="482">
                  <c:v>4</c:v>
                </c:pt>
                <c:pt idx="483">
                  <c:v>8</c:v>
                </c:pt>
                <c:pt idx="484">
                  <c:v>68</c:v>
                </c:pt>
                <c:pt idx="485">
                  <c:v>21</c:v>
                </c:pt>
                <c:pt idx="486">
                  <c:v>0</c:v>
                </c:pt>
                <c:pt idx="487">
                  <c:v>8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8</c:v>
                </c:pt>
                <c:pt idx="492">
                  <c:v>0</c:v>
                </c:pt>
                <c:pt idx="493">
                  <c:v>4</c:v>
                </c:pt>
                <c:pt idx="494">
                  <c:v>16</c:v>
                </c:pt>
                <c:pt idx="495">
                  <c:v>8</c:v>
                </c:pt>
                <c:pt idx="496">
                  <c:v>4</c:v>
                </c:pt>
                <c:pt idx="497">
                  <c:v>4</c:v>
                </c:pt>
                <c:pt idx="498">
                  <c:v>16</c:v>
                </c:pt>
                <c:pt idx="499">
                  <c:v>48</c:v>
                </c:pt>
                <c:pt idx="500">
                  <c:v>28</c:v>
                </c:pt>
                <c:pt idx="501">
                  <c:v>4</c:v>
                </c:pt>
                <c:pt idx="502">
                  <c:v>13</c:v>
                </c:pt>
                <c:pt idx="503">
                  <c:v>-12</c:v>
                </c:pt>
                <c:pt idx="504">
                  <c:v>13</c:v>
                </c:pt>
                <c:pt idx="505">
                  <c:v>4</c:v>
                </c:pt>
                <c:pt idx="506">
                  <c:v>16</c:v>
                </c:pt>
                <c:pt idx="507">
                  <c:v>-20</c:v>
                </c:pt>
                <c:pt idx="508">
                  <c:v>0</c:v>
                </c:pt>
                <c:pt idx="509">
                  <c:v>4</c:v>
                </c:pt>
                <c:pt idx="510">
                  <c:v>33</c:v>
                </c:pt>
                <c:pt idx="511">
                  <c:v>-8</c:v>
                </c:pt>
                <c:pt idx="512">
                  <c:v>16</c:v>
                </c:pt>
                <c:pt idx="513">
                  <c:v>4</c:v>
                </c:pt>
                <c:pt idx="514">
                  <c:v>16</c:v>
                </c:pt>
                <c:pt idx="515">
                  <c:v>64</c:v>
                </c:pt>
                <c:pt idx="516">
                  <c:v>-20</c:v>
                </c:pt>
                <c:pt idx="517">
                  <c:v>16</c:v>
                </c:pt>
                <c:pt idx="518">
                  <c:v>0</c:v>
                </c:pt>
                <c:pt idx="519">
                  <c:v>8</c:v>
                </c:pt>
                <c:pt idx="520">
                  <c:v>13</c:v>
                </c:pt>
                <c:pt idx="521">
                  <c:v>4</c:v>
                </c:pt>
                <c:pt idx="522">
                  <c:v>44</c:v>
                </c:pt>
                <c:pt idx="523">
                  <c:v>-28</c:v>
                </c:pt>
                <c:pt idx="524">
                  <c:v>8</c:v>
                </c:pt>
                <c:pt idx="525">
                  <c:v>24</c:v>
                </c:pt>
                <c:pt idx="526">
                  <c:v>13</c:v>
                </c:pt>
                <c:pt idx="527">
                  <c:v>53</c:v>
                </c:pt>
                <c:pt idx="528">
                  <c:v>8</c:v>
                </c:pt>
                <c:pt idx="529">
                  <c:v>8</c:v>
                </c:pt>
                <c:pt idx="530">
                  <c:v>0</c:v>
                </c:pt>
                <c:pt idx="531">
                  <c:v>16</c:v>
                </c:pt>
                <c:pt idx="532">
                  <c:v>8</c:v>
                </c:pt>
                <c:pt idx="533">
                  <c:v>8</c:v>
                </c:pt>
                <c:pt idx="534">
                  <c:v>21</c:v>
                </c:pt>
                <c:pt idx="535">
                  <c:v>36</c:v>
                </c:pt>
                <c:pt idx="536">
                  <c:v>21</c:v>
                </c:pt>
                <c:pt idx="537">
                  <c:v>16</c:v>
                </c:pt>
                <c:pt idx="538">
                  <c:v>28</c:v>
                </c:pt>
                <c:pt idx="539">
                  <c:v>33</c:v>
                </c:pt>
                <c:pt idx="540">
                  <c:v>21</c:v>
                </c:pt>
                <c:pt idx="541">
                  <c:v>13</c:v>
                </c:pt>
                <c:pt idx="542">
                  <c:v>21</c:v>
                </c:pt>
                <c:pt idx="543">
                  <c:v>16</c:v>
                </c:pt>
                <c:pt idx="544">
                  <c:v>21</c:v>
                </c:pt>
                <c:pt idx="545">
                  <c:v>21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8</c:v>
                </c:pt>
                <c:pt idx="554">
                  <c:v>8</c:v>
                </c:pt>
                <c:pt idx="555">
                  <c:v>41</c:v>
                </c:pt>
                <c:pt idx="556">
                  <c:v>24</c:v>
                </c:pt>
                <c:pt idx="557">
                  <c:v>8</c:v>
                </c:pt>
                <c:pt idx="558">
                  <c:v>21</c:v>
                </c:pt>
                <c:pt idx="559">
                  <c:v>21</c:v>
                </c:pt>
                <c:pt idx="560">
                  <c:v>24</c:v>
                </c:pt>
                <c:pt idx="561">
                  <c:v>28</c:v>
                </c:pt>
                <c:pt idx="562">
                  <c:v>16</c:v>
                </c:pt>
                <c:pt idx="563">
                  <c:v>28</c:v>
                </c:pt>
                <c:pt idx="564">
                  <c:v>13</c:v>
                </c:pt>
                <c:pt idx="565">
                  <c:v>16</c:v>
                </c:pt>
                <c:pt idx="566">
                  <c:v>24</c:v>
                </c:pt>
                <c:pt idx="567">
                  <c:v>28</c:v>
                </c:pt>
                <c:pt idx="568">
                  <c:v>13</c:v>
                </c:pt>
                <c:pt idx="569">
                  <c:v>33</c:v>
                </c:pt>
                <c:pt idx="570">
                  <c:v>68</c:v>
                </c:pt>
                <c:pt idx="571">
                  <c:v>73</c:v>
                </c:pt>
                <c:pt idx="572">
                  <c:v>108</c:v>
                </c:pt>
                <c:pt idx="573">
                  <c:v>33</c:v>
                </c:pt>
                <c:pt idx="574">
                  <c:v>79</c:v>
                </c:pt>
                <c:pt idx="575">
                  <c:v>44</c:v>
                </c:pt>
                <c:pt idx="576">
                  <c:v>53</c:v>
                </c:pt>
                <c:pt idx="577">
                  <c:v>28</c:v>
                </c:pt>
                <c:pt idx="578">
                  <c:v>36</c:v>
                </c:pt>
                <c:pt idx="579">
                  <c:v>24</c:v>
                </c:pt>
                <c:pt idx="580">
                  <c:v>21</c:v>
                </c:pt>
                <c:pt idx="581">
                  <c:v>41</c:v>
                </c:pt>
                <c:pt idx="582">
                  <c:v>128</c:v>
                </c:pt>
                <c:pt idx="583">
                  <c:v>48</c:v>
                </c:pt>
                <c:pt idx="584">
                  <c:v>44</c:v>
                </c:pt>
                <c:pt idx="585">
                  <c:v>41</c:v>
                </c:pt>
                <c:pt idx="586">
                  <c:v>16</c:v>
                </c:pt>
                <c:pt idx="587">
                  <c:v>44</c:v>
                </c:pt>
                <c:pt idx="588">
                  <c:v>56</c:v>
                </c:pt>
                <c:pt idx="589">
                  <c:v>76</c:v>
                </c:pt>
                <c:pt idx="590">
                  <c:v>41</c:v>
                </c:pt>
                <c:pt idx="591">
                  <c:v>170</c:v>
                </c:pt>
                <c:pt idx="592">
                  <c:v>33</c:v>
                </c:pt>
                <c:pt idx="593">
                  <c:v>33</c:v>
                </c:pt>
                <c:pt idx="594">
                  <c:v>73</c:v>
                </c:pt>
                <c:pt idx="595">
                  <c:v>36</c:v>
                </c:pt>
                <c:pt idx="596">
                  <c:v>24</c:v>
                </c:pt>
                <c:pt idx="597">
                  <c:v>33</c:v>
                </c:pt>
                <c:pt idx="598">
                  <c:v>68</c:v>
                </c:pt>
                <c:pt idx="599">
                  <c:v>48</c:v>
                </c:pt>
                <c:pt idx="600">
                  <c:v>59</c:v>
                </c:pt>
                <c:pt idx="601">
                  <c:v>79</c:v>
                </c:pt>
                <c:pt idx="602">
                  <c:v>48</c:v>
                </c:pt>
                <c:pt idx="603">
                  <c:v>-12</c:v>
                </c:pt>
                <c:pt idx="604">
                  <c:v>28</c:v>
                </c:pt>
                <c:pt idx="605">
                  <c:v>8</c:v>
                </c:pt>
                <c:pt idx="606">
                  <c:v>13</c:v>
                </c:pt>
                <c:pt idx="607">
                  <c:v>21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16</c:v>
                </c:pt>
                <c:pt idx="612">
                  <c:v>8</c:v>
                </c:pt>
                <c:pt idx="613">
                  <c:v>-4</c:v>
                </c:pt>
                <c:pt idx="614">
                  <c:v>8</c:v>
                </c:pt>
                <c:pt idx="615">
                  <c:v>16</c:v>
                </c:pt>
                <c:pt idx="616">
                  <c:v>36</c:v>
                </c:pt>
                <c:pt idx="617">
                  <c:v>16</c:v>
                </c:pt>
                <c:pt idx="618">
                  <c:v>-8</c:v>
                </c:pt>
                <c:pt idx="619">
                  <c:v>4</c:v>
                </c:pt>
                <c:pt idx="620">
                  <c:v>13</c:v>
                </c:pt>
                <c:pt idx="621">
                  <c:v>21</c:v>
                </c:pt>
                <c:pt idx="622">
                  <c:v>24</c:v>
                </c:pt>
                <c:pt idx="623">
                  <c:v>24</c:v>
                </c:pt>
                <c:pt idx="624">
                  <c:v>13</c:v>
                </c:pt>
                <c:pt idx="625">
                  <c:v>64</c:v>
                </c:pt>
                <c:pt idx="626">
                  <c:v>21</c:v>
                </c:pt>
                <c:pt idx="627">
                  <c:v>16</c:v>
                </c:pt>
                <c:pt idx="628">
                  <c:v>13</c:v>
                </c:pt>
                <c:pt idx="629">
                  <c:v>28</c:v>
                </c:pt>
                <c:pt idx="630">
                  <c:v>16</c:v>
                </c:pt>
                <c:pt idx="631">
                  <c:v>79</c:v>
                </c:pt>
                <c:pt idx="632">
                  <c:v>28</c:v>
                </c:pt>
                <c:pt idx="633">
                  <c:v>-24</c:v>
                </c:pt>
                <c:pt idx="634">
                  <c:v>13</c:v>
                </c:pt>
                <c:pt idx="635">
                  <c:v>4</c:v>
                </c:pt>
                <c:pt idx="636">
                  <c:v>16</c:v>
                </c:pt>
                <c:pt idx="637">
                  <c:v>21</c:v>
                </c:pt>
                <c:pt idx="638">
                  <c:v>16</c:v>
                </c:pt>
                <c:pt idx="639">
                  <c:v>8</c:v>
                </c:pt>
                <c:pt idx="640">
                  <c:v>8</c:v>
                </c:pt>
                <c:pt idx="641">
                  <c:v>-28</c:v>
                </c:pt>
                <c:pt idx="642">
                  <c:v>44</c:v>
                </c:pt>
                <c:pt idx="643">
                  <c:v>41</c:v>
                </c:pt>
                <c:pt idx="644">
                  <c:v>21</c:v>
                </c:pt>
                <c:pt idx="645">
                  <c:v>16</c:v>
                </c:pt>
                <c:pt idx="646">
                  <c:v>36</c:v>
                </c:pt>
                <c:pt idx="647">
                  <c:v>24</c:v>
                </c:pt>
                <c:pt idx="648">
                  <c:v>36</c:v>
                </c:pt>
                <c:pt idx="649">
                  <c:v>13</c:v>
                </c:pt>
                <c:pt idx="650">
                  <c:v>33</c:v>
                </c:pt>
                <c:pt idx="651">
                  <c:v>44</c:v>
                </c:pt>
                <c:pt idx="652">
                  <c:v>53</c:v>
                </c:pt>
                <c:pt idx="653">
                  <c:v>28</c:v>
                </c:pt>
                <c:pt idx="654">
                  <c:v>48</c:v>
                </c:pt>
                <c:pt idx="655">
                  <c:v>13</c:v>
                </c:pt>
                <c:pt idx="656">
                  <c:v>36</c:v>
                </c:pt>
                <c:pt idx="657">
                  <c:v>13</c:v>
                </c:pt>
                <c:pt idx="658">
                  <c:v>33</c:v>
                </c:pt>
                <c:pt idx="659">
                  <c:v>84</c:v>
                </c:pt>
                <c:pt idx="660">
                  <c:v>24</c:v>
                </c:pt>
                <c:pt idx="661">
                  <c:v>73</c:v>
                </c:pt>
                <c:pt idx="662">
                  <c:v>28</c:v>
                </c:pt>
                <c:pt idx="663">
                  <c:v>59</c:v>
                </c:pt>
                <c:pt idx="664">
                  <c:v>21</c:v>
                </c:pt>
                <c:pt idx="665">
                  <c:v>41</c:v>
                </c:pt>
                <c:pt idx="666">
                  <c:v>76</c:v>
                </c:pt>
                <c:pt idx="667">
                  <c:v>33</c:v>
                </c:pt>
                <c:pt idx="668">
                  <c:v>13</c:v>
                </c:pt>
                <c:pt idx="669">
                  <c:v>53</c:v>
                </c:pt>
                <c:pt idx="670">
                  <c:v>16</c:v>
                </c:pt>
                <c:pt idx="671">
                  <c:v>16</c:v>
                </c:pt>
                <c:pt idx="672">
                  <c:v>28</c:v>
                </c:pt>
                <c:pt idx="673">
                  <c:v>16</c:v>
                </c:pt>
                <c:pt idx="674">
                  <c:v>24</c:v>
                </c:pt>
                <c:pt idx="675">
                  <c:v>108</c:v>
                </c:pt>
                <c:pt idx="676">
                  <c:v>28</c:v>
                </c:pt>
                <c:pt idx="677">
                  <c:v>21</c:v>
                </c:pt>
                <c:pt idx="678">
                  <c:v>44</c:v>
                </c:pt>
                <c:pt idx="679">
                  <c:v>100</c:v>
                </c:pt>
                <c:pt idx="680">
                  <c:v>59</c:v>
                </c:pt>
                <c:pt idx="681">
                  <c:v>41</c:v>
                </c:pt>
                <c:pt idx="682">
                  <c:v>79</c:v>
                </c:pt>
                <c:pt idx="683">
                  <c:v>64</c:v>
                </c:pt>
                <c:pt idx="684">
                  <c:v>153</c:v>
                </c:pt>
                <c:pt idx="685">
                  <c:v>59</c:v>
                </c:pt>
                <c:pt idx="686">
                  <c:v>93</c:v>
                </c:pt>
                <c:pt idx="687">
                  <c:v>28</c:v>
                </c:pt>
                <c:pt idx="688">
                  <c:v>84</c:v>
                </c:pt>
                <c:pt idx="689">
                  <c:v>59</c:v>
                </c:pt>
                <c:pt idx="690">
                  <c:v>76</c:v>
                </c:pt>
                <c:pt idx="691">
                  <c:v>68</c:v>
                </c:pt>
                <c:pt idx="692">
                  <c:v>24</c:v>
                </c:pt>
                <c:pt idx="693">
                  <c:v>153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96</c:v>
                </c:pt>
                <c:pt idx="698">
                  <c:v>36</c:v>
                </c:pt>
                <c:pt idx="699">
                  <c:v>48</c:v>
                </c:pt>
                <c:pt idx="700">
                  <c:v>41</c:v>
                </c:pt>
                <c:pt idx="701">
                  <c:v>36</c:v>
                </c:pt>
                <c:pt idx="702">
                  <c:v>36</c:v>
                </c:pt>
                <c:pt idx="703">
                  <c:v>16</c:v>
                </c:pt>
                <c:pt idx="704">
                  <c:v>44</c:v>
                </c:pt>
                <c:pt idx="705">
                  <c:v>53</c:v>
                </c:pt>
                <c:pt idx="706">
                  <c:v>64</c:v>
                </c:pt>
                <c:pt idx="707">
                  <c:v>93</c:v>
                </c:pt>
                <c:pt idx="708">
                  <c:v>64</c:v>
                </c:pt>
                <c:pt idx="709">
                  <c:v>21</c:v>
                </c:pt>
                <c:pt idx="710">
                  <c:v>16</c:v>
                </c:pt>
                <c:pt idx="711">
                  <c:v>41</c:v>
                </c:pt>
                <c:pt idx="712">
                  <c:v>36</c:v>
                </c:pt>
                <c:pt idx="713">
                  <c:v>16</c:v>
                </c:pt>
                <c:pt idx="714">
                  <c:v>4</c:v>
                </c:pt>
                <c:pt idx="715">
                  <c:v>21</c:v>
                </c:pt>
                <c:pt idx="716">
                  <c:v>76</c:v>
                </c:pt>
                <c:pt idx="717">
                  <c:v>84</c:v>
                </c:pt>
                <c:pt idx="718">
                  <c:v>41</c:v>
                </c:pt>
                <c:pt idx="719">
                  <c:v>48</c:v>
                </c:pt>
                <c:pt idx="720">
                  <c:v>13</c:v>
                </c:pt>
                <c:pt idx="721">
                  <c:v>100</c:v>
                </c:pt>
                <c:pt idx="722">
                  <c:v>21</c:v>
                </c:pt>
                <c:pt idx="723">
                  <c:v>13</c:v>
                </c:pt>
                <c:pt idx="724">
                  <c:v>33</c:v>
                </c:pt>
                <c:pt idx="725">
                  <c:v>116</c:v>
                </c:pt>
                <c:pt idx="726">
                  <c:v>16</c:v>
                </c:pt>
                <c:pt idx="727">
                  <c:v>16</c:v>
                </c:pt>
                <c:pt idx="728">
                  <c:v>33</c:v>
                </c:pt>
                <c:pt idx="729">
                  <c:v>44</c:v>
                </c:pt>
                <c:pt idx="730">
                  <c:v>76</c:v>
                </c:pt>
                <c:pt idx="731">
                  <c:v>24</c:v>
                </c:pt>
                <c:pt idx="732">
                  <c:v>24</c:v>
                </c:pt>
                <c:pt idx="733">
                  <c:v>56</c:v>
                </c:pt>
                <c:pt idx="734">
                  <c:v>125</c:v>
                </c:pt>
                <c:pt idx="735">
                  <c:v>16</c:v>
                </c:pt>
                <c:pt idx="736">
                  <c:v>0</c:v>
                </c:pt>
                <c:pt idx="737">
                  <c:v>36</c:v>
                </c:pt>
                <c:pt idx="738">
                  <c:v>4</c:v>
                </c:pt>
                <c:pt idx="739">
                  <c:v>48</c:v>
                </c:pt>
                <c:pt idx="740">
                  <c:v>28</c:v>
                </c:pt>
                <c:pt idx="741">
                  <c:v>16</c:v>
                </c:pt>
                <c:pt idx="742">
                  <c:v>36</c:v>
                </c:pt>
                <c:pt idx="743">
                  <c:v>28</c:v>
                </c:pt>
                <c:pt idx="744">
                  <c:v>21</c:v>
                </c:pt>
                <c:pt idx="745">
                  <c:v>24</c:v>
                </c:pt>
                <c:pt idx="746">
                  <c:v>28</c:v>
                </c:pt>
                <c:pt idx="747">
                  <c:v>68</c:v>
                </c:pt>
                <c:pt idx="748">
                  <c:v>28</c:v>
                </c:pt>
                <c:pt idx="749">
                  <c:v>48</c:v>
                </c:pt>
                <c:pt idx="750">
                  <c:v>24</c:v>
                </c:pt>
                <c:pt idx="751">
                  <c:v>93</c:v>
                </c:pt>
                <c:pt idx="752">
                  <c:v>33</c:v>
                </c:pt>
                <c:pt idx="753">
                  <c:v>36</c:v>
                </c:pt>
                <c:pt idx="754">
                  <c:v>28</c:v>
                </c:pt>
                <c:pt idx="755">
                  <c:v>33</c:v>
                </c:pt>
                <c:pt idx="756">
                  <c:v>64</c:v>
                </c:pt>
                <c:pt idx="757">
                  <c:v>116</c:v>
                </c:pt>
                <c:pt idx="758">
                  <c:v>28</c:v>
                </c:pt>
                <c:pt idx="759">
                  <c:v>28</c:v>
                </c:pt>
                <c:pt idx="760">
                  <c:v>8</c:v>
                </c:pt>
                <c:pt idx="761">
                  <c:v>28</c:v>
                </c:pt>
                <c:pt idx="762">
                  <c:v>100</c:v>
                </c:pt>
                <c:pt idx="763">
                  <c:v>21</c:v>
                </c:pt>
                <c:pt idx="764">
                  <c:v>24</c:v>
                </c:pt>
                <c:pt idx="765">
                  <c:v>93</c:v>
                </c:pt>
                <c:pt idx="766">
                  <c:v>33</c:v>
                </c:pt>
                <c:pt idx="767">
                  <c:v>-20</c:v>
                </c:pt>
                <c:pt idx="768">
                  <c:v>33</c:v>
                </c:pt>
                <c:pt idx="769">
                  <c:v>28</c:v>
                </c:pt>
                <c:pt idx="770">
                  <c:v>48</c:v>
                </c:pt>
                <c:pt idx="771">
                  <c:v>21</c:v>
                </c:pt>
                <c:pt idx="772">
                  <c:v>8</c:v>
                </c:pt>
                <c:pt idx="773">
                  <c:v>33</c:v>
                </c:pt>
                <c:pt idx="774">
                  <c:v>-32</c:v>
                </c:pt>
                <c:pt idx="775">
                  <c:v>116</c:v>
                </c:pt>
                <c:pt idx="776">
                  <c:v>28</c:v>
                </c:pt>
                <c:pt idx="777">
                  <c:v>16</c:v>
                </c:pt>
                <c:pt idx="778">
                  <c:v>41</c:v>
                </c:pt>
                <c:pt idx="779">
                  <c:v>13</c:v>
                </c:pt>
                <c:pt idx="780">
                  <c:v>28</c:v>
                </c:pt>
                <c:pt idx="781">
                  <c:v>28</c:v>
                </c:pt>
                <c:pt idx="782">
                  <c:v>24</c:v>
                </c:pt>
                <c:pt idx="783">
                  <c:v>36</c:v>
                </c:pt>
                <c:pt idx="784">
                  <c:v>53</c:v>
                </c:pt>
                <c:pt idx="785">
                  <c:v>73</c:v>
                </c:pt>
                <c:pt idx="786">
                  <c:v>93</c:v>
                </c:pt>
                <c:pt idx="787">
                  <c:v>4</c:v>
                </c:pt>
                <c:pt idx="788">
                  <c:v>28</c:v>
                </c:pt>
                <c:pt idx="789">
                  <c:v>68</c:v>
                </c:pt>
                <c:pt idx="790">
                  <c:v>28</c:v>
                </c:pt>
                <c:pt idx="791">
                  <c:v>21</c:v>
                </c:pt>
                <c:pt idx="792">
                  <c:v>13</c:v>
                </c:pt>
                <c:pt idx="793">
                  <c:v>16</c:v>
                </c:pt>
                <c:pt idx="794">
                  <c:v>41</c:v>
                </c:pt>
                <c:pt idx="795">
                  <c:v>13</c:v>
                </c:pt>
                <c:pt idx="796">
                  <c:v>21</c:v>
                </c:pt>
                <c:pt idx="797">
                  <c:v>33</c:v>
                </c:pt>
                <c:pt idx="798">
                  <c:v>33</c:v>
                </c:pt>
                <c:pt idx="799">
                  <c:v>53</c:v>
                </c:pt>
                <c:pt idx="800">
                  <c:v>28</c:v>
                </c:pt>
                <c:pt idx="801">
                  <c:v>21</c:v>
                </c:pt>
                <c:pt idx="802">
                  <c:v>36</c:v>
                </c:pt>
                <c:pt idx="803">
                  <c:v>4</c:v>
                </c:pt>
                <c:pt idx="804">
                  <c:v>36</c:v>
                </c:pt>
                <c:pt idx="805">
                  <c:v>21</c:v>
                </c:pt>
                <c:pt idx="806">
                  <c:v>56</c:v>
                </c:pt>
                <c:pt idx="807">
                  <c:v>21</c:v>
                </c:pt>
                <c:pt idx="808">
                  <c:v>24</c:v>
                </c:pt>
                <c:pt idx="809">
                  <c:v>28</c:v>
                </c:pt>
                <c:pt idx="810">
                  <c:v>13</c:v>
                </c:pt>
                <c:pt idx="811">
                  <c:v>24</c:v>
                </c:pt>
                <c:pt idx="812">
                  <c:v>21</c:v>
                </c:pt>
                <c:pt idx="813">
                  <c:v>73</c:v>
                </c:pt>
                <c:pt idx="814">
                  <c:v>100</c:v>
                </c:pt>
                <c:pt idx="815">
                  <c:v>28</c:v>
                </c:pt>
                <c:pt idx="816">
                  <c:v>24</c:v>
                </c:pt>
                <c:pt idx="817">
                  <c:v>16</c:v>
                </c:pt>
                <c:pt idx="818">
                  <c:v>21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36</c:v>
                </c:pt>
                <c:pt idx="823">
                  <c:v>16</c:v>
                </c:pt>
                <c:pt idx="824">
                  <c:v>24</c:v>
                </c:pt>
                <c:pt idx="825">
                  <c:v>24</c:v>
                </c:pt>
                <c:pt idx="826">
                  <c:v>33</c:v>
                </c:pt>
                <c:pt idx="827">
                  <c:v>16</c:v>
                </c:pt>
                <c:pt idx="828">
                  <c:v>13</c:v>
                </c:pt>
                <c:pt idx="829">
                  <c:v>28</c:v>
                </c:pt>
                <c:pt idx="830">
                  <c:v>16</c:v>
                </c:pt>
                <c:pt idx="831">
                  <c:v>16</c:v>
                </c:pt>
                <c:pt idx="832">
                  <c:v>24</c:v>
                </c:pt>
                <c:pt idx="833">
                  <c:v>13</c:v>
                </c:pt>
                <c:pt idx="834">
                  <c:v>28</c:v>
                </c:pt>
                <c:pt idx="835">
                  <c:v>64</c:v>
                </c:pt>
                <c:pt idx="836">
                  <c:v>48</c:v>
                </c:pt>
                <c:pt idx="837">
                  <c:v>16</c:v>
                </c:pt>
                <c:pt idx="838">
                  <c:v>21</c:v>
                </c:pt>
                <c:pt idx="839">
                  <c:v>13</c:v>
                </c:pt>
                <c:pt idx="840">
                  <c:v>21</c:v>
                </c:pt>
                <c:pt idx="841">
                  <c:v>41</c:v>
                </c:pt>
                <c:pt idx="842">
                  <c:v>21</c:v>
                </c:pt>
                <c:pt idx="843">
                  <c:v>21</c:v>
                </c:pt>
                <c:pt idx="844">
                  <c:v>41</c:v>
                </c:pt>
                <c:pt idx="845">
                  <c:v>24</c:v>
                </c:pt>
                <c:pt idx="846">
                  <c:v>21</c:v>
                </c:pt>
                <c:pt idx="847">
                  <c:v>13</c:v>
                </c:pt>
                <c:pt idx="848">
                  <c:v>24</c:v>
                </c:pt>
                <c:pt idx="849">
                  <c:v>33</c:v>
                </c:pt>
                <c:pt idx="850">
                  <c:v>21</c:v>
                </c:pt>
                <c:pt idx="851">
                  <c:v>16</c:v>
                </c:pt>
                <c:pt idx="852">
                  <c:v>16</c:v>
                </c:pt>
                <c:pt idx="853">
                  <c:v>-28</c:v>
                </c:pt>
                <c:pt idx="854">
                  <c:v>56</c:v>
                </c:pt>
                <c:pt idx="855">
                  <c:v>24</c:v>
                </c:pt>
                <c:pt idx="856">
                  <c:v>16</c:v>
                </c:pt>
                <c:pt idx="857">
                  <c:v>21</c:v>
                </c:pt>
                <c:pt idx="858">
                  <c:v>21</c:v>
                </c:pt>
                <c:pt idx="859">
                  <c:v>21</c:v>
                </c:pt>
                <c:pt idx="860">
                  <c:v>24</c:v>
                </c:pt>
                <c:pt idx="861">
                  <c:v>33</c:v>
                </c:pt>
                <c:pt idx="862">
                  <c:v>28</c:v>
                </c:pt>
                <c:pt idx="863">
                  <c:v>16</c:v>
                </c:pt>
                <c:pt idx="864">
                  <c:v>21</c:v>
                </c:pt>
                <c:pt idx="865">
                  <c:v>33</c:v>
                </c:pt>
                <c:pt idx="866">
                  <c:v>53</c:v>
                </c:pt>
                <c:pt idx="867">
                  <c:v>96</c:v>
                </c:pt>
                <c:pt idx="868">
                  <c:v>28</c:v>
                </c:pt>
                <c:pt idx="869">
                  <c:v>41</c:v>
                </c:pt>
                <c:pt idx="870">
                  <c:v>73</c:v>
                </c:pt>
                <c:pt idx="871">
                  <c:v>41</c:v>
                </c:pt>
                <c:pt idx="872">
                  <c:v>100</c:v>
                </c:pt>
                <c:pt idx="873">
                  <c:v>56</c:v>
                </c:pt>
                <c:pt idx="874">
                  <c:v>68</c:v>
                </c:pt>
                <c:pt idx="875">
                  <c:v>44</c:v>
                </c:pt>
                <c:pt idx="876">
                  <c:v>24</c:v>
                </c:pt>
                <c:pt idx="877">
                  <c:v>36</c:v>
                </c:pt>
                <c:pt idx="878">
                  <c:v>33</c:v>
                </c:pt>
                <c:pt idx="879">
                  <c:v>170</c:v>
                </c:pt>
                <c:pt idx="880">
                  <c:v>21</c:v>
                </c:pt>
                <c:pt idx="881">
                  <c:v>53</c:v>
                </c:pt>
                <c:pt idx="882">
                  <c:v>36</c:v>
                </c:pt>
                <c:pt idx="883">
                  <c:v>148</c:v>
                </c:pt>
                <c:pt idx="884">
                  <c:v>64</c:v>
                </c:pt>
                <c:pt idx="885">
                  <c:v>93</c:v>
                </c:pt>
                <c:pt idx="886">
                  <c:v>108</c:v>
                </c:pt>
                <c:pt idx="887">
                  <c:v>208</c:v>
                </c:pt>
                <c:pt idx="888">
                  <c:v>41</c:v>
                </c:pt>
                <c:pt idx="889">
                  <c:v>125</c:v>
                </c:pt>
                <c:pt idx="890">
                  <c:v>59</c:v>
                </c:pt>
                <c:pt idx="891">
                  <c:v>462</c:v>
                </c:pt>
                <c:pt idx="892">
                  <c:v>44</c:v>
                </c:pt>
                <c:pt idx="893">
                  <c:v>93</c:v>
                </c:pt>
                <c:pt idx="894">
                  <c:v>272</c:v>
                </c:pt>
                <c:pt idx="895">
                  <c:v>64</c:v>
                </c:pt>
                <c:pt idx="896">
                  <c:v>64</c:v>
                </c:pt>
                <c:pt idx="897">
                  <c:v>185</c:v>
                </c:pt>
                <c:pt idx="898">
                  <c:v>56</c:v>
                </c:pt>
                <c:pt idx="899">
                  <c:v>201</c:v>
                </c:pt>
                <c:pt idx="900">
                  <c:v>73</c:v>
                </c:pt>
                <c:pt idx="901">
                  <c:v>125</c:v>
                </c:pt>
                <c:pt idx="902">
                  <c:v>156</c:v>
                </c:pt>
                <c:pt idx="903">
                  <c:v>148</c:v>
                </c:pt>
                <c:pt idx="904">
                  <c:v>272</c:v>
                </c:pt>
                <c:pt idx="905">
                  <c:v>96</c:v>
                </c:pt>
                <c:pt idx="906">
                  <c:v>93</c:v>
                </c:pt>
                <c:pt idx="907">
                  <c:v>178</c:v>
                </c:pt>
                <c:pt idx="908">
                  <c:v>79</c:v>
                </c:pt>
                <c:pt idx="909">
                  <c:v>73</c:v>
                </c:pt>
                <c:pt idx="910">
                  <c:v>93</c:v>
                </c:pt>
                <c:pt idx="911">
                  <c:v>185</c:v>
                </c:pt>
                <c:pt idx="912">
                  <c:v>288</c:v>
                </c:pt>
                <c:pt idx="913">
                  <c:v>100</c:v>
                </c:pt>
                <c:pt idx="914">
                  <c:v>148</c:v>
                </c:pt>
                <c:pt idx="915">
                  <c:v>178</c:v>
                </c:pt>
                <c:pt idx="916">
                  <c:v>170</c:v>
                </c:pt>
                <c:pt idx="917">
                  <c:v>245</c:v>
                </c:pt>
                <c:pt idx="918">
                  <c:v>120</c:v>
                </c:pt>
                <c:pt idx="919">
                  <c:v>113</c:v>
                </c:pt>
                <c:pt idx="920">
                  <c:v>163</c:v>
                </c:pt>
                <c:pt idx="921">
                  <c:v>342</c:v>
                </c:pt>
                <c:pt idx="922">
                  <c:v>125</c:v>
                </c:pt>
                <c:pt idx="923">
                  <c:v>191</c:v>
                </c:pt>
                <c:pt idx="924">
                  <c:v>153</c:v>
                </c:pt>
                <c:pt idx="925">
                  <c:v>285</c:v>
                </c:pt>
                <c:pt idx="926">
                  <c:v>185</c:v>
                </c:pt>
                <c:pt idx="927">
                  <c:v>173</c:v>
                </c:pt>
                <c:pt idx="928">
                  <c:v>163</c:v>
                </c:pt>
                <c:pt idx="929">
                  <c:v>215</c:v>
                </c:pt>
                <c:pt idx="930">
                  <c:v>235</c:v>
                </c:pt>
                <c:pt idx="931">
                  <c:v>656</c:v>
                </c:pt>
                <c:pt idx="932">
                  <c:v>160</c:v>
                </c:pt>
                <c:pt idx="933">
                  <c:v>163</c:v>
                </c:pt>
                <c:pt idx="934">
                  <c:v>188</c:v>
                </c:pt>
                <c:pt idx="935">
                  <c:v>176</c:v>
                </c:pt>
                <c:pt idx="936">
                  <c:v>231</c:v>
                </c:pt>
                <c:pt idx="937">
                  <c:v>188</c:v>
                </c:pt>
                <c:pt idx="938">
                  <c:v>201</c:v>
                </c:pt>
                <c:pt idx="939">
                  <c:v>255</c:v>
                </c:pt>
                <c:pt idx="940">
                  <c:v>342</c:v>
                </c:pt>
                <c:pt idx="941">
                  <c:v>218</c:v>
                </c:pt>
                <c:pt idx="942">
                  <c:v>248</c:v>
                </c:pt>
                <c:pt idx="943">
                  <c:v>312</c:v>
                </c:pt>
                <c:pt idx="944">
                  <c:v>325</c:v>
                </c:pt>
                <c:pt idx="945">
                  <c:v>305</c:v>
                </c:pt>
                <c:pt idx="946">
                  <c:v>272</c:v>
                </c:pt>
                <c:pt idx="947">
                  <c:v>412</c:v>
                </c:pt>
                <c:pt idx="948">
                  <c:v>282</c:v>
                </c:pt>
                <c:pt idx="949">
                  <c:v>555</c:v>
                </c:pt>
                <c:pt idx="950">
                  <c:v>318</c:v>
                </c:pt>
                <c:pt idx="951">
                  <c:v>385</c:v>
                </c:pt>
                <c:pt idx="952">
                  <c:v>318</c:v>
                </c:pt>
                <c:pt idx="953">
                  <c:v>318</c:v>
                </c:pt>
                <c:pt idx="954">
                  <c:v>425</c:v>
                </c:pt>
                <c:pt idx="955">
                  <c:v>429</c:v>
                </c:pt>
                <c:pt idx="956">
                  <c:v>375</c:v>
                </c:pt>
                <c:pt idx="957">
                  <c:v>375</c:v>
                </c:pt>
                <c:pt idx="958">
                  <c:v>445</c:v>
                </c:pt>
                <c:pt idx="959">
                  <c:v>435</c:v>
                </c:pt>
                <c:pt idx="960">
                  <c:v>455</c:v>
                </c:pt>
                <c:pt idx="961">
                  <c:v>462</c:v>
                </c:pt>
                <c:pt idx="962">
                  <c:v>509</c:v>
                </c:pt>
                <c:pt idx="963">
                  <c:v>368</c:v>
                </c:pt>
                <c:pt idx="964">
                  <c:v>502</c:v>
                </c:pt>
                <c:pt idx="965">
                  <c:v>449</c:v>
                </c:pt>
                <c:pt idx="966">
                  <c:v>449</c:v>
                </c:pt>
                <c:pt idx="967">
                  <c:v>442</c:v>
                </c:pt>
                <c:pt idx="968">
                  <c:v>492</c:v>
                </c:pt>
                <c:pt idx="969">
                  <c:v>475</c:v>
                </c:pt>
                <c:pt idx="970">
                  <c:v>482</c:v>
                </c:pt>
                <c:pt idx="971">
                  <c:v>525</c:v>
                </c:pt>
                <c:pt idx="972">
                  <c:v>606</c:v>
                </c:pt>
                <c:pt idx="973">
                  <c:v>489</c:v>
                </c:pt>
                <c:pt idx="974">
                  <c:v>502</c:v>
                </c:pt>
                <c:pt idx="975">
                  <c:v>502</c:v>
                </c:pt>
                <c:pt idx="976">
                  <c:v>565</c:v>
                </c:pt>
                <c:pt idx="977">
                  <c:v>545</c:v>
                </c:pt>
                <c:pt idx="978">
                  <c:v>545</c:v>
                </c:pt>
                <c:pt idx="979">
                  <c:v>542</c:v>
                </c:pt>
                <c:pt idx="980">
                  <c:v>582</c:v>
                </c:pt>
                <c:pt idx="981">
                  <c:v>659</c:v>
                </c:pt>
                <c:pt idx="982">
                  <c:v>589</c:v>
                </c:pt>
                <c:pt idx="983">
                  <c:v>589</c:v>
                </c:pt>
                <c:pt idx="984">
                  <c:v>632</c:v>
                </c:pt>
                <c:pt idx="985">
                  <c:v>646</c:v>
                </c:pt>
                <c:pt idx="986">
                  <c:v>742</c:v>
                </c:pt>
                <c:pt idx="987">
                  <c:v>836</c:v>
                </c:pt>
                <c:pt idx="988">
                  <c:v>709</c:v>
                </c:pt>
                <c:pt idx="989">
                  <c:v>686</c:v>
                </c:pt>
                <c:pt idx="990">
                  <c:v>686</c:v>
                </c:pt>
                <c:pt idx="991">
                  <c:v>692</c:v>
                </c:pt>
                <c:pt idx="992">
                  <c:v>712</c:v>
                </c:pt>
                <c:pt idx="993">
                  <c:v>769</c:v>
                </c:pt>
                <c:pt idx="994">
                  <c:v>729</c:v>
                </c:pt>
                <c:pt idx="995">
                  <c:v>706</c:v>
                </c:pt>
                <c:pt idx="996">
                  <c:v>729</c:v>
                </c:pt>
                <c:pt idx="997">
                  <c:v>712</c:v>
                </c:pt>
                <c:pt idx="998">
                  <c:v>726</c:v>
                </c:pt>
                <c:pt idx="999">
                  <c:v>894</c:v>
                </c:pt>
                <c:pt idx="1000">
                  <c:v>864</c:v>
                </c:pt>
                <c:pt idx="1001">
                  <c:v>816</c:v>
                </c:pt>
                <c:pt idx="1002">
                  <c:v>836</c:v>
                </c:pt>
                <c:pt idx="1003">
                  <c:v>904</c:v>
                </c:pt>
                <c:pt idx="1004">
                  <c:v>894</c:v>
                </c:pt>
                <c:pt idx="1005">
                  <c:v>803</c:v>
                </c:pt>
                <c:pt idx="1006">
                  <c:v>914</c:v>
                </c:pt>
                <c:pt idx="1007">
                  <c:v>874</c:v>
                </c:pt>
                <c:pt idx="1008">
                  <c:v>793</c:v>
                </c:pt>
                <c:pt idx="1009">
                  <c:v>844</c:v>
                </c:pt>
                <c:pt idx="1010">
                  <c:v>904</c:v>
                </c:pt>
                <c:pt idx="1011">
                  <c:v>934</c:v>
                </c:pt>
                <c:pt idx="1012">
                  <c:v>904</c:v>
                </c:pt>
                <c:pt idx="1013">
                  <c:v>914</c:v>
                </c:pt>
                <c:pt idx="1014">
                  <c:v>904</c:v>
                </c:pt>
                <c:pt idx="1015">
                  <c:v>944</c:v>
                </c:pt>
                <c:pt idx="1016">
                  <c:v>994</c:v>
                </c:pt>
                <c:pt idx="1017">
                  <c:v>974</c:v>
                </c:pt>
                <c:pt idx="1018">
                  <c:v>944</c:v>
                </c:pt>
                <c:pt idx="1019">
                  <c:v>964</c:v>
                </c:pt>
                <c:pt idx="1020">
                  <c:v>964</c:v>
                </c:pt>
                <c:pt idx="1021">
                  <c:v>994</c:v>
                </c:pt>
                <c:pt idx="1022">
                  <c:v>994</c:v>
                </c:pt>
                <c:pt idx="1023">
                  <c:v>1004</c:v>
                </c:pt>
                <c:pt idx="1024">
                  <c:v>1044</c:v>
                </c:pt>
                <c:pt idx="1025">
                  <c:v>1014</c:v>
                </c:pt>
                <c:pt idx="1026">
                  <c:v>1054</c:v>
                </c:pt>
                <c:pt idx="1027">
                  <c:v>1054</c:v>
                </c:pt>
                <c:pt idx="1028">
                  <c:v>1084</c:v>
                </c:pt>
                <c:pt idx="1029">
                  <c:v>1114</c:v>
                </c:pt>
                <c:pt idx="1030">
                  <c:v>1144</c:v>
                </c:pt>
                <c:pt idx="1031">
                  <c:v>1154</c:v>
                </c:pt>
                <c:pt idx="1032">
                  <c:v>1164</c:v>
                </c:pt>
                <c:pt idx="1033">
                  <c:v>1174</c:v>
                </c:pt>
                <c:pt idx="1034">
                  <c:v>1184</c:v>
                </c:pt>
                <c:pt idx="1035">
                  <c:v>1244</c:v>
                </c:pt>
                <c:pt idx="1036">
                  <c:v>1244</c:v>
                </c:pt>
                <c:pt idx="1037">
                  <c:v>1244</c:v>
                </c:pt>
                <c:pt idx="1038">
                  <c:v>1244</c:v>
                </c:pt>
                <c:pt idx="1039">
                  <c:v>1274</c:v>
                </c:pt>
                <c:pt idx="1040">
                  <c:v>1274</c:v>
                </c:pt>
                <c:pt idx="1041">
                  <c:v>1294</c:v>
                </c:pt>
                <c:pt idx="1042">
                  <c:v>1304</c:v>
                </c:pt>
                <c:pt idx="1043">
                  <c:v>1334</c:v>
                </c:pt>
                <c:pt idx="1044">
                  <c:v>1354</c:v>
                </c:pt>
                <c:pt idx="1045">
                  <c:v>1354</c:v>
                </c:pt>
                <c:pt idx="1046">
                  <c:v>1374</c:v>
                </c:pt>
                <c:pt idx="1047">
                  <c:v>1384</c:v>
                </c:pt>
                <c:pt idx="1048">
                  <c:v>1364</c:v>
                </c:pt>
                <c:pt idx="1049">
                  <c:v>1404</c:v>
                </c:pt>
                <c:pt idx="1050">
                  <c:v>1414</c:v>
                </c:pt>
                <c:pt idx="1051">
                  <c:v>1464</c:v>
                </c:pt>
                <c:pt idx="1052">
                  <c:v>1414</c:v>
                </c:pt>
                <c:pt idx="1053">
                  <c:v>1434</c:v>
                </c:pt>
                <c:pt idx="1054">
                  <c:v>1504</c:v>
                </c:pt>
                <c:pt idx="1055">
                  <c:v>1504</c:v>
                </c:pt>
                <c:pt idx="1056">
                  <c:v>1504</c:v>
                </c:pt>
                <c:pt idx="1057">
                  <c:v>1544</c:v>
                </c:pt>
                <c:pt idx="1058">
                  <c:v>1564</c:v>
                </c:pt>
                <c:pt idx="1059">
                  <c:v>1584</c:v>
                </c:pt>
                <c:pt idx="1060">
                  <c:v>1594</c:v>
                </c:pt>
                <c:pt idx="1061">
                  <c:v>1614</c:v>
                </c:pt>
                <c:pt idx="1062">
                  <c:v>1594</c:v>
                </c:pt>
                <c:pt idx="1063">
                  <c:v>1614</c:v>
                </c:pt>
                <c:pt idx="1064">
                  <c:v>1664</c:v>
                </c:pt>
                <c:pt idx="1065">
                  <c:v>1784</c:v>
                </c:pt>
                <c:pt idx="1066">
                  <c:v>1744</c:v>
                </c:pt>
                <c:pt idx="1067">
                  <c:v>1744</c:v>
                </c:pt>
                <c:pt idx="1068">
                  <c:v>1784</c:v>
                </c:pt>
                <c:pt idx="1069">
                  <c:v>1834</c:v>
                </c:pt>
                <c:pt idx="1070">
                  <c:v>1844</c:v>
                </c:pt>
                <c:pt idx="1071">
                  <c:v>1794</c:v>
                </c:pt>
                <c:pt idx="1072">
                  <c:v>1864</c:v>
                </c:pt>
                <c:pt idx="1073">
                  <c:v>1844</c:v>
                </c:pt>
                <c:pt idx="1074">
                  <c:v>1864</c:v>
                </c:pt>
                <c:pt idx="1075">
                  <c:v>1844</c:v>
                </c:pt>
                <c:pt idx="1076">
                  <c:v>1844</c:v>
                </c:pt>
                <c:pt idx="1077">
                  <c:v>1894</c:v>
                </c:pt>
                <c:pt idx="1078">
                  <c:v>1864</c:v>
                </c:pt>
                <c:pt idx="1079">
                  <c:v>1814</c:v>
                </c:pt>
                <c:pt idx="1080">
                  <c:v>1864</c:v>
                </c:pt>
                <c:pt idx="1081">
                  <c:v>1844</c:v>
                </c:pt>
                <c:pt idx="1082">
                  <c:v>1964</c:v>
                </c:pt>
                <c:pt idx="1083">
                  <c:v>1984</c:v>
                </c:pt>
                <c:pt idx="1084">
                  <c:v>1944</c:v>
                </c:pt>
                <c:pt idx="1085">
                  <c:v>1934</c:v>
                </c:pt>
                <c:pt idx="1086">
                  <c:v>1944</c:v>
                </c:pt>
                <c:pt idx="1087">
                  <c:v>1884</c:v>
                </c:pt>
                <c:pt idx="1088">
                  <c:v>1934</c:v>
                </c:pt>
                <c:pt idx="1089">
                  <c:v>1944</c:v>
                </c:pt>
                <c:pt idx="1090">
                  <c:v>1984</c:v>
                </c:pt>
                <c:pt idx="1091">
                  <c:v>1944</c:v>
                </c:pt>
                <c:pt idx="1092">
                  <c:v>1944</c:v>
                </c:pt>
                <c:pt idx="1093">
                  <c:v>2034</c:v>
                </c:pt>
                <c:pt idx="1094">
                  <c:v>2014</c:v>
                </c:pt>
                <c:pt idx="1095">
                  <c:v>2084</c:v>
                </c:pt>
                <c:pt idx="1096">
                  <c:v>2094</c:v>
                </c:pt>
                <c:pt idx="1097">
                  <c:v>2114</c:v>
                </c:pt>
                <c:pt idx="1098">
                  <c:v>2114</c:v>
                </c:pt>
                <c:pt idx="1099">
                  <c:v>2094</c:v>
                </c:pt>
                <c:pt idx="1100">
                  <c:v>2114</c:v>
                </c:pt>
                <c:pt idx="1101">
                  <c:v>2134</c:v>
                </c:pt>
                <c:pt idx="1102">
                  <c:v>2144</c:v>
                </c:pt>
                <c:pt idx="1103">
                  <c:v>2114</c:v>
                </c:pt>
                <c:pt idx="1104">
                  <c:v>2134</c:v>
                </c:pt>
                <c:pt idx="1105">
                  <c:v>2144</c:v>
                </c:pt>
                <c:pt idx="1106">
                  <c:v>2194</c:v>
                </c:pt>
                <c:pt idx="1107">
                  <c:v>2244</c:v>
                </c:pt>
                <c:pt idx="1108">
                  <c:v>2194</c:v>
                </c:pt>
                <c:pt idx="1109">
                  <c:v>2264</c:v>
                </c:pt>
                <c:pt idx="1110">
                  <c:v>2294</c:v>
                </c:pt>
                <c:pt idx="1111">
                  <c:v>2314</c:v>
                </c:pt>
                <c:pt idx="1112">
                  <c:v>2344</c:v>
                </c:pt>
                <c:pt idx="1113">
                  <c:v>2334</c:v>
                </c:pt>
                <c:pt idx="1114">
                  <c:v>2294</c:v>
                </c:pt>
                <c:pt idx="1115">
                  <c:v>2314</c:v>
                </c:pt>
                <c:pt idx="1116">
                  <c:v>2334</c:v>
                </c:pt>
                <c:pt idx="1117">
                  <c:v>2434</c:v>
                </c:pt>
                <c:pt idx="1118">
                  <c:v>2414</c:v>
                </c:pt>
                <c:pt idx="1119">
                  <c:v>2484</c:v>
                </c:pt>
                <c:pt idx="1120">
                  <c:v>2494</c:v>
                </c:pt>
                <c:pt idx="1121">
                  <c:v>2564</c:v>
                </c:pt>
                <c:pt idx="1122">
                  <c:v>2494</c:v>
                </c:pt>
                <c:pt idx="1123">
                  <c:v>2484</c:v>
                </c:pt>
                <c:pt idx="1124">
                  <c:v>2514</c:v>
                </c:pt>
                <c:pt idx="1125">
                  <c:v>2534</c:v>
                </c:pt>
                <c:pt idx="1126">
                  <c:v>2514</c:v>
                </c:pt>
                <c:pt idx="1127">
                  <c:v>2494</c:v>
                </c:pt>
                <c:pt idx="1128">
                  <c:v>2544</c:v>
                </c:pt>
                <c:pt idx="1129">
                  <c:v>2664</c:v>
                </c:pt>
                <c:pt idx="1130">
                  <c:v>2684</c:v>
                </c:pt>
                <c:pt idx="1131">
                  <c:v>2654</c:v>
                </c:pt>
                <c:pt idx="1132">
                  <c:v>2604</c:v>
                </c:pt>
                <c:pt idx="1133">
                  <c:v>2664</c:v>
                </c:pt>
                <c:pt idx="1134">
                  <c:v>2684</c:v>
                </c:pt>
                <c:pt idx="1135">
                  <c:v>2664</c:v>
                </c:pt>
                <c:pt idx="1136">
                  <c:v>2634</c:v>
                </c:pt>
                <c:pt idx="1137">
                  <c:v>2654</c:v>
                </c:pt>
                <c:pt idx="1138">
                  <c:v>2664</c:v>
                </c:pt>
                <c:pt idx="1139">
                  <c:v>2714</c:v>
                </c:pt>
                <c:pt idx="1140">
                  <c:v>2664</c:v>
                </c:pt>
                <c:pt idx="1141">
                  <c:v>2684</c:v>
                </c:pt>
                <c:pt idx="1142">
                  <c:v>2714</c:v>
                </c:pt>
                <c:pt idx="1143">
                  <c:v>2814</c:v>
                </c:pt>
                <c:pt idx="1144">
                  <c:v>2764</c:v>
                </c:pt>
                <c:pt idx="1145">
                  <c:v>2764</c:v>
                </c:pt>
                <c:pt idx="1146">
                  <c:v>2804</c:v>
                </c:pt>
                <c:pt idx="1147">
                  <c:v>2764</c:v>
                </c:pt>
                <c:pt idx="1148">
                  <c:v>2764</c:v>
                </c:pt>
                <c:pt idx="1149">
                  <c:v>3104</c:v>
                </c:pt>
                <c:pt idx="1150">
                  <c:v>3034</c:v>
                </c:pt>
                <c:pt idx="1151">
                  <c:v>3004</c:v>
                </c:pt>
                <c:pt idx="1152">
                  <c:v>2984</c:v>
                </c:pt>
                <c:pt idx="1153">
                  <c:v>2954</c:v>
                </c:pt>
                <c:pt idx="1154">
                  <c:v>2864</c:v>
                </c:pt>
                <c:pt idx="1155">
                  <c:v>2834</c:v>
                </c:pt>
                <c:pt idx="1156">
                  <c:v>2814</c:v>
                </c:pt>
                <c:pt idx="1157">
                  <c:v>2754</c:v>
                </c:pt>
                <c:pt idx="1158">
                  <c:v>2804</c:v>
                </c:pt>
                <c:pt idx="1159">
                  <c:v>2954</c:v>
                </c:pt>
                <c:pt idx="1160">
                  <c:v>2964</c:v>
                </c:pt>
                <c:pt idx="1161">
                  <c:v>3004</c:v>
                </c:pt>
                <c:pt idx="1162">
                  <c:v>2964</c:v>
                </c:pt>
                <c:pt idx="1163">
                  <c:v>3384</c:v>
                </c:pt>
                <c:pt idx="1164">
                  <c:v>3554</c:v>
                </c:pt>
                <c:pt idx="1165">
                  <c:v>3354</c:v>
                </c:pt>
                <c:pt idx="1166">
                  <c:v>3314</c:v>
                </c:pt>
                <c:pt idx="1167">
                  <c:v>3164</c:v>
                </c:pt>
                <c:pt idx="1168">
                  <c:v>3004</c:v>
                </c:pt>
                <c:pt idx="1169">
                  <c:v>2914</c:v>
                </c:pt>
                <c:pt idx="1170">
                  <c:v>2854</c:v>
                </c:pt>
                <c:pt idx="1171">
                  <c:v>2814</c:v>
                </c:pt>
                <c:pt idx="1172">
                  <c:v>2904</c:v>
                </c:pt>
                <c:pt idx="1173">
                  <c:v>2834</c:v>
                </c:pt>
                <c:pt idx="1174">
                  <c:v>2784</c:v>
                </c:pt>
                <c:pt idx="1175">
                  <c:v>2784</c:v>
                </c:pt>
                <c:pt idx="1176">
                  <c:v>2834</c:v>
                </c:pt>
                <c:pt idx="1177">
                  <c:v>2904</c:v>
                </c:pt>
                <c:pt idx="1178">
                  <c:v>2714</c:v>
                </c:pt>
                <c:pt idx="1179">
                  <c:v>2804</c:v>
                </c:pt>
                <c:pt idx="1180">
                  <c:v>2834</c:v>
                </c:pt>
                <c:pt idx="1181">
                  <c:v>2834</c:v>
                </c:pt>
                <c:pt idx="1182">
                  <c:v>2784</c:v>
                </c:pt>
                <c:pt idx="1183">
                  <c:v>2834</c:v>
                </c:pt>
                <c:pt idx="1184">
                  <c:v>2804</c:v>
                </c:pt>
                <c:pt idx="1185">
                  <c:v>2804</c:v>
                </c:pt>
                <c:pt idx="1186">
                  <c:v>2814</c:v>
                </c:pt>
                <c:pt idx="1187">
                  <c:v>2834</c:v>
                </c:pt>
                <c:pt idx="1188">
                  <c:v>2864</c:v>
                </c:pt>
                <c:pt idx="1189">
                  <c:v>2804</c:v>
                </c:pt>
                <c:pt idx="1190">
                  <c:v>2804</c:v>
                </c:pt>
                <c:pt idx="1191">
                  <c:v>2914</c:v>
                </c:pt>
                <c:pt idx="1192">
                  <c:v>2854</c:v>
                </c:pt>
                <c:pt idx="1193">
                  <c:v>2834</c:v>
                </c:pt>
                <c:pt idx="1194">
                  <c:v>3614</c:v>
                </c:pt>
                <c:pt idx="1195">
                  <c:v>3514</c:v>
                </c:pt>
                <c:pt idx="1196">
                  <c:v>3034</c:v>
                </c:pt>
                <c:pt idx="1197">
                  <c:v>2954</c:v>
                </c:pt>
                <c:pt idx="1198">
                  <c:v>2954</c:v>
                </c:pt>
                <c:pt idx="1199">
                  <c:v>2934</c:v>
                </c:pt>
                <c:pt idx="1200">
                  <c:v>3064</c:v>
                </c:pt>
                <c:pt idx="1201">
                  <c:v>2934</c:v>
                </c:pt>
                <c:pt idx="1202">
                  <c:v>2954</c:v>
                </c:pt>
                <c:pt idx="1203">
                  <c:v>2884</c:v>
                </c:pt>
                <c:pt idx="1204">
                  <c:v>2884</c:v>
                </c:pt>
                <c:pt idx="1205">
                  <c:v>2914</c:v>
                </c:pt>
                <c:pt idx="1206">
                  <c:v>2854</c:v>
                </c:pt>
                <c:pt idx="1207">
                  <c:v>2854</c:v>
                </c:pt>
                <c:pt idx="1208">
                  <c:v>2914</c:v>
                </c:pt>
                <c:pt idx="1209">
                  <c:v>2934</c:v>
                </c:pt>
                <c:pt idx="1210">
                  <c:v>2804</c:v>
                </c:pt>
                <c:pt idx="1211">
                  <c:v>2864</c:v>
                </c:pt>
                <c:pt idx="1212">
                  <c:v>2864</c:v>
                </c:pt>
                <c:pt idx="1213">
                  <c:v>2914</c:v>
                </c:pt>
                <c:pt idx="1214">
                  <c:v>2964</c:v>
                </c:pt>
                <c:pt idx="1215">
                  <c:v>2864</c:v>
                </c:pt>
                <c:pt idx="1216">
                  <c:v>2884</c:v>
                </c:pt>
                <c:pt idx="1217">
                  <c:v>2854</c:v>
                </c:pt>
                <c:pt idx="1218">
                  <c:v>2784</c:v>
                </c:pt>
                <c:pt idx="1219">
                  <c:v>2834</c:v>
                </c:pt>
                <c:pt idx="1220">
                  <c:v>2834</c:v>
                </c:pt>
                <c:pt idx="1221">
                  <c:v>2884</c:v>
                </c:pt>
                <c:pt idx="1222">
                  <c:v>2864</c:v>
                </c:pt>
                <c:pt idx="1223">
                  <c:v>2854</c:v>
                </c:pt>
                <c:pt idx="1224">
                  <c:v>2854</c:v>
                </c:pt>
                <c:pt idx="1225">
                  <c:v>2864</c:v>
                </c:pt>
                <c:pt idx="1226">
                  <c:v>2904</c:v>
                </c:pt>
                <c:pt idx="1227">
                  <c:v>2834</c:v>
                </c:pt>
                <c:pt idx="1228">
                  <c:v>2854</c:v>
                </c:pt>
                <c:pt idx="1229">
                  <c:v>2834</c:v>
                </c:pt>
                <c:pt idx="1230">
                  <c:v>2884</c:v>
                </c:pt>
                <c:pt idx="1231">
                  <c:v>2934</c:v>
                </c:pt>
                <c:pt idx="1232">
                  <c:v>2934</c:v>
                </c:pt>
                <c:pt idx="1233">
                  <c:v>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7B-4306-9429-AD864951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B1-4301-84D7-5A33BFF365E2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Viscosity!$LN$2:$LN$17600</c:f>
              <c:numCache>
                <c:formatCode>General</c:formatCode>
                <c:ptCount val="17599"/>
                <c:pt idx="0">
                  <c:v>0</c:v>
                </c:pt>
                <c:pt idx="1">
                  <c:v>9.6757872096601867E-3</c:v>
                </c:pt>
                <c:pt idx="2">
                  <c:v>1.9351574419320373E-2</c:v>
                </c:pt>
                <c:pt idx="3">
                  <c:v>2.902736162898056E-2</c:v>
                </c:pt>
                <c:pt idx="4">
                  <c:v>3.8703148838640747E-2</c:v>
                </c:pt>
                <c:pt idx="5">
                  <c:v>4.8378936048300937E-2</c:v>
                </c:pt>
                <c:pt idx="6">
                  <c:v>5.805472325796112E-2</c:v>
                </c:pt>
                <c:pt idx="7">
                  <c:v>6.773051046762131E-2</c:v>
                </c:pt>
                <c:pt idx="8">
                  <c:v>7.7406297677281494E-2</c:v>
                </c:pt>
                <c:pt idx="9">
                  <c:v>8.7082084886941691E-2</c:v>
                </c:pt>
                <c:pt idx="10">
                  <c:v>9.6757872096601874E-2</c:v>
                </c:pt>
                <c:pt idx="11">
                  <c:v>0.10643365930626206</c:v>
                </c:pt>
                <c:pt idx="12">
                  <c:v>0.11610944651592224</c:v>
                </c:pt>
                <c:pt idx="13">
                  <c:v>0.12578523372558242</c:v>
                </c:pt>
                <c:pt idx="14">
                  <c:v>0.13546102093524262</c:v>
                </c:pt>
                <c:pt idx="15">
                  <c:v>0.14513680814490282</c:v>
                </c:pt>
                <c:pt idx="16">
                  <c:v>0.15481259535456299</c:v>
                </c:pt>
                <c:pt idx="17">
                  <c:v>0.16448838256422318</c:v>
                </c:pt>
                <c:pt idx="18">
                  <c:v>0.17416416977388338</c:v>
                </c:pt>
                <c:pt idx="19">
                  <c:v>0.18383995698354355</c:v>
                </c:pt>
                <c:pt idx="20">
                  <c:v>0.19351574419320375</c:v>
                </c:pt>
                <c:pt idx="21">
                  <c:v>0.20319153140286392</c:v>
                </c:pt>
                <c:pt idx="22">
                  <c:v>0.21286731861252411</c:v>
                </c:pt>
                <c:pt idx="23">
                  <c:v>0.22254310582218431</c:v>
                </c:pt>
                <c:pt idx="24">
                  <c:v>0.23221889303184448</c:v>
                </c:pt>
                <c:pt idx="25">
                  <c:v>0.24189468024150468</c:v>
                </c:pt>
                <c:pt idx="26">
                  <c:v>0.25157046745116485</c:v>
                </c:pt>
                <c:pt idx="27">
                  <c:v>0.26124625466082507</c:v>
                </c:pt>
                <c:pt idx="28">
                  <c:v>0.27092204187048524</c:v>
                </c:pt>
                <c:pt idx="29">
                  <c:v>0.28059782908014541</c:v>
                </c:pt>
                <c:pt idx="30">
                  <c:v>0.29027361628980564</c:v>
                </c:pt>
                <c:pt idx="31">
                  <c:v>0.29994940349946581</c:v>
                </c:pt>
                <c:pt idx="32">
                  <c:v>0.30962519070912597</c:v>
                </c:pt>
                <c:pt idx="33">
                  <c:v>0.3193009779187862</c:v>
                </c:pt>
                <c:pt idx="34">
                  <c:v>0.32897676512844637</c:v>
                </c:pt>
                <c:pt idx="35">
                  <c:v>0.33865255233810654</c:v>
                </c:pt>
                <c:pt idx="36">
                  <c:v>0.34832833954776676</c:v>
                </c:pt>
                <c:pt idx="37">
                  <c:v>0.35800412675742693</c:v>
                </c:pt>
                <c:pt idx="38">
                  <c:v>0.3676799139670871</c:v>
                </c:pt>
                <c:pt idx="39">
                  <c:v>0.37735570117674733</c:v>
                </c:pt>
                <c:pt idx="40">
                  <c:v>0.3870314883864075</c:v>
                </c:pt>
                <c:pt idx="41">
                  <c:v>0.39670727559606767</c:v>
                </c:pt>
                <c:pt idx="42">
                  <c:v>0.40638306280572783</c:v>
                </c:pt>
                <c:pt idx="43">
                  <c:v>0.41605885001538806</c:v>
                </c:pt>
                <c:pt idx="44">
                  <c:v>0.42573463722504823</c:v>
                </c:pt>
                <c:pt idx="45">
                  <c:v>0.4354104244347084</c:v>
                </c:pt>
                <c:pt idx="46">
                  <c:v>0.44508621164436862</c:v>
                </c:pt>
                <c:pt idx="47">
                  <c:v>0.45476199885402879</c:v>
                </c:pt>
                <c:pt idx="48">
                  <c:v>0.46443778606368896</c:v>
                </c:pt>
                <c:pt idx="49">
                  <c:v>0.47411357327334919</c:v>
                </c:pt>
                <c:pt idx="50">
                  <c:v>0.48378936048300936</c:v>
                </c:pt>
                <c:pt idx="51">
                  <c:v>0.49346514769266953</c:v>
                </c:pt>
                <c:pt idx="52">
                  <c:v>0.5031409349023297</c:v>
                </c:pt>
                <c:pt idx="53">
                  <c:v>0.51281672211198992</c:v>
                </c:pt>
                <c:pt idx="54">
                  <c:v>0.52249250932165014</c:v>
                </c:pt>
                <c:pt idx="55">
                  <c:v>0.53216829653131026</c:v>
                </c:pt>
                <c:pt idx="56">
                  <c:v>0.54184408374097048</c:v>
                </c:pt>
                <c:pt idx="57">
                  <c:v>0.55151987095063071</c:v>
                </c:pt>
                <c:pt idx="58">
                  <c:v>0.56119565816029082</c:v>
                </c:pt>
                <c:pt idx="59">
                  <c:v>0.57087144536995105</c:v>
                </c:pt>
                <c:pt idx="60">
                  <c:v>0.58054723257961127</c:v>
                </c:pt>
                <c:pt idx="61">
                  <c:v>0.59022301978927139</c:v>
                </c:pt>
                <c:pt idx="62">
                  <c:v>0.59989880699893161</c:v>
                </c:pt>
                <c:pt idx="63">
                  <c:v>0.60957459420859184</c:v>
                </c:pt>
                <c:pt idx="64">
                  <c:v>0.61925038141825195</c:v>
                </c:pt>
                <c:pt idx="65">
                  <c:v>0.62892616862791217</c:v>
                </c:pt>
                <c:pt idx="66">
                  <c:v>0.6386019558375724</c:v>
                </c:pt>
                <c:pt idx="67">
                  <c:v>0.64827774304723251</c:v>
                </c:pt>
                <c:pt idx="68">
                  <c:v>0.65795353025689274</c:v>
                </c:pt>
                <c:pt idx="69">
                  <c:v>0.66762931746655296</c:v>
                </c:pt>
                <c:pt idx="70">
                  <c:v>0.67730510467621308</c:v>
                </c:pt>
                <c:pt idx="71">
                  <c:v>0.6869808918858733</c:v>
                </c:pt>
                <c:pt idx="72">
                  <c:v>0.69665667909553353</c:v>
                </c:pt>
                <c:pt idx="73">
                  <c:v>0.70633246630519364</c:v>
                </c:pt>
                <c:pt idx="74">
                  <c:v>0.71600825351485387</c:v>
                </c:pt>
                <c:pt idx="75">
                  <c:v>0.72568404072451409</c:v>
                </c:pt>
                <c:pt idx="76">
                  <c:v>0.7353598279341742</c:v>
                </c:pt>
                <c:pt idx="77">
                  <c:v>0.74503561514383443</c:v>
                </c:pt>
                <c:pt idx="78">
                  <c:v>0.75471140235349465</c:v>
                </c:pt>
                <c:pt idx="79">
                  <c:v>0.76438718956315477</c:v>
                </c:pt>
                <c:pt idx="80">
                  <c:v>0.77406297677281499</c:v>
                </c:pt>
                <c:pt idx="81">
                  <c:v>0.78373876398247522</c:v>
                </c:pt>
                <c:pt idx="82">
                  <c:v>0.79341455119213533</c:v>
                </c:pt>
                <c:pt idx="83">
                  <c:v>0.80309033840179556</c:v>
                </c:pt>
                <c:pt idx="84">
                  <c:v>0.81276612561145567</c:v>
                </c:pt>
                <c:pt idx="85">
                  <c:v>0.82244191282111589</c:v>
                </c:pt>
                <c:pt idx="86">
                  <c:v>0.83211770003077612</c:v>
                </c:pt>
                <c:pt idx="87">
                  <c:v>0.84179348724043623</c:v>
                </c:pt>
                <c:pt idx="88">
                  <c:v>0.85146927445009646</c:v>
                </c:pt>
                <c:pt idx="89">
                  <c:v>0.86114506165975668</c:v>
                </c:pt>
                <c:pt idx="90">
                  <c:v>0.8708208488694168</c:v>
                </c:pt>
                <c:pt idx="91">
                  <c:v>0.88049663607907702</c:v>
                </c:pt>
                <c:pt idx="92">
                  <c:v>0.89017242328873725</c:v>
                </c:pt>
                <c:pt idx="93">
                  <c:v>0.89984821049839736</c:v>
                </c:pt>
                <c:pt idx="94">
                  <c:v>0.90952399770805759</c:v>
                </c:pt>
                <c:pt idx="95">
                  <c:v>0.91919978491771781</c:v>
                </c:pt>
                <c:pt idx="96">
                  <c:v>0.92887557212737792</c:v>
                </c:pt>
                <c:pt idx="97">
                  <c:v>0.93855135933703815</c:v>
                </c:pt>
                <c:pt idx="98">
                  <c:v>0.94822714654669837</c:v>
                </c:pt>
                <c:pt idx="99">
                  <c:v>0.95790293375635849</c:v>
                </c:pt>
                <c:pt idx="100">
                  <c:v>0.96757872096601871</c:v>
                </c:pt>
                <c:pt idx="101">
                  <c:v>0.97725450817567894</c:v>
                </c:pt>
                <c:pt idx="102">
                  <c:v>0.98693029538533905</c:v>
                </c:pt>
                <c:pt idx="103">
                  <c:v>0.99660608259499928</c:v>
                </c:pt>
                <c:pt idx="104">
                  <c:v>1.0062818698046594</c:v>
                </c:pt>
                <c:pt idx="105">
                  <c:v>1.0159576570143196</c:v>
                </c:pt>
                <c:pt idx="106">
                  <c:v>1.0256334442239798</c:v>
                </c:pt>
                <c:pt idx="107">
                  <c:v>1.0353092314336401</c:v>
                </c:pt>
                <c:pt idx="108">
                  <c:v>1.0449850186433003</c:v>
                </c:pt>
                <c:pt idx="109">
                  <c:v>1.0546608058529605</c:v>
                </c:pt>
                <c:pt idx="110">
                  <c:v>1.0643365930626205</c:v>
                </c:pt>
                <c:pt idx="111">
                  <c:v>1.0740123802722807</c:v>
                </c:pt>
                <c:pt idx="112">
                  <c:v>1.083688167481941</c:v>
                </c:pt>
                <c:pt idx="113">
                  <c:v>1.0933639546916012</c:v>
                </c:pt>
                <c:pt idx="114">
                  <c:v>1.1030397419012614</c:v>
                </c:pt>
                <c:pt idx="115">
                  <c:v>1.1127155291109214</c:v>
                </c:pt>
                <c:pt idx="116">
                  <c:v>1.1223913163205816</c:v>
                </c:pt>
                <c:pt idx="117">
                  <c:v>1.1320671035302419</c:v>
                </c:pt>
                <c:pt idx="118">
                  <c:v>1.1417428907399021</c:v>
                </c:pt>
                <c:pt idx="119">
                  <c:v>1.1514186779495623</c:v>
                </c:pt>
                <c:pt idx="120">
                  <c:v>1.1610944651592225</c:v>
                </c:pt>
                <c:pt idx="121">
                  <c:v>1.1707702523688825</c:v>
                </c:pt>
                <c:pt idx="122">
                  <c:v>1.1804460395785428</c:v>
                </c:pt>
                <c:pt idx="123">
                  <c:v>1.190121826788203</c:v>
                </c:pt>
                <c:pt idx="124">
                  <c:v>1.1997976139978632</c:v>
                </c:pt>
                <c:pt idx="125">
                  <c:v>1.2094734012075234</c:v>
                </c:pt>
                <c:pt idx="126">
                  <c:v>1.2191491884171837</c:v>
                </c:pt>
                <c:pt idx="127">
                  <c:v>1.2288249756268437</c:v>
                </c:pt>
                <c:pt idx="128">
                  <c:v>1.2385007628365039</c:v>
                </c:pt>
                <c:pt idx="129">
                  <c:v>1.2481765500461641</c:v>
                </c:pt>
                <c:pt idx="130">
                  <c:v>1.2578523372558243</c:v>
                </c:pt>
                <c:pt idx="131">
                  <c:v>1.2675281244654846</c:v>
                </c:pt>
                <c:pt idx="132">
                  <c:v>1.2772039116751448</c:v>
                </c:pt>
                <c:pt idx="133">
                  <c:v>1.2868796988848048</c:v>
                </c:pt>
                <c:pt idx="134">
                  <c:v>1.296555486094465</c:v>
                </c:pt>
                <c:pt idx="135">
                  <c:v>1.2989744328968802</c:v>
                </c:pt>
              </c:numCache>
            </c:numRef>
          </c:xVal>
          <c:yVal>
            <c:numRef>
              <c:f>Viscosity!$LM$2:$LM$17600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</c:v>
                </c:pt>
                <c:pt idx="40">
                  <c:v>4</c:v>
                </c:pt>
                <c:pt idx="41">
                  <c:v>8</c:v>
                </c:pt>
                <c:pt idx="42">
                  <c:v>8</c:v>
                </c:pt>
                <c:pt idx="43">
                  <c:v>36</c:v>
                </c:pt>
                <c:pt idx="44">
                  <c:v>0</c:v>
                </c:pt>
                <c:pt idx="45">
                  <c:v>-35.799999999999997</c:v>
                </c:pt>
                <c:pt idx="46">
                  <c:v>12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129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24</c:v>
                </c:pt>
                <c:pt idx="57">
                  <c:v>0</c:v>
                </c:pt>
                <c:pt idx="58">
                  <c:v>0</c:v>
                </c:pt>
                <c:pt idx="59">
                  <c:v>-4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8</c:v>
                </c:pt>
                <c:pt idx="70">
                  <c:v>4</c:v>
                </c:pt>
                <c:pt idx="71">
                  <c:v>8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8</c:v>
                </c:pt>
                <c:pt idx="76">
                  <c:v>12</c:v>
                </c:pt>
                <c:pt idx="77">
                  <c:v>12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24</c:v>
                </c:pt>
                <c:pt idx="94">
                  <c:v>20</c:v>
                </c:pt>
                <c:pt idx="95">
                  <c:v>20</c:v>
                </c:pt>
                <c:pt idx="96">
                  <c:v>24</c:v>
                </c:pt>
                <c:pt idx="97">
                  <c:v>32</c:v>
                </c:pt>
                <c:pt idx="98">
                  <c:v>44</c:v>
                </c:pt>
                <c:pt idx="99">
                  <c:v>44</c:v>
                </c:pt>
                <c:pt idx="100">
                  <c:v>60</c:v>
                </c:pt>
                <c:pt idx="101">
                  <c:v>77</c:v>
                </c:pt>
                <c:pt idx="102">
                  <c:v>72</c:v>
                </c:pt>
                <c:pt idx="103">
                  <c:v>80</c:v>
                </c:pt>
                <c:pt idx="104">
                  <c:v>95</c:v>
                </c:pt>
                <c:pt idx="105">
                  <c:v>129</c:v>
                </c:pt>
                <c:pt idx="106">
                  <c:v>206</c:v>
                </c:pt>
                <c:pt idx="107">
                  <c:v>261</c:v>
                </c:pt>
                <c:pt idx="108">
                  <c:v>341</c:v>
                </c:pt>
                <c:pt idx="109">
                  <c:v>438</c:v>
                </c:pt>
                <c:pt idx="110">
                  <c:v>551</c:v>
                </c:pt>
                <c:pt idx="111">
                  <c:v>645</c:v>
                </c:pt>
                <c:pt idx="112">
                  <c:v>792</c:v>
                </c:pt>
                <c:pt idx="113">
                  <c:v>940</c:v>
                </c:pt>
                <c:pt idx="114">
                  <c:v>1070</c:v>
                </c:pt>
                <c:pt idx="115">
                  <c:v>1190</c:v>
                </c:pt>
                <c:pt idx="116">
                  <c:v>1270</c:v>
                </c:pt>
                <c:pt idx="117">
                  <c:v>1430</c:v>
                </c:pt>
                <c:pt idx="118">
                  <c:v>1600</c:v>
                </c:pt>
                <c:pt idx="119">
                  <c:v>1780</c:v>
                </c:pt>
                <c:pt idx="120">
                  <c:v>1930</c:v>
                </c:pt>
                <c:pt idx="121">
                  <c:v>2030</c:v>
                </c:pt>
                <c:pt idx="122">
                  <c:v>2180</c:v>
                </c:pt>
                <c:pt idx="123">
                  <c:v>2320</c:v>
                </c:pt>
                <c:pt idx="124">
                  <c:v>2440</c:v>
                </c:pt>
                <c:pt idx="125">
                  <c:v>2520</c:v>
                </c:pt>
                <c:pt idx="126">
                  <c:v>2650</c:v>
                </c:pt>
                <c:pt idx="127">
                  <c:v>2800</c:v>
                </c:pt>
                <c:pt idx="128">
                  <c:v>2920</c:v>
                </c:pt>
                <c:pt idx="129">
                  <c:v>3100</c:v>
                </c:pt>
                <c:pt idx="130">
                  <c:v>3220</c:v>
                </c:pt>
                <c:pt idx="131">
                  <c:v>3390</c:v>
                </c:pt>
                <c:pt idx="132">
                  <c:v>3520</c:v>
                </c:pt>
                <c:pt idx="133">
                  <c:v>3690</c:v>
                </c:pt>
                <c:pt idx="134">
                  <c:v>3850</c:v>
                </c:pt>
                <c:pt idx="135">
                  <c:v>3890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B1-4301-84D7-5A33BFF36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2-40E6-A0A1-4E617417BEAF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Viscosity!$LW$2:$LW$17600</c:f>
              <c:numCache>
                <c:formatCode>General</c:formatCode>
                <c:ptCount val="17599"/>
                <c:pt idx="0">
                  <c:v>0</c:v>
                </c:pt>
                <c:pt idx="1">
                  <c:v>2.0190697911832638E-2</c:v>
                </c:pt>
                <c:pt idx="2">
                  <c:v>4.0381395823665275E-2</c:v>
                </c:pt>
                <c:pt idx="3">
                  <c:v>6.0572093735497906E-2</c:v>
                </c:pt>
                <c:pt idx="4">
                  <c:v>8.0762791647330551E-2</c:v>
                </c:pt>
                <c:pt idx="5">
                  <c:v>0.10095348955916318</c:v>
                </c:pt>
                <c:pt idx="6">
                  <c:v>0.12114418747099581</c:v>
                </c:pt>
                <c:pt idx="7">
                  <c:v>0.14133488538282846</c:v>
                </c:pt>
                <c:pt idx="8">
                  <c:v>0.1615255832946611</c:v>
                </c:pt>
                <c:pt idx="9">
                  <c:v>0.18171628120649372</c:v>
                </c:pt>
                <c:pt idx="10">
                  <c:v>0.20190697911832636</c:v>
                </c:pt>
                <c:pt idx="11">
                  <c:v>0.22209767703015901</c:v>
                </c:pt>
                <c:pt idx="12">
                  <c:v>0.24228837494199162</c:v>
                </c:pt>
                <c:pt idx="13">
                  <c:v>0.26247907285382427</c:v>
                </c:pt>
                <c:pt idx="14">
                  <c:v>0.28266977076565691</c:v>
                </c:pt>
                <c:pt idx="15">
                  <c:v>0.30286046867748956</c:v>
                </c:pt>
                <c:pt idx="16">
                  <c:v>0.3230511665893222</c:v>
                </c:pt>
                <c:pt idx="17">
                  <c:v>0.34324186450115479</c:v>
                </c:pt>
                <c:pt idx="18">
                  <c:v>0.36343256241298744</c:v>
                </c:pt>
                <c:pt idx="19">
                  <c:v>0.38362326032482008</c:v>
                </c:pt>
                <c:pt idx="20">
                  <c:v>0.40381395823665273</c:v>
                </c:pt>
                <c:pt idx="21">
                  <c:v>0.42400465614848537</c:v>
                </c:pt>
                <c:pt idx="22">
                  <c:v>0.44419535406031802</c:v>
                </c:pt>
                <c:pt idx="23">
                  <c:v>0.46438605197215066</c:v>
                </c:pt>
                <c:pt idx="24">
                  <c:v>0.48457674988398325</c:v>
                </c:pt>
                <c:pt idx="25">
                  <c:v>0.50476744779581595</c:v>
                </c:pt>
                <c:pt idx="26">
                  <c:v>0.52495814570764854</c:v>
                </c:pt>
                <c:pt idx="27">
                  <c:v>0.54514884361948124</c:v>
                </c:pt>
                <c:pt idx="28">
                  <c:v>0.56533954153131383</c:v>
                </c:pt>
                <c:pt idx="29">
                  <c:v>0.58553023944314642</c:v>
                </c:pt>
                <c:pt idx="30">
                  <c:v>0.60572093735497912</c:v>
                </c:pt>
                <c:pt idx="31">
                  <c:v>0.62591163526681171</c:v>
                </c:pt>
                <c:pt idx="32">
                  <c:v>0.64610233317864441</c:v>
                </c:pt>
                <c:pt idx="33">
                  <c:v>0.66629303109047699</c:v>
                </c:pt>
                <c:pt idx="34">
                  <c:v>0.68648372900230958</c:v>
                </c:pt>
                <c:pt idx="35">
                  <c:v>0.70667442691414228</c:v>
                </c:pt>
                <c:pt idx="36">
                  <c:v>0.72686512482597487</c:v>
                </c:pt>
                <c:pt idx="37">
                  <c:v>0.74705582273780757</c:v>
                </c:pt>
                <c:pt idx="38">
                  <c:v>0.76724652064964016</c:v>
                </c:pt>
                <c:pt idx="39">
                  <c:v>0.78743721856147286</c:v>
                </c:pt>
                <c:pt idx="40">
                  <c:v>0.80762791647330545</c:v>
                </c:pt>
                <c:pt idx="41">
                  <c:v>0.82781861438513804</c:v>
                </c:pt>
                <c:pt idx="42">
                  <c:v>0.84800931229697074</c:v>
                </c:pt>
                <c:pt idx="43">
                  <c:v>0.86820001020880333</c:v>
                </c:pt>
                <c:pt idx="44">
                  <c:v>0.88839070812063603</c:v>
                </c:pt>
                <c:pt idx="45">
                  <c:v>0.90858140603246862</c:v>
                </c:pt>
                <c:pt idx="46">
                  <c:v>0.92877210394430132</c:v>
                </c:pt>
                <c:pt idx="47">
                  <c:v>0.94896280185613391</c:v>
                </c:pt>
                <c:pt idx="48">
                  <c:v>0.9691534997679665</c:v>
                </c:pt>
                <c:pt idx="49">
                  <c:v>0.9893441976797992</c:v>
                </c:pt>
                <c:pt idx="50">
                  <c:v>1.0095348955916319</c:v>
                </c:pt>
                <c:pt idx="51">
                  <c:v>1.0297255935034644</c:v>
                </c:pt>
                <c:pt idx="52">
                  <c:v>1.0499162914152971</c:v>
                </c:pt>
                <c:pt idx="53">
                  <c:v>1.0701069893271298</c:v>
                </c:pt>
                <c:pt idx="54">
                  <c:v>1.0902976872389625</c:v>
                </c:pt>
                <c:pt idx="55">
                  <c:v>1.110488385150795</c:v>
                </c:pt>
                <c:pt idx="56">
                  <c:v>1.1306790830626277</c:v>
                </c:pt>
                <c:pt idx="57">
                  <c:v>1.1508697809744604</c:v>
                </c:pt>
                <c:pt idx="58">
                  <c:v>1.1710604788862928</c:v>
                </c:pt>
                <c:pt idx="59">
                  <c:v>1.1912511767981255</c:v>
                </c:pt>
                <c:pt idx="60">
                  <c:v>1.2114418747099582</c:v>
                </c:pt>
                <c:pt idx="61">
                  <c:v>1.2316325726217907</c:v>
                </c:pt>
                <c:pt idx="62">
                  <c:v>1.2518232705336234</c:v>
                </c:pt>
                <c:pt idx="63">
                  <c:v>1.2720139684454561</c:v>
                </c:pt>
                <c:pt idx="64">
                  <c:v>1.2922046663572888</c:v>
                </c:pt>
                <c:pt idx="65">
                  <c:v>1.3123953642691213</c:v>
                </c:pt>
                <c:pt idx="66">
                  <c:v>1.3180487596844346</c:v>
                </c:pt>
              </c:numCache>
            </c:numRef>
          </c:xVal>
          <c:yVal>
            <c:numRef>
              <c:f>Viscosity!$LV$2:$LV$17600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-4</c:v>
                </c:pt>
                <c:pt idx="15">
                  <c:v>-4</c:v>
                </c:pt>
                <c:pt idx="16">
                  <c:v>-4</c:v>
                </c:pt>
                <c:pt idx="17">
                  <c:v>-4</c:v>
                </c:pt>
                <c:pt idx="18">
                  <c:v>-8</c:v>
                </c:pt>
                <c:pt idx="19">
                  <c:v>-4</c:v>
                </c:pt>
                <c:pt idx="20">
                  <c:v>-4</c:v>
                </c:pt>
                <c:pt idx="21">
                  <c:v>0</c:v>
                </c:pt>
                <c:pt idx="22">
                  <c:v>-4</c:v>
                </c:pt>
                <c:pt idx="23">
                  <c:v>-4</c:v>
                </c:pt>
                <c:pt idx="24">
                  <c:v>19.999999999999993</c:v>
                </c:pt>
                <c:pt idx="25">
                  <c:v>0</c:v>
                </c:pt>
                <c:pt idx="26">
                  <c:v>-4</c:v>
                </c:pt>
                <c:pt idx="27">
                  <c:v>8</c:v>
                </c:pt>
                <c:pt idx="28">
                  <c:v>16</c:v>
                </c:pt>
                <c:pt idx="29">
                  <c:v>71.900000000000006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47.699999999999996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</c:v>
                </c:pt>
                <c:pt idx="42">
                  <c:v>0</c:v>
                </c:pt>
                <c:pt idx="43">
                  <c:v>4</c:v>
                </c:pt>
                <c:pt idx="44">
                  <c:v>8</c:v>
                </c:pt>
                <c:pt idx="45">
                  <c:v>19.999999999999993</c:v>
                </c:pt>
                <c:pt idx="46">
                  <c:v>12</c:v>
                </c:pt>
                <c:pt idx="47">
                  <c:v>36.1</c:v>
                </c:pt>
                <c:pt idx="48">
                  <c:v>55.9</c:v>
                </c:pt>
                <c:pt idx="49">
                  <c:v>71.900000000000006</c:v>
                </c:pt>
                <c:pt idx="50">
                  <c:v>132.9</c:v>
                </c:pt>
                <c:pt idx="51">
                  <c:v>216.9</c:v>
                </c:pt>
                <c:pt idx="52">
                  <c:v>409.9</c:v>
                </c:pt>
                <c:pt idx="53">
                  <c:v>676.9</c:v>
                </c:pt>
                <c:pt idx="54">
                  <c:v>944.9</c:v>
                </c:pt>
                <c:pt idx="55">
                  <c:v>1215.9000000000001</c:v>
                </c:pt>
                <c:pt idx="56">
                  <c:v>1505.9</c:v>
                </c:pt>
                <c:pt idx="57">
                  <c:v>1825.9</c:v>
                </c:pt>
                <c:pt idx="58">
                  <c:v>2105.9</c:v>
                </c:pt>
                <c:pt idx="59">
                  <c:v>2325.9</c:v>
                </c:pt>
                <c:pt idx="60">
                  <c:v>2515.9</c:v>
                </c:pt>
                <c:pt idx="61">
                  <c:v>2815.9</c:v>
                </c:pt>
                <c:pt idx="62">
                  <c:v>3065.9</c:v>
                </c:pt>
                <c:pt idx="63">
                  <c:v>3325.9</c:v>
                </c:pt>
                <c:pt idx="64">
                  <c:v>3625.9</c:v>
                </c:pt>
                <c:pt idx="65">
                  <c:v>3895.9</c:v>
                </c:pt>
                <c:pt idx="66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12-40E6-A0A1-4E617417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895-B44A-3C1E058123ED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Viscosity!$MF$2:$MF$17600</c:f>
              <c:numCache>
                <c:formatCode>General</c:formatCode>
                <c:ptCount val="17599"/>
                <c:pt idx="0">
                  <c:v>0</c:v>
                </c:pt>
                <c:pt idx="1">
                  <c:v>4.0097976739801887E-2</c:v>
                </c:pt>
                <c:pt idx="2">
                  <c:v>8.0195953479603774E-2</c:v>
                </c:pt>
                <c:pt idx="3">
                  <c:v>0.12029393021940567</c:v>
                </c:pt>
                <c:pt idx="4">
                  <c:v>0.16039190695920755</c:v>
                </c:pt>
                <c:pt idx="5">
                  <c:v>0.20048988369900944</c:v>
                </c:pt>
                <c:pt idx="6">
                  <c:v>0.24058786043881134</c:v>
                </c:pt>
                <c:pt idx="7">
                  <c:v>0.28068583717861323</c:v>
                </c:pt>
                <c:pt idx="8">
                  <c:v>0.32078381391841509</c:v>
                </c:pt>
                <c:pt idx="9">
                  <c:v>0.36088179065821696</c:v>
                </c:pt>
                <c:pt idx="10">
                  <c:v>0.40097976739801888</c:v>
                </c:pt>
                <c:pt idx="11">
                  <c:v>0.44107774413782075</c:v>
                </c:pt>
                <c:pt idx="12">
                  <c:v>0.48117572087762267</c:v>
                </c:pt>
                <c:pt idx="13">
                  <c:v>0.52127369761742448</c:v>
                </c:pt>
                <c:pt idx="14">
                  <c:v>0.56137167435722646</c:v>
                </c:pt>
                <c:pt idx="15">
                  <c:v>0.60146965109702832</c:v>
                </c:pt>
                <c:pt idx="16">
                  <c:v>0.64156762783683019</c:v>
                </c:pt>
                <c:pt idx="17">
                  <c:v>0.68166560457663206</c:v>
                </c:pt>
                <c:pt idx="18">
                  <c:v>0.72176358131643392</c:v>
                </c:pt>
                <c:pt idx="19">
                  <c:v>0.7618615580562359</c:v>
                </c:pt>
                <c:pt idx="20">
                  <c:v>0.80195953479603777</c:v>
                </c:pt>
                <c:pt idx="21">
                  <c:v>0.84205751153583963</c:v>
                </c:pt>
                <c:pt idx="22">
                  <c:v>0.8821554882756415</c:v>
                </c:pt>
                <c:pt idx="23">
                  <c:v>0.92225346501544336</c:v>
                </c:pt>
                <c:pt idx="24">
                  <c:v>0.96235144175524534</c:v>
                </c:pt>
                <c:pt idx="25">
                  <c:v>1.0024494184950472</c:v>
                </c:pt>
                <c:pt idx="26">
                  <c:v>1.042547395234849</c:v>
                </c:pt>
                <c:pt idx="27">
                  <c:v>1.0826453719746509</c:v>
                </c:pt>
                <c:pt idx="28">
                  <c:v>1.1227433487144529</c:v>
                </c:pt>
                <c:pt idx="29">
                  <c:v>1.1628413254542547</c:v>
                </c:pt>
                <c:pt idx="30">
                  <c:v>1.2029393021940566</c:v>
                </c:pt>
                <c:pt idx="31">
                  <c:v>1.2430372789338584</c:v>
                </c:pt>
                <c:pt idx="32">
                  <c:v>1.2831352556736604</c:v>
                </c:pt>
                <c:pt idx="33">
                  <c:v>1.3132087382285118</c:v>
                </c:pt>
              </c:numCache>
            </c:numRef>
          </c:xVal>
          <c:yVal>
            <c:numRef>
              <c:f>Viscosity!$ME$2:$ME$17600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</c:v>
                </c:pt>
                <c:pt idx="5">
                  <c:v>69</c:v>
                </c:pt>
                <c:pt idx="6">
                  <c:v>-3</c:v>
                </c:pt>
                <c:pt idx="7">
                  <c:v>-3</c:v>
                </c:pt>
                <c:pt idx="8">
                  <c:v>9</c:v>
                </c:pt>
                <c:pt idx="9">
                  <c:v>0</c:v>
                </c:pt>
                <c:pt idx="10">
                  <c:v>-3</c:v>
                </c:pt>
                <c:pt idx="11">
                  <c:v>-3</c:v>
                </c:pt>
                <c:pt idx="12">
                  <c:v>-16</c:v>
                </c:pt>
                <c:pt idx="13">
                  <c:v>-40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-11</c:v>
                </c:pt>
                <c:pt idx="18">
                  <c:v>-16</c:v>
                </c:pt>
                <c:pt idx="19">
                  <c:v>-16</c:v>
                </c:pt>
                <c:pt idx="20">
                  <c:v>29</c:v>
                </c:pt>
                <c:pt idx="21">
                  <c:v>35</c:v>
                </c:pt>
                <c:pt idx="22">
                  <c:v>-8</c:v>
                </c:pt>
                <c:pt idx="23">
                  <c:v>9</c:v>
                </c:pt>
                <c:pt idx="24">
                  <c:v>92</c:v>
                </c:pt>
                <c:pt idx="25">
                  <c:v>201</c:v>
                </c:pt>
                <c:pt idx="26">
                  <c:v>448</c:v>
                </c:pt>
                <c:pt idx="27">
                  <c:v>940</c:v>
                </c:pt>
                <c:pt idx="28">
                  <c:v>1390</c:v>
                </c:pt>
                <c:pt idx="29">
                  <c:v>1960</c:v>
                </c:pt>
                <c:pt idx="30">
                  <c:v>2390</c:v>
                </c:pt>
                <c:pt idx="31">
                  <c:v>2940</c:v>
                </c:pt>
                <c:pt idx="32">
                  <c:v>3360</c:v>
                </c:pt>
                <c:pt idx="33">
                  <c:v>3830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B5-4895-B44A-3C1E05812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A-44ED-A95F-9CCA83E39727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Viscosity!$MO$2:$MO$17600</c:f>
              <c:numCache>
                <c:formatCode>General</c:formatCode>
                <c:ptCount val="17599"/>
                <c:pt idx="0">
                  <c:v>0</c:v>
                </c:pt>
                <c:pt idx="1">
                  <c:v>4.3820299343435643E-3</c:v>
                </c:pt>
                <c:pt idx="2">
                  <c:v>8.7640598686871286E-3</c:v>
                </c:pt>
                <c:pt idx="3">
                  <c:v>1.3146089803030692E-2</c:v>
                </c:pt>
                <c:pt idx="4">
                  <c:v>1.7528119737374257E-2</c:v>
                </c:pt>
                <c:pt idx="5">
                  <c:v>2.1910149671717821E-2</c:v>
                </c:pt>
                <c:pt idx="6">
                  <c:v>2.6292179606061384E-2</c:v>
                </c:pt>
                <c:pt idx="7">
                  <c:v>3.0674209540404947E-2</c:v>
                </c:pt>
                <c:pt idx="8">
                  <c:v>3.5056239474748514E-2</c:v>
                </c:pt>
                <c:pt idx="9">
                  <c:v>3.9438269409092078E-2</c:v>
                </c:pt>
                <c:pt idx="10">
                  <c:v>4.3820299343435641E-2</c:v>
                </c:pt>
                <c:pt idx="11">
                  <c:v>4.8202329277779205E-2</c:v>
                </c:pt>
                <c:pt idx="12">
                  <c:v>5.2584359212122768E-2</c:v>
                </c:pt>
                <c:pt idx="13">
                  <c:v>5.6966389146466331E-2</c:v>
                </c:pt>
                <c:pt idx="14">
                  <c:v>6.1348419080809895E-2</c:v>
                </c:pt>
                <c:pt idx="15">
                  <c:v>6.5730449015153458E-2</c:v>
                </c:pt>
                <c:pt idx="16">
                  <c:v>7.0112478949497029E-2</c:v>
                </c:pt>
                <c:pt idx="17">
                  <c:v>7.4494508883840585E-2</c:v>
                </c:pt>
                <c:pt idx="18">
                  <c:v>7.8876538818184155E-2</c:v>
                </c:pt>
                <c:pt idx="19">
                  <c:v>8.3258568752527712E-2</c:v>
                </c:pt>
                <c:pt idx="20">
                  <c:v>8.7640598686871282E-2</c:v>
                </c:pt>
                <c:pt idx="21">
                  <c:v>9.2022628621214839E-2</c:v>
                </c:pt>
                <c:pt idx="22">
                  <c:v>9.6404658555558409E-2</c:v>
                </c:pt>
                <c:pt idx="23">
                  <c:v>0.10078668848990197</c:v>
                </c:pt>
                <c:pt idx="24">
                  <c:v>0.10516871842424554</c:v>
                </c:pt>
                <c:pt idx="25">
                  <c:v>0.10955074835858909</c:v>
                </c:pt>
                <c:pt idx="26">
                  <c:v>0.11393277829293266</c:v>
                </c:pt>
                <c:pt idx="27">
                  <c:v>0.11831480822727622</c:v>
                </c:pt>
                <c:pt idx="28">
                  <c:v>0.12269683816161979</c:v>
                </c:pt>
                <c:pt idx="29">
                  <c:v>0.12707886809596336</c:v>
                </c:pt>
                <c:pt idx="30">
                  <c:v>0.13146089803030692</c:v>
                </c:pt>
                <c:pt idx="31">
                  <c:v>0.13584292796465047</c:v>
                </c:pt>
                <c:pt idx="32">
                  <c:v>0.14022495789899406</c:v>
                </c:pt>
                <c:pt idx="33">
                  <c:v>0.14460698783333761</c:v>
                </c:pt>
                <c:pt idx="34">
                  <c:v>0.14898901776768117</c:v>
                </c:pt>
                <c:pt idx="35">
                  <c:v>0.15337104770202473</c:v>
                </c:pt>
                <c:pt idx="36">
                  <c:v>0.15775307763636831</c:v>
                </c:pt>
                <c:pt idx="37">
                  <c:v>0.16213510757071187</c:v>
                </c:pt>
                <c:pt idx="38">
                  <c:v>0.16651713750505542</c:v>
                </c:pt>
                <c:pt idx="39">
                  <c:v>0.17089916743939898</c:v>
                </c:pt>
                <c:pt idx="40">
                  <c:v>0.17528119737374256</c:v>
                </c:pt>
                <c:pt idx="41">
                  <c:v>0.17966322730808612</c:v>
                </c:pt>
                <c:pt idx="42">
                  <c:v>0.18404525724242968</c:v>
                </c:pt>
                <c:pt idx="43">
                  <c:v>0.18842728717677326</c:v>
                </c:pt>
                <c:pt idx="44">
                  <c:v>0.19280931711111682</c:v>
                </c:pt>
                <c:pt idx="45">
                  <c:v>0.19719134704546037</c:v>
                </c:pt>
                <c:pt idx="46">
                  <c:v>0.20157337697980393</c:v>
                </c:pt>
                <c:pt idx="47">
                  <c:v>0.20595540691414752</c:v>
                </c:pt>
                <c:pt idx="48">
                  <c:v>0.21033743684849107</c:v>
                </c:pt>
                <c:pt idx="49">
                  <c:v>0.21471946678283463</c:v>
                </c:pt>
                <c:pt idx="50">
                  <c:v>0.21910149671717818</c:v>
                </c:pt>
                <c:pt idx="51">
                  <c:v>0.22348352665152177</c:v>
                </c:pt>
                <c:pt idx="52">
                  <c:v>0.22786555658586533</c:v>
                </c:pt>
                <c:pt idx="53">
                  <c:v>0.23224758652020888</c:v>
                </c:pt>
                <c:pt idx="54">
                  <c:v>0.23662961645455244</c:v>
                </c:pt>
                <c:pt idx="55">
                  <c:v>0.24101164638889602</c:v>
                </c:pt>
                <c:pt idx="56">
                  <c:v>0.24539367632323958</c:v>
                </c:pt>
                <c:pt idx="57">
                  <c:v>0.24977570625758314</c:v>
                </c:pt>
                <c:pt idx="58">
                  <c:v>0.25415773619192672</c:v>
                </c:pt>
                <c:pt idx="59">
                  <c:v>0.25853976612627028</c:v>
                </c:pt>
                <c:pt idx="60">
                  <c:v>0.26292179606061383</c:v>
                </c:pt>
                <c:pt idx="61">
                  <c:v>0.26730382599495739</c:v>
                </c:pt>
                <c:pt idx="62">
                  <c:v>0.27168585592930095</c:v>
                </c:pt>
                <c:pt idx="63">
                  <c:v>0.2760678858636445</c:v>
                </c:pt>
                <c:pt idx="64">
                  <c:v>0.28044991579798811</c:v>
                </c:pt>
                <c:pt idx="65">
                  <c:v>0.28483194573233167</c:v>
                </c:pt>
                <c:pt idx="66">
                  <c:v>0.28921397566667523</c:v>
                </c:pt>
                <c:pt idx="67">
                  <c:v>0.29359600560101878</c:v>
                </c:pt>
                <c:pt idx="68">
                  <c:v>0.29797803553536234</c:v>
                </c:pt>
                <c:pt idx="69">
                  <c:v>0.3023600654697059</c:v>
                </c:pt>
                <c:pt idx="70">
                  <c:v>0.30674209540404945</c:v>
                </c:pt>
                <c:pt idx="71">
                  <c:v>0.31112412533839306</c:v>
                </c:pt>
                <c:pt idx="72">
                  <c:v>0.31550615527273662</c:v>
                </c:pt>
                <c:pt idx="73">
                  <c:v>0.31988818520708018</c:v>
                </c:pt>
                <c:pt idx="74">
                  <c:v>0.32427021514142373</c:v>
                </c:pt>
                <c:pt idx="75">
                  <c:v>0.32865224507576729</c:v>
                </c:pt>
                <c:pt idx="76">
                  <c:v>0.33303427501011085</c:v>
                </c:pt>
                <c:pt idx="77">
                  <c:v>0.3374163049444544</c:v>
                </c:pt>
                <c:pt idx="78">
                  <c:v>0.34179833487879796</c:v>
                </c:pt>
                <c:pt idx="79">
                  <c:v>0.34618036481314157</c:v>
                </c:pt>
                <c:pt idx="80">
                  <c:v>0.35056239474748513</c:v>
                </c:pt>
                <c:pt idx="81">
                  <c:v>0.35494442468182869</c:v>
                </c:pt>
                <c:pt idx="82">
                  <c:v>0.35932645461617224</c:v>
                </c:pt>
                <c:pt idx="83">
                  <c:v>0.3637084845505158</c:v>
                </c:pt>
                <c:pt idx="84">
                  <c:v>0.36809051448485935</c:v>
                </c:pt>
                <c:pt idx="85">
                  <c:v>0.37247254441920291</c:v>
                </c:pt>
                <c:pt idx="86">
                  <c:v>0.37685457435354652</c:v>
                </c:pt>
                <c:pt idx="87">
                  <c:v>0.38123660428789008</c:v>
                </c:pt>
                <c:pt idx="88">
                  <c:v>0.38561863422223364</c:v>
                </c:pt>
                <c:pt idx="89">
                  <c:v>0.39000066415657719</c:v>
                </c:pt>
                <c:pt idx="90">
                  <c:v>0.39438269409092075</c:v>
                </c:pt>
                <c:pt idx="91">
                  <c:v>0.39876472402526431</c:v>
                </c:pt>
                <c:pt idx="92">
                  <c:v>0.40314675395960786</c:v>
                </c:pt>
                <c:pt idx="93">
                  <c:v>0.40752878389395142</c:v>
                </c:pt>
                <c:pt idx="94">
                  <c:v>0.41191081382829503</c:v>
                </c:pt>
                <c:pt idx="95">
                  <c:v>0.41629284376263859</c:v>
                </c:pt>
                <c:pt idx="96">
                  <c:v>0.42067487369698214</c:v>
                </c:pt>
                <c:pt idx="97">
                  <c:v>0.4250569036313257</c:v>
                </c:pt>
                <c:pt idx="98">
                  <c:v>0.42943893356566926</c:v>
                </c:pt>
                <c:pt idx="99">
                  <c:v>0.43382096350001281</c:v>
                </c:pt>
                <c:pt idx="100">
                  <c:v>0.43820299343435637</c:v>
                </c:pt>
                <c:pt idx="101">
                  <c:v>0.44258502336869998</c:v>
                </c:pt>
                <c:pt idx="102">
                  <c:v>0.44696705330304354</c:v>
                </c:pt>
                <c:pt idx="103">
                  <c:v>0.45134908323738709</c:v>
                </c:pt>
                <c:pt idx="104">
                  <c:v>0.45573111317173065</c:v>
                </c:pt>
                <c:pt idx="105">
                  <c:v>0.46011314310607421</c:v>
                </c:pt>
                <c:pt idx="106">
                  <c:v>0.46449517304041776</c:v>
                </c:pt>
                <c:pt idx="107">
                  <c:v>0.46887720297476132</c:v>
                </c:pt>
                <c:pt idx="108">
                  <c:v>0.47325923290910488</c:v>
                </c:pt>
                <c:pt idx="109">
                  <c:v>0.47764126284344849</c:v>
                </c:pt>
                <c:pt idx="110">
                  <c:v>0.48202329277779205</c:v>
                </c:pt>
                <c:pt idx="111">
                  <c:v>0.4864053227121356</c:v>
                </c:pt>
                <c:pt idx="112">
                  <c:v>0.49078735264647916</c:v>
                </c:pt>
                <c:pt idx="113">
                  <c:v>0.49516938258082271</c:v>
                </c:pt>
                <c:pt idx="114">
                  <c:v>0.49955141251516627</c:v>
                </c:pt>
                <c:pt idx="115">
                  <c:v>0.50393344244950988</c:v>
                </c:pt>
                <c:pt idx="116">
                  <c:v>0.50831547238385344</c:v>
                </c:pt>
                <c:pt idx="117">
                  <c:v>0.512697502318197</c:v>
                </c:pt>
                <c:pt idx="118">
                  <c:v>0.51707953225254055</c:v>
                </c:pt>
                <c:pt idx="119">
                  <c:v>0.52146156218688411</c:v>
                </c:pt>
                <c:pt idx="120">
                  <c:v>0.52584359212122767</c:v>
                </c:pt>
                <c:pt idx="121">
                  <c:v>0.53022562205557122</c:v>
                </c:pt>
                <c:pt idx="122">
                  <c:v>0.53460765198991478</c:v>
                </c:pt>
                <c:pt idx="123">
                  <c:v>0.53898968192425833</c:v>
                </c:pt>
                <c:pt idx="124">
                  <c:v>0.54337171185860189</c:v>
                </c:pt>
                <c:pt idx="125">
                  <c:v>0.54775374179294545</c:v>
                </c:pt>
                <c:pt idx="126">
                  <c:v>0.552135771727289</c:v>
                </c:pt>
                <c:pt idx="127">
                  <c:v>0.55651780166163267</c:v>
                </c:pt>
                <c:pt idx="128">
                  <c:v>0.56089983159597623</c:v>
                </c:pt>
                <c:pt idx="129">
                  <c:v>0.56528186153031978</c:v>
                </c:pt>
                <c:pt idx="130">
                  <c:v>0.56966389146466334</c:v>
                </c:pt>
                <c:pt idx="131">
                  <c:v>0.5740459213990069</c:v>
                </c:pt>
                <c:pt idx="132">
                  <c:v>0.57842795133335045</c:v>
                </c:pt>
                <c:pt idx="133">
                  <c:v>0.58280998126769401</c:v>
                </c:pt>
                <c:pt idx="134">
                  <c:v>0.58719201120203757</c:v>
                </c:pt>
                <c:pt idx="135">
                  <c:v>0.59157404113638112</c:v>
                </c:pt>
                <c:pt idx="136">
                  <c:v>0.59595607107072468</c:v>
                </c:pt>
                <c:pt idx="137">
                  <c:v>0.60033810100506824</c:v>
                </c:pt>
                <c:pt idx="138">
                  <c:v>0.60472013093941179</c:v>
                </c:pt>
                <c:pt idx="139">
                  <c:v>0.60910216087375535</c:v>
                </c:pt>
                <c:pt idx="140">
                  <c:v>0.61348419080809891</c:v>
                </c:pt>
                <c:pt idx="141">
                  <c:v>0.61786622074244246</c:v>
                </c:pt>
                <c:pt idx="142">
                  <c:v>0.62224825067678613</c:v>
                </c:pt>
                <c:pt idx="143">
                  <c:v>0.62663028061112969</c:v>
                </c:pt>
                <c:pt idx="144">
                  <c:v>0.63101231054547324</c:v>
                </c:pt>
                <c:pt idx="145">
                  <c:v>0.6353943404798168</c:v>
                </c:pt>
                <c:pt idx="146">
                  <c:v>0.63977637041416036</c:v>
                </c:pt>
                <c:pt idx="147">
                  <c:v>0.64415840034850391</c:v>
                </c:pt>
                <c:pt idx="148">
                  <c:v>0.64854043028284747</c:v>
                </c:pt>
                <c:pt idx="149">
                  <c:v>0.65292246021719103</c:v>
                </c:pt>
                <c:pt idx="150">
                  <c:v>0.65730449015153458</c:v>
                </c:pt>
                <c:pt idx="151">
                  <c:v>0.66168652008587814</c:v>
                </c:pt>
                <c:pt idx="152">
                  <c:v>0.66606855002022169</c:v>
                </c:pt>
                <c:pt idx="153">
                  <c:v>0.67045057995456525</c:v>
                </c:pt>
                <c:pt idx="154">
                  <c:v>0.67483260988890881</c:v>
                </c:pt>
                <c:pt idx="155">
                  <c:v>0.67921463982325236</c:v>
                </c:pt>
                <c:pt idx="156">
                  <c:v>0.68359666975759592</c:v>
                </c:pt>
                <c:pt idx="157">
                  <c:v>0.68797869969193959</c:v>
                </c:pt>
                <c:pt idx="158">
                  <c:v>0.69236072962628314</c:v>
                </c:pt>
                <c:pt idx="159">
                  <c:v>0.6967427595606267</c:v>
                </c:pt>
                <c:pt idx="160">
                  <c:v>0.70112478949497026</c:v>
                </c:pt>
                <c:pt idx="161">
                  <c:v>0.70550681942931381</c:v>
                </c:pt>
                <c:pt idx="162">
                  <c:v>0.70988884936365737</c:v>
                </c:pt>
                <c:pt idx="163">
                  <c:v>0.71427087929800093</c:v>
                </c:pt>
                <c:pt idx="164">
                  <c:v>0.71865290923234448</c:v>
                </c:pt>
                <c:pt idx="165">
                  <c:v>0.72303493916668804</c:v>
                </c:pt>
                <c:pt idx="166">
                  <c:v>0.7274169691010316</c:v>
                </c:pt>
                <c:pt idx="167">
                  <c:v>0.73179899903537515</c:v>
                </c:pt>
                <c:pt idx="168">
                  <c:v>0.73618102896971871</c:v>
                </c:pt>
                <c:pt idx="169">
                  <c:v>0.74056305890406227</c:v>
                </c:pt>
                <c:pt idx="170">
                  <c:v>0.74494508883840582</c:v>
                </c:pt>
                <c:pt idx="171">
                  <c:v>0.74932711877274938</c:v>
                </c:pt>
                <c:pt idx="172">
                  <c:v>0.75370914870709305</c:v>
                </c:pt>
                <c:pt idx="173">
                  <c:v>0.7580911786414366</c:v>
                </c:pt>
                <c:pt idx="174">
                  <c:v>0.76247320857578016</c:v>
                </c:pt>
                <c:pt idx="175">
                  <c:v>0.76685523851012372</c:v>
                </c:pt>
                <c:pt idx="176">
                  <c:v>0.77123726844446727</c:v>
                </c:pt>
                <c:pt idx="177">
                  <c:v>0.77561929837881083</c:v>
                </c:pt>
                <c:pt idx="178">
                  <c:v>0.78000132831315439</c:v>
                </c:pt>
                <c:pt idx="179">
                  <c:v>0.78438335824749794</c:v>
                </c:pt>
                <c:pt idx="180">
                  <c:v>0.7887653881818415</c:v>
                </c:pt>
                <c:pt idx="181">
                  <c:v>0.79314741811618505</c:v>
                </c:pt>
                <c:pt idx="182">
                  <c:v>0.79752944805052861</c:v>
                </c:pt>
                <c:pt idx="183">
                  <c:v>0.80191147798487217</c:v>
                </c:pt>
                <c:pt idx="184">
                  <c:v>0.80629350791921572</c:v>
                </c:pt>
                <c:pt idx="185">
                  <c:v>0.81067553785355928</c:v>
                </c:pt>
                <c:pt idx="186">
                  <c:v>0.81505756778790284</c:v>
                </c:pt>
                <c:pt idx="187">
                  <c:v>0.8194395977222465</c:v>
                </c:pt>
                <c:pt idx="188">
                  <c:v>0.82382162765659006</c:v>
                </c:pt>
                <c:pt idx="189">
                  <c:v>0.82820365759093362</c:v>
                </c:pt>
                <c:pt idx="190">
                  <c:v>0.83258568752527717</c:v>
                </c:pt>
                <c:pt idx="191">
                  <c:v>0.83696771745962073</c:v>
                </c:pt>
                <c:pt idx="192">
                  <c:v>0.84134974739396429</c:v>
                </c:pt>
                <c:pt idx="193">
                  <c:v>0.84573177732830784</c:v>
                </c:pt>
                <c:pt idx="194">
                  <c:v>0.8501138072626514</c:v>
                </c:pt>
                <c:pt idx="195">
                  <c:v>0.85449583719699496</c:v>
                </c:pt>
                <c:pt idx="196">
                  <c:v>0.85887786713133851</c:v>
                </c:pt>
                <c:pt idx="197">
                  <c:v>0.86325989706568207</c:v>
                </c:pt>
                <c:pt idx="198">
                  <c:v>0.86764192700002563</c:v>
                </c:pt>
                <c:pt idx="199">
                  <c:v>0.87202395693436918</c:v>
                </c:pt>
                <c:pt idx="200">
                  <c:v>0.87640598686871274</c:v>
                </c:pt>
                <c:pt idx="201">
                  <c:v>0.8807880168030563</c:v>
                </c:pt>
                <c:pt idx="202">
                  <c:v>0.88517004673739996</c:v>
                </c:pt>
                <c:pt idx="203">
                  <c:v>0.88955207667174352</c:v>
                </c:pt>
                <c:pt idx="204">
                  <c:v>0.89393410660608708</c:v>
                </c:pt>
                <c:pt idx="205">
                  <c:v>0.89831613654043063</c:v>
                </c:pt>
                <c:pt idx="206">
                  <c:v>0.90269816647477419</c:v>
                </c:pt>
                <c:pt idx="207">
                  <c:v>0.90708019640911774</c:v>
                </c:pt>
                <c:pt idx="208">
                  <c:v>0.9114622263434613</c:v>
                </c:pt>
                <c:pt idx="209">
                  <c:v>0.91584425627780486</c:v>
                </c:pt>
                <c:pt idx="210">
                  <c:v>0.92022628621214841</c:v>
                </c:pt>
                <c:pt idx="211">
                  <c:v>0.92460831614649197</c:v>
                </c:pt>
                <c:pt idx="212">
                  <c:v>0.92899034608083553</c:v>
                </c:pt>
                <c:pt idx="213">
                  <c:v>0.93337237601517908</c:v>
                </c:pt>
                <c:pt idx="214">
                  <c:v>0.93775440594952264</c:v>
                </c:pt>
                <c:pt idx="215">
                  <c:v>0.9421364358838662</c:v>
                </c:pt>
                <c:pt idx="216">
                  <c:v>0.94651846581820975</c:v>
                </c:pt>
                <c:pt idx="217">
                  <c:v>0.95090049575255342</c:v>
                </c:pt>
                <c:pt idx="218">
                  <c:v>0.95528252568689698</c:v>
                </c:pt>
                <c:pt idx="219">
                  <c:v>0.95966455562124053</c:v>
                </c:pt>
                <c:pt idx="220">
                  <c:v>0.96404658555558409</c:v>
                </c:pt>
                <c:pt idx="221">
                  <c:v>0.96842861548992765</c:v>
                </c:pt>
                <c:pt idx="222">
                  <c:v>0.9728106454242712</c:v>
                </c:pt>
                <c:pt idx="223">
                  <c:v>0.97719267535861476</c:v>
                </c:pt>
                <c:pt idx="224">
                  <c:v>0.98157470529295832</c:v>
                </c:pt>
                <c:pt idx="225">
                  <c:v>0.98595673522730187</c:v>
                </c:pt>
                <c:pt idx="226">
                  <c:v>0.99033876516164543</c:v>
                </c:pt>
                <c:pt idx="227">
                  <c:v>0.99472079509598899</c:v>
                </c:pt>
                <c:pt idx="228">
                  <c:v>0.99910282503033254</c:v>
                </c:pt>
                <c:pt idx="229">
                  <c:v>1.0034848549646762</c:v>
                </c:pt>
                <c:pt idx="230">
                  <c:v>1.0078668848990198</c:v>
                </c:pt>
                <c:pt idx="231">
                  <c:v>1.0122489148333633</c:v>
                </c:pt>
                <c:pt idx="232">
                  <c:v>1.0166309447677069</c:v>
                </c:pt>
                <c:pt idx="233">
                  <c:v>1.0210129747020504</c:v>
                </c:pt>
                <c:pt idx="234">
                  <c:v>1.025395004636394</c:v>
                </c:pt>
                <c:pt idx="235">
                  <c:v>1.0297770345707375</c:v>
                </c:pt>
                <c:pt idx="236">
                  <c:v>1.0341590645050811</c:v>
                </c:pt>
                <c:pt idx="237">
                  <c:v>1.0385410944394247</c:v>
                </c:pt>
                <c:pt idx="238">
                  <c:v>1.0429231243737682</c:v>
                </c:pt>
                <c:pt idx="239">
                  <c:v>1.0473051543081118</c:v>
                </c:pt>
                <c:pt idx="240">
                  <c:v>1.0516871842424553</c:v>
                </c:pt>
                <c:pt idx="241">
                  <c:v>1.0560692141767989</c:v>
                </c:pt>
                <c:pt idx="242">
                  <c:v>1.0604512441111424</c:v>
                </c:pt>
                <c:pt idx="243">
                  <c:v>1.064833274045486</c:v>
                </c:pt>
                <c:pt idx="244">
                  <c:v>1.0692153039798296</c:v>
                </c:pt>
                <c:pt idx="245">
                  <c:v>1.0735973339141731</c:v>
                </c:pt>
                <c:pt idx="246">
                  <c:v>1.0779793638485167</c:v>
                </c:pt>
                <c:pt idx="247">
                  <c:v>1.0823613937828602</c:v>
                </c:pt>
                <c:pt idx="248">
                  <c:v>1.0867434237172038</c:v>
                </c:pt>
                <c:pt idx="249">
                  <c:v>1.0911254536515473</c:v>
                </c:pt>
                <c:pt idx="250">
                  <c:v>1.0955074835858909</c:v>
                </c:pt>
                <c:pt idx="251">
                  <c:v>1.0998895135202345</c:v>
                </c:pt>
                <c:pt idx="252">
                  <c:v>1.104271543454578</c:v>
                </c:pt>
                <c:pt idx="253">
                  <c:v>1.1086535733889216</c:v>
                </c:pt>
                <c:pt idx="254">
                  <c:v>1.1130356033232653</c:v>
                </c:pt>
                <c:pt idx="255">
                  <c:v>1.1174176332576089</c:v>
                </c:pt>
                <c:pt idx="256">
                  <c:v>1.1217996631919525</c:v>
                </c:pt>
                <c:pt idx="257">
                  <c:v>1.126181693126296</c:v>
                </c:pt>
                <c:pt idx="258">
                  <c:v>1.1305637230606396</c:v>
                </c:pt>
                <c:pt idx="259">
                  <c:v>1.1349457529949831</c:v>
                </c:pt>
                <c:pt idx="260">
                  <c:v>1.1393277829293267</c:v>
                </c:pt>
                <c:pt idx="261">
                  <c:v>1.1437098128636702</c:v>
                </c:pt>
                <c:pt idx="262">
                  <c:v>1.1480918427980138</c:v>
                </c:pt>
                <c:pt idx="263">
                  <c:v>1.1524738727323574</c:v>
                </c:pt>
                <c:pt idx="264">
                  <c:v>1.1568559026667009</c:v>
                </c:pt>
                <c:pt idx="265">
                  <c:v>1.1612379326010445</c:v>
                </c:pt>
                <c:pt idx="266">
                  <c:v>1.165619962535388</c:v>
                </c:pt>
                <c:pt idx="267">
                  <c:v>1.1700019924697316</c:v>
                </c:pt>
                <c:pt idx="268">
                  <c:v>1.1743840224040751</c:v>
                </c:pt>
                <c:pt idx="269">
                  <c:v>1.1787660523384187</c:v>
                </c:pt>
                <c:pt idx="270">
                  <c:v>1.1831480822727622</c:v>
                </c:pt>
                <c:pt idx="271">
                  <c:v>1.1875301122071058</c:v>
                </c:pt>
                <c:pt idx="272">
                  <c:v>1.1919121421414494</c:v>
                </c:pt>
                <c:pt idx="273">
                  <c:v>1.1962941720757929</c:v>
                </c:pt>
                <c:pt idx="274">
                  <c:v>1.2006762020101365</c:v>
                </c:pt>
                <c:pt idx="275">
                  <c:v>1.20505823194448</c:v>
                </c:pt>
                <c:pt idx="276">
                  <c:v>1.2094402618788236</c:v>
                </c:pt>
                <c:pt idx="277">
                  <c:v>1.2138222918131671</c:v>
                </c:pt>
                <c:pt idx="278">
                  <c:v>1.2182043217475107</c:v>
                </c:pt>
                <c:pt idx="279">
                  <c:v>1.2225863516818543</c:v>
                </c:pt>
                <c:pt idx="280">
                  <c:v>1.2269683816161978</c:v>
                </c:pt>
                <c:pt idx="281">
                  <c:v>1.2313504115505414</c:v>
                </c:pt>
                <c:pt idx="282">
                  <c:v>1.2357324414848849</c:v>
                </c:pt>
                <c:pt idx="283">
                  <c:v>1.2401144714192285</c:v>
                </c:pt>
                <c:pt idx="284">
                  <c:v>1.2444965013535723</c:v>
                </c:pt>
                <c:pt idx="285">
                  <c:v>1.2488785312879158</c:v>
                </c:pt>
                <c:pt idx="286">
                  <c:v>1.2532605612222594</c:v>
                </c:pt>
                <c:pt idx="287">
                  <c:v>1.2576425911566029</c:v>
                </c:pt>
                <c:pt idx="288">
                  <c:v>1.2620246210909465</c:v>
                </c:pt>
                <c:pt idx="289">
                  <c:v>1.26640665102529</c:v>
                </c:pt>
                <c:pt idx="290">
                  <c:v>1.2707886809596336</c:v>
                </c:pt>
                <c:pt idx="291">
                  <c:v>1.2751707108939772</c:v>
                </c:pt>
                <c:pt idx="292">
                  <c:v>1.2795527408283207</c:v>
                </c:pt>
                <c:pt idx="293">
                  <c:v>1.2802845398273559</c:v>
                </c:pt>
              </c:numCache>
            </c:numRef>
          </c:xVal>
          <c:yVal>
            <c:numRef>
              <c:f>Viscosity!$MN$2:$MN$17600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8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4</c:v>
                </c:pt>
                <c:pt idx="29">
                  <c:v>0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</c:v>
                </c:pt>
                <c:pt idx="41">
                  <c:v>16</c:v>
                </c:pt>
                <c:pt idx="42">
                  <c:v>0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4</c:v>
                </c:pt>
                <c:pt idx="48">
                  <c:v>12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0</c:v>
                </c:pt>
                <c:pt idx="78">
                  <c:v>8</c:v>
                </c:pt>
                <c:pt idx="79">
                  <c:v>4</c:v>
                </c:pt>
                <c:pt idx="80">
                  <c:v>36</c:v>
                </c:pt>
                <c:pt idx="81">
                  <c:v>-4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</c:v>
                </c:pt>
                <c:pt idx="93">
                  <c:v>0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-4</c:v>
                </c:pt>
                <c:pt idx="98">
                  <c:v>16</c:v>
                </c:pt>
                <c:pt idx="99">
                  <c:v>12</c:v>
                </c:pt>
                <c:pt idx="100">
                  <c:v>0</c:v>
                </c:pt>
                <c:pt idx="101">
                  <c:v>-4</c:v>
                </c:pt>
                <c:pt idx="102">
                  <c:v>24</c:v>
                </c:pt>
                <c:pt idx="103">
                  <c:v>32</c:v>
                </c:pt>
                <c:pt idx="104">
                  <c:v>-4</c:v>
                </c:pt>
                <c:pt idx="105">
                  <c:v>0</c:v>
                </c:pt>
                <c:pt idx="106">
                  <c:v>8</c:v>
                </c:pt>
                <c:pt idx="107">
                  <c:v>4</c:v>
                </c:pt>
                <c:pt idx="108">
                  <c:v>8</c:v>
                </c:pt>
                <c:pt idx="109">
                  <c:v>-8</c:v>
                </c:pt>
                <c:pt idx="110">
                  <c:v>16</c:v>
                </c:pt>
                <c:pt idx="111">
                  <c:v>0</c:v>
                </c:pt>
                <c:pt idx="112">
                  <c:v>4</c:v>
                </c:pt>
                <c:pt idx="113">
                  <c:v>-4</c:v>
                </c:pt>
                <c:pt idx="114">
                  <c:v>-8</c:v>
                </c:pt>
                <c:pt idx="115">
                  <c:v>8</c:v>
                </c:pt>
                <c:pt idx="116">
                  <c:v>8</c:v>
                </c:pt>
                <c:pt idx="117">
                  <c:v>0</c:v>
                </c:pt>
                <c:pt idx="118">
                  <c:v>-4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-8</c:v>
                </c:pt>
                <c:pt idx="125">
                  <c:v>4</c:v>
                </c:pt>
                <c:pt idx="126">
                  <c:v>-4</c:v>
                </c:pt>
                <c:pt idx="127">
                  <c:v>-4</c:v>
                </c:pt>
                <c:pt idx="128">
                  <c:v>0</c:v>
                </c:pt>
                <c:pt idx="129">
                  <c:v>-8</c:v>
                </c:pt>
                <c:pt idx="130">
                  <c:v>-4</c:v>
                </c:pt>
                <c:pt idx="131">
                  <c:v>0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-8</c:v>
                </c:pt>
                <c:pt idx="138">
                  <c:v>-4</c:v>
                </c:pt>
                <c:pt idx="139">
                  <c:v>-8</c:v>
                </c:pt>
                <c:pt idx="140">
                  <c:v>12</c:v>
                </c:pt>
                <c:pt idx="141">
                  <c:v>-8</c:v>
                </c:pt>
                <c:pt idx="142">
                  <c:v>-8</c:v>
                </c:pt>
                <c:pt idx="143">
                  <c:v>-8</c:v>
                </c:pt>
                <c:pt idx="144">
                  <c:v>-4</c:v>
                </c:pt>
                <c:pt idx="145">
                  <c:v>-8</c:v>
                </c:pt>
                <c:pt idx="146">
                  <c:v>-8</c:v>
                </c:pt>
                <c:pt idx="147">
                  <c:v>-8</c:v>
                </c:pt>
                <c:pt idx="148">
                  <c:v>-8</c:v>
                </c:pt>
                <c:pt idx="149">
                  <c:v>0</c:v>
                </c:pt>
                <c:pt idx="150">
                  <c:v>-16</c:v>
                </c:pt>
                <c:pt idx="151">
                  <c:v>-12</c:v>
                </c:pt>
                <c:pt idx="152">
                  <c:v>-12</c:v>
                </c:pt>
                <c:pt idx="153">
                  <c:v>-16</c:v>
                </c:pt>
                <c:pt idx="154">
                  <c:v>-12</c:v>
                </c:pt>
                <c:pt idx="155">
                  <c:v>-16</c:v>
                </c:pt>
                <c:pt idx="156">
                  <c:v>-4</c:v>
                </c:pt>
                <c:pt idx="157">
                  <c:v>-12</c:v>
                </c:pt>
                <c:pt idx="158">
                  <c:v>-12</c:v>
                </c:pt>
                <c:pt idx="159">
                  <c:v>-12</c:v>
                </c:pt>
                <c:pt idx="160">
                  <c:v>-4</c:v>
                </c:pt>
                <c:pt idx="161">
                  <c:v>0</c:v>
                </c:pt>
                <c:pt idx="162">
                  <c:v>-8</c:v>
                </c:pt>
                <c:pt idx="163">
                  <c:v>-12</c:v>
                </c:pt>
                <c:pt idx="164">
                  <c:v>-12</c:v>
                </c:pt>
                <c:pt idx="165">
                  <c:v>-12</c:v>
                </c:pt>
                <c:pt idx="166">
                  <c:v>-12</c:v>
                </c:pt>
                <c:pt idx="167">
                  <c:v>-12</c:v>
                </c:pt>
                <c:pt idx="168">
                  <c:v>-8</c:v>
                </c:pt>
                <c:pt idx="169">
                  <c:v>-12</c:v>
                </c:pt>
                <c:pt idx="170">
                  <c:v>-8</c:v>
                </c:pt>
                <c:pt idx="171">
                  <c:v>-12</c:v>
                </c:pt>
                <c:pt idx="172">
                  <c:v>-12</c:v>
                </c:pt>
                <c:pt idx="173">
                  <c:v>-8</c:v>
                </c:pt>
                <c:pt idx="174">
                  <c:v>-12</c:v>
                </c:pt>
                <c:pt idx="175">
                  <c:v>-12</c:v>
                </c:pt>
                <c:pt idx="176">
                  <c:v>12</c:v>
                </c:pt>
                <c:pt idx="177">
                  <c:v>24</c:v>
                </c:pt>
                <c:pt idx="178">
                  <c:v>32</c:v>
                </c:pt>
                <c:pt idx="179">
                  <c:v>32</c:v>
                </c:pt>
                <c:pt idx="180">
                  <c:v>-12</c:v>
                </c:pt>
                <c:pt idx="181">
                  <c:v>-4</c:v>
                </c:pt>
                <c:pt idx="182">
                  <c:v>12</c:v>
                </c:pt>
                <c:pt idx="183">
                  <c:v>28</c:v>
                </c:pt>
                <c:pt idx="184">
                  <c:v>-12</c:v>
                </c:pt>
                <c:pt idx="185">
                  <c:v>-8</c:v>
                </c:pt>
                <c:pt idx="186">
                  <c:v>-4</c:v>
                </c:pt>
                <c:pt idx="187">
                  <c:v>-4</c:v>
                </c:pt>
                <c:pt idx="188">
                  <c:v>0</c:v>
                </c:pt>
                <c:pt idx="189">
                  <c:v>-4</c:v>
                </c:pt>
                <c:pt idx="190">
                  <c:v>4</c:v>
                </c:pt>
                <c:pt idx="191">
                  <c:v>-4</c:v>
                </c:pt>
                <c:pt idx="192">
                  <c:v>-4</c:v>
                </c:pt>
                <c:pt idx="193">
                  <c:v>4</c:v>
                </c:pt>
                <c:pt idx="194">
                  <c:v>-8</c:v>
                </c:pt>
                <c:pt idx="195">
                  <c:v>0</c:v>
                </c:pt>
                <c:pt idx="196">
                  <c:v>-4</c:v>
                </c:pt>
                <c:pt idx="197">
                  <c:v>20</c:v>
                </c:pt>
                <c:pt idx="198">
                  <c:v>-4</c:v>
                </c:pt>
                <c:pt idx="199">
                  <c:v>-4</c:v>
                </c:pt>
                <c:pt idx="200">
                  <c:v>-4</c:v>
                </c:pt>
                <c:pt idx="201">
                  <c:v>-4</c:v>
                </c:pt>
                <c:pt idx="202">
                  <c:v>0</c:v>
                </c:pt>
                <c:pt idx="203">
                  <c:v>12</c:v>
                </c:pt>
                <c:pt idx="204">
                  <c:v>0</c:v>
                </c:pt>
                <c:pt idx="205">
                  <c:v>0</c:v>
                </c:pt>
                <c:pt idx="206">
                  <c:v>4</c:v>
                </c:pt>
                <c:pt idx="207">
                  <c:v>0</c:v>
                </c:pt>
                <c:pt idx="208">
                  <c:v>0</c:v>
                </c:pt>
                <c:pt idx="209">
                  <c:v>4</c:v>
                </c:pt>
                <c:pt idx="210">
                  <c:v>4</c:v>
                </c:pt>
                <c:pt idx="211">
                  <c:v>12</c:v>
                </c:pt>
                <c:pt idx="212">
                  <c:v>12</c:v>
                </c:pt>
                <c:pt idx="213">
                  <c:v>32</c:v>
                </c:pt>
                <c:pt idx="214">
                  <c:v>28</c:v>
                </c:pt>
                <c:pt idx="215">
                  <c:v>16</c:v>
                </c:pt>
                <c:pt idx="216">
                  <c:v>32</c:v>
                </c:pt>
                <c:pt idx="217">
                  <c:v>36</c:v>
                </c:pt>
                <c:pt idx="218">
                  <c:v>36</c:v>
                </c:pt>
                <c:pt idx="219">
                  <c:v>73</c:v>
                </c:pt>
                <c:pt idx="220">
                  <c:v>73</c:v>
                </c:pt>
                <c:pt idx="221">
                  <c:v>76</c:v>
                </c:pt>
                <c:pt idx="222">
                  <c:v>76</c:v>
                </c:pt>
                <c:pt idx="223">
                  <c:v>81</c:v>
                </c:pt>
                <c:pt idx="224">
                  <c:v>81</c:v>
                </c:pt>
                <c:pt idx="225">
                  <c:v>88</c:v>
                </c:pt>
                <c:pt idx="226">
                  <c:v>93</c:v>
                </c:pt>
                <c:pt idx="227">
                  <c:v>99</c:v>
                </c:pt>
                <c:pt idx="228">
                  <c:v>113</c:v>
                </c:pt>
                <c:pt idx="229">
                  <c:v>116</c:v>
                </c:pt>
                <c:pt idx="230">
                  <c:v>124</c:v>
                </c:pt>
                <c:pt idx="231">
                  <c:v>176</c:v>
                </c:pt>
                <c:pt idx="232">
                  <c:v>176</c:v>
                </c:pt>
                <c:pt idx="233">
                  <c:v>180</c:v>
                </c:pt>
                <c:pt idx="234">
                  <c:v>196</c:v>
                </c:pt>
                <c:pt idx="235">
                  <c:v>203</c:v>
                </c:pt>
                <c:pt idx="236">
                  <c:v>225</c:v>
                </c:pt>
                <c:pt idx="237">
                  <c:v>255</c:v>
                </c:pt>
                <c:pt idx="238">
                  <c:v>271</c:v>
                </c:pt>
                <c:pt idx="239">
                  <c:v>301</c:v>
                </c:pt>
                <c:pt idx="240">
                  <c:v>328</c:v>
                </c:pt>
                <c:pt idx="241">
                  <c:v>395</c:v>
                </c:pt>
                <c:pt idx="242">
                  <c:v>438</c:v>
                </c:pt>
                <c:pt idx="243">
                  <c:v>502</c:v>
                </c:pt>
                <c:pt idx="244">
                  <c:v>555</c:v>
                </c:pt>
                <c:pt idx="245">
                  <c:v>656</c:v>
                </c:pt>
                <c:pt idx="246">
                  <c:v>689</c:v>
                </c:pt>
                <c:pt idx="247">
                  <c:v>749</c:v>
                </c:pt>
                <c:pt idx="248">
                  <c:v>813</c:v>
                </c:pt>
                <c:pt idx="249">
                  <c:v>869</c:v>
                </c:pt>
                <c:pt idx="250">
                  <c:v>994</c:v>
                </c:pt>
                <c:pt idx="251">
                  <c:v>1024</c:v>
                </c:pt>
                <c:pt idx="252">
                  <c:v>1094</c:v>
                </c:pt>
                <c:pt idx="253">
                  <c:v>1144</c:v>
                </c:pt>
                <c:pt idx="254">
                  <c:v>1194</c:v>
                </c:pt>
                <c:pt idx="255">
                  <c:v>1244</c:v>
                </c:pt>
                <c:pt idx="256">
                  <c:v>1264</c:v>
                </c:pt>
                <c:pt idx="257">
                  <c:v>1324</c:v>
                </c:pt>
                <c:pt idx="258">
                  <c:v>1344</c:v>
                </c:pt>
                <c:pt idx="259">
                  <c:v>1374</c:v>
                </c:pt>
                <c:pt idx="260">
                  <c:v>1444</c:v>
                </c:pt>
                <c:pt idx="261">
                  <c:v>1554</c:v>
                </c:pt>
                <c:pt idx="262">
                  <c:v>1654</c:v>
                </c:pt>
                <c:pt idx="263">
                  <c:v>1704</c:v>
                </c:pt>
                <c:pt idx="264">
                  <c:v>1804</c:v>
                </c:pt>
                <c:pt idx="265">
                  <c:v>1874</c:v>
                </c:pt>
                <c:pt idx="266">
                  <c:v>1954</c:v>
                </c:pt>
                <c:pt idx="267">
                  <c:v>2034</c:v>
                </c:pt>
                <c:pt idx="268">
                  <c:v>2124</c:v>
                </c:pt>
                <c:pt idx="269">
                  <c:v>2184</c:v>
                </c:pt>
                <c:pt idx="270">
                  <c:v>2274</c:v>
                </c:pt>
                <c:pt idx="271">
                  <c:v>2324</c:v>
                </c:pt>
                <c:pt idx="272">
                  <c:v>2374</c:v>
                </c:pt>
                <c:pt idx="273">
                  <c:v>2444</c:v>
                </c:pt>
                <c:pt idx="274">
                  <c:v>2554</c:v>
                </c:pt>
                <c:pt idx="275">
                  <c:v>2534</c:v>
                </c:pt>
                <c:pt idx="276">
                  <c:v>2604</c:v>
                </c:pt>
                <c:pt idx="277">
                  <c:v>2644</c:v>
                </c:pt>
                <c:pt idx="278">
                  <c:v>2694</c:v>
                </c:pt>
                <c:pt idx="279">
                  <c:v>2794</c:v>
                </c:pt>
                <c:pt idx="280">
                  <c:v>2874</c:v>
                </c:pt>
                <c:pt idx="281">
                  <c:v>2994</c:v>
                </c:pt>
                <c:pt idx="282">
                  <c:v>3044</c:v>
                </c:pt>
                <c:pt idx="283">
                  <c:v>3104</c:v>
                </c:pt>
                <c:pt idx="284">
                  <c:v>3204</c:v>
                </c:pt>
                <c:pt idx="285">
                  <c:v>3224</c:v>
                </c:pt>
                <c:pt idx="286">
                  <c:v>3394</c:v>
                </c:pt>
                <c:pt idx="287">
                  <c:v>3454</c:v>
                </c:pt>
                <c:pt idx="288">
                  <c:v>3494</c:v>
                </c:pt>
                <c:pt idx="289">
                  <c:v>3524</c:v>
                </c:pt>
                <c:pt idx="290">
                  <c:v>3554</c:v>
                </c:pt>
                <c:pt idx="291">
                  <c:v>3754</c:v>
                </c:pt>
                <c:pt idx="292">
                  <c:v>3854</c:v>
                </c:pt>
                <c:pt idx="293">
                  <c:v>3894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A-44ED-A95F-9CCA83E3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1-40B9-9981-21448F8D7F3E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Viscosity!$MX$2:$MX$17600</c:f>
              <c:numCache>
                <c:formatCode>General</c:formatCode>
                <c:ptCount val="17599"/>
                <c:pt idx="0">
                  <c:v>0</c:v>
                </c:pt>
                <c:pt idx="1">
                  <c:v>2.3513704617420084E-2</c:v>
                </c:pt>
                <c:pt idx="2">
                  <c:v>4.7027409234840167E-2</c:v>
                </c:pt>
                <c:pt idx="3">
                  <c:v>7.0541113852260251E-2</c:v>
                </c:pt>
                <c:pt idx="4">
                  <c:v>9.4054818469680335E-2</c:v>
                </c:pt>
                <c:pt idx="5">
                  <c:v>0.11756852308710042</c:v>
                </c:pt>
                <c:pt idx="6">
                  <c:v>0.1410822277045205</c:v>
                </c:pt>
                <c:pt idx="7">
                  <c:v>0.16459593232194059</c:v>
                </c:pt>
                <c:pt idx="8">
                  <c:v>0.18810963693936067</c:v>
                </c:pt>
                <c:pt idx="9">
                  <c:v>0.21162334155678075</c:v>
                </c:pt>
                <c:pt idx="10">
                  <c:v>0.23513704617420084</c:v>
                </c:pt>
                <c:pt idx="11">
                  <c:v>0.25865075079162092</c:v>
                </c:pt>
                <c:pt idx="12">
                  <c:v>0.282164455409041</c:v>
                </c:pt>
                <c:pt idx="13">
                  <c:v>0.30567816002646109</c:v>
                </c:pt>
                <c:pt idx="14">
                  <c:v>0.32919186464388117</c:v>
                </c:pt>
                <c:pt idx="15">
                  <c:v>0.35270556926130125</c:v>
                </c:pt>
                <c:pt idx="16">
                  <c:v>0.37621927387872134</c:v>
                </c:pt>
                <c:pt idx="17">
                  <c:v>0.39973297849614142</c:v>
                </c:pt>
                <c:pt idx="18">
                  <c:v>0.42324668311356151</c:v>
                </c:pt>
                <c:pt idx="19">
                  <c:v>0.44676038773098159</c:v>
                </c:pt>
                <c:pt idx="20">
                  <c:v>0.47027409234840167</c:v>
                </c:pt>
                <c:pt idx="21">
                  <c:v>0.49378779696582176</c:v>
                </c:pt>
                <c:pt idx="22">
                  <c:v>0.51730150158324184</c:v>
                </c:pt>
                <c:pt idx="23">
                  <c:v>0.54081520620066192</c:v>
                </c:pt>
                <c:pt idx="24">
                  <c:v>0.56432891081808201</c:v>
                </c:pt>
                <c:pt idx="25">
                  <c:v>0.58784261543550209</c:v>
                </c:pt>
                <c:pt idx="26">
                  <c:v>0.61135632005292218</c:v>
                </c:pt>
                <c:pt idx="27">
                  <c:v>0.63487002467034226</c:v>
                </c:pt>
                <c:pt idx="28">
                  <c:v>0.65838372928776234</c:v>
                </c:pt>
                <c:pt idx="29">
                  <c:v>0.68189743390518243</c:v>
                </c:pt>
                <c:pt idx="30">
                  <c:v>0.70541113852260251</c:v>
                </c:pt>
                <c:pt idx="31">
                  <c:v>0.72892484314002259</c:v>
                </c:pt>
                <c:pt idx="32">
                  <c:v>0.75243854775744268</c:v>
                </c:pt>
                <c:pt idx="33">
                  <c:v>0.77595225237486276</c:v>
                </c:pt>
                <c:pt idx="34">
                  <c:v>0.79946595699228284</c:v>
                </c:pt>
                <c:pt idx="35">
                  <c:v>0.82297966160970293</c:v>
                </c:pt>
                <c:pt idx="36">
                  <c:v>0.84649336622712301</c:v>
                </c:pt>
                <c:pt idx="37">
                  <c:v>0.8700070708445431</c:v>
                </c:pt>
                <c:pt idx="38">
                  <c:v>0.89352077546196318</c:v>
                </c:pt>
                <c:pt idx="39">
                  <c:v>0.91703448007938326</c:v>
                </c:pt>
                <c:pt idx="40">
                  <c:v>0.94054818469680335</c:v>
                </c:pt>
                <c:pt idx="41">
                  <c:v>0.96406188931422343</c:v>
                </c:pt>
                <c:pt idx="42">
                  <c:v>0.98757559393164351</c:v>
                </c:pt>
                <c:pt idx="43">
                  <c:v>1.0110892985490636</c:v>
                </c:pt>
                <c:pt idx="44">
                  <c:v>1.0346030031664837</c:v>
                </c:pt>
                <c:pt idx="45">
                  <c:v>1.0581167077839038</c:v>
                </c:pt>
                <c:pt idx="46">
                  <c:v>1.0816304124013238</c:v>
                </c:pt>
                <c:pt idx="47">
                  <c:v>1.1051441170187439</c:v>
                </c:pt>
                <c:pt idx="48">
                  <c:v>1.128657821636164</c:v>
                </c:pt>
                <c:pt idx="49">
                  <c:v>1.1521715262535841</c:v>
                </c:pt>
                <c:pt idx="50">
                  <c:v>1.1756852308710042</c:v>
                </c:pt>
                <c:pt idx="51">
                  <c:v>1.1991989354884243</c:v>
                </c:pt>
                <c:pt idx="52">
                  <c:v>1.2227126401058444</c:v>
                </c:pt>
                <c:pt idx="53">
                  <c:v>1.2462263447232644</c:v>
                </c:pt>
                <c:pt idx="54">
                  <c:v>1.2697400493406845</c:v>
                </c:pt>
                <c:pt idx="55">
                  <c:v>1.2932537539581046</c:v>
                </c:pt>
                <c:pt idx="56">
                  <c:v>1.3108890324211697</c:v>
                </c:pt>
              </c:numCache>
            </c:numRef>
          </c:xVal>
          <c:yVal>
            <c:numRef>
              <c:f>Viscosity!$MW$2:$MW$17600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12</c:v>
                </c:pt>
                <c:pt idx="38">
                  <c:v>16</c:v>
                </c:pt>
                <c:pt idx="39">
                  <c:v>52.1</c:v>
                </c:pt>
                <c:pt idx="40">
                  <c:v>64.099999999999994</c:v>
                </c:pt>
                <c:pt idx="41">
                  <c:v>84.2</c:v>
                </c:pt>
                <c:pt idx="42">
                  <c:v>164</c:v>
                </c:pt>
                <c:pt idx="43">
                  <c:v>256</c:v>
                </c:pt>
                <c:pt idx="44">
                  <c:v>448</c:v>
                </c:pt>
                <c:pt idx="45">
                  <c:v>718</c:v>
                </c:pt>
                <c:pt idx="46">
                  <c:v>942</c:v>
                </c:pt>
                <c:pt idx="47">
                  <c:v>1220</c:v>
                </c:pt>
                <c:pt idx="48">
                  <c:v>1490</c:v>
                </c:pt>
                <c:pt idx="49">
                  <c:v>1790</c:v>
                </c:pt>
                <c:pt idx="50">
                  <c:v>2020</c:v>
                </c:pt>
                <c:pt idx="51">
                  <c:v>2240</c:v>
                </c:pt>
                <c:pt idx="52">
                  <c:v>2570</c:v>
                </c:pt>
                <c:pt idx="53">
                  <c:v>2860</c:v>
                </c:pt>
                <c:pt idx="54">
                  <c:v>3260</c:v>
                </c:pt>
                <c:pt idx="55">
                  <c:v>3610</c:v>
                </c:pt>
                <c:pt idx="56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1-40B9-9981-21448F8D7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0-4B2E-9972-45AC8EC85567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Viscosity!$NG$2:$NG$17600</c:f>
              <c:numCache>
                <c:formatCode>General</c:formatCode>
                <c:ptCount val="17599"/>
                <c:pt idx="0">
                  <c:v>0</c:v>
                </c:pt>
                <c:pt idx="1">
                  <c:v>1.4573220046974021E-2</c:v>
                </c:pt>
                <c:pt idx="2">
                  <c:v>2.9146440093948043E-2</c:v>
                </c:pt>
                <c:pt idx="3">
                  <c:v>4.3719660140922066E-2</c:v>
                </c:pt>
                <c:pt idx="4">
                  <c:v>5.8292880187896086E-2</c:v>
                </c:pt>
                <c:pt idx="5">
                  <c:v>7.2866100234870113E-2</c:v>
                </c:pt>
                <c:pt idx="6">
                  <c:v>8.7439320281844132E-2</c:v>
                </c:pt>
                <c:pt idx="7">
                  <c:v>0.10201254032881815</c:v>
                </c:pt>
                <c:pt idx="8">
                  <c:v>0.11658576037579217</c:v>
                </c:pt>
                <c:pt idx="9">
                  <c:v>0.13115898042276619</c:v>
                </c:pt>
                <c:pt idx="10">
                  <c:v>0.14573220046974023</c:v>
                </c:pt>
                <c:pt idx="11">
                  <c:v>0.16030542051671423</c:v>
                </c:pt>
                <c:pt idx="12">
                  <c:v>0.17487864056368826</c:v>
                </c:pt>
                <c:pt idx="13">
                  <c:v>0.18945186061066227</c:v>
                </c:pt>
                <c:pt idx="14">
                  <c:v>0.2040250806576363</c:v>
                </c:pt>
                <c:pt idx="15">
                  <c:v>0.21859830070461031</c:v>
                </c:pt>
                <c:pt idx="16">
                  <c:v>0.23317152075158434</c:v>
                </c:pt>
                <c:pt idx="17">
                  <c:v>0.24774474079855835</c:v>
                </c:pt>
                <c:pt idx="18">
                  <c:v>0.26231796084553238</c:v>
                </c:pt>
                <c:pt idx="19">
                  <c:v>0.27689118089250642</c:v>
                </c:pt>
                <c:pt idx="20">
                  <c:v>0.29146440093948045</c:v>
                </c:pt>
                <c:pt idx="21">
                  <c:v>0.30603762098645443</c:v>
                </c:pt>
                <c:pt idx="22">
                  <c:v>0.32061084103342846</c:v>
                </c:pt>
                <c:pt idx="23">
                  <c:v>0.3351840610804025</c:v>
                </c:pt>
                <c:pt idx="24">
                  <c:v>0.34975728112737653</c:v>
                </c:pt>
                <c:pt idx="25">
                  <c:v>0.36433050117435051</c:v>
                </c:pt>
                <c:pt idx="26">
                  <c:v>0.37890372122132454</c:v>
                </c:pt>
                <c:pt idx="27">
                  <c:v>0.39347694126829857</c:v>
                </c:pt>
                <c:pt idx="28">
                  <c:v>0.40805016131527261</c:v>
                </c:pt>
                <c:pt idx="29">
                  <c:v>0.42262338136224664</c:v>
                </c:pt>
                <c:pt idx="30">
                  <c:v>0.43719660140922062</c:v>
                </c:pt>
                <c:pt idx="31">
                  <c:v>0.45176982145619465</c:v>
                </c:pt>
                <c:pt idx="32">
                  <c:v>0.46634304150316869</c:v>
                </c:pt>
                <c:pt idx="33">
                  <c:v>0.48091626155014272</c:v>
                </c:pt>
                <c:pt idx="34">
                  <c:v>0.4954894815971167</c:v>
                </c:pt>
                <c:pt idx="35">
                  <c:v>0.51006270164409073</c:v>
                </c:pt>
                <c:pt idx="36">
                  <c:v>0.52463592169106477</c:v>
                </c:pt>
                <c:pt idx="37">
                  <c:v>0.5392091417380388</c:v>
                </c:pt>
                <c:pt idx="38">
                  <c:v>0.55378236178501283</c:v>
                </c:pt>
                <c:pt idx="39">
                  <c:v>0.56835558183198687</c:v>
                </c:pt>
                <c:pt idx="40">
                  <c:v>0.5829288018789609</c:v>
                </c:pt>
                <c:pt idx="41">
                  <c:v>0.59750202192593482</c:v>
                </c:pt>
                <c:pt idx="42">
                  <c:v>0.61207524197290886</c:v>
                </c:pt>
                <c:pt idx="43">
                  <c:v>0.62664846201988289</c:v>
                </c:pt>
                <c:pt idx="44">
                  <c:v>0.64122168206685692</c:v>
                </c:pt>
                <c:pt idx="45">
                  <c:v>0.65579490211383096</c:v>
                </c:pt>
                <c:pt idx="46">
                  <c:v>0.67036812216080499</c:v>
                </c:pt>
                <c:pt idx="47">
                  <c:v>0.68494134220777902</c:v>
                </c:pt>
                <c:pt idx="48">
                  <c:v>0.69951456225475306</c:v>
                </c:pt>
                <c:pt idx="49">
                  <c:v>0.71408778230172709</c:v>
                </c:pt>
                <c:pt idx="50">
                  <c:v>0.72866100234870101</c:v>
                </c:pt>
                <c:pt idx="51">
                  <c:v>0.74323422239567505</c:v>
                </c:pt>
                <c:pt idx="52">
                  <c:v>0.75780744244264908</c:v>
                </c:pt>
                <c:pt idx="53">
                  <c:v>0.77238066248962312</c:v>
                </c:pt>
                <c:pt idx="54">
                  <c:v>0.78695388253659715</c:v>
                </c:pt>
                <c:pt idx="55">
                  <c:v>0.80152710258357118</c:v>
                </c:pt>
                <c:pt idx="56">
                  <c:v>0.81610032263054522</c:v>
                </c:pt>
                <c:pt idx="57">
                  <c:v>0.83067354267751925</c:v>
                </c:pt>
                <c:pt idx="58">
                  <c:v>0.84524676272449328</c:v>
                </c:pt>
                <c:pt idx="59">
                  <c:v>0.85981998277146721</c:v>
                </c:pt>
                <c:pt idx="60">
                  <c:v>0.87439320281844124</c:v>
                </c:pt>
                <c:pt idx="61">
                  <c:v>0.88896642286541527</c:v>
                </c:pt>
                <c:pt idx="62">
                  <c:v>0.90353964291238931</c:v>
                </c:pt>
                <c:pt idx="63">
                  <c:v>0.91811286295936334</c:v>
                </c:pt>
                <c:pt idx="64">
                  <c:v>0.93268608300633737</c:v>
                </c:pt>
                <c:pt idx="65">
                  <c:v>0.94725930305331141</c:v>
                </c:pt>
                <c:pt idx="66">
                  <c:v>0.96183252310028544</c:v>
                </c:pt>
                <c:pt idx="67">
                  <c:v>0.97640574314725948</c:v>
                </c:pt>
                <c:pt idx="68">
                  <c:v>0.9909789631942334</c:v>
                </c:pt>
                <c:pt idx="69">
                  <c:v>1.0055521832412075</c:v>
                </c:pt>
                <c:pt idx="70">
                  <c:v>1.0201254032881815</c:v>
                </c:pt>
                <c:pt idx="71">
                  <c:v>1.0346986233351556</c:v>
                </c:pt>
                <c:pt idx="72">
                  <c:v>1.0492718433821295</c:v>
                </c:pt>
                <c:pt idx="73">
                  <c:v>1.0638450634291035</c:v>
                </c:pt>
                <c:pt idx="74">
                  <c:v>1.0784182834760776</c:v>
                </c:pt>
                <c:pt idx="75">
                  <c:v>1.0929915035230515</c:v>
                </c:pt>
                <c:pt idx="76">
                  <c:v>1.1075647235700257</c:v>
                </c:pt>
                <c:pt idx="77">
                  <c:v>1.1221379436169996</c:v>
                </c:pt>
                <c:pt idx="78">
                  <c:v>1.1367111636639737</c:v>
                </c:pt>
                <c:pt idx="79">
                  <c:v>1.1512843837109477</c:v>
                </c:pt>
                <c:pt idx="80">
                  <c:v>1.1658576037579218</c:v>
                </c:pt>
                <c:pt idx="81">
                  <c:v>1.1804308238048957</c:v>
                </c:pt>
                <c:pt idx="82">
                  <c:v>1.1950040438518696</c:v>
                </c:pt>
                <c:pt idx="83">
                  <c:v>1.2095772638988438</c:v>
                </c:pt>
                <c:pt idx="84">
                  <c:v>1.2241504839458177</c:v>
                </c:pt>
                <c:pt idx="85">
                  <c:v>1.2387237039927919</c:v>
                </c:pt>
                <c:pt idx="86">
                  <c:v>1.2532969240397658</c:v>
                </c:pt>
                <c:pt idx="87">
                  <c:v>1.2678701440867399</c:v>
                </c:pt>
                <c:pt idx="88">
                  <c:v>1.2824433641337138</c:v>
                </c:pt>
                <c:pt idx="89">
                  <c:v>1.297016584180688</c:v>
                </c:pt>
                <c:pt idx="90">
                  <c:v>1.3115898042276619</c:v>
                </c:pt>
                <c:pt idx="91">
                  <c:v>1.3261630242746358</c:v>
                </c:pt>
                <c:pt idx="92">
                  <c:v>1.3356356173051691</c:v>
                </c:pt>
              </c:numCache>
            </c:numRef>
          </c:xVal>
          <c:yVal>
            <c:numRef>
              <c:f>Viscosity!$NF$2:$NF$17600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23.799999999999997</c:v>
                </c:pt>
                <c:pt idx="40">
                  <c:v>-4.1000000000000085</c:v>
                </c:pt>
                <c:pt idx="41">
                  <c:v>135.80000000000001</c:v>
                </c:pt>
                <c:pt idx="42">
                  <c:v>12</c:v>
                </c:pt>
                <c:pt idx="43">
                  <c:v>43.8</c:v>
                </c:pt>
                <c:pt idx="44">
                  <c:v>39.799999999999997</c:v>
                </c:pt>
                <c:pt idx="45">
                  <c:v>12</c:v>
                </c:pt>
                <c:pt idx="46">
                  <c:v>0</c:v>
                </c:pt>
                <c:pt idx="47">
                  <c:v>20</c:v>
                </c:pt>
                <c:pt idx="48">
                  <c:v>27.799999999999997</c:v>
                </c:pt>
                <c:pt idx="49">
                  <c:v>23.799999999999997</c:v>
                </c:pt>
                <c:pt idx="50">
                  <c:v>20</c:v>
                </c:pt>
                <c:pt idx="51">
                  <c:v>12</c:v>
                </c:pt>
                <c:pt idx="52">
                  <c:v>31.799999999999997</c:v>
                </c:pt>
                <c:pt idx="53">
                  <c:v>31.799999999999997</c:v>
                </c:pt>
                <c:pt idx="54">
                  <c:v>12</c:v>
                </c:pt>
                <c:pt idx="55">
                  <c:v>27.799999999999997</c:v>
                </c:pt>
                <c:pt idx="56">
                  <c:v>27.799999999999997</c:v>
                </c:pt>
                <c:pt idx="57">
                  <c:v>35.799999999999997</c:v>
                </c:pt>
                <c:pt idx="58">
                  <c:v>67.8</c:v>
                </c:pt>
                <c:pt idx="59">
                  <c:v>135.80000000000001</c:v>
                </c:pt>
                <c:pt idx="60">
                  <c:v>87.8</c:v>
                </c:pt>
                <c:pt idx="61">
                  <c:v>115.8</c:v>
                </c:pt>
                <c:pt idx="62">
                  <c:v>175.8</c:v>
                </c:pt>
                <c:pt idx="63">
                  <c:v>207.8</c:v>
                </c:pt>
                <c:pt idx="64">
                  <c:v>219.8</c:v>
                </c:pt>
                <c:pt idx="65">
                  <c:v>294.8</c:v>
                </c:pt>
                <c:pt idx="66">
                  <c:v>367.8</c:v>
                </c:pt>
                <c:pt idx="67">
                  <c:v>511.8</c:v>
                </c:pt>
                <c:pt idx="68">
                  <c:v>497.8</c:v>
                </c:pt>
                <c:pt idx="69">
                  <c:v>641.79999999999995</c:v>
                </c:pt>
                <c:pt idx="70">
                  <c:v>768.8</c:v>
                </c:pt>
                <c:pt idx="71">
                  <c:v>838.8</c:v>
                </c:pt>
                <c:pt idx="72">
                  <c:v>963.8</c:v>
                </c:pt>
                <c:pt idx="73">
                  <c:v>1043.8</c:v>
                </c:pt>
                <c:pt idx="74">
                  <c:v>1113.8</c:v>
                </c:pt>
                <c:pt idx="75">
                  <c:v>1243.8</c:v>
                </c:pt>
                <c:pt idx="76">
                  <c:v>1373.8</c:v>
                </c:pt>
                <c:pt idx="77">
                  <c:v>1493.8</c:v>
                </c:pt>
                <c:pt idx="78">
                  <c:v>1643.8</c:v>
                </c:pt>
                <c:pt idx="79">
                  <c:v>1763.8</c:v>
                </c:pt>
                <c:pt idx="80">
                  <c:v>1893.8</c:v>
                </c:pt>
                <c:pt idx="81">
                  <c:v>2043.8</c:v>
                </c:pt>
                <c:pt idx="82">
                  <c:v>2173.8000000000002</c:v>
                </c:pt>
                <c:pt idx="83">
                  <c:v>2343.8000000000002</c:v>
                </c:pt>
                <c:pt idx="84">
                  <c:v>2533.8000000000002</c:v>
                </c:pt>
                <c:pt idx="85">
                  <c:v>2623.8</c:v>
                </c:pt>
                <c:pt idx="86">
                  <c:v>2833.8</c:v>
                </c:pt>
                <c:pt idx="87">
                  <c:v>3033.8</c:v>
                </c:pt>
                <c:pt idx="88">
                  <c:v>3183.8</c:v>
                </c:pt>
                <c:pt idx="89">
                  <c:v>3393.8</c:v>
                </c:pt>
                <c:pt idx="90">
                  <c:v>3563.8</c:v>
                </c:pt>
                <c:pt idx="91">
                  <c:v>3763.8</c:v>
                </c:pt>
                <c:pt idx="92">
                  <c:v>3933.8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F0-4B2E-9972-45AC8EC85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B-4E75-AC28-ED6C6A8080FA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Viscosity!$OH$2:$OH$17600</c:f>
              <c:numCache>
                <c:formatCode>General</c:formatCode>
                <c:ptCount val="17599"/>
                <c:pt idx="0">
                  <c:v>0</c:v>
                </c:pt>
                <c:pt idx="1">
                  <c:v>1.2831451609649218E-3</c:v>
                </c:pt>
                <c:pt idx="2">
                  <c:v>2.5662903219298436E-3</c:v>
                </c:pt>
                <c:pt idx="3">
                  <c:v>3.8494354828947654E-3</c:v>
                </c:pt>
                <c:pt idx="4">
                  <c:v>5.1325806438596872E-3</c:v>
                </c:pt>
                <c:pt idx="5">
                  <c:v>6.4157258048246086E-3</c:v>
                </c:pt>
                <c:pt idx="6">
                  <c:v>7.6988709657895308E-3</c:v>
                </c:pt>
                <c:pt idx="7">
                  <c:v>8.9820161267544531E-3</c:v>
                </c:pt>
                <c:pt idx="8">
                  <c:v>1.0265161287719374E-2</c:v>
                </c:pt>
                <c:pt idx="9">
                  <c:v>1.1548306448684296E-2</c:v>
                </c:pt>
                <c:pt idx="10">
                  <c:v>1.2831451609649217E-2</c:v>
                </c:pt>
                <c:pt idx="11">
                  <c:v>1.411459677061414E-2</c:v>
                </c:pt>
                <c:pt idx="12">
                  <c:v>1.5397741931579062E-2</c:v>
                </c:pt>
                <c:pt idx="13">
                  <c:v>1.6680887092543985E-2</c:v>
                </c:pt>
                <c:pt idx="14">
                  <c:v>1.7964032253508906E-2</c:v>
                </c:pt>
                <c:pt idx="15">
                  <c:v>1.9247177414473828E-2</c:v>
                </c:pt>
                <c:pt idx="16">
                  <c:v>2.0530322575438749E-2</c:v>
                </c:pt>
                <c:pt idx="17">
                  <c:v>2.181346773640367E-2</c:v>
                </c:pt>
                <c:pt idx="18">
                  <c:v>2.3096612897368592E-2</c:v>
                </c:pt>
                <c:pt idx="19">
                  <c:v>2.4379758058333513E-2</c:v>
                </c:pt>
                <c:pt idx="20">
                  <c:v>2.5662903219298434E-2</c:v>
                </c:pt>
                <c:pt idx="21">
                  <c:v>2.6946048380263359E-2</c:v>
                </c:pt>
                <c:pt idx="22">
                  <c:v>2.8229193541228281E-2</c:v>
                </c:pt>
                <c:pt idx="23">
                  <c:v>2.9512338702193202E-2</c:v>
                </c:pt>
                <c:pt idx="24">
                  <c:v>3.0795483863158123E-2</c:v>
                </c:pt>
                <c:pt idx="25">
                  <c:v>3.2078629024123048E-2</c:v>
                </c:pt>
                <c:pt idx="26">
                  <c:v>3.336177418508797E-2</c:v>
                </c:pt>
                <c:pt idx="27">
                  <c:v>3.4644919346052891E-2</c:v>
                </c:pt>
                <c:pt idx="28">
                  <c:v>3.5928064507017812E-2</c:v>
                </c:pt>
                <c:pt idx="29">
                  <c:v>3.7211209667982734E-2</c:v>
                </c:pt>
                <c:pt idx="30">
                  <c:v>3.8494354828947655E-2</c:v>
                </c:pt>
                <c:pt idx="31">
                  <c:v>3.9777499989912576E-2</c:v>
                </c:pt>
                <c:pt idx="32">
                  <c:v>4.1060645150877498E-2</c:v>
                </c:pt>
                <c:pt idx="33">
                  <c:v>4.2343790311842419E-2</c:v>
                </c:pt>
                <c:pt idx="34">
                  <c:v>4.3626935472807341E-2</c:v>
                </c:pt>
                <c:pt idx="35">
                  <c:v>4.4910080633772262E-2</c:v>
                </c:pt>
                <c:pt idx="36">
                  <c:v>4.6193225794737183E-2</c:v>
                </c:pt>
                <c:pt idx="37">
                  <c:v>4.7476370955702105E-2</c:v>
                </c:pt>
                <c:pt idx="38">
                  <c:v>4.8759516116667026E-2</c:v>
                </c:pt>
                <c:pt idx="39">
                  <c:v>5.0042661277631947E-2</c:v>
                </c:pt>
                <c:pt idx="40">
                  <c:v>5.1325806438596869E-2</c:v>
                </c:pt>
                <c:pt idx="41">
                  <c:v>5.260895159956179E-2</c:v>
                </c:pt>
                <c:pt idx="42">
                  <c:v>5.3892096760526718E-2</c:v>
                </c:pt>
                <c:pt idx="43">
                  <c:v>5.517524192149164E-2</c:v>
                </c:pt>
                <c:pt idx="44">
                  <c:v>5.6458387082456561E-2</c:v>
                </c:pt>
                <c:pt idx="45">
                  <c:v>5.7741532243421483E-2</c:v>
                </c:pt>
                <c:pt idx="46">
                  <c:v>5.9024677404386404E-2</c:v>
                </c:pt>
                <c:pt idx="47">
                  <c:v>6.0307822565351325E-2</c:v>
                </c:pt>
                <c:pt idx="48">
                  <c:v>6.1590967726316247E-2</c:v>
                </c:pt>
                <c:pt idx="49">
                  <c:v>6.2874112887281161E-2</c:v>
                </c:pt>
                <c:pt idx="50">
                  <c:v>6.4157258048246096E-2</c:v>
                </c:pt>
                <c:pt idx="51">
                  <c:v>6.5440403209211018E-2</c:v>
                </c:pt>
                <c:pt idx="52">
                  <c:v>6.6723548370175939E-2</c:v>
                </c:pt>
                <c:pt idx="53">
                  <c:v>6.800669353114086E-2</c:v>
                </c:pt>
                <c:pt idx="54">
                  <c:v>6.9289838692105782E-2</c:v>
                </c:pt>
                <c:pt idx="55">
                  <c:v>7.0572983853070703E-2</c:v>
                </c:pt>
                <c:pt idx="56">
                  <c:v>7.1856129014035625E-2</c:v>
                </c:pt>
                <c:pt idx="57">
                  <c:v>7.3139274175000546E-2</c:v>
                </c:pt>
                <c:pt idx="58">
                  <c:v>7.4422419335965467E-2</c:v>
                </c:pt>
                <c:pt idx="59">
                  <c:v>7.5705564496930389E-2</c:v>
                </c:pt>
                <c:pt idx="60">
                  <c:v>7.698870965789531E-2</c:v>
                </c:pt>
                <c:pt idx="61">
                  <c:v>7.8271854818860231E-2</c:v>
                </c:pt>
                <c:pt idx="62">
                  <c:v>7.9554999979825153E-2</c:v>
                </c:pt>
                <c:pt idx="63">
                  <c:v>8.0838145140790074E-2</c:v>
                </c:pt>
                <c:pt idx="64">
                  <c:v>8.2121290301754996E-2</c:v>
                </c:pt>
                <c:pt idx="65">
                  <c:v>8.3404435462719917E-2</c:v>
                </c:pt>
                <c:pt idx="66">
                  <c:v>8.4687580623684838E-2</c:v>
                </c:pt>
                <c:pt idx="67">
                  <c:v>8.597072578464976E-2</c:v>
                </c:pt>
                <c:pt idx="68">
                  <c:v>8.7253870945614681E-2</c:v>
                </c:pt>
                <c:pt idx="69">
                  <c:v>8.8537016106579602E-2</c:v>
                </c:pt>
                <c:pt idx="70">
                  <c:v>8.9820161267544524E-2</c:v>
                </c:pt>
                <c:pt idx="71">
                  <c:v>9.1103306428509445E-2</c:v>
                </c:pt>
                <c:pt idx="72">
                  <c:v>9.2386451589474367E-2</c:v>
                </c:pt>
                <c:pt idx="73">
                  <c:v>9.3669596750439288E-2</c:v>
                </c:pt>
                <c:pt idx="74">
                  <c:v>9.4952741911404209E-2</c:v>
                </c:pt>
                <c:pt idx="75">
                  <c:v>9.6235887072369131E-2</c:v>
                </c:pt>
                <c:pt idx="76">
                  <c:v>9.7519032233334052E-2</c:v>
                </c:pt>
                <c:pt idx="77">
                  <c:v>9.8802177394298973E-2</c:v>
                </c:pt>
                <c:pt idx="78">
                  <c:v>0.10008532255526389</c:v>
                </c:pt>
                <c:pt idx="79">
                  <c:v>0.10136846771622882</c:v>
                </c:pt>
                <c:pt idx="80">
                  <c:v>0.10265161287719374</c:v>
                </c:pt>
                <c:pt idx="81">
                  <c:v>0.10393475803815866</c:v>
                </c:pt>
                <c:pt idx="82">
                  <c:v>0.10521790319912358</c:v>
                </c:pt>
                <c:pt idx="83">
                  <c:v>0.10650104836008852</c:v>
                </c:pt>
                <c:pt idx="84">
                  <c:v>0.10778419352105344</c:v>
                </c:pt>
                <c:pt idx="85">
                  <c:v>0.10906733868201836</c:v>
                </c:pt>
                <c:pt idx="86">
                  <c:v>0.11035048384298328</c:v>
                </c:pt>
                <c:pt idx="87">
                  <c:v>0.1116336290039482</c:v>
                </c:pt>
                <c:pt idx="88">
                  <c:v>0.11291677416491312</c:v>
                </c:pt>
                <c:pt idx="89">
                  <c:v>0.11419991932587804</c:v>
                </c:pt>
                <c:pt idx="90">
                  <c:v>0.11548306448684297</c:v>
                </c:pt>
                <c:pt idx="91">
                  <c:v>0.11676620964780789</c:v>
                </c:pt>
                <c:pt idx="92">
                  <c:v>0.11804935480877281</c:v>
                </c:pt>
                <c:pt idx="93">
                  <c:v>0.11933249996973773</c:v>
                </c:pt>
                <c:pt idx="94">
                  <c:v>0.12061564513070265</c:v>
                </c:pt>
                <c:pt idx="95">
                  <c:v>0.12189879029166757</c:v>
                </c:pt>
                <c:pt idx="96">
                  <c:v>0.12318193545263249</c:v>
                </c:pt>
                <c:pt idx="97">
                  <c:v>0.12446508061359741</c:v>
                </c:pt>
                <c:pt idx="98">
                  <c:v>0.12574822577456232</c:v>
                </c:pt>
                <c:pt idx="99">
                  <c:v>0.12703137093552724</c:v>
                </c:pt>
                <c:pt idx="100">
                  <c:v>0.12831451609649219</c:v>
                </c:pt>
                <c:pt idx="101">
                  <c:v>0.12959766125745711</c:v>
                </c:pt>
                <c:pt idx="102">
                  <c:v>0.13088080641842204</c:v>
                </c:pt>
                <c:pt idx="103">
                  <c:v>0.13216395157938696</c:v>
                </c:pt>
                <c:pt idx="104">
                  <c:v>0.13344709674035188</c:v>
                </c:pt>
                <c:pt idx="105">
                  <c:v>0.1347302419013168</c:v>
                </c:pt>
                <c:pt idx="106">
                  <c:v>0.13601338706228172</c:v>
                </c:pt>
                <c:pt idx="107">
                  <c:v>0.13729653222324664</c:v>
                </c:pt>
                <c:pt idx="108">
                  <c:v>0.13857967738421156</c:v>
                </c:pt>
                <c:pt idx="109">
                  <c:v>0.13986282254517649</c:v>
                </c:pt>
                <c:pt idx="110">
                  <c:v>0.14114596770614141</c:v>
                </c:pt>
                <c:pt idx="111">
                  <c:v>0.14242911286710633</c:v>
                </c:pt>
                <c:pt idx="112">
                  <c:v>0.14371225802807125</c:v>
                </c:pt>
                <c:pt idx="113">
                  <c:v>0.14499540318903617</c:v>
                </c:pt>
                <c:pt idx="114">
                  <c:v>0.14627854835000109</c:v>
                </c:pt>
                <c:pt idx="115">
                  <c:v>0.14756169351096601</c:v>
                </c:pt>
                <c:pt idx="116">
                  <c:v>0.14884483867193093</c:v>
                </c:pt>
                <c:pt idx="117">
                  <c:v>0.15012798383289586</c:v>
                </c:pt>
                <c:pt idx="118">
                  <c:v>0.15141112899386078</c:v>
                </c:pt>
                <c:pt idx="119">
                  <c:v>0.1526942741548257</c:v>
                </c:pt>
                <c:pt idx="120">
                  <c:v>0.15397741931579062</c:v>
                </c:pt>
                <c:pt idx="121">
                  <c:v>0.15526056447675554</c:v>
                </c:pt>
                <c:pt idx="122">
                  <c:v>0.15654370963772046</c:v>
                </c:pt>
                <c:pt idx="123">
                  <c:v>0.15782685479868538</c:v>
                </c:pt>
                <c:pt idx="124">
                  <c:v>0.15910999995965031</c:v>
                </c:pt>
                <c:pt idx="125">
                  <c:v>0.16039314512061523</c:v>
                </c:pt>
                <c:pt idx="126">
                  <c:v>0.16167629028158015</c:v>
                </c:pt>
                <c:pt idx="127">
                  <c:v>0.16295943544254507</c:v>
                </c:pt>
                <c:pt idx="128">
                  <c:v>0.16424258060350999</c:v>
                </c:pt>
                <c:pt idx="129">
                  <c:v>0.16552572576447491</c:v>
                </c:pt>
                <c:pt idx="130">
                  <c:v>0.16680887092543983</c:v>
                </c:pt>
                <c:pt idx="131">
                  <c:v>0.16809201608640476</c:v>
                </c:pt>
                <c:pt idx="132">
                  <c:v>0.16937516124736968</c:v>
                </c:pt>
                <c:pt idx="133">
                  <c:v>0.1706583064083346</c:v>
                </c:pt>
                <c:pt idx="134">
                  <c:v>0.17194145156929952</c:v>
                </c:pt>
                <c:pt idx="135">
                  <c:v>0.17322459673026444</c:v>
                </c:pt>
                <c:pt idx="136">
                  <c:v>0.17450774189122936</c:v>
                </c:pt>
                <c:pt idx="137">
                  <c:v>0.17579088705219428</c:v>
                </c:pt>
                <c:pt idx="138">
                  <c:v>0.1770740322131592</c:v>
                </c:pt>
                <c:pt idx="139">
                  <c:v>0.17835717737412413</c:v>
                </c:pt>
                <c:pt idx="140">
                  <c:v>0.17964032253508905</c:v>
                </c:pt>
                <c:pt idx="141">
                  <c:v>0.18092346769605397</c:v>
                </c:pt>
                <c:pt idx="142">
                  <c:v>0.18220661285701889</c:v>
                </c:pt>
                <c:pt idx="143">
                  <c:v>0.18348975801798381</c:v>
                </c:pt>
                <c:pt idx="144">
                  <c:v>0.18477290317894873</c:v>
                </c:pt>
                <c:pt idx="145">
                  <c:v>0.18605604833991365</c:v>
                </c:pt>
                <c:pt idx="146">
                  <c:v>0.18733919350087858</c:v>
                </c:pt>
                <c:pt idx="147">
                  <c:v>0.1886223386618435</c:v>
                </c:pt>
                <c:pt idx="148">
                  <c:v>0.18990548382280842</c:v>
                </c:pt>
                <c:pt idx="149">
                  <c:v>0.19118862898377334</c:v>
                </c:pt>
                <c:pt idx="150">
                  <c:v>0.19247177414473826</c:v>
                </c:pt>
                <c:pt idx="151">
                  <c:v>0.19375491930570318</c:v>
                </c:pt>
                <c:pt idx="152">
                  <c:v>0.1950380644666681</c:v>
                </c:pt>
                <c:pt idx="153">
                  <c:v>0.19632120962763303</c:v>
                </c:pt>
                <c:pt idx="154">
                  <c:v>0.19760435478859795</c:v>
                </c:pt>
                <c:pt idx="155">
                  <c:v>0.19888749994956287</c:v>
                </c:pt>
                <c:pt idx="156">
                  <c:v>0.20017064511052779</c:v>
                </c:pt>
                <c:pt idx="157">
                  <c:v>0.20145379027149271</c:v>
                </c:pt>
                <c:pt idx="158">
                  <c:v>0.20273693543245763</c:v>
                </c:pt>
                <c:pt idx="159">
                  <c:v>0.20402008059342255</c:v>
                </c:pt>
                <c:pt idx="160">
                  <c:v>0.20530322575438748</c:v>
                </c:pt>
                <c:pt idx="161">
                  <c:v>0.2065863709153524</c:v>
                </c:pt>
                <c:pt idx="162">
                  <c:v>0.20786951607631732</c:v>
                </c:pt>
                <c:pt idx="163">
                  <c:v>0.20915266123728224</c:v>
                </c:pt>
                <c:pt idx="164">
                  <c:v>0.21043580639824716</c:v>
                </c:pt>
                <c:pt idx="165">
                  <c:v>0.21171895155921208</c:v>
                </c:pt>
                <c:pt idx="166">
                  <c:v>0.21300209672017703</c:v>
                </c:pt>
                <c:pt idx="167">
                  <c:v>0.21428524188114195</c:v>
                </c:pt>
                <c:pt idx="168">
                  <c:v>0.21556838704210687</c:v>
                </c:pt>
                <c:pt idx="169">
                  <c:v>0.2168515322030718</c:v>
                </c:pt>
                <c:pt idx="170">
                  <c:v>0.21813467736403672</c:v>
                </c:pt>
                <c:pt idx="171">
                  <c:v>0.21941782252500164</c:v>
                </c:pt>
                <c:pt idx="172">
                  <c:v>0.22070096768596656</c:v>
                </c:pt>
                <c:pt idx="173">
                  <c:v>0.22198411284693148</c:v>
                </c:pt>
                <c:pt idx="174">
                  <c:v>0.2232672580078964</c:v>
                </c:pt>
                <c:pt idx="175">
                  <c:v>0.22455040316886132</c:v>
                </c:pt>
                <c:pt idx="176">
                  <c:v>0.22583354832982624</c:v>
                </c:pt>
                <c:pt idx="177">
                  <c:v>0.22711669349079117</c:v>
                </c:pt>
                <c:pt idx="178">
                  <c:v>0.22839983865175609</c:v>
                </c:pt>
                <c:pt idx="179">
                  <c:v>0.22968298381272101</c:v>
                </c:pt>
                <c:pt idx="180">
                  <c:v>0.23096612897368593</c:v>
                </c:pt>
                <c:pt idx="181">
                  <c:v>0.23224927413465085</c:v>
                </c:pt>
                <c:pt idx="182">
                  <c:v>0.23353241929561577</c:v>
                </c:pt>
                <c:pt idx="183">
                  <c:v>0.23481556445658069</c:v>
                </c:pt>
                <c:pt idx="184">
                  <c:v>0.23609870961754562</c:v>
                </c:pt>
                <c:pt idx="185">
                  <c:v>0.23738185477851054</c:v>
                </c:pt>
                <c:pt idx="186">
                  <c:v>0.23866499993947546</c:v>
                </c:pt>
                <c:pt idx="187">
                  <c:v>0.23994814510044038</c:v>
                </c:pt>
                <c:pt idx="188">
                  <c:v>0.2412312902614053</c:v>
                </c:pt>
                <c:pt idx="189">
                  <c:v>0.24251443542237022</c:v>
                </c:pt>
                <c:pt idx="190">
                  <c:v>0.24379758058333514</c:v>
                </c:pt>
                <c:pt idx="191">
                  <c:v>0.24508072574430007</c:v>
                </c:pt>
                <c:pt idx="192">
                  <c:v>0.24636387090526499</c:v>
                </c:pt>
                <c:pt idx="193">
                  <c:v>0.24764701606622991</c:v>
                </c:pt>
                <c:pt idx="194">
                  <c:v>0.24893016122719483</c:v>
                </c:pt>
                <c:pt idx="195">
                  <c:v>0.25021330638815975</c:v>
                </c:pt>
                <c:pt idx="196">
                  <c:v>0.25149645154912464</c:v>
                </c:pt>
                <c:pt idx="197">
                  <c:v>0.25277959671008959</c:v>
                </c:pt>
                <c:pt idx="198">
                  <c:v>0.25406274187105449</c:v>
                </c:pt>
                <c:pt idx="199">
                  <c:v>0.25534588703201944</c:v>
                </c:pt>
                <c:pt idx="200">
                  <c:v>0.25662903219298439</c:v>
                </c:pt>
                <c:pt idx="201">
                  <c:v>0.25791217735394928</c:v>
                </c:pt>
                <c:pt idx="202">
                  <c:v>0.25919532251491423</c:v>
                </c:pt>
                <c:pt idx="203">
                  <c:v>0.26047846767587912</c:v>
                </c:pt>
                <c:pt idx="204">
                  <c:v>0.26176161283684407</c:v>
                </c:pt>
                <c:pt idx="205">
                  <c:v>0.26304475799780896</c:v>
                </c:pt>
                <c:pt idx="206">
                  <c:v>0.26432790315877391</c:v>
                </c:pt>
                <c:pt idx="207">
                  <c:v>0.26561104831973881</c:v>
                </c:pt>
                <c:pt idx="208">
                  <c:v>0.26689419348070376</c:v>
                </c:pt>
                <c:pt idx="209">
                  <c:v>0.26817733864166865</c:v>
                </c:pt>
                <c:pt idx="210">
                  <c:v>0.2694604838026336</c:v>
                </c:pt>
                <c:pt idx="211">
                  <c:v>0.27074362896359849</c:v>
                </c:pt>
                <c:pt idx="212">
                  <c:v>0.27202677412456344</c:v>
                </c:pt>
                <c:pt idx="213">
                  <c:v>0.27330991928552834</c:v>
                </c:pt>
                <c:pt idx="214">
                  <c:v>0.27459306444649328</c:v>
                </c:pt>
                <c:pt idx="215">
                  <c:v>0.27587620960745818</c:v>
                </c:pt>
                <c:pt idx="216">
                  <c:v>0.27715935476842313</c:v>
                </c:pt>
                <c:pt idx="217">
                  <c:v>0.27844249992938802</c:v>
                </c:pt>
                <c:pt idx="218">
                  <c:v>0.27972564509035297</c:v>
                </c:pt>
                <c:pt idx="219">
                  <c:v>0.28100879025131786</c:v>
                </c:pt>
                <c:pt idx="220">
                  <c:v>0.28229193541228281</c:v>
                </c:pt>
                <c:pt idx="221">
                  <c:v>0.28357508057324771</c:v>
                </c:pt>
                <c:pt idx="222">
                  <c:v>0.28485822573421266</c:v>
                </c:pt>
                <c:pt idx="223">
                  <c:v>0.28614137089517755</c:v>
                </c:pt>
                <c:pt idx="224">
                  <c:v>0.2874245160561425</c:v>
                </c:pt>
                <c:pt idx="225">
                  <c:v>0.28870766121710739</c:v>
                </c:pt>
                <c:pt idx="226">
                  <c:v>0.28999080637807234</c:v>
                </c:pt>
                <c:pt idx="227">
                  <c:v>0.29127395153903723</c:v>
                </c:pt>
                <c:pt idx="228">
                  <c:v>0.29255709670000218</c:v>
                </c:pt>
                <c:pt idx="229">
                  <c:v>0.29384024186096708</c:v>
                </c:pt>
                <c:pt idx="230">
                  <c:v>0.29512338702193203</c:v>
                </c:pt>
                <c:pt idx="231">
                  <c:v>0.29640653218289692</c:v>
                </c:pt>
                <c:pt idx="232">
                  <c:v>0.29768967734386187</c:v>
                </c:pt>
                <c:pt idx="233">
                  <c:v>0.29897282250482676</c:v>
                </c:pt>
                <c:pt idx="234">
                  <c:v>0.30025596766579171</c:v>
                </c:pt>
                <c:pt idx="235">
                  <c:v>0.30153911282675661</c:v>
                </c:pt>
                <c:pt idx="236">
                  <c:v>0.30282225798772155</c:v>
                </c:pt>
                <c:pt idx="237">
                  <c:v>0.30410540314868645</c:v>
                </c:pt>
                <c:pt idx="238">
                  <c:v>0.3053885483096514</c:v>
                </c:pt>
                <c:pt idx="239">
                  <c:v>0.30667169347061629</c:v>
                </c:pt>
                <c:pt idx="240">
                  <c:v>0.30795483863158124</c:v>
                </c:pt>
                <c:pt idx="241">
                  <c:v>0.30923798379254613</c:v>
                </c:pt>
                <c:pt idx="242">
                  <c:v>0.31052112895351108</c:v>
                </c:pt>
                <c:pt idx="243">
                  <c:v>0.31180427411447598</c:v>
                </c:pt>
                <c:pt idx="244">
                  <c:v>0.31308741927544093</c:v>
                </c:pt>
                <c:pt idx="245">
                  <c:v>0.31437056443640582</c:v>
                </c:pt>
                <c:pt idx="246">
                  <c:v>0.31565370959737077</c:v>
                </c:pt>
                <c:pt idx="247">
                  <c:v>0.31693685475833566</c:v>
                </c:pt>
                <c:pt idx="248">
                  <c:v>0.31821999991930061</c:v>
                </c:pt>
                <c:pt idx="249">
                  <c:v>0.3195031450802655</c:v>
                </c:pt>
                <c:pt idx="250">
                  <c:v>0.32078629024123045</c:v>
                </c:pt>
                <c:pt idx="251">
                  <c:v>0.32206943540219535</c:v>
                </c:pt>
                <c:pt idx="252">
                  <c:v>0.3233525805631603</c:v>
                </c:pt>
                <c:pt idx="253">
                  <c:v>0.32463572572412519</c:v>
                </c:pt>
                <c:pt idx="254">
                  <c:v>0.32591887088509014</c:v>
                </c:pt>
                <c:pt idx="255">
                  <c:v>0.32720201604605503</c:v>
                </c:pt>
                <c:pt idx="256">
                  <c:v>0.32848516120701998</c:v>
                </c:pt>
                <c:pt idx="257">
                  <c:v>0.32976830636798488</c:v>
                </c:pt>
                <c:pt idx="258">
                  <c:v>0.33105145152894982</c:v>
                </c:pt>
                <c:pt idx="259">
                  <c:v>0.33233459668991472</c:v>
                </c:pt>
                <c:pt idx="260">
                  <c:v>0.33361774185087967</c:v>
                </c:pt>
                <c:pt idx="261">
                  <c:v>0.33490088701184456</c:v>
                </c:pt>
                <c:pt idx="262">
                  <c:v>0.33618403217280951</c:v>
                </c:pt>
                <c:pt idx="263">
                  <c:v>0.3374671773337744</c:v>
                </c:pt>
                <c:pt idx="264">
                  <c:v>0.33875032249473935</c:v>
                </c:pt>
                <c:pt idx="265">
                  <c:v>0.3400334676557043</c:v>
                </c:pt>
                <c:pt idx="266">
                  <c:v>0.3413166128166692</c:v>
                </c:pt>
                <c:pt idx="267">
                  <c:v>0.34259975797763415</c:v>
                </c:pt>
                <c:pt idx="268">
                  <c:v>0.34388290313859904</c:v>
                </c:pt>
                <c:pt idx="269">
                  <c:v>0.34516604829956399</c:v>
                </c:pt>
                <c:pt idx="270">
                  <c:v>0.34644919346052888</c:v>
                </c:pt>
                <c:pt idx="271">
                  <c:v>0.34773233862149383</c:v>
                </c:pt>
                <c:pt idx="272">
                  <c:v>0.34901548378245872</c:v>
                </c:pt>
                <c:pt idx="273">
                  <c:v>0.35029862894342367</c:v>
                </c:pt>
                <c:pt idx="274">
                  <c:v>0.35158177410438857</c:v>
                </c:pt>
                <c:pt idx="275">
                  <c:v>0.35286491926535352</c:v>
                </c:pt>
                <c:pt idx="276">
                  <c:v>0.35414806442631841</c:v>
                </c:pt>
                <c:pt idx="277">
                  <c:v>0.35543120958728336</c:v>
                </c:pt>
                <c:pt idx="278">
                  <c:v>0.35671435474824825</c:v>
                </c:pt>
                <c:pt idx="279">
                  <c:v>0.3579974999092132</c:v>
                </c:pt>
                <c:pt idx="280">
                  <c:v>0.3592806450701781</c:v>
                </c:pt>
                <c:pt idx="281">
                  <c:v>0.36056379023114304</c:v>
                </c:pt>
                <c:pt idx="282">
                  <c:v>0.36184693539210794</c:v>
                </c:pt>
                <c:pt idx="283">
                  <c:v>0.36313008055307289</c:v>
                </c:pt>
                <c:pt idx="284">
                  <c:v>0.36441322571403778</c:v>
                </c:pt>
                <c:pt idx="285">
                  <c:v>0.36569637087500273</c:v>
                </c:pt>
                <c:pt idx="286">
                  <c:v>0.36697951603596762</c:v>
                </c:pt>
                <c:pt idx="287">
                  <c:v>0.36826266119693257</c:v>
                </c:pt>
                <c:pt idx="288">
                  <c:v>0.36954580635789747</c:v>
                </c:pt>
                <c:pt idx="289">
                  <c:v>0.37082895151886242</c:v>
                </c:pt>
                <c:pt idx="290">
                  <c:v>0.37211209667982731</c:v>
                </c:pt>
                <c:pt idx="291">
                  <c:v>0.37339524184079226</c:v>
                </c:pt>
                <c:pt idx="292">
                  <c:v>0.37467838700175715</c:v>
                </c:pt>
                <c:pt idx="293">
                  <c:v>0.3759615321627221</c:v>
                </c:pt>
                <c:pt idx="294">
                  <c:v>0.37724467732368699</c:v>
                </c:pt>
                <c:pt idx="295">
                  <c:v>0.37852782248465194</c:v>
                </c:pt>
                <c:pt idx="296">
                  <c:v>0.37981096764561684</c:v>
                </c:pt>
                <c:pt idx="297">
                  <c:v>0.38109411280658179</c:v>
                </c:pt>
                <c:pt idx="298">
                  <c:v>0.38237725796754668</c:v>
                </c:pt>
                <c:pt idx="299">
                  <c:v>0.38366040312851163</c:v>
                </c:pt>
                <c:pt idx="300">
                  <c:v>0.38494354828947652</c:v>
                </c:pt>
                <c:pt idx="301">
                  <c:v>0.38622669345044147</c:v>
                </c:pt>
                <c:pt idx="302">
                  <c:v>0.38750983861140637</c:v>
                </c:pt>
                <c:pt idx="303">
                  <c:v>0.38879298377237131</c:v>
                </c:pt>
                <c:pt idx="304">
                  <c:v>0.39007612893333621</c:v>
                </c:pt>
                <c:pt idx="305">
                  <c:v>0.39135927409430116</c:v>
                </c:pt>
                <c:pt idx="306">
                  <c:v>0.39264241925526605</c:v>
                </c:pt>
                <c:pt idx="307">
                  <c:v>0.393925564416231</c:v>
                </c:pt>
                <c:pt idx="308">
                  <c:v>0.39520870957719589</c:v>
                </c:pt>
                <c:pt idx="309">
                  <c:v>0.39649185473816084</c:v>
                </c:pt>
                <c:pt idx="310">
                  <c:v>0.39777499989912574</c:v>
                </c:pt>
                <c:pt idx="311">
                  <c:v>0.39905814506009069</c:v>
                </c:pt>
                <c:pt idx="312">
                  <c:v>0.40034129022105558</c:v>
                </c:pt>
                <c:pt idx="313">
                  <c:v>0.40162443538202053</c:v>
                </c:pt>
                <c:pt idx="314">
                  <c:v>0.40290758054298542</c:v>
                </c:pt>
                <c:pt idx="315">
                  <c:v>0.40419072570395037</c:v>
                </c:pt>
                <c:pt idx="316">
                  <c:v>0.40547387086491526</c:v>
                </c:pt>
                <c:pt idx="317">
                  <c:v>0.40675701602588021</c:v>
                </c:pt>
                <c:pt idx="318">
                  <c:v>0.40804016118684511</c:v>
                </c:pt>
                <c:pt idx="319">
                  <c:v>0.40932330634781006</c:v>
                </c:pt>
                <c:pt idx="320">
                  <c:v>0.41060645150877495</c:v>
                </c:pt>
                <c:pt idx="321">
                  <c:v>0.4118895966697399</c:v>
                </c:pt>
                <c:pt idx="322">
                  <c:v>0.41317274183070479</c:v>
                </c:pt>
                <c:pt idx="323">
                  <c:v>0.41445588699166974</c:v>
                </c:pt>
                <c:pt idx="324">
                  <c:v>0.41573903215263464</c:v>
                </c:pt>
                <c:pt idx="325">
                  <c:v>0.41702217731359958</c:v>
                </c:pt>
                <c:pt idx="326">
                  <c:v>0.41830532247456448</c:v>
                </c:pt>
                <c:pt idx="327">
                  <c:v>0.41958846763552943</c:v>
                </c:pt>
                <c:pt idx="328">
                  <c:v>0.42087161279649432</c:v>
                </c:pt>
                <c:pt idx="329">
                  <c:v>0.42215475795745927</c:v>
                </c:pt>
                <c:pt idx="330">
                  <c:v>0.42343790311842416</c:v>
                </c:pt>
                <c:pt idx="331">
                  <c:v>0.42472104827938911</c:v>
                </c:pt>
                <c:pt idx="332">
                  <c:v>0.42600419344035406</c:v>
                </c:pt>
                <c:pt idx="333">
                  <c:v>0.42728733860131896</c:v>
                </c:pt>
                <c:pt idx="334">
                  <c:v>0.4285704837622839</c:v>
                </c:pt>
                <c:pt idx="335">
                  <c:v>0.4298536289232488</c:v>
                </c:pt>
                <c:pt idx="336">
                  <c:v>0.43113677408421375</c:v>
                </c:pt>
                <c:pt idx="337">
                  <c:v>0.43241991924517864</c:v>
                </c:pt>
                <c:pt idx="338">
                  <c:v>0.43370306440614359</c:v>
                </c:pt>
                <c:pt idx="339">
                  <c:v>0.43498620956710848</c:v>
                </c:pt>
                <c:pt idx="340">
                  <c:v>0.43626935472807343</c:v>
                </c:pt>
                <c:pt idx="341">
                  <c:v>0.43755249988903833</c:v>
                </c:pt>
                <c:pt idx="342">
                  <c:v>0.43883564505000328</c:v>
                </c:pt>
                <c:pt idx="343">
                  <c:v>0.44011879021096817</c:v>
                </c:pt>
                <c:pt idx="344">
                  <c:v>0.44140193537193312</c:v>
                </c:pt>
                <c:pt idx="345">
                  <c:v>0.44268508053289801</c:v>
                </c:pt>
                <c:pt idx="346">
                  <c:v>0.44396822569386296</c:v>
                </c:pt>
                <c:pt idx="347">
                  <c:v>0.44525137085482785</c:v>
                </c:pt>
                <c:pt idx="348">
                  <c:v>0.4465345160157928</c:v>
                </c:pt>
                <c:pt idx="349">
                  <c:v>0.4478176611767577</c:v>
                </c:pt>
                <c:pt idx="350">
                  <c:v>0.44910080633772265</c:v>
                </c:pt>
                <c:pt idx="351">
                  <c:v>0.45038395149868754</c:v>
                </c:pt>
                <c:pt idx="352">
                  <c:v>0.45166709665965249</c:v>
                </c:pt>
                <c:pt idx="353">
                  <c:v>0.45295024182061738</c:v>
                </c:pt>
                <c:pt idx="354">
                  <c:v>0.45423338698158233</c:v>
                </c:pt>
                <c:pt idx="355">
                  <c:v>0.45551653214254723</c:v>
                </c:pt>
                <c:pt idx="356">
                  <c:v>0.45679967730351217</c:v>
                </c:pt>
                <c:pt idx="357">
                  <c:v>0.45808282246447707</c:v>
                </c:pt>
                <c:pt idx="358">
                  <c:v>0.45936596762544202</c:v>
                </c:pt>
                <c:pt idx="359">
                  <c:v>0.46064911278640691</c:v>
                </c:pt>
                <c:pt idx="360">
                  <c:v>0.46193225794737186</c:v>
                </c:pt>
                <c:pt idx="361">
                  <c:v>0.46321540310833675</c:v>
                </c:pt>
                <c:pt idx="362">
                  <c:v>0.4644985482693017</c:v>
                </c:pt>
                <c:pt idx="363">
                  <c:v>0.4657816934302666</c:v>
                </c:pt>
                <c:pt idx="364">
                  <c:v>0.46706483859123155</c:v>
                </c:pt>
                <c:pt idx="365">
                  <c:v>0.46834798375219644</c:v>
                </c:pt>
                <c:pt idx="366">
                  <c:v>0.46963112891316139</c:v>
                </c:pt>
                <c:pt idx="367">
                  <c:v>0.47091427407412628</c:v>
                </c:pt>
                <c:pt idx="368">
                  <c:v>0.47219741923509123</c:v>
                </c:pt>
                <c:pt idx="369">
                  <c:v>0.47348056439605612</c:v>
                </c:pt>
                <c:pt idx="370">
                  <c:v>0.47476370955702107</c:v>
                </c:pt>
                <c:pt idx="371">
                  <c:v>0.47604685471798597</c:v>
                </c:pt>
                <c:pt idx="372">
                  <c:v>0.47732999987895092</c:v>
                </c:pt>
                <c:pt idx="373">
                  <c:v>0.47861314503991581</c:v>
                </c:pt>
                <c:pt idx="374">
                  <c:v>0.47989629020088076</c:v>
                </c:pt>
                <c:pt idx="375">
                  <c:v>0.48117943536184565</c:v>
                </c:pt>
                <c:pt idx="376">
                  <c:v>0.4824625805228106</c:v>
                </c:pt>
                <c:pt idx="377">
                  <c:v>0.4837457256837755</c:v>
                </c:pt>
                <c:pt idx="378">
                  <c:v>0.48502887084474045</c:v>
                </c:pt>
                <c:pt idx="379">
                  <c:v>0.48631201600570534</c:v>
                </c:pt>
                <c:pt idx="380">
                  <c:v>0.48759516116667029</c:v>
                </c:pt>
                <c:pt idx="381">
                  <c:v>0.48887830632763518</c:v>
                </c:pt>
                <c:pt idx="382">
                  <c:v>0.49016145148860013</c:v>
                </c:pt>
                <c:pt idx="383">
                  <c:v>0.49144459664956502</c:v>
                </c:pt>
                <c:pt idx="384">
                  <c:v>0.49272774181052997</c:v>
                </c:pt>
                <c:pt idx="385">
                  <c:v>0.49401088697149487</c:v>
                </c:pt>
                <c:pt idx="386">
                  <c:v>0.49529403213245982</c:v>
                </c:pt>
                <c:pt idx="387">
                  <c:v>0.49657717729342471</c:v>
                </c:pt>
                <c:pt idx="388">
                  <c:v>0.49786032245438966</c:v>
                </c:pt>
                <c:pt idx="389">
                  <c:v>0.49914346761535455</c:v>
                </c:pt>
                <c:pt idx="390">
                  <c:v>0.5004266127763195</c:v>
                </c:pt>
                <c:pt idx="391">
                  <c:v>0.50170975793728445</c:v>
                </c:pt>
                <c:pt idx="392">
                  <c:v>0.50299290309824929</c:v>
                </c:pt>
                <c:pt idx="393">
                  <c:v>0.50427604825921424</c:v>
                </c:pt>
                <c:pt idx="394">
                  <c:v>0.50555919342017919</c:v>
                </c:pt>
                <c:pt idx="395">
                  <c:v>0.50684233858114414</c:v>
                </c:pt>
                <c:pt idx="396">
                  <c:v>0.50812548374210897</c:v>
                </c:pt>
                <c:pt idx="397">
                  <c:v>0.50940862890307392</c:v>
                </c:pt>
                <c:pt idx="398">
                  <c:v>0.51069177406403887</c:v>
                </c:pt>
                <c:pt idx="399">
                  <c:v>0.51197491922500382</c:v>
                </c:pt>
                <c:pt idx="400">
                  <c:v>0.51325806438596877</c:v>
                </c:pt>
                <c:pt idx="401">
                  <c:v>0.51454120954693361</c:v>
                </c:pt>
                <c:pt idx="402">
                  <c:v>0.51582435470789856</c:v>
                </c:pt>
                <c:pt idx="403">
                  <c:v>0.51710749986886351</c:v>
                </c:pt>
                <c:pt idx="404">
                  <c:v>0.51839064502982846</c:v>
                </c:pt>
                <c:pt idx="405">
                  <c:v>0.51967379019079329</c:v>
                </c:pt>
                <c:pt idx="406">
                  <c:v>0.52095693535175824</c:v>
                </c:pt>
                <c:pt idx="407">
                  <c:v>0.52224008051272319</c:v>
                </c:pt>
                <c:pt idx="408">
                  <c:v>0.52352322567368814</c:v>
                </c:pt>
                <c:pt idx="409">
                  <c:v>0.52480637083465298</c:v>
                </c:pt>
                <c:pt idx="410">
                  <c:v>0.52608951599561793</c:v>
                </c:pt>
                <c:pt idx="411">
                  <c:v>0.52737266115658288</c:v>
                </c:pt>
                <c:pt idx="412">
                  <c:v>0.52865580631754783</c:v>
                </c:pt>
                <c:pt idx="413">
                  <c:v>0.52993895147851267</c:v>
                </c:pt>
                <c:pt idx="414">
                  <c:v>0.53122209663947761</c:v>
                </c:pt>
                <c:pt idx="415">
                  <c:v>0.53250524180044256</c:v>
                </c:pt>
                <c:pt idx="416">
                  <c:v>0.53378838696140751</c:v>
                </c:pt>
                <c:pt idx="417">
                  <c:v>0.53507153212237235</c:v>
                </c:pt>
                <c:pt idx="418">
                  <c:v>0.5363546772833373</c:v>
                </c:pt>
                <c:pt idx="419">
                  <c:v>0.53763782244430225</c:v>
                </c:pt>
                <c:pt idx="420">
                  <c:v>0.5389209676052672</c:v>
                </c:pt>
                <c:pt idx="421">
                  <c:v>0.54020411276623204</c:v>
                </c:pt>
                <c:pt idx="422">
                  <c:v>0.54148725792719699</c:v>
                </c:pt>
                <c:pt idx="423">
                  <c:v>0.54277040308816193</c:v>
                </c:pt>
                <c:pt idx="424">
                  <c:v>0.54405354824912688</c:v>
                </c:pt>
                <c:pt idx="425">
                  <c:v>0.54533669341009172</c:v>
                </c:pt>
                <c:pt idx="426">
                  <c:v>0.54661983857105667</c:v>
                </c:pt>
                <c:pt idx="427">
                  <c:v>0.54790298373202162</c:v>
                </c:pt>
                <c:pt idx="428">
                  <c:v>0.54918612889298657</c:v>
                </c:pt>
                <c:pt idx="429">
                  <c:v>0.55046927405395141</c:v>
                </c:pt>
                <c:pt idx="430">
                  <c:v>0.55175241921491636</c:v>
                </c:pt>
                <c:pt idx="431">
                  <c:v>0.55303556437588131</c:v>
                </c:pt>
                <c:pt idx="432">
                  <c:v>0.55431870953684625</c:v>
                </c:pt>
                <c:pt idx="433">
                  <c:v>0.55560185469781109</c:v>
                </c:pt>
                <c:pt idx="434">
                  <c:v>0.55688499985877604</c:v>
                </c:pt>
                <c:pt idx="435">
                  <c:v>0.55816814501974099</c:v>
                </c:pt>
                <c:pt idx="436">
                  <c:v>0.55945129018070594</c:v>
                </c:pt>
                <c:pt idx="437">
                  <c:v>0.56073443534167078</c:v>
                </c:pt>
                <c:pt idx="438">
                  <c:v>0.56201758050263573</c:v>
                </c:pt>
                <c:pt idx="439">
                  <c:v>0.56330072566360068</c:v>
                </c:pt>
                <c:pt idx="440">
                  <c:v>0.56458387082456563</c:v>
                </c:pt>
                <c:pt idx="441">
                  <c:v>0.56586701598553046</c:v>
                </c:pt>
                <c:pt idx="442">
                  <c:v>0.56715016114649541</c:v>
                </c:pt>
                <c:pt idx="443">
                  <c:v>0.56843330630746036</c:v>
                </c:pt>
                <c:pt idx="444">
                  <c:v>0.56971645146842531</c:v>
                </c:pt>
                <c:pt idx="445">
                  <c:v>0.57099959662939015</c:v>
                </c:pt>
                <c:pt idx="446">
                  <c:v>0.5722827417903551</c:v>
                </c:pt>
                <c:pt idx="447">
                  <c:v>0.57356588695132005</c:v>
                </c:pt>
                <c:pt idx="448">
                  <c:v>0.574849032112285</c:v>
                </c:pt>
                <c:pt idx="449">
                  <c:v>0.57613217727324983</c:v>
                </c:pt>
                <c:pt idx="450">
                  <c:v>0.57741532243421478</c:v>
                </c:pt>
                <c:pt idx="451">
                  <c:v>0.57869846759517973</c:v>
                </c:pt>
                <c:pt idx="452">
                  <c:v>0.57998161275614468</c:v>
                </c:pt>
                <c:pt idx="453">
                  <c:v>0.58126475791710952</c:v>
                </c:pt>
                <c:pt idx="454">
                  <c:v>0.58254790307807447</c:v>
                </c:pt>
                <c:pt idx="455">
                  <c:v>0.58383104823903942</c:v>
                </c:pt>
                <c:pt idx="456">
                  <c:v>0.58511419340000437</c:v>
                </c:pt>
                <c:pt idx="457">
                  <c:v>0.58639733856096921</c:v>
                </c:pt>
                <c:pt idx="458">
                  <c:v>0.58768048372193415</c:v>
                </c:pt>
                <c:pt idx="459">
                  <c:v>0.5889636288828991</c:v>
                </c:pt>
                <c:pt idx="460">
                  <c:v>0.59024677404386405</c:v>
                </c:pt>
                <c:pt idx="461">
                  <c:v>0.59152991920482889</c:v>
                </c:pt>
                <c:pt idx="462">
                  <c:v>0.59281306436579384</c:v>
                </c:pt>
                <c:pt idx="463">
                  <c:v>0.59409620952675879</c:v>
                </c:pt>
                <c:pt idx="464">
                  <c:v>0.59537935468772374</c:v>
                </c:pt>
                <c:pt idx="465">
                  <c:v>0.59666249984868869</c:v>
                </c:pt>
                <c:pt idx="466">
                  <c:v>0.59794564500965353</c:v>
                </c:pt>
                <c:pt idx="467">
                  <c:v>0.59922879017061847</c:v>
                </c:pt>
                <c:pt idx="468">
                  <c:v>0.60051193533158342</c:v>
                </c:pt>
                <c:pt idx="469">
                  <c:v>0.60179508049254837</c:v>
                </c:pt>
                <c:pt idx="470">
                  <c:v>0.60307822565351321</c:v>
                </c:pt>
                <c:pt idx="471">
                  <c:v>0.60436137081447816</c:v>
                </c:pt>
                <c:pt idx="472">
                  <c:v>0.60564451597544311</c:v>
                </c:pt>
                <c:pt idx="473">
                  <c:v>0.60692766113640806</c:v>
                </c:pt>
                <c:pt idx="474">
                  <c:v>0.6082108062973729</c:v>
                </c:pt>
                <c:pt idx="475">
                  <c:v>0.60949395145833785</c:v>
                </c:pt>
                <c:pt idx="476">
                  <c:v>0.6107770966193028</c:v>
                </c:pt>
                <c:pt idx="477">
                  <c:v>0.61206024178026774</c:v>
                </c:pt>
                <c:pt idx="478">
                  <c:v>0.61334338694123258</c:v>
                </c:pt>
                <c:pt idx="479">
                  <c:v>0.61462653210219753</c:v>
                </c:pt>
                <c:pt idx="480">
                  <c:v>0.61590967726316248</c:v>
                </c:pt>
                <c:pt idx="481">
                  <c:v>0.61719282242412743</c:v>
                </c:pt>
                <c:pt idx="482">
                  <c:v>0.61847596758509227</c:v>
                </c:pt>
                <c:pt idx="483">
                  <c:v>0.61975911274605722</c:v>
                </c:pt>
                <c:pt idx="484">
                  <c:v>0.62104225790702217</c:v>
                </c:pt>
                <c:pt idx="485">
                  <c:v>0.62232540306798712</c:v>
                </c:pt>
                <c:pt idx="486">
                  <c:v>0.62360854822895195</c:v>
                </c:pt>
                <c:pt idx="487">
                  <c:v>0.6248916933899169</c:v>
                </c:pt>
                <c:pt idx="488">
                  <c:v>0.62617483855088185</c:v>
                </c:pt>
                <c:pt idx="489">
                  <c:v>0.6274579837118468</c:v>
                </c:pt>
                <c:pt idx="490">
                  <c:v>0.62874112887281164</c:v>
                </c:pt>
                <c:pt idx="491">
                  <c:v>0.63002427403377659</c:v>
                </c:pt>
                <c:pt idx="492">
                  <c:v>0.63130741919474154</c:v>
                </c:pt>
                <c:pt idx="493">
                  <c:v>0.63259056435570649</c:v>
                </c:pt>
                <c:pt idx="494">
                  <c:v>0.63387370951667132</c:v>
                </c:pt>
                <c:pt idx="495">
                  <c:v>0.63515685467763627</c:v>
                </c:pt>
                <c:pt idx="496">
                  <c:v>0.63643999983860122</c:v>
                </c:pt>
                <c:pt idx="497">
                  <c:v>0.63772314499956617</c:v>
                </c:pt>
                <c:pt idx="498">
                  <c:v>0.63900629016053101</c:v>
                </c:pt>
                <c:pt idx="499">
                  <c:v>0.64028943532149596</c:v>
                </c:pt>
                <c:pt idx="500">
                  <c:v>0.64157258048246091</c:v>
                </c:pt>
                <c:pt idx="501">
                  <c:v>0.64285572564342586</c:v>
                </c:pt>
                <c:pt idx="502">
                  <c:v>0.6441388708043907</c:v>
                </c:pt>
                <c:pt idx="503">
                  <c:v>0.64542201596535564</c:v>
                </c:pt>
                <c:pt idx="504">
                  <c:v>0.64670516112632059</c:v>
                </c:pt>
                <c:pt idx="505">
                  <c:v>0.64798830628728554</c:v>
                </c:pt>
                <c:pt idx="506">
                  <c:v>0.64927145144825038</c:v>
                </c:pt>
                <c:pt idx="507">
                  <c:v>0.65055459660921533</c:v>
                </c:pt>
                <c:pt idx="508">
                  <c:v>0.65183774177018028</c:v>
                </c:pt>
                <c:pt idx="509">
                  <c:v>0.65312088693114523</c:v>
                </c:pt>
                <c:pt idx="510">
                  <c:v>0.65440403209211007</c:v>
                </c:pt>
                <c:pt idx="511">
                  <c:v>0.65568717725307502</c:v>
                </c:pt>
                <c:pt idx="512">
                  <c:v>0.65697032241403996</c:v>
                </c:pt>
                <c:pt idx="513">
                  <c:v>0.65825346757500491</c:v>
                </c:pt>
                <c:pt idx="514">
                  <c:v>0.65953661273596975</c:v>
                </c:pt>
                <c:pt idx="515">
                  <c:v>0.6608197578969347</c:v>
                </c:pt>
                <c:pt idx="516">
                  <c:v>0.66210290305789965</c:v>
                </c:pt>
                <c:pt idx="517">
                  <c:v>0.6633860482188646</c:v>
                </c:pt>
                <c:pt idx="518">
                  <c:v>0.66466919337982944</c:v>
                </c:pt>
                <c:pt idx="519">
                  <c:v>0.66595233854079439</c:v>
                </c:pt>
                <c:pt idx="520">
                  <c:v>0.66723548370175934</c:v>
                </c:pt>
                <c:pt idx="521">
                  <c:v>0.66851862886272428</c:v>
                </c:pt>
                <c:pt idx="522">
                  <c:v>0.66980177402368912</c:v>
                </c:pt>
                <c:pt idx="523">
                  <c:v>0.67108491918465407</c:v>
                </c:pt>
                <c:pt idx="524">
                  <c:v>0.67236806434561902</c:v>
                </c:pt>
                <c:pt idx="525">
                  <c:v>0.67365120950658397</c:v>
                </c:pt>
                <c:pt idx="526">
                  <c:v>0.67493435466754881</c:v>
                </c:pt>
                <c:pt idx="527">
                  <c:v>0.67621749982851376</c:v>
                </c:pt>
                <c:pt idx="528">
                  <c:v>0.67750064498947871</c:v>
                </c:pt>
                <c:pt idx="529">
                  <c:v>0.67878379015044366</c:v>
                </c:pt>
                <c:pt idx="530">
                  <c:v>0.6800669353114086</c:v>
                </c:pt>
                <c:pt idx="531">
                  <c:v>0.68135008047237344</c:v>
                </c:pt>
                <c:pt idx="532">
                  <c:v>0.68263322563333839</c:v>
                </c:pt>
                <c:pt idx="533">
                  <c:v>0.68391637079430334</c:v>
                </c:pt>
                <c:pt idx="534">
                  <c:v>0.68519951595526829</c:v>
                </c:pt>
                <c:pt idx="535">
                  <c:v>0.68648266111623313</c:v>
                </c:pt>
                <c:pt idx="536">
                  <c:v>0.68776580627719808</c:v>
                </c:pt>
                <c:pt idx="537">
                  <c:v>0.68904895143816303</c:v>
                </c:pt>
                <c:pt idx="538">
                  <c:v>0.69033209659912798</c:v>
                </c:pt>
                <c:pt idx="539">
                  <c:v>0.69161524176009281</c:v>
                </c:pt>
                <c:pt idx="540">
                  <c:v>0.69289838692105776</c:v>
                </c:pt>
                <c:pt idx="541">
                  <c:v>0.69418153208202271</c:v>
                </c:pt>
                <c:pt idx="542">
                  <c:v>0.69546467724298766</c:v>
                </c:pt>
                <c:pt idx="543">
                  <c:v>0.6967478224039525</c:v>
                </c:pt>
                <c:pt idx="544">
                  <c:v>0.69803096756491745</c:v>
                </c:pt>
                <c:pt idx="545">
                  <c:v>0.6993141127258824</c:v>
                </c:pt>
                <c:pt idx="546">
                  <c:v>0.70059725788684735</c:v>
                </c:pt>
                <c:pt idx="547">
                  <c:v>0.70188040304781218</c:v>
                </c:pt>
                <c:pt idx="548">
                  <c:v>0.70316354820877713</c:v>
                </c:pt>
                <c:pt idx="549">
                  <c:v>0.70444669336974208</c:v>
                </c:pt>
                <c:pt idx="550">
                  <c:v>0.70572983853070703</c:v>
                </c:pt>
                <c:pt idx="551">
                  <c:v>0.70701298369167187</c:v>
                </c:pt>
                <c:pt idx="552">
                  <c:v>0.70829612885263682</c:v>
                </c:pt>
                <c:pt idx="553">
                  <c:v>0.70957927401360177</c:v>
                </c:pt>
                <c:pt idx="554">
                  <c:v>0.71086241917456672</c:v>
                </c:pt>
                <c:pt idx="555">
                  <c:v>0.71214556433553156</c:v>
                </c:pt>
                <c:pt idx="556">
                  <c:v>0.7134287094964965</c:v>
                </c:pt>
                <c:pt idx="557">
                  <c:v>0.71471185465746145</c:v>
                </c:pt>
                <c:pt idx="558">
                  <c:v>0.7159949998184264</c:v>
                </c:pt>
                <c:pt idx="559">
                  <c:v>0.71727814497939124</c:v>
                </c:pt>
                <c:pt idx="560">
                  <c:v>0.71856129014035619</c:v>
                </c:pt>
                <c:pt idx="561">
                  <c:v>0.71984443530132114</c:v>
                </c:pt>
                <c:pt idx="562">
                  <c:v>0.72112758046228609</c:v>
                </c:pt>
                <c:pt idx="563">
                  <c:v>0.72241072562325093</c:v>
                </c:pt>
                <c:pt idx="564">
                  <c:v>0.72369387078421588</c:v>
                </c:pt>
                <c:pt idx="565">
                  <c:v>0.72497701594518082</c:v>
                </c:pt>
                <c:pt idx="566">
                  <c:v>0.72626016110614577</c:v>
                </c:pt>
                <c:pt idx="567">
                  <c:v>0.72754330626711061</c:v>
                </c:pt>
                <c:pt idx="568">
                  <c:v>0.72882645142807556</c:v>
                </c:pt>
                <c:pt idx="569">
                  <c:v>0.73010959658904051</c:v>
                </c:pt>
                <c:pt idx="570">
                  <c:v>0.73139274175000546</c:v>
                </c:pt>
                <c:pt idx="571">
                  <c:v>0.7326758869109703</c:v>
                </c:pt>
                <c:pt idx="572">
                  <c:v>0.73395903207193525</c:v>
                </c:pt>
                <c:pt idx="573">
                  <c:v>0.7352421772329002</c:v>
                </c:pt>
                <c:pt idx="574">
                  <c:v>0.73652532239386515</c:v>
                </c:pt>
                <c:pt idx="575">
                  <c:v>0.73780846755482998</c:v>
                </c:pt>
                <c:pt idx="576">
                  <c:v>0.73909161271579493</c:v>
                </c:pt>
                <c:pt idx="577">
                  <c:v>0.74037475787675988</c:v>
                </c:pt>
                <c:pt idx="578">
                  <c:v>0.74165790303772483</c:v>
                </c:pt>
                <c:pt idx="579">
                  <c:v>0.74294104819868967</c:v>
                </c:pt>
                <c:pt idx="580">
                  <c:v>0.74422419335965462</c:v>
                </c:pt>
                <c:pt idx="581">
                  <c:v>0.74550733852061957</c:v>
                </c:pt>
                <c:pt idx="582">
                  <c:v>0.74679048368158452</c:v>
                </c:pt>
                <c:pt idx="583">
                  <c:v>0.74807362884254935</c:v>
                </c:pt>
                <c:pt idx="584">
                  <c:v>0.7493567740035143</c:v>
                </c:pt>
                <c:pt idx="585">
                  <c:v>0.75063991916447925</c:v>
                </c:pt>
                <c:pt idx="586">
                  <c:v>0.7519230643254442</c:v>
                </c:pt>
                <c:pt idx="587">
                  <c:v>0.75320620948640904</c:v>
                </c:pt>
                <c:pt idx="588">
                  <c:v>0.75448935464737399</c:v>
                </c:pt>
                <c:pt idx="589">
                  <c:v>0.75577249980833894</c:v>
                </c:pt>
                <c:pt idx="590">
                  <c:v>0.75705564496930389</c:v>
                </c:pt>
                <c:pt idx="591">
                  <c:v>0.75833879013026873</c:v>
                </c:pt>
                <c:pt idx="592">
                  <c:v>0.75962193529123367</c:v>
                </c:pt>
                <c:pt idx="593">
                  <c:v>0.76090508045219862</c:v>
                </c:pt>
                <c:pt idx="594">
                  <c:v>0.76218822561316357</c:v>
                </c:pt>
                <c:pt idx="595">
                  <c:v>0.76347137077412841</c:v>
                </c:pt>
                <c:pt idx="596">
                  <c:v>0.76475451593509336</c:v>
                </c:pt>
                <c:pt idx="597">
                  <c:v>0.76603766109605831</c:v>
                </c:pt>
                <c:pt idx="598">
                  <c:v>0.76732080625702326</c:v>
                </c:pt>
                <c:pt idx="599">
                  <c:v>0.76860395141798821</c:v>
                </c:pt>
                <c:pt idx="600">
                  <c:v>0.76988709657895305</c:v>
                </c:pt>
                <c:pt idx="601">
                  <c:v>0.77117024173991799</c:v>
                </c:pt>
                <c:pt idx="602">
                  <c:v>0.77245338690088294</c:v>
                </c:pt>
                <c:pt idx="603">
                  <c:v>0.77373653206184789</c:v>
                </c:pt>
                <c:pt idx="604">
                  <c:v>0.77501967722281273</c:v>
                </c:pt>
                <c:pt idx="605">
                  <c:v>0.77630282238377768</c:v>
                </c:pt>
                <c:pt idx="606">
                  <c:v>0.77758596754474263</c:v>
                </c:pt>
                <c:pt idx="607">
                  <c:v>0.77886911270570758</c:v>
                </c:pt>
                <c:pt idx="608">
                  <c:v>0.78015225786667242</c:v>
                </c:pt>
                <c:pt idx="609">
                  <c:v>0.78143540302763737</c:v>
                </c:pt>
                <c:pt idx="610">
                  <c:v>0.78271854818860231</c:v>
                </c:pt>
                <c:pt idx="611">
                  <c:v>0.78400169334956726</c:v>
                </c:pt>
                <c:pt idx="612">
                  <c:v>0.7852848385105321</c:v>
                </c:pt>
                <c:pt idx="613">
                  <c:v>0.78656798367149705</c:v>
                </c:pt>
                <c:pt idx="614">
                  <c:v>0.787851128832462</c:v>
                </c:pt>
                <c:pt idx="615">
                  <c:v>0.78913427399342695</c:v>
                </c:pt>
                <c:pt idx="616">
                  <c:v>0.79041741915439179</c:v>
                </c:pt>
                <c:pt idx="617">
                  <c:v>0.79170056431535674</c:v>
                </c:pt>
                <c:pt idx="618">
                  <c:v>0.79298370947632169</c:v>
                </c:pt>
                <c:pt idx="619">
                  <c:v>0.79426685463728663</c:v>
                </c:pt>
                <c:pt idx="620">
                  <c:v>0.79554999979825147</c:v>
                </c:pt>
                <c:pt idx="621">
                  <c:v>0.79683314495921642</c:v>
                </c:pt>
                <c:pt idx="622">
                  <c:v>0.79811629012018137</c:v>
                </c:pt>
                <c:pt idx="623">
                  <c:v>0.79939943528114632</c:v>
                </c:pt>
                <c:pt idx="624">
                  <c:v>0.80068258044211116</c:v>
                </c:pt>
                <c:pt idx="625">
                  <c:v>0.80196572560307611</c:v>
                </c:pt>
                <c:pt idx="626">
                  <c:v>0.80324887076404106</c:v>
                </c:pt>
                <c:pt idx="627">
                  <c:v>0.80453201592500601</c:v>
                </c:pt>
                <c:pt idx="628">
                  <c:v>0.80581516108597084</c:v>
                </c:pt>
                <c:pt idx="629">
                  <c:v>0.80709830624693579</c:v>
                </c:pt>
                <c:pt idx="630">
                  <c:v>0.80838145140790074</c:v>
                </c:pt>
                <c:pt idx="631">
                  <c:v>0.80966459656886569</c:v>
                </c:pt>
                <c:pt idx="632">
                  <c:v>0.81094774172983053</c:v>
                </c:pt>
                <c:pt idx="633">
                  <c:v>0.81223088689079548</c:v>
                </c:pt>
                <c:pt idx="634">
                  <c:v>0.81351403205176043</c:v>
                </c:pt>
                <c:pt idx="635">
                  <c:v>0.81479717721272538</c:v>
                </c:pt>
                <c:pt idx="636">
                  <c:v>0.81608032237369021</c:v>
                </c:pt>
                <c:pt idx="637">
                  <c:v>0.81736346753465516</c:v>
                </c:pt>
                <c:pt idx="638">
                  <c:v>0.81864661269562011</c:v>
                </c:pt>
                <c:pt idx="639">
                  <c:v>0.81992975785658506</c:v>
                </c:pt>
                <c:pt idx="640">
                  <c:v>0.8212129030175499</c:v>
                </c:pt>
                <c:pt idx="641">
                  <c:v>0.82249604817851485</c:v>
                </c:pt>
                <c:pt idx="642">
                  <c:v>0.8237791933394798</c:v>
                </c:pt>
                <c:pt idx="643">
                  <c:v>0.82506233850044475</c:v>
                </c:pt>
                <c:pt idx="644">
                  <c:v>0.82634548366140959</c:v>
                </c:pt>
                <c:pt idx="645">
                  <c:v>0.82762862882237453</c:v>
                </c:pt>
                <c:pt idx="646">
                  <c:v>0.82891177398333948</c:v>
                </c:pt>
                <c:pt idx="647">
                  <c:v>0.83019491914430443</c:v>
                </c:pt>
                <c:pt idx="648">
                  <c:v>0.83147806430526927</c:v>
                </c:pt>
                <c:pt idx="649">
                  <c:v>0.83276120946623422</c:v>
                </c:pt>
                <c:pt idx="650">
                  <c:v>0.83404435462719917</c:v>
                </c:pt>
                <c:pt idx="651">
                  <c:v>0.83532749978816412</c:v>
                </c:pt>
                <c:pt idx="652">
                  <c:v>0.83661064494912896</c:v>
                </c:pt>
                <c:pt idx="653">
                  <c:v>0.83789379011009391</c:v>
                </c:pt>
                <c:pt idx="654">
                  <c:v>0.83917693527105885</c:v>
                </c:pt>
                <c:pt idx="655">
                  <c:v>0.8404600804320238</c:v>
                </c:pt>
                <c:pt idx="656">
                  <c:v>0.84174322559298864</c:v>
                </c:pt>
                <c:pt idx="657">
                  <c:v>0.84302637075395359</c:v>
                </c:pt>
                <c:pt idx="658">
                  <c:v>0.84430951591491854</c:v>
                </c:pt>
                <c:pt idx="659">
                  <c:v>0.84559266107588349</c:v>
                </c:pt>
                <c:pt idx="660">
                  <c:v>0.84687580623684833</c:v>
                </c:pt>
                <c:pt idx="661">
                  <c:v>0.84815895139781328</c:v>
                </c:pt>
                <c:pt idx="662">
                  <c:v>0.84944209655877823</c:v>
                </c:pt>
                <c:pt idx="663">
                  <c:v>0.85072524171974317</c:v>
                </c:pt>
                <c:pt idx="664">
                  <c:v>0.85200838688070812</c:v>
                </c:pt>
                <c:pt idx="665">
                  <c:v>0.85329153204167296</c:v>
                </c:pt>
                <c:pt idx="666">
                  <c:v>0.85457467720263791</c:v>
                </c:pt>
                <c:pt idx="667">
                  <c:v>0.85585782236360286</c:v>
                </c:pt>
                <c:pt idx="668">
                  <c:v>0.85714096752456781</c:v>
                </c:pt>
                <c:pt idx="669">
                  <c:v>0.85842411268553265</c:v>
                </c:pt>
                <c:pt idx="670">
                  <c:v>0.8597072578464976</c:v>
                </c:pt>
                <c:pt idx="671">
                  <c:v>0.86099040300746255</c:v>
                </c:pt>
                <c:pt idx="672">
                  <c:v>0.86227354816842749</c:v>
                </c:pt>
                <c:pt idx="673">
                  <c:v>0.86355669332939233</c:v>
                </c:pt>
                <c:pt idx="674">
                  <c:v>0.86483983849035728</c:v>
                </c:pt>
                <c:pt idx="675">
                  <c:v>0.86612298365132223</c:v>
                </c:pt>
                <c:pt idx="676">
                  <c:v>0.86740612881228718</c:v>
                </c:pt>
                <c:pt idx="677">
                  <c:v>0.86868927397325202</c:v>
                </c:pt>
                <c:pt idx="678">
                  <c:v>0.86997241913421697</c:v>
                </c:pt>
                <c:pt idx="679">
                  <c:v>0.87125556429518192</c:v>
                </c:pt>
                <c:pt idx="680">
                  <c:v>0.87253870945614687</c:v>
                </c:pt>
                <c:pt idx="681">
                  <c:v>0.8738218546171117</c:v>
                </c:pt>
                <c:pt idx="682">
                  <c:v>0.87510499977807665</c:v>
                </c:pt>
                <c:pt idx="683">
                  <c:v>0.8763881449390416</c:v>
                </c:pt>
                <c:pt idx="684">
                  <c:v>0.87767129010000655</c:v>
                </c:pt>
                <c:pt idx="685">
                  <c:v>0.87895443526097139</c:v>
                </c:pt>
                <c:pt idx="686">
                  <c:v>0.88023758042193634</c:v>
                </c:pt>
                <c:pt idx="687">
                  <c:v>0.88152072558290129</c:v>
                </c:pt>
                <c:pt idx="688">
                  <c:v>0.88280387074386624</c:v>
                </c:pt>
                <c:pt idx="689">
                  <c:v>0.88408701590483108</c:v>
                </c:pt>
                <c:pt idx="690">
                  <c:v>0.88537016106579602</c:v>
                </c:pt>
                <c:pt idx="691">
                  <c:v>0.88665330622676097</c:v>
                </c:pt>
                <c:pt idx="692">
                  <c:v>0.88793645138772592</c:v>
                </c:pt>
                <c:pt idx="693">
                  <c:v>0.88921959654869076</c:v>
                </c:pt>
                <c:pt idx="694">
                  <c:v>0.89050274170965571</c:v>
                </c:pt>
                <c:pt idx="695">
                  <c:v>0.89178588687062066</c:v>
                </c:pt>
                <c:pt idx="696">
                  <c:v>0.89306903203158561</c:v>
                </c:pt>
                <c:pt idx="697">
                  <c:v>0.89435217719255045</c:v>
                </c:pt>
                <c:pt idx="698">
                  <c:v>0.8956353223535154</c:v>
                </c:pt>
                <c:pt idx="699">
                  <c:v>0.89691846751448034</c:v>
                </c:pt>
                <c:pt idx="700">
                  <c:v>0.89820161267544529</c:v>
                </c:pt>
                <c:pt idx="701">
                  <c:v>0.89948475783641013</c:v>
                </c:pt>
                <c:pt idx="702">
                  <c:v>0.90076790299737508</c:v>
                </c:pt>
                <c:pt idx="703">
                  <c:v>0.90205104815834003</c:v>
                </c:pt>
                <c:pt idx="704">
                  <c:v>0.90333419331930498</c:v>
                </c:pt>
                <c:pt idx="705">
                  <c:v>0.90461733848026982</c:v>
                </c:pt>
                <c:pt idx="706">
                  <c:v>0.90590048364123477</c:v>
                </c:pt>
                <c:pt idx="707">
                  <c:v>0.90718362880219972</c:v>
                </c:pt>
                <c:pt idx="708">
                  <c:v>0.90846677396316466</c:v>
                </c:pt>
                <c:pt idx="709">
                  <c:v>0.9097499191241295</c:v>
                </c:pt>
                <c:pt idx="710">
                  <c:v>0.91103306428509445</c:v>
                </c:pt>
                <c:pt idx="711">
                  <c:v>0.9123162094460594</c:v>
                </c:pt>
                <c:pt idx="712">
                  <c:v>0.91359935460702435</c:v>
                </c:pt>
                <c:pt idx="713">
                  <c:v>0.91488249976798919</c:v>
                </c:pt>
                <c:pt idx="714">
                  <c:v>0.91616564492895414</c:v>
                </c:pt>
                <c:pt idx="715">
                  <c:v>0.91744879008991909</c:v>
                </c:pt>
                <c:pt idx="716">
                  <c:v>0.91873193525088404</c:v>
                </c:pt>
                <c:pt idx="717">
                  <c:v>0.92001508041184887</c:v>
                </c:pt>
                <c:pt idx="718">
                  <c:v>0.92129822557281382</c:v>
                </c:pt>
                <c:pt idx="719">
                  <c:v>0.92258137073377877</c:v>
                </c:pt>
                <c:pt idx="720">
                  <c:v>0.92386451589474372</c:v>
                </c:pt>
                <c:pt idx="721">
                  <c:v>0.92514766105570856</c:v>
                </c:pt>
                <c:pt idx="722">
                  <c:v>0.92643080621667351</c:v>
                </c:pt>
                <c:pt idx="723">
                  <c:v>0.92771395137763846</c:v>
                </c:pt>
                <c:pt idx="724">
                  <c:v>0.92899709653860341</c:v>
                </c:pt>
                <c:pt idx="725">
                  <c:v>0.93028024169956824</c:v>
                </c:pt>
                <c:pt idx="726">
                  <c:v>0.93156338686053319</c:v>
                </c:pt>
                <c:pt idx="727">
                  <c:v>0.93284653202149814</c:v>
                </c:pt>
                <c:pt idx="728">
                  <c:v>0.93412967718246309</c:v>
                </c:pt>
                <c:pt idx="729">
                  <c:v>0.93541282234342804</c:v>
                </c:pt>
                <c:pt idx="730">
                  <c:v>0.93669596750439288</c:v>
                </c:pt>
                <c:pt idx="731">
                  <c:v>0.93797911266535783</c:v>
                </c:pt>
                <c:pt idx="732">
                  <c:v>0.93926225782632278</c:v>
                </c:pt>
                <c:pt idx="733">
                  <c:v>0.94054540298728773</c:v>
                </c:pt>
                <c:pt idx="734">
                  <c:v>0.94182854814825256</c:v>
                </c:pt>
                <c:pt idx="735">
                  <c:v>0.94311169330921751</c:v>
                </c:pt>
                <c:pt idx="736">
                  <c:v>0.94439483847018246</c:v>
                </c:pt>
                <c:pt idx="737">
                  <c:v>0.94567798363114741</c:v>
                </c:pt>
                <c:pt idx="738">
                  <c:v>0.94696112879211225</c:v>
                </c:pt>
                <c:pt idx="739">
                  <c:v>0.9482442739530772</c:v>
                </c:pt>
                <c:pt idx="740">
                  <c:v>0.94952741911404215</c:v>
                </c:pt>
                <c:pt idx="741">
                  <c:v>0.9508105642750071</c:v>
                </c:pt>
                <c:pt idx="742">
                  <c:v>0.95209370943597194</c:v>
                </c:pt>
                <c:pt idx="743">
                  <c:v>0.95337685459693688</c:v>
                </c:pt>
                <c:pt idx="744">
                  <c:v>0.95465999975790183</c:v>
                </c:pt>
                <c:pt idx="745">
                  <c:v>0.95594314491886678</c:v>
                </c:pt>
                <c:pt idx="746">
                  <c:v>0.95722629007983162</c:v>
                </c:pt>
                <c:pt idx="747">
                  <c:v>0.95850943524079657</c:v>
                </c:pt>
                <c:pt idx="748">
                  <c:v>0.95979258040176152</c:v>
                </c:pt>
                <c:pt idx="749">
                  <c:v>0.96107572556272647</c:v>
                </c:pt>
                <c:pt idx="750">
                  <c:v>0.96235887072369131</c:v>
                </c:pt>
                <c:pt idx="751">
                  <c:v>0.96364201588465626</c:v>
                </c:pt>
                <c:pt idx="752">
                  <c:v>0.9649251610456212</c:v>
                </c:pt>
                <c:pt idx="753">
                  <c:v>0.96620830620658615</c:v>
                </c:pt>
                <c:pt idx="754">
                  <c:v>0.96749145136755099</c:v>
                </c:pt>
                <c:pt idx="755">
                  <c:v>0.96877459652851594</c:v>
                </c:pt>
                <c:pt idx="756">
                  <c:v>0.97005774168948089</c:v>
                </c:pt>
                <c:pt idx="757">
                  <c:v>0.97134088685044584</c:v>
                </c:pt>
                <c:pt idx="758">
                  <c:v>0.97262403201141068</c:v>
                </c:pt>
                <c:pt idx="759">
                  <c:v>0.97390717717237563</c:v>
                </c:pt>
                <c:pt idx="760">
                  <c:v>0.97519032233334058</c:v>
                </c:pt>
                <c:pt idx="761">
                  <c:v>0.97647346749430552</c:v>
                </c:pt>
                <c:pt idx="762">
                  <c:v>0.97775661265527036</c:v>
                </c:pt>
                <c:pt idx="763">
                  <c:v>0.97903975781623531</c:v>
                </c:pt>
                <c:pt idx="764">
                  <c:v>0.98032290297720026</c:v>
                </c:pt>
                <c:pt idx="765">
                  <c:v>0.98160604813816521</c:v>
                </c:pt>
                <c:pt idx="766">
                  <c:v>0.98288919329913005</c:v>
                </c:pt>
                <c:pt idx="767">
                  <c:v>0.984172338460095</c:v>
                </c:pt>
                <c:pt idx="768">
                  <c:v>0.98545548362105995</c:v>
                </c:pt>
                <c:pt idx="769">
                  <c:v>0.9867386287820249</c:v>
                </c:pt>
                <c:pt idx="770">
                  <c:v>0.98802177394298973</c:v>
                </c:pt>
                <c:pt idx="771">
                  <c:v>0.98930491910395468</c:v>
                </c:pt>
                <c:pt idx="772">
                  <c:v>0.99058806426491963</c:v>
                </c:pt>
                <c:pt idx="773">
                  <c:v>0.99187120942588458</c:v>
                </c:pt>
                <c:pt idx="774">
                  <c:v>0.99315435458684942</c:v>
                </c:pt>
                <c:pt idx="775">
                  <c:v>0.99443749974781437</c:v>
                </c:pt>
                <c:pt idx="776">
                  <c:v>0.99572064490877932</c:v>
                </c:pt>
                <c:pt idx="777">
                  <c:v>0.99700379006974427</c:v>
                </c:pt>
                <c:pt idx="778">
                  <c:v>0.9982869352307091</c:v>
                </c:pt>
                <c:pt idx="779">
                  <c:v>0.99957008039167405</c:v>
                </c:pt>
                <c:pt idx="780">
                  <c:v>1.000853225552639</c:v>
                </c:pt>
                <c:pt idx="781">
                  <c:v>1.002136370713604</c:v>
                </c:pt>
                <c:pt idx="782">
                  <c:v>1.0034195158745689</c:v>
                </c:pt>
                <c:pt idx="783">
                  <c:v>1.0047026610355339</c:v>
                </c:pt>
                <c:pt idx="784">
                  <c:v>1.0059858061964986</c:v>
                </c:pt>
                <c:pt idx="785">
                  <c:v>1.0072689513574635</c:v>
                </c:pt>
                <c:pt idx="786">
                  <c:v>1.0085520965184285</c:v>
                </c:pt>
                <c:pt idx="787">
                  <c:v>1.0098352416793934</c:v>
                </c:pt>
                <c:pt idx="788">
                  <c:v>1.0111183868403584</c:v>
                </c:pt>
                <c:pt idx="789">
                  <c:v>1.0124015320013233</c:v>
                </c:pt>
                <c:pt idx="790">
                  <c:v>1.0136846771622883</c:v>
                </c:pt>
                <c:pt idx="791">
                  <c:v>1.0149678223232532</c:v>
                </c:pt>
                <c:pt idx="792">
                  <c:v>1.0162509674842179</c:v>
                </c:pt>
                <c:pt idx="793">
                  <c:v>1.0175341126451829</c:v>
                </c:pt>
                <c:pt idx="794">
                  <c:v>1.0188172578061478</c:v>
                </c:pt>
                <c:pt idx="795">
                  <c:v>1.0201004029671128</c:v>
                </c:pt>
                <c:pt idx="796">
                  <c:v>1.0213835481280777</c:v>
                </c:pt>
                <c:pt idx="797">
                  <c:v>1.0226666932890427</c:v>
                </c:pt>
                <c:pt idx="798">
                  <c:v>1.0239498384500076</c:v>
                </c:pt>
                <c:pt idx="799">
                  <c:v>1.0252329836109726</c:v>
                </c:pt>
                <c:pt idx="800">
                  <c:v>1.0265161287719375</c:v>
                </c:pt>
                <c:pt idx="801">
                  <c:v>1.0277992739329023</c:v>
                </c:pt>
                <c:pt idx="802">
                  <c:v>1.0290824190938672</c:v>
                </c:pt>
                <c:pt idx="803">
                  <c:v>1.0303655642548322</c:v>
                </c:pt>
                <c:pt idx="804">
                  <c:v>1.0316487094157971</c:v>
                </c:pt>
                <c:pt idx="805">
                  <c:v>1.0329318545767621</c:v>
                </c:pt>
                <c:pt idx="806">
                  <c:v>1.034214999737727</c:v>
                </c:pt>
                <c:pt idx="807">
                  <c:v>1.035498144898692</c:v>
                </c:pt>
                <c:pt idx="808">
                  <c:v>1.0367812900596569</c:v>
                </c:pt>
                <c:pt idx="809">
                  <c:v>1.0380644352206216</c:v>
                </c:pt>
                <c:pt idx="810">
                  <c:v>1.0393475803815866</c:v>
                </c:pt>
                <c:pt idx="811">
                  <c:v>1.0406307255425515</c:v>
                </c:pt>
                <c:pt idx="812">
                  <c:v>1.0419138707035165</c:v>
                </c:pt>
                <c:pt idx="813">
                  <c:v>1.0431970158644814</c:v>
                </c:pt>
                <c:pt idx="814">
                  <c:v>1.0444801610254464</c:v>
                </c:pt>
                <c:pt idx="815">
                  <c:v>1.0457633061864113</c:v>
                </c:pt>
                <c:pt idx="816">
                  <c:v>1.0470464513473763</c:v>
                </c:pt>
                <c:pt idx="817">
                  <c:v>1.048329596508341</c:v>
                </c:pt>
                <c:pt idx="818">
                  <c:v>1.049612741669306</c:v>
                </c:pt>
                <c:pt idx="819">
                  <c:v>1.0508958868302709</c:v>
                </c:pt>
                <c:pt idx="820">
                  <c:v>1.0521790319912359</c:v>
                </c:pt>
                <c:pt idx="821">
                  <c:v>1.0534621771522008</c:v>
                </c:pt>
                <c:pt idx="822">
                  <c:v>1.0547453223131658</c:v>
                </c:pt>
                <c:pt idx="823">
                  <c:v>1.0560284674741307</c:v>
                </c:pt>
                <c:pt idx="824">
                  <c:v>1.0573116126350957</c:v>
                </c:pt>
                <c:pt idx="825">
                  <c:v>1.0585947577960604</c:v>
                </c:pt>
                <c:pt idx="826">
                  <c:v>1.0598779029570253</c:v>
                </c:pt>
                <c:pt idx="827">
                  <c:v>1.0611610481179903</c:v>
                </c:pt>
                <c:pt idx="828">
                  <c:v>1.0624441932789552</c:v>
                </c:pt>
                <c:pt idx="829">
                  <c:v>1.0637273384399202</c:v>
                </c:pt>
                <c:pt idx="830">
                  <c:v>1.0650104836008851</c:v>
                </c:pt>
                <c:pt idx="831">
                  <c:v>1.0662936287618501</c:v>
                </c:pt>
                <c:pt idx="832">
                  <c:v>1.067576773922815</c:v>
                </c:pt>
                <c:pt idx="833">
                  <c:v>1.0688599190837798</c:v>
                </c:pt>
                <c:pt idx="834">
                  <c:v>1.0701430642447447</c:v>
                </c:pt>
                <c:pt idx="835">
                  <c:v>1.0714262094057097</c:v>
                </c:pt>
                <c:pt idx="836">
                  <c:v>1.0727093545666746</c:v>
                </c:pt>
                <c:pt idx="837">
                  <c:v>1.0739924997276395</c:v>
                </c:pt>
                <c:pt idx="838">
                  <c:v>1.0752756448886045</c:v>
                </c:pt>
                <c:pt idx="839">
                  <c:v>1.0765587900495694</c:v>
                </c:pt>
                <c:pt idx="840">
                  <c:v>1.0778419352105344</c:v>
                </c:pt>
                <c:pt idx="841">
                  <c:v>1.0791250803714991</c:v>
                </c:pt>
                <c:pt idx="842">
                  <c:v>1.0804082255324641</c:v>
                </c:pt>
                <c:pt idx="843">
                  <c:v>1.081691370693429</c:v>
                </c:pt>
                <c:pt idx="844">
                  <c:v>1.082974515854394</c:v>
                </c:pt>
                <c:pt idx="845">
                  <c:v>1.0842576610153589</c:v>
                </c:pt>
                <c:pt idx="846">
                  <c:v>1.0855408061763239</c:v>
                </c:pt>
                <c:pt idx="847">
                  <c:v>1.0868239513372888</c:v>
                </c:pt>
                <c:pt idx="848">
                  <c:v>1.0881070964982538</c:v>
                </c:pt>
                <c:pt idx="849">
                  <c:v>1.0893902416592185</c:v>
                </c:pt>
                <c:pt idx="850">
                  <c:v>1.0906733868201834</c:v>
                </c:pt>
                <c:pt idx="851">
                  <c:v>1.0919565319811484</c:v>
                </c:pt>
                <c:pt idx="852">
                  <c:v>1.0932396771421133</c:v>
                </c:pt>
                <c:pt idx="853">
                  <c:v>1.0945228223030783</c:v>
                </c:pt>
                <c:pt idx="854">
                  <c:v>1.0958059674640432</c:v>
                </c:pt>
                <c:pt idx="855">
                  <c:v>1.0970891126250082</c:v>
                </c:pt>
                <c:pt idx="856">
                  <c:v>1.0983722577859731</c:v>
                </c:pt>
                <c:pt idx="857">
                  <c:v>1.0996554029469379</c:v>
                </c:pt>
                <c:pt idx="858">
                  <c:v>1.1009385481079028</c:v>
                </c:pt>
                <c:pt idx="859">
                  <c:v>1.1022216932688678</c:v>
                </c:pt>
                <c:pt idx="860">
                  <c:v>1.1035048384298327</c:v>
                </c:pt>
                <c:pt idx="861">
                  <c:v>1.1047879835907977</c:v>
                </c:pt>
                <c:pt idx="862">
                  <c:v>1.1060711287517626</c:v>
                </c:pt>
                <c:pt idx="863">
                  <c:v>1.1073542739127276</c:v>
                </c:pt>
                <c:pt idx="864">
                  <c:v>1.1086374190736925</c:v>
                </c:pt>
                <c:pt idx="865">
                  <c:v>1.1099205642346575</c:v>
                </c:pt>
                <c:pt idx="866">
                  <c:v>1.1112037093956222</c:v>
                </c:pt>
                <c:pt idx="867">
                  <c:v>1.1124868545565871</c:v>
                </c:pt>
                <c:pt idx="868">
                  <c:v>1.1137699997175521</c:v>
                </c:pt>
                <c:pt idx="869">
                  <c:v>1.115053144878517</c:v>
                </c:pt>
                <c:pt idx="870">
                  <c:v>1.116336290039482</c:v>
                </c:pt>
                <c:pt idx="871">
                  <c:v>1.1176194352004469</c:v>
                </c:pt>
                <c:pt idx="872">
                  <c:v>1.1189025803614119</c:v>
                </c:pt>
                <c:pt idx="873">
                  <c:v>1.1201857255223768</c:v>
                </c:pt>
                <c:pt idx="874">
                  <c:v>1.1214688706833416</c:v>
                </c:pt>
                <c:pt idx="875">
                  <c:v>1.1227520158443065</c:v>
                </c:pt>
                <c:pt idx="876">
                  <c:v>1.1240351610052715</c:v>
                </c:pt>
                <c:pt idx="877">
                  <c:v>1.1253183061662364</c:v>
                </c:pt>
                <c:pt idx="878">
                  <c:v>1.1266014513272014</c:v>
                </c:pt>
                <c:pt idx="879">
                  <c:v>1.1278845964881663</c:v>
                </c:pt>
                <c:pt idx="880">
                  <c:v>1.1291677416491313</c:v>
                </c:pt>
                <c:pt idx="881">
                  <c:v>1.1304508868100962</c:v>
                </c:pt>
                <c:pt idx="882">
                  <c:v>1.1317340319710609</c:v>
                </c:pt>
                <c:pt idx="883">
                  <c:v>1.1330171771320259</c:v>
                </c:pt>
                <c:pt idx="884">
                  <c:v>1.1343003222929908</c:v>
                </c:pt>
                <c:pt idx="885">
                  <c:v>1.1355834674539558</c:v>
                </c:pt>
                <c:pt idx="886">
                  <c:v>1.1368666126149207</c:v>
                </c:pt>
                <c:pt idx="887">
                  <c:v>1.1381497577758857</c:v>
                </c:pt>
                <c:pt idx="888">
                  <c:v>1.1394329029368506</c:v>
                </c:pt>
                <c:pt idx="889">
                  <c:v>1.1407160480978156</c:v>
                </c:pt>
                <c:pt idx="890">
                  <c:v>1.1419991932587803</c:v>
                </c:pt>
                <c:pt idx="891">
                  <c:v>1.1432823384197452</c:v>
                </c:pt>
                <c:pt idx="892">
                  <c:v>1.1445654835807102</c:v>
                </c:pt>
                <c:pt idx="893">
                  <c:v>1.1458486287416751</c:v>
                </c:pt>
                <c:pt idx="894">
                  <c:v>1.1471317739026401</c:v>
                </c:pt>
                <c:pt idx="895">
                  <c:v>1.148414919063605</c:v>
                </c:pt>
                <c:pt idx="896">
                  <c:v>1.14969806422457</c:v>
                </c:pt>
                <c:pt idx="897">
                  <c:v>1.1509812093855349</c:v>
                </c:pt>
                <c:pt idx="898">
                  <c:v>1.1522643545464997</c:v>
                </c:pt>
                <c:pt idx="899">
                  <c:v>1.1535474997074646</c:v>
                </c:pt>
                <c:pt idx="900">
                  <c:v>1.1548306448684296</c:v>
                </c:pt>
                <c:pt idx="901">
                  <c:v>1.1561137900293945</c:v>
                </c:pt>
                <c:pt idx="902">
                  <c:v>1.1573969351903595</c:v>
                </c:pt>
                <c:pt idx="903">
                  <c:v>1.1586800803513244</c:v>
                </c:pt>
                <c:pt idx="904">
                  <c:v>1.1599632255122894</c:v>
                </c:pt>
                <c:pt idx="905">
                  <c:v>1.1612463706732543</c:v>
                </c:pt>
                <c:pt idx="906">
                  <c:v>1.162529515834219</c:v>
                </c:pt>
                <c:pt idx="907">
                  <c:v>1.163812660995184</c:v>
                </c:pt>
                <c:pt idx="908">
                  <c:v>1.1650958061561489</c:v>
                </c:pt>
                <c:pt idx="909">
                  <c:v>1.1663789513171139</c:v>
                </c:pt>
                <c:pt idx="910">
                  <c:v>1.1676620964780788</c:v>
                </c:pt>
                <c:pt idx="911">
                  <c:v>1.1689452416390438</c:v>
                </c:pt>
                <c:pt idx="912">
                  <c:v>1.1702283868000087</c:v>
                </c:pt>
                <c:pt idx="913">
                  <c:v>1.1715115319609737</c:v>
                </c:pt>
                <c:pt idx="914">
                  <c:v>1.1727946771219384</c:v>
                </c:pt>
                <c:pt idx="915">
                  <c:v>1.1740778222829034</c:v>
                </c:pt>
                <c:pt idx="916">
                  <c:v>1.1753609674438683</c:v>
                </c:pt>
                <c:pt idx="917">
                  <c:v>1.1766441126048333</c:v>
                </c:pt>
                <c:pt idx="918">
                  <c:v>1.1779272577657982</c:v>
                </c:pt>
              </c:numCache>
            </c:numRef>
          </c:xVal>
          <c:yVal>
            <c:numRef>
              <c:f>Viscosity!$OG$2:$OG$17600</c:f>
              <c:numCache>
                <c:formatCode>General</c:formatCode>
                <c:ptCount val="17599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-4</c:v>
                </c:pt>
                <c:pt idx="26">
                  <c:v>4</c:v>
                </c:pt>
                <c:pt idx="27">
                  <c:v>4</c:v>
                </c:pt>
                <c:pt idx="28">
                  <c:v>8</c:v>
                </c:pt>
                <c:pt idx="29">
                  <c:v>8</c:v>
                </c:pt>
                <c:pt idx="30">
                  <c:v>4</c:v>
                </c:pt>
                <c:pt idx="31">
                  <c:v>-91.9</c:v>
                </c:pt>
                <c:pt idx="32">
                  <c:v>-4</c:v>
                </c:pt>
                <c:pt idx="33">
                  <c:v>8</c:v>
                </c:pt>
                <c:pt idx="34">
                  <c:v>-8</c:v>
                </c:pt>
                <c:pt idx="35">
                  <c:v>0</c:v>
                </c:pt>
                <c:pt idx="36">
                  <c:v>-4</c:v>
                </c:pt>
                <c:pt idx="37">
                  <c:v>0</c:v>
                </c:pt>
                <c:pt idx="38">
                  <c:v>-4</c:v>
                </c:pt>
                <c:pt idx="39">
                  <c:v>8</c:v>
                </c:pt>
                <c:pt idx="40">
                  <c:v>-4</c:v>
                </c:pt>
                <c:pt idx="41">
                  <c:v>12</c:v>
                </c:pt>
                <c:pt idx="42">
                  <c:v>-4</c:v>
                </c:pt>
                <c:pt idx="43">
                  <c:v>-8</c:v>
                </c:pt>
                <c:pt idx="44">
                  <c:v>93</c:v>
                </c:pt>
                <c:pt idx="45">
                  <c:v>-28</c:v>
                </c:pt>
                <c:pt idx="46">
                  <c:v>28</c:v>
                </c:pt>
                <c:pt idx="47">
                  <c:v>-47.8</c:v>
                </c:pt>
                <c:pt idx="48">
                  <c:v>-44.2</c:v>
                </c:pt>
                <c:pt idx="49">
                  <c:v>0</c:v>
                </c:pt>
                <c:pt idx="50">
                  <c:v>-16</c:v>
                </c:pt>
                <c:pt idx="51">
                  <c:v>0</c:v>
                </c:pt>
                <c:pt idx="52">
                  <c:v>33</c:v>
                </c:pt>
                <c:pt idx="53">
                  <c:v>-4</c:v>
                </c:pt>
                <c:pt idx="54">
                  <c:v>12</c:v>
                </c:pt>
                <c:pt idx="55">
                  <c:v>-4</c:v>
                </c:pt>
                <c:pt idx="56">
                  <c:v>-4</c:v>
                </c:pt>
                <c:pt idx="57">
                  <c:v>0</c:v>
                </c:pt>
                <c:pt idx="58">
                  <c:v>0</c:v>
                </c:pt>
                <c:pt idx="59">
                  <c:v>-4</c:v>
                </c:pt>
                <c:pt idx="60">
                  <c:v>-4</c:v>
                </c:pt>
                <c:pt idx="61">
                  <c:v>-8</c:v>
                </c:pt>
                <c:pt idx="62">
                  <c:v>-4</c:v>
                </c:pt>
                <c:pt idx="63">
                  <c:v>0</c:v>
                </c:pt>
                <c:pt idx="64">
                  <c:v>8</c:v>
                </c:pt>
                <c:pt idx="65">
                  <c:v>-4</c:v>
                </c:pt>
                <c:pt idx="66">
                  <c:v>-8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-4</c:v>
                </c:pt>
                <c:pt idx="71">
                  <c:v>-4</c:v>
                </c:pt>
                <c:pt idx="72">
                  <c:v>-4</c:v>
                </c:pt>
                <c:pt idx="73">
                  <c:v>36</c:v>
                </c:pt>
                <c:pt idx="74">
                  <c:v>-32</c:v>
                </c:pt>
                <c:pt idx="75">
                  <c:v>0</c:v>
                </c:pt>
                <c:pt idx="76">
                  <c:v>24</c:v>
                </c:pt>
                <c:pt idx="77">
                  <c:v>0</c:v>
                </c:pt>
                <c:pt idx="78">
                  <c:v>73</c:v>
                </c:pt>
                <c:pt idx="79">
                  <c:v>-8</c:v>
                </c:pt>
                <c:pt idx="80">
                  <c:v>0</c:v>
                </c:pt>
                <c:pt idx="81">
                  <c:v>8</c:v>
                </c:pt>
                <c:pt idx="82">
                  <c:v>-4</c:v>
                </c:pt>
                <c:pt idx="83">
                  <c:v>-4</c:v>
                </c:pt>
                <c:pt idx="84">
                  <c:v>-8</c:v>
                </c:pt>
                <c:pt idx="85">
                  <c:v>0</c:v>
                </c:pt>
                <c:pt idx="86">
                  <c:v>4</c:v>
                </c:pt>
                <c:pt idx="87">
                  <c:v>12</c:v>
                </c:pt>
                <c:pt idx="88">
                  <c:v>0</c:v>
                </c:pt>
                <c:pt idx="89">
                  <c:v>8</c:v>
                </c:pt>
                <c:pt idx="90">
                  <c:v>-8</c:v>
                </c:pt>
                <c:pt idx="91">
                  <c:v>-4</c:v>
                </c:pt>
                <c:pt idx="92">
                  <c:v>20</c:v>
                </c:pt>
                <c:pt idx="93">
                  <c:v>20</c:v>
                </c:pt>
                <c:pt idx="94">
                  <c:v>-4</c:v>
                </c:pt>
                <c:pt idx="95">
                  <c:v>0</c:v>
                </c:pt>
                <c:pt idx="96">
                  <c:v>0</c:v>
                </c:pt>
                <c:pt idx="97">
                  <c:v>-4</c:v>
                </c:pt>
                <c:pt idx="98">
                  <c:v>28</c:v>
                </c:pt>
                <c:pt idx="99">
                  <c:v>-4</c:v>
                </c:pt>
                <c:pt idx="100">
                  <c:v>0</c:v>
                </c:pt>
                <c:pt idx="101">
                  <c:v>36</c:v>
                </c:pt>
                <c:pt idx="102">
                  <c:v>4</c:v>
                </c:pt>
                <c:pt idx="103">
                  <c:v>-4</c:v>
                </c:pt>
                <c:pt idx="104">
                  <c:v>0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20</c:v>
                </c:pt>
                <c:pt idx="112">
                  <c:v>0</c:v>
                </c:pt>
                <c:pt idx="113">
                  <c:v>-4</c:v>
                </c:pt>
                <c:pt idx="114">
                  <c:v>0</c:v>
                </c:pt>
                <c:pt idx="115">
                  <c:v>0</c:v>
                </c:pt>
                <c:pt idx="116">
                  <c:v>4</c:v>
                </c:pt>
                <c:pt idx="117">
                  <c:v>8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-8</c:v>
                </c:pt>
                <c:pt idx="122">
                  <c:v>-4</c:v>
                </c:pt>
                <c:pt idx="123">
                  <c:v>0</c:v>
                </c:pt>
                <c:pt idx="124">
                  <c:v>8</c:v>
                </c:pt>
                <c:pt idx="125">
                  <c:v>12</c:v>
                </c:pt>
                <c:pt idx="126">
                  <c:v>0</c:v>
                </c:pt>
                <c:pt idx="127">
                  <c:v>-4</c:v>
                </c:pt>
                <c:pt idx="128">
                  <c:v>8</c:v>
                </c:pt>
                <c:pt idx="129">
                  <c:v>-12</c:v>
                </c:pt>
                <c:pt idx="130">
                  <c:v>-4</c:v>
                </c:pt>
                <c:pt idx="131">
                  <c:v>-4</c:v>
                </c:pt>
                <c:pt idx="132">
                  <c:v>0</c:v>
                </c:pt>
                <c:pt idx="133">
                  <c:v>8</c:v>
                </c:pt>
                <c:pt idx="134">
                  <c:v>4</c:v>
                </c:pt>
                <c:pt idx="135">
                  <c:v>41</c:v>
                </c:pt>
                <c:pt idx="136">
                  <c:v>-4</c:v>
                </c:pt>
                <c:pt idx="137">
                  <c:v>0</c:v>
                </c:pt>
                <c:pt idx="138">
                  <c:v>0</c:v>
                </c:pt>
                <c:pt idx="139">
                  <c:v>41</c:v>
                </c:pt>
                <c:pt idx="140">
                  <c:v>53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20</c:v>
                </c:pt>
                <c:pt idx="145">
                  <c:v>79</c:v>
                </c:pt>
                <c:pt idx="146">
                  <c:v>0</c:v>
                </c:pt>
                <c:pt idx="147">
                  <c:v>0</c:v>
                </c:pt>
                <c:pt idx="148">
                  <c:v>20</c:v>
                </c:pt>
                <c:pt idx="149">
                  <c:v>79</c:v>
                </c:pt>
                <c:pt idx="150">
                  <c:v>-4</c:v>
                </c:pt>
                <c:pt idx="151">
                  <c:v>-8</c:v>
                </c:pt>
                <c:pt idx="152">
                  <c:v>0</c:v>
                </c:pt>
                <c:pt idx="153">
                  <c:v>0</c:v>
                </c:pt>
                <c:pt idx="154">
                  <c:v>-8</c:v>
                </c:pt>
                <c:pt idx="155">
                  <c:v>-4</c:v>
                </c:pt>
                <c:pt idx="156">
                  <c:v>-4</c:v>
                </c:pt>
                <c:pt idx="157">
                  <c:v>-8</c:v>
                </c:pt>
                <c:pt idx="158">
                  <c:v>0</c:v>
                </c:pt>
                <c:pt idx="159">
                  <c:v>0</c:v>
                </c:pt>
                <c:pt idx="160">
                  <c:v>33</c:v>
                </c:pt>
                <c:pt idx="161">
                  <c:v>8</c:v>
                </c:pt>
                <c:pt idx="162">
                  <c:v>-4</c:v>
                </c:pt>
                <c:pt idx="163">
                  <c:v>-4</c:v>
                </c:pt>
                <c:pt idx="164">
                  <c:v>33</c:v>
                </c:pt>
                <c:pt idx="165">
                  <c:v>-4</c:v>
                </c:pt>
                <c:pt idx="166">
                  <c:v>-8</c:v>
                </c:pt>
                <c:pt idx="167">
                  <c:v>-4</c:v>
                </c:pt>
                <c:pt idx="168">
                  <c:v>-8</c:v>
                </c:pt>
                <c:pt idx="169">
                  <c:v>-12</c:v>
                </c:pt>
                <c:pt idx="170">
                  <c:v>-8</c:v>
                </c:pt>
                <c:pt idx="171">
                  <c:v>-8</c:v>
                </c:pt>
                <c:pt idx="172">
                  <c:v>-4</c:v>
                </c:pt>
                <c:pt idx="173">
                  <c:v>0</c:v>
                </c:pt>
                <c:pt idx="174">
                  <c:v>12</c:v>
                </c:pt>
                <c:pt idx="175">
                  <c:v>-8</c:v>
                </c:pt>
                <c:pt idx="176">
                  <c:v>-4</c:v>
                </c:pt>
                <c:pt idx="177">
                  <c:v>-8</c:v>
                </c:pt>
                <c:pt idx="178">
                  <c:v>4</c:v>
                </c:pt>
                <c:pt idx="179">
                  <c:v>-8</c:v>
                </c:pt>
                <c:pt idx="180">
                  <c:v>-8</c:v>
                </c:pt>
                <c:pt idx="181">
                  <c:v>-8</c:v>
                </c:pt>
                <c:pt idx="182">
                  <c:v>-8</c:v>
                </c:pt>
                <c:pt idx="183">
                  <c:v>-4</c:v>
                </c:pt>
                <c:pt idx="184">
                  <c:v>0</c:v>
                </c:pt>
                <c:pt idx="185">
                  <c:v>-4</c:v>
                </c:pt>
                <c:pt idx="186">
                  <c:v>-8</c:v>
                </c:pt>
                <c:pt idx="187">
                  <c:v>-4</c:v>
                </c:pt>
                <c:pt idx="188">
                  <c:v>-4</c:v>
                </c:pt>
                <c:pt idx="189">
                  <c:v>-4</c:v>
                </c:pt>
                <c:pt idx="190">
                  <c:v>-4</c:v>
                </c:pt>
                <c:pt idx="191">
                  <c:v>-8</c:v>
                </c:pt>
                <c:pt idx="192">
                  <c:v>-4</c:v>
                </c:pt>
                <c:pt idx="193">
                  <c:v>-8</c:v>
                </c:pt>
                <c:pt idx="194">
                  <c:v>-4</c:v>
                </c:pt>
                <c:pt idx="195">
                  <c:v>-4</c:v>
                </c:pt>
                <c:pt idx="196">
                  <c:v>-4</c:v>
                </c:pt>
                <c:pt idx="197">
                  <c:v>-8</c:v>
                </c:pt>
                <c:pt idx="198">
                  <c:v>-12</c:v>
                </c:pt>
                <c:pt idx="199">
                  <c:v>-4</c:v>
                </c:pt>
                <c:pt idx="200">
                  <c:v>-8</c:v>
                </c:pt>
                <c:pt idx="201">
                  <c:v>-4</c:v>
                </c:pt>
                <c:pt idx="202">
                  <c:v>-4</c:v>
                </c:pt>
                <c:pt idx="203">
                  <c:v>-12</c:v>
                </c:pt>
                <c:pt idx="204">
                  <c:v>4</c:v>
                </c:pt>
                <c:pt idx="205">
                  <c:v>-4</c:v>
                </c:pt>
                <c:pt idx="206">
                  <c:v>8</c:v>
                </c:pt>
                <c:pt idx="207">
                  <c:v>16</c:v>
                </c:pt>
                <c:pt idx="208">
                  <c:v>-8</c:v>
                </c:pt>
                <c:pt idx="209">
                  <c:v>44</c:v>
                </c:pt>
                <c:pt idx="210">
                  <c:v>0</c:v>
                </c:pt>
                <c:pt idx="211">
                  <c:v>-4</c:v>
                </c:pt>
                <c:pt idx="212">
                  <c:v>44</c:v>
                </c:pt>
                <c:pt idx="213">
                  <c:v>-8</c:v>
                </c:pt>
                <c:pt idx="214">
                  <c:v>-12</c:v>
                </c:pt>
                <c:pt idx="215">
                  <c:v>-8</c:v>
                </c:pt>
                <c:pt idx="216">
                  <c:v>-8</c:v>
                </c:pt>
                <c:pt idx="217">
                  <c:v>-8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-4</c:v>
                </c:pt>
                <c:pt idx="225">
                  <c:v>-12</c:v>
                </c:pt>
                <c:pt idx="226">
                  <c:v>16</c:v>
                </c:pt>
                <c:pt idx="227">
                  <c:v>12</c:v>
                </c:pt>
                <c:pt idx="228">
                  <c:v>0</c:v>
                </c:pt>
                <c:pt idx="229">
                  <c:v>-4</c:v>
                </c:pt>
                <c:pt idx="230">
                  <c:v>4</c:v>
                </c:pt>
                <c:pt idx="231">
                  <c:v>20</c:v>
                </c:pt>
                <c:pt idx="232">
                  <c:v>53</c:v>
                </c:pt>
                <c:pt idx="233">
                  <c:v>0</c:v>
                </c:pt>
                <c:pt idx="234">
                  <c:v>16</c:v>
                </c:pt>
                <c:pt idx="235">
                  <c:v>0</c:v>
                </c:pt>
                <c:pt idx="236">
                  <c:v>-12</c:v>
                </c:pt>
                <c:pt idx="237">
                  <c:v>-8</c:v>
                </c:pt>
                <c:pt idx="238">
                  <c:v>-4</c:v>
                </c:pt>
                <c:pt idx="239">
                  <c:v>28</c:v>
                </c:pt>
                <c:pt idx="240">
                  <c:v>-24</c:v>
                </c:pt>
                <c:pt idx="241">
                  <c:v>0</c:v>
                </c:pt>
                <c:pt idx="242">
                  <c:v>-8</c:v>
                </c:pt>
                <c:pt idx="243">
                  <c:v>-12</c:v>
                </c:pt>
                <c:pt idx="244">
                  <c:v>-8</c:v>
                </c:pt>
                <c:pt idx="245">
                  <c:v>0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-12</c:v>
                </c:pt>
                <c:pt idx="252">
                  <c:v>-8</c:v>
                </c:pt>
                <c:pt idx="253">
                  <c:v>-8</c:v>
                </c:pt>
                <c:pt idx="254">
                  <c:v>0</c:v>
                </c:pt>
                <c:pt idx="255">
                  <c:v>-4</c:v>
                </c:pt>
                <c:pt idx="256">
                  <c:v>4</c:v>
                </c:pt>
                <c:pt idx="257">
                  <c:v>0</c:v>
                </c:pt>
                <c:pt idx="258">
                  <c:v>-4</c:v>
                </c:pt>
                <c:pt idx="259">
                  <c:v>-4</c:v>
                </c:pt>
                <c:pt idx="260">
                  <c:v>-12</c:v>
                </c:pt>
                <c:pt idx="261">
                  <c:v>4</c:v>
                </c:pt>
                <c:pt idx="262">
                  <c:v>-16</c:v>
                </c:pt>
                <c:pt idx="263">
                  <c:v>0</c:v>
                </c:pt>
                <c:pt idx="264">
                  <c:v>-8</c:v>
                </c:pt>
                <c:pt idx="265">
                  <c:v>4</c:v>
                </c:pt>
                <c:pt idx="266">
                  <c:v>-8</c:v>
                </c:pt>
                <c:pt idx="267">
                  <c:v>-4</c:v>
                </c:pt>
                <c:pt idx="268">
                  <c:v>-8</c:v>
                </c:pt>
                <c:pt idx="269">
                  <c:v>4</c:v>
                </c:pt>
                <c:pt idx="270">
                  <c:v>0</c:v>
                </c:pt>
                <c:pt idx="271">
                  <c:v>-12</c:v>
                </c:pt>
                <c:pt idx="272">
                  <c:v>79</c:v>
                </c:pt>
                <c:pt idx="273">
                  <c:v>-8</c:v>
                </c:pt>
                <c:pt idx="274">
                  <c:v>-8</c:v>
                </c:pt>
                <c:pt idx="275">
                  <c:v>-12</c:v>
                </c:pt>
                <c:pt idx="276">
                  <c:v>8</c:v>
                </c:pt>
                <c:pt idx="277">
                  <c:v>-8</c:v>
                </c:pt>
                <c:pt idx="278">
                  <c:v>-4</c:v>
                </c:pt>
                <c:pt idx="279">
                  <c:v>-8</c:v>
                </c:pt>
                <c:pt idx="280">
                  <c:v>-4</c:v>
                </c:pt>
                <c:pt idx="281">
                  <c:v>4</c:v>
                </c:pt>
                <c:pt idx="282">
                  <c:v>-8</c:v>
                </c:pt>
                <c:pt idx="283">
                  <c:v>-8</c:v>
                </c:pt>
                <c:pt idx="284">
                  <c:v>-12</c:v>
                </c:pt>
                <c:pt idx="285">
                  <c:v>8</c:v>
                </c:pt>
                <c:pt idx="286">
                  <c:v>-8</c:v>
                </c:pt>
                <c:pt idx="287">
                  <c:v>-12</c:v>
                </c:pt>
                <c:pt idx="288">
                  <c:v>-8</c:v>
                </c:pt>
                <c:pt idx="289">
                  <c:v>-4</c:v>
                </c:pt>
                <c:pt idx="290">
                  <c:v>-8</c:v>
                </c:pt>
                <c:pt idx="291">
                  <c:v>4</c:v>
                </c:pt>
                <c:pt idx="292">
                  <c:v>4</c:v>
                </c:pt>
                <c:pt idx="293">
                  <c:v>-8</c:v>
                </c:pt>
                <c:pt idx="294">
                  <c:v>-8</c:v>
                </c:pt>
                <c:pt idx="295">
                  <c:v>64</c:v>
                </c:pt>
                <c:pt idx="296">
                  <c:v>-4</c:v>
                </c:pt>
                <c:pt idx="297">
                  <c:v>-8</c:v>
                </c:pt>
                <c:pt idx="298">
                  <c:v>-4</c:v>
                </c:pt>
                <c:pt idx="299">
                  <c:v>8</c:v>
                </c:pt>
                <c:pt idx="300">
                  <c:v>79</c:v>
                </c:pt>
                <c:pt idx="301">
                  <c:v>0</c:v>
                </c:pt>
                <c:pt idx="302">
                  <c:v>8</c:v>
                </c:pt>
                <c:pt idx="303">
                  <c:v>0</c:v>
                </c:pt>
                <c:pt idx="304">
                  <c:v>84</c:v>
                </c:pt>
                <c:pt idx="305">
                  <c:v>36</c:v>
                </c:pt>
                <c:pt idx="306">
                  <c:v>-12</c:v>
                </c:pt>
                <c:pt idx="307">
                  <c:v>-8</c:v>
                </c:pt>
                <c:pt idx="308">
                  <c:v>-8</c:v>
                </c:pt>
                <c:pt idx="309">
                  <c:v>-4</c:v>
                </c:pt>
                <c:pt idx="310">
                  <c:v>-16</c:v>
                </c:pt>
                <c:pt idx="311">
                  <c:v>-8</c:v>
                </c:pt>
                <c:pt idx="312">
                  <c:v>0</c:v>
                </c:pt>
                <c:pt idx="313">
                  <c:v>-8</c:v>
                </c:pt>
                <c:pt idx="314">
                  <c:v>-8</c:v>
                </c:pt>
                <c:pt idx="315">
                  <c:v>-8</c:v>
                </c:pt>
                <c:pt idx="316">
                  <c:v>-8</c:v>
                </c:pt>
                <c:pt idx="317">
                  <c:v>-4</c:v>
                </c:pt>
                <c:pt idx="318">
                  <c:v>48</c:v>
                </c:pt>
                <c:pt idx="319">
                  <c:v>0</c:v>
                </c:pt>
                <c:pt idx="320">
                  <c:v>0</c:v>
                </c:pt>
                <c:pt idx="321">
                  <c:v>-8</c:v>
                </c:pt>
                <c:pt idx="322">
                  <c:v>36</c:v>
                </c:pt>
                <c:pt idx="323">
                  <c:v>-12</c:v>
                </c:pt>
                <c:pt idx="324">
                  <c:v>-8</c:v>
                </c:pt>
                <c:pt idx="325">
                  <c:v>-4</c:v>
                </c:pt>
                <c:pt idx="326">
                  <c:v>0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-8</c:v>
                </c:pt>
                <c:pt idx="332">
                  <c:v>-4</c:v>
                </c:pt>
                <c:pt idx="333">
                  <c:v>41</c:v>
                </c:pt>
                <c:pt idx="334">
                  <c:v>-12</c:v>
                </c:pt>
                <c:pt idx="335">
                  <c:v>24</c:v>
                </c:pt>
                <c:pt idx="336">
                  <c:v>-12</c:v>
                </c:pt>
                <c:pt idx="337">
                  <c:v>-12</c:v>
                </c:pt>
                <c:pt idx="338">
                  <c:v>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-12</c:v>
                </c:pt>
                <c:pt idx="343">
                  <c:v>-4</c:v>
                </c:pt>
                <c:pt idx="344">
                  <c:v>41</c:v>
                </c:pt>
                <c:pt idx="345">
                  <c:v>8</c:v>
                </c:pt>
                <c:pt idx="346">
                  <c:v>-8</c:v>
                </c:pt>
                <c:pt idx="347">
                  <c:v>-12</c:v>
                </c:pt>
                <c:pt idx="348">
                  <c:v>-4</c:v>
                </c:pt>
                <c:pt idx="349">
                  <c:v>-8</c:v>
                </c:pt>
                <c:pt idx="350">
                  <c:v>-8</c:v>
                </c:pt>
                <c:pt idx="351">
                  <c:v>-4</c:v>
                </c:pt>
                <c:pt idx="352">
                  <c:v>-12</c:v>
                </c:pt>
                <c:pt idx="353">
                  <c:v>0</c:v>
                </c:pt>
                <c:pt idx="354">
                  <c:v>-8</c:v>
                </c:pt>
                <c:pt idx="355">
                  <c:v>16</c:v>
                </c:pt>
                <c:pt idx="356">
                  <c:v>48</c:v>
                </c:pt>
                <c:pt idx="357">
                  <c:v>8</c:v>
                </c:pt>
                <c:pt idx="358">
                  <c:v>-8</c:v>
                </c:pt>
                <c:pt idx="359">
                  <c:v>-8</c:v>
                </c:pt>
                <c:pt idx="360">
                  <c:v>8</c:v>
                </c:pt>
                <c:pt idx="361">
                  <c:v>-12</c:v>
                </c:pt>
                <c:pt idx="362">
                  <c:v>-8</c:v>
                </c:pt>
                <c:pt idx="363">
                  <c:v>-12</c:v>
                </c:pt>
                <c:pt idx="364">
                  <c:v>-12</c:v>
                </c:pt>
                <c:pt idx="365">
                  <c:v>-8</c:v>
                </c:pt>
                <c:pt idx="366">
                  <c:v>-8</c:v>
                </c:pt>
                <c:pt idx="367">
                  <c:v>-8</c:v>
                </c:pt>
                <c:pt idx="368">
                  <c:v>-8</c:v>
                </c:pt>
                <c:pt idx="369">
                  <c:v>-32</c:v>
                </c:pt>
                <c:pt idx="370">
                  <c:v>-8</c:v>
                </c:pt>
                <c:pt idx="371">
                  <c:v>-8</c:v>
                </c:pt>
                <c:pt idx="372">
                  <c:v>-8</c:v>
                </c:pt>
                <c:pt idx="373">
                  <c:v>-12</c:v>
                </c:pt>
                <c:pt idx="374">
                  <c:v>-8</c:v>
                </c:pt>
                <c:pt idx="375">
                  <c:v>4</c:v>
                </c:pt>
                <c:pt idx="376">
                  <c:v>16</c:v>
                </c:pt>
                <c:pt idx="377">
                  <c:v>8</c:v>
                </c:pt>
                <c:pt idx="378">
                  <c:v>-4</c:v>
                </c:pt>
                <c:pt idx="379">
                  <c:v>-4</c:v>
                </c:pt>
                <c:pt idx="380">
                  <c:v>4</c:v>
                </c:pt>
                <c:pt idx="381">
                  <c:v>0</c:v>
                </c:pt>
                <c:pt idx="382">
                  <c:v>41</c:v>
                </c:pt>
                <c:pt idx="383">
                  <c:v>-12</c:v>
                </c:pt>
                <c:pt idx="384">
                  <c:v>-8</c:v>
                </c:pt>
                <c:pt idx="385">
                  <c:v>0</c:v>
                </c:pt>
                <c:pt idx="386">
                  <c:v>0</c:v>
                </c:pt>
                <c:pt idx="387">
                  <c:v>12</c:v>
                </c:pt>
                <c:pt idx="388">
                  <c:v>24</c:v>
                </c:pt>
                <c:pt idx="389">
                  <c:v>-12</c:v>
                </c:pt>
                <c:pt idx="390">
                  <c:v>0</c:v>
                </c:pt>
                <c:pt idx="391">
                  <c:v>64</c:v>
                </c:pt>
                <c:pt idx="392">
                  <c:v>20</c:v>
                </c:pt>
                <c:pt idx="393">
                  <c:v>-8</c:v>
                </c:pt>
                <c:pt idx="394">
                  <c:v>-4</c:v>
                </c:pt>
                <c:pt idx="395">
                  <c:v>-8</c:v>
                </c:pt>
                <c:pt idx="396">
                  <c:v>-24</c:v>
                </c:pt>
                <c:pt idx="397">
                  <c:v>-12</c:v>
                </c:pt>
                <c:pt idx="398">
                  <c:v>-4</c:v>
                </c:pt>
                <c:pt idx="399">
                  <c:v>8</c:v>
                </c:pt>
                <c:pt idx="400">
                  <c:v>-8</c:v>
                </c:pt>
                <c:pt idx="401">
                  <c:v>-4</c:v>
                </c:pt>
                <c:pt idx="402">
                  <c:v>-8</c:v>
                </c:pt>
                <c:pt idx="403">
                  <c:v>-12</c:v>
                </c:pt>
                <c:pt idx="404">
                  <c:v>-12</c:v>
                </c:pt>
                <c:pt idx="405">
                  <c:v>0</c:v>
                </c:pt>
                <c:pt idx="406">
                  <c:v>-8</c:v>
                </c:pt>
                <c:pt idx="407">
                  <c:v>-12</c:v>
                </c:pt>
                <c:pt idx="408">
                  <c:v>-12</c:v>
                </c:pt>
                <c:pt idx="409">
                  <c:v>-8</c:v>
                </c:pt>
                <c:pt idx="410">
                  <c:v>20</c:v>
                </c:pt>
                <c:pt idx="411">
                  <c:v>-8</c:v>
                </c:pt>
                <c:pt idx="412">
                  <c:v>-8</c:v>
                </c:pt>
                <c:pt idx="413">
                  <c:v>-12</c:v>
                </c:pt>
                <c:pt idx="414">
                  <c:v>-12</c:v>
                </c:pt>
                <c:pt idx="415">
                  <c:v>-12</c:v>
                </c:pt>
                <c:pt idx="416">
                  <c:v>-8</c:v>
                </c:pt>
                <c:pt idx="417">
                  <c:v>0</c:v>
                </c:pt>
                <c:pt idx="418">
                  <c:v>-8</c:v>
                </c:pt>
                <c:pt idx="419">
                  <c:v>-12</c:v>
                </c:pt>
                <c:pt idx="420">
                  <c:v>-8</c:v>
                </c:pt>
                <c:pt idx="421">
                  <c:v>28</c:v>
                </c:pt>
                <c:pt idx="422">
                  <c:v>-8</c:v>
                </c:pt>
                <c:pt idx="423">
                  <c:v>-8</c:v>
                </c:pt>
                <c:pt idx="424">
                  <c:v>-8</c:v>
                </c:pt>
                <c:pt idx="425">
                  <c:v>-8</c:v>
                </c:pt>
                <c:pt idx="426">
                  <c:v>-8</c:v>
                </c:pt>
                <c:pt idx="427">
                  <c:v>-8</c:v>
                </c:pt>
                <c:pt idx="428">
                  <c:v>-4</c:v>
                </c:pt>
                <c:pt idx="429">
                  <c:v>-12</c:v>
                </c:pt>
                <c:pt idx="430">
                  <c:v>-12</c:v>
                </c:pt>
                <c:pt idx="431">
                  <c:v>-8</c:v>
                </c:pt>
                <c:pt idx="432">
                  <c:v>12</c:v>
                </c:pt>
                <c:pt idx="433">
                  <c:v>36</c:v>
                </c:pt>
                <c:pt idx="434">
                  <c:v>-12</c:v>
                </c:pt>
                <c:pt idx="435">
                  <c:v>-4</c:v>
                </c:pt>
                <c:pt idx="436">
                  <c:v>4</c:v>
                </c:pt>
                <c:pt idx="437">
                  <c:v>-8</c:v>
                </c:pt>
                <c:pt idx="438">
                  <c:v>44</c:v>
                </c:pt>
                <c:pt idx="439">
                  <c:v>-12</c:v>
                </c:pt>
                <c:pt idx="440">
                  <c:v>4</c:v>
                </c:pt>
                <c:pt idx="441">
                  <c:v>-8</c:v>
                </c:pt>
                <c:pt idx="442">
                  <c:v>-12</c:v>
                </c:pt>
                <c:pt idx="443">
                  <c:v>-8</c:v>
                </c:pt>
                <c:pt idx="444">
                  <c:v>-8</c:v>
                </c:pt>
                <c:pt idx="445">
                  <c:v>-20</c:v>
                </c:pt>
                <c:pt idx="446">
                  <c:v>-4</c:v>
                </c:pt>
                <c:pt idx="447">
                  <c:v>-4</c:v>
                </c:pt>
                <c:pt idx="448">
                  <c:v>8</c:v>
                </c:pt>
                <c:pt idx="449">
                  <c:v>-20</c:v>
                </c:pt>
                <c:pt idx="450">
                  <c:v>0</c:v>
                </c:pt>
                <c:pt idx="451">
                  <c:v>-12</c:v>
                </c:pt>
                <c:pt idx="452">
                  <c:v>-16</c:v>
                </c:pt>
                <c:pt idx="453">
                  <c:v>-12</c:v>
                </c:pt>
                <c:pt idx="454">
                  <c:v>-8</c:v>
                </c:pt>
                <c:pt idx="455">
                  <c:v>-8</c:v>
                </c:pt>
                <c:pt idx="456">
                  <c:v>8</c:v>
                </c:pt>
                <c:pt idx="457">
                  <c:v>-12</c:v>
                </c:pt>
                <c:pt idx="458">
                  <c:v>0</c:v>
                </c:pt>
                <c:pt idx="459">
                  <c:v>-63.900000000000006</c:v>
                </c:pt>
                <c:pt idx="460">
                  <c:v>-107.9</c:v>
                </c:pt>
                <c:pt idx="461">
                  <c:v>-16</c:v>
                </c:pt>
                <c:pt idx="462">
                  <c:v>-16</c:v>
                </c:pt>
                <c:pt idx="463">
                  <c:v>-12</c:v>
                </c:pt>
                <c:pt idx="464">
                  <c:v>0</c:v>
                </c:pt>
                <c:pt idx="465">
                  <c:v>-12</c:v>
                </c:pt>
                <c:pt idx="466">
                  <c:v>4</c:v>
                </c:pt>
                <c:pt idx="467">
                  <c:v>28</c:v>
                </c:pt>
                <c:pt idx="468">
                  <c:v>-16</c:v>
                </c:pt>
                <c:pt idx="469">
                  <c:v>53</c:v>
                </c:pt>
                <c:pt idx="470">
                  <c:v>-8</c:v>
                </c:pt>
                <c:pt idx="471">
                  <c:v>-4</c:v>
                </c:pt>
                <c:pt idx="472">
                  <c:v>-12</c:v>
                </c:pt>
                <c:pt idx="473">
                  <c:v>-8</c:v>
                </c:pt>
                <c:pt idx="474">
                  <c:v>-8</c:v>
                </c:pt>
                <c:pt idx="475">
                  <c:v>-8</c:v>
                </c:pt>
                <c:pt idx="476">
                  <c:v>0</c:v>
                </c:pt>
                <c:pt idx="477">
                  <c:v>0</c:v>
                </c:pt>
                <c:pt idx="478">
                  <c:v>-8</c:v>
                </c:pt>
                <c:pt idx="479">
                  <c:v>-44.2</c:v>
                </c:pt>
                <c:pt idx="480">
                  <c:v>-4</c:v>
                </c:pt>
                <c:pt idx="481">
                  <c:v>-4</c:v>
                </c:pt>
                <c:pt idx="482">
                  <c:v>-16</c:v>
                </c:pt>
                <c:pt idx="483">
                  <c:v>-12</c:v>
                </c:pt>
                <c:pt idx="484">
                  <c:v>-8</c:v>
                </c:pt>
                <c:pt idx="485">
                  <c:v>-12</c:v>
                </c:pt>
                <c:pt idx="486">
                  <c:v>-12</c:v>
                </c:pt>
                <c:pt idx="487">
                  <c:v>-4</c:v>
                </c:pt>
                <c:pt idx="488">
                  <c:v>-12</c:v>
                </c:pt>
                <c:pt idx="489">
                  <c:v>-12</c:v>
                </c:pt>
                <c:pt idx="490">
                  <c:v>8</c:v>
                </c:pt>
                <c:pt idx="491">
                  <c:v>4</c:v>
                </c:pt>
                <c:pt idx="492">
                  <c:v>-16</c:v>
                </c:pt>
                <c:pt idx="493">
                  <c:v>-8</c:v>
                </c:pt>
                <c:pt idx="494">
                  <c:v>12</c:v>
                </c:pt>
                <c:pt idx="495">
                  <c:v>0</c:v>
                </c:pt>
                <c:pt idx="496">
                  <c:v>44</c:v>
                </c:pt>
                <c:pt idx="497">
                  <c:v>33</c:v>
                </c:pt>
                <c:pt idx="498">
                  <c:v>48</c:v>
                </c:pt>
                <c:pt idx="499">
                  <c:v>0</c:v>
                </c:pt>
                <c:pt idx="500">
                  <c:v>0</c:v>
                </c:pt>
                <c:pt idx="501">
                  <c:v>8</c:v>
                </c:pt>
                <c:pt idx="502">
                  <c:v>41</c:v>
                </c:pt>
                <c:pt idx="503">
                  <c:v>104</c:v>
                </c:pt>
                <c:pt idx="504">
                  <c:v>-8</c:v>
                </c:pt>
                <c:pt idx="505">
                  <c:v>-8</c:v>
                </c:pt>
                <c:pt idx="506">
                  <c:v>8</c:v>
                </c:pt>
                <c:pt idx="507">
                  <c:v>8</c:v>
                </c:pt>
                <c:pt idx="508">
                  <c:v>16</c:v>
                </c:pt>
                <c:pt idx="509">
                  <c:v>4</c:v>
                </c:pt>
                <c:pt idx="510">
                  <c:v>8</c:v>
                </c:pt>
                <c:pt idx="511">
                  <c:v>24</c:v>
                </c:pt>
                <c:pt idx="512">
                  <c:v>48</c:v>
                </c:pt>
                <c:pt idx="513">
                  <c:v>-4</c:v>
                </c:pt>
                <c:pt idx="514">
                  <c:v>-16</c:v>
                </c:pt>
                <c:pt idx="515">
                  <c:v>16</c:v>
                </c:pt>
                <c:pt idx="516">
                  <c:v>160</c:v>
                </c:pt>
                <c:pt idx="517">
                  <c:v>4</c:v>
                </c:pt>
                <c:pt idx="518">
                  <c:v>12</c:v>
                </c:pt>
                <c:pt idx="519">
                  <c:v>-8</c:v>
                </c:pt>
                <c:pt idx="520">
                  <c:v>-16</c:v>
                </c:pt>
                <c:pt idx="521">
                  <c:v>-12</c:v>
                </c:pt>
                <c:pt idx="522">
                  <c:v>-8</c:v>
                </c:pt>
                <c:pt idx="523">
                  <c:v>-8</c:v>
                </c:pt>
                <c:pt idx="524">
                  <c:v>-4</c:v>
                </c:pt>
                <c:pt idx="525">
                  <c:v>12</c:v>
                </c:pt>
                <c:pt idx="526">
                  <c:v>-20</c:v>
                </c:pt>
                <c:pt idx="527">
                  <c:v>0</c:v>
                </c:pt>
                <c:pt idx="528">
                  <c:v>-12</c:v>
                </c:pt>
                <c:pt idx="529">
                  <c:v>-12</c:v>
                </c:pt>
                <c:pt idx="530">
                  <c:v>-12</c:v>
                </c:pt>
                <c:pt idx="531">
                  <c:v>-24</c:v>
                </c:pt>
                <c:pt idx="532">
                  <c:v>-4</c:v>
                </c:pt>
                <c:pt idx="533">
                  <c:v>-12</c:v>
                </c:pt>
                <c:pt idx="534">
                  <c:v>-8</c:v>
                </c:pt>
                <c:pt idx="535">
                  <c:v>-12</c:v>
                </c:pt>
                <c:pt idx="536">
                  <c:v>-12</c:v>
                </c:pt>
                <c:pt idx="537">
                  <c:v>48</c:v>
                </c:pt>
                <c:pt idx="538">
                  <c:v>-20</c:v>
                </c:pt>
                <c:pt idx="539">
                  <c:v>-12</c:v>
                </c:pt>
                <c:pt idx="540">
                  <c:v>-12</c:v>
                </c:pt>
                <c:pt idx="541">
                  <c:v>0</c:v>
                </c:pt>
                <c:pt idx="542">
                  <c:v>-8</c:v>
                </c:pt>
                <c:pt idx="543">
                  <c:v>-12</c:v>
                </c:pt>
                <c:pt idx="544">
                  <c:v>-12</c:v>
                </c:pt>
                <c:pt idx="545">
                  <c:v>-8</c:v>
                </c:pt>
                <c:pt idx="546">
                  <c:v>-8</c:v>
                </c:pt>
                <c:pt idx="547">
                  <c:v>0</c:v>
                </c:pt>
                <c:pt idx="548">
                  <c:v>-8</c:v>
                </c:pt>
                <c:pt idx="549">
                  <c:v>-12</c:v>
                </c:pt>
                <c:pt idx="550">
                  <c:v>-8</c:v>
                </c:pt>
                <c:pt idx="551">
                  <c:v>-8</c:v>
                </c:pt>
                <c:pt idx="552">
                  <c:v>-8</c:v>
                </c:pt>
                <c:pt idx="553">
                  <c:v>-12</c:v>
                </c:pt>
                <c:pt idx="554">
                  <c:v>-12</c:v>
                </c:pt>
                <c:pt idx="555">
                  <c:v>16</c:v>
                </c:pt>
                <c:pt idx="556">
                  <c:v>0</c:v>
                </c:pt>
                <c:pt idx="557">
                  <c:v>-16</c:v>
                </c:pt>
                <c:pt idx="558">
                  <c:v>-12</c:v>
                </c:pt>
                <c:pt idx="559">
                  <c:v>-12</c:v>
                </c:pt>
                <c:pt idx="560">
                  <c:v>-8</c:v>
                </c:pt>
                <c:pt idx="561">
                  <c:v>-16</c:v>
                </c:pt>
                <c:pt idx="562">
                  <c:v>-12</c:v>
                </c:pt>
                <c:pt idx="563">
                  <c:v>-12</c:v>
                </c:pt>
                <c:pt idx="564">
                  <c:v>-12</c:v>
                </c:pt>
                <c:pt idx="565">
                  <c:v>-4</c:v>
                </c:pt>
                <c:pt idx="566">
                  <c:v>-16</c:v>
                </c:pt>
                <c:pt idx="567">
                  <c:v>-12</c:v>
                </c:pt>
                <c:pt idx="568">
                  <c:v>-16</c:v>
                </c:pt>
                <c:pt idx="569">
                  <c:v>-16</c:v>
                </c:pt>
                <c:pt idx="570">
                  <c:v>-16</c:v>
                </c:pt>
                <c:pt idx="571">
                  <c:v>-12</c:v>
                </c:pt>
                <c:pt idx="572">
                  <c:v>-16</c:v>
                </c:pt>
                <c:pt idx="573">
                  <c:v>-12</c:v>
                </c:pt>
                <c:pt idx="574">
                  <c:v>-12</c:v>
                </c:pt>
                <c:pt idx="575">
                  <c:v>-16</c:v>
                </c:pt>
                <c:pt idx="576">
                  <c:v>0</c:v>
                </c:pt>
                <c:pt idx="577">
                  <c:v>-12</c:v>
                </c:pt>
                <c:pt idx="578">
                  <c:v>-16</c:v>
                </c:pt>
                <c:pt idx="579">
                  <c:v>-12</c:v>
                </c:pt>
                <c:pt idx="580">
                  <c:v>-12</c:v>
                </c:pt>
                <c:pt idx="581">
                  <c:v>0</c:v>
                </c:pt>
                <c:pt idx="582">
                  <c:v>-12</c:v>
                </c:pt>
                <c:pt idx="583">
                  <c:v>-12</c:v>
                </c:pt>
                <c:pt idx="584">
                  <c:v>-16</c:v>
                </c:pt>
                <c:pt idx="585">
                  <c:v>-12</c:v>
                </c:pt>
                <c:pt idx="586">
                  <c:v>-12</c:v>
                </c:pt>
                <c:pt idx="587">
                  <c:v>-16</c:v>
                </c:pt>
                <c:pt idx="588">
                  <c:v>-12</c:v>
                </c:pt>
                <c:pt idx="589">
                  <c:v>-16</c:v>
                </c:pt>
                <c:pt idx="590">
                  <c:v>-12</c:v>
                </c:pt>
                <c:pt idx="591">
                  <c:v>-12</c:v>
                </c:pt>
                <c:pt idx="592">
                  <c:v>8</c:v>
                </c:pt>
                <c:pt idx="593">
                  <c:v>-12</c:v>
                </c:pt>
                <c:pt idx="594">
                  <c:v>-12</c:v>
                </c:pt>
                <c:pt idx="595">
                  <c:v>0</c:v>
                </c:pt>
                <c:pt idx="596">
                  <c:v>0</c:v>
                </c:pt>
                <c:pt idx="597">
                  <c:v>-16</c:v>
                </c:pt>
                <c:pt idx="598">
                  <c:v>-16</c:v>
                </c:pt>
                <c:pt idx="599">
                  <c:v>41</c:v>
                </c:pt>
                <c:pt idx="600">
                  <c:v>-8</c:v>
                </c:pt>
                <c:pt idx="601">
                  <c:v>-8</c:v>
                </c:pt>
                <c:pt idx="602">
                  <c:v>-12</c:v>
                </c:pt>
                <c:pt idx="603">
                  <c:v>-12</c:v>
                </c:pt>
                <c:pt idx="604">
                  <c:v>-12</c:v>
                </c:pt>
                <c:pt idx="605">
                  <c:v>-16</c:v>
                </c:pt>
                <c:pt idx="606">
                  <c:v>-16</c:v>
                </c:pt>
                <c:pt idx="607">
                  <c:v>-4</c:v>
                </c:pt>
                <c:pt idx="608">
                  <c:v>-16</c:v>
                </c:pt>
                <c:pt idx="609">
                  <c:v>76</c:v>
                </c:pt>
                <c:pt idx="610">
                  <c:v>-20</c:v>
                </c:pt>
                <c:pt idx="611">
                  <c:v>24</c:v>
                </c:pt>
                <c:pt idx="612">
                  <c:v>-4</c:v>
                </c:pt>
                <c:pt idx="613">
                  <c:v>20</c:v>
                </c:pt>
                <c:pt idx="614">
                  <c:v>41</c:v>
                </c:pt>
                <c:pt idx="615">
                  <c:v>-16</c:v>
                </c:pt>
                <c:pt idx="616">
                  <c:v>4</c:v>
                </c:pt>
                <c:pt idx="617">
                  <c:v>20</c:v>
                </c:pt>
                <c:pt idx="618">
                  <c:v>0</c:v>
                </c:pt>
                <c:pt idx="619">
                  <c:v>-4</c:v>
                </c:pt>
                <c:pt idx="620">
                  <c:v>-12</c:v>
                </c:pt>
                <c:pt idx="621">
                  <c:v>-12</c:v>
                </c:pt>
                <c:pt idx="622">
                  <c:v>12</c:v>
                </c:pt>
                <c:pt idx="623">
                  <c:v>-8</c:v>
                </c:pt>
                <c:pt idx="624">
                  <c:v>12</c:v>
                </c:pt>
                <c:pt idx="625">
                  <c:v>-12</c:v>
                </c:pt>
                <c:pt idx="626">
                  <c:v>-4</c:v>
                </c:pt>
                <c:pt idx="627">
                  <c:v>-20</c:v>
                </c:pt>
                <c:pt idx="628">
                  <c:v>-4</c:v>
                </c:pt>
                <c:pt idx="629">
                  <c:v>-12</c:v>
                </c:pt>
                <c:pt idx="630">
                  <c:v>12</c:v>
                </c:pt>
                <c:pt idx="631">
                  <c:v>-67.900000000000006</c:v>
                </c:pt>
                <c:pt idx="632">
                  <c:v>0</c:v>
                </c:pt>
                <c:pt idx="633">
                  <c:v>-12</c:v>
                </c:pt>
                <c:pt idx="634">
                  <c:v>-39.799999999999997</c:v>
                </c:pt>
                <c:pt idx="635">
                  <c:v>24</c:v>
                </c:pt>
                <c:pt idx="636">
                  <c:v>-12</c:v>
                </c:pt>
                <c:pt idx="637">
                  <c:v>-12</c:v>
                </c:pt>
                <c:pt idx="638">
                  <c:v>-16</c:v>
                </c:pt>
                <c:pt idx="639">
                  <c:v>-16</c:v>
                </c:pt>
                <c:pt idx="640">
                  <c:v>-12</c:v>
                </c:pt>
                <c:pt idx="641">
                  <c:v>-12</c:v>
                </c:pt>
                <c:pt idx="642">
                  <c:v>84</c:v>
                </c:pt>
                <c:pt idx="643">
                  <c:v>-12</c:v>
                </c:pt>
                <c:pt idx="644">
                  <c:v>20</c:v>
                </c:pt>
                <c:pt idx="645">
                  <c:v>-12</c:v>
                </c:pt>
                <c:pt idx="646">
                  <c:v>-8</c:v>
                </c:pt>
                <c:pt idx="647">
                  <c:v>-8</c:v>
                </c:pt>
                <c:pt idx="648">
                  <c:v>61</c:v>
                </c:pt>
                <c:pt idx="649">
                  <c:v>-12</c:v>
                </c:pt>
                <c:pt idx="650">
                  <c:v>-16</c:v>
                </c:pt>
                <c:pt idx="651">
                  <c:v>-8</c:v>
                </c:pt>
                <c:pt idx="652">
                  <c:v>-8</c:v>
                </c:pt>
                <c:pt idx="653">
                  <c:v>0</c:v>
                </c:pt>
                <c:pt idx="654">
                  <c:v>-12</c:v>
                </c:pt>
                <c:pt idx="655">
                  <c:v>-16</c:v>
                </c:pt>
                <c:pt idx="656">
                  <c:v>-8</c:v>
                </c:pt>
                <c:pt idx="657">
                  <c:v>8</c:v>
                </c:pt>
                <c:pt idx="658">
                  <c:v>-12</c:v>
                </c:pt>
                <c:pt idx="659">
                  <c:v>-8</c:v>
                </c:pt>
                <c:pt idx="660">
                  <c:v>-8</c:v>
                </c:pt>
                <c:pt idx="661">
                  <c:v>12</c:v>
                </c:pt>
                <c:pt idx="662">
                  <c:v>-44.2</c:v>
                </c:pt>
                <c:pt idx="663">
                  <c:v>-16</c:v>
                </c:pt>
                <c:pt idx="664">
                  <c:v>-16</c:v>
                </c:pt>
                <c:pt idx="665">
                  <c:v>44</c:v>
                </c:pt>
                <c:pt idx="666">
                  <c:v>12</c:v>
                </c:pt>
                <c:pt idx="667">
                  <c:v>-4</c:v>
                </c:pt>
                <c:pt idx="668">
                  <c:v>-12</c:v>
                </c:pt>
                <c:pt idx="669">
                  <c:v>8</c:v>
                </c:pt>
                <c:pt idx="670">
                  <c:v>0</c:v>
                </c:pt>
                <c:pt idx="671">
                  <c:v>-16</c:v>
                </c:pt>
                <c:pt idx="672">
                  <c:v>-8</c:v>
                </c:pt>
                <c:pt idx="673">
                  <c:v>-12</c:v>
                </c:pt>
                <c:pt idx="674">
                  <c:v>4</c:v>
                </c:pt>
                <c:pt idx="675">
                  <c:v>8</c:v>
                </c:pt>
                <c:pt idx="676">
                  <c:v>-8</c:v>
                </c:pt>
                <c:pt idx="677">
                  <c:v>28</c:v>
                </c:pt>
                <c:pt idx="678">
                  <c:v>-12</c:v>
                </c:pt>
                <c:pt idx="679">
                  <c:v>-12</c:v>
                </c:pt>
                <c:pt idx="680">
                  <c:v>-12</c:v>
                </c:pt>
                <c:pt idx="681">
                  <c:v>-8</c:v>
                </c:pt>
                <c:pt idx="682">
                  <c:v>-8</c:v>
                </c:pt>
                <c:pt idx="683">
                  <c:v>-12</c:v>
                </c:pt>
                <c:pt idx="684">
                  <c:v>-12</c:v>
                </c:pt>
                <c:pt idx="685">
                  <c:v>-8</c:v>
                </c:pt>
                <c:pt idx="686">
                  <c:v>-12</c:v>
                </c:pt>
                <c:pt idx="687">
                  <c:v>-4</c:v>
                </c:pt>
                <c:pt idx="688">
                  <c:v>-8</c:v>
                </c:pt>
                <c:pt idx="689">
                  <c:v>-4</c:v>
                </c:pt>
                <c:pt idx="690">
                  <c:v>-8</c:v>
                </c:pt>
                <c:pt idx="691">
                  <c:v>-8</c:v>
                </c:pt>
                <c:pt idx="692">
                  <c:v>-8</c:v>
                </c:pt>
                <c:pt idx="693">
                  <c:v>16</c:v>
                </c:pt>
                <c:pt idx="694">
                  <c:v>-8</c:v>
                </c:pt>
                <c:pt idx="695">
                  <c:v>-8</c:v>
                </c:pt>
                <c:pt idx="696">
                  <c:v>-8</c:v>
                </c:pt>
                <c:pt idx="697">
                  <c:v>12</c:v>
                </c:pt>
                <c:pt idx="698">
                  <c:v>-4</c:v>
                </c:pt>
                <c:pt idx="699">
                  <c:v>-8</c:v>
                </c:pt>
                <c:pt idx="700">
                  <c:v>-12</c:v>
                </c:pt>
                <c:pt idx="701">
                  <c:v>-8</c:v>
                </c:pt>
                <c:pt idx="702">
                  <c:v>-4</c:v>
                </c:pt>
                <c:pt idx="703">
                  <c:v>-4</c:v>
                </c:pt>
                <c:pt idx="704">
                  <c:v>-8</c:v>
                </c:pt>
                <c:pt idx="705">
                  <c:v>-4</c:v>
                </c:pt>
                <c:pt idx="706">
                  <c:v>-4</c:v>
                </c:pt>
                <c:pt idx="707">
                  <c:v>-8</c:v>
                </c:pt>
                <c:pt idx="708">
                  <c:v>-8</c:v>
                </c:pt>
                <c:pt idx="709">
                  <c:v>-4</c:v>
                </c:pt>
                <c:pt idx="710">
                  <c:v>-4</c:v>
                </c:pt>
                <c:pt idx="711">
                  <c:v>0</c:v>
                </c:pt>
                <c:pt idx="712">
                  <c:v>-8</c:v>
                </c:pt>
                <c:pt idx="713">
                  <c:v>-4</c:v>
                </c:pt>
                <c:pt idx="714">
                  <c:v>-4</c:v>
                </c:pt>
                <c:pt idx="715">
                  <c:v>-8</c:v>
                </c:pt>
                <c:pt idx="716">
                  <c:v>-8</c:v>
                </c:pt>
                <c:pt idx="717">
                  <c:v>-4</c:v>
                </c:pt>
                <c:pt idx="718">
                  <c:v>-4</c:v>
                </c:pt>
                <c:pt idx="719">
                  <c:v>-8</c:v>
                </c:pt>
                <c:pt idx="720">
                  <c:v>41</c:v>
                </c:pt>
                <c:pt idx="721">
                  <c:v>-4</c:v>
                </c:pt>
                <c:pt idx="722">
                  <c:v>73</c:v>
                </c:pt>
                <c:pt idx="723">
                  <c:v>-4</c:v>
                </c:pt>
                <c:pt idx="724">
                  <c:v>-4</c:v>
                </c:pt>
                <c:pt idx="725">
                  <c:v>36</c:v>
                </c:pt>
                <c:pt idx="726">
                  <c:v>-4</c:v>
                </c:pt>
                <c:pt idx="727">
                  <c:v>4</c:v>
                </c:pt>
                <c:pt idx="728">
                  <c:v>8</c:v>
                </c:pt>
                <c:pt idx="729">
                  <c:v>20</c:v>
                </c:pt>
                <c:pt idx="730">
                  <c:v>88</c:v>
                </c:pt>
                <c:pt idx="731">
                  <c:v>53</c:v>
                </c:pt>
                <c:pt idx="732">
                  <c:v>73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-4</c:v>
                </c:pt>
                <c:pt idx="739">
                  <c:v>0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12</c:v>
                </c:pt>
                <c:pt idx="749">
                  <c:v>12</c:v>
                </c:pt>
                <c:pt idx="750">
                  <c:v>36</c:v>
                </c:pt>
                <c:pt idx="751">
                  <c:v>12</c:v>
                </c:pt>
                <c:pt idx="752">
                  <c:v>16</c:v>
                </c:pt>
                <c:pt idx="753">
                  <c:v>24</c:v>
                </c:pt>
                <c:pt idx="754">
                  <c:v>20</c:v>
                </c:pt>
                <c:pt idx="755">
                  <c:v>20</c:v>
                </c:pt>
                <c:pt idx="756">
                  <c:v>33</c:v>
                </c:pt>
                <c:pt idx="757">
                  <c:v>33</c:v>
                </c:pt>
                <c:pt idx="758">
                  <c:v>36</c:v>
                </c:pt>
                <c:pt idx="759">
                  <c:v>36</c:v>
                </c:pt>
                <c:pt idx="760">
                  <c:v>41</c:v>
                </c:pt>
                <c:pt idx="761">
                  <c:v>44</c:v>
                </c:pt>
                <c:pt idx="762">
                  <c:v>44</c:v>
                </c:pt>
                <c:pt idx="763">
                  <c:v>48</c:v>
                </c:pt>
                <c:pt idx="764">
                  <c:v>76</c:v>
                </c:pt>
                <c:pt idx="765">
                  <c:v>79</c:v>
                </c:pt>
                <c:pt idx="766">
                  <c:v>64</c:v>
                </c:pt>
                <c:pt idx="767">
                  <c:v>64</c:v>
                </c:pt>
                <c:pt idx="768">
                  <c:v>76</c:v>
                </c:pt>
                <c:pt idx="769">
                  <c:v>76</c:v>
                </c:pt>
                <c:pt idx="770">
                  <c:v>79</c:v>
                </c:pt>
                <c:pt idx="771">
                  <c:v>93</c:v>
                </c:pt>
                <c:pt idx="772">
                  <c:v>99</c:v>
                </c:pt>
                <c:pt idx="773">
                  <c:v>108</c:v>
                </c:pt>
                <c:pt idx="774">
                  <c:v>116</c:v>
                </c:pt>
                <c:pt idx="775">
                  <c:v>125</c:v>
                </c:pt>
                <c:pt idx="776">
                  <c:v>133</c:v>
                </c:pt>
                <c:pt idx="777">
                  <c:v>136</c:v>
                </c:pt>
                <c:pt idx="778">
                  <c:v>148</c:v>
                </c:pt>
                <c:pt idx="779">
                  <c:v>165</c:v>
                </c:pt>
                <c:pt idx="780">
                  <c:v>165</c:v>
                </c:pt>
                <c:pt idx="781">
                  <c:v>183</c:v>
                </c:pt>
                <c:pt idx="782">
                  <c:v>190</c:v>
                </c:pt>
                <c:pt idx="783">
                  <c:v>190</c:v>
                </c:pt>
                <c:pt idx="784">
                  <c:v>198</c:v>
                </c:pt>
                <c:pt idx="785">
                  <c:v>221</c:v>
                </c:pt>
                <c:pt idx="786">
                  <c:v>218</c:v>
                </c:pt>
                <c:pt idx="787">
                  <c:v>235</c:v>
                </c:pt>
                <c:pt idx="788">
                  <c:v>225</c:v>
                </c:pt>
                <c:pt idx="789">
                  <c:v>235</c:v>
                </c:pt>
                <c:pt idx="790">
                  <c:v>255</c:v>
                </c:pt>
                <c:pt idx="791">
                  <c:v>261</c:v>
                </c:pt>
                <c:pt idx="792">
                  <c:v>278</c:v>
                </c:pt>
                <c:pt idx="793">
                  <c:v>281</c:v>
                </c:pt>
                <c:pt idx="794">
                  <c:v>332</c:v>
                </c:pt>
                <c:pt idx="795">
                  <c:v>352</c:v>
                </c:pt>
                <c:pt idx="796">
                  <c:v>325</c:v>
                </c:pt>
                <c:pt idx="797">
                  <c:v>385</c:v>
                </c:pt>
                <c:pt idx="798">
                  <c:v>338</c:v>
                </c:pt>
                <c:pt idx="799">
                  <c:v>345</c:v>
                </c:pt>
                <c:pt idx="800">
                  <c:v>345</c:v>
                </c:pt>
                <c:pt idx="801">
                  <c:v>348</c:v>
                </c:pt>
                <c:pt idx="802">
                  <c:v>365</c:v>
                </c:pt>
                <c:pt idx="803">
                  <c:v>382</c:v>
                </c:pt>
                <c:pt idx="804">
                  <c:v>385</c:v>
                </c:pt>
                <c:pt idx="805">
                  <c:v>452</c:v>
                </c:pt>
                <c:pt idx="806">
                  <c:v>408</c:v>
                </c:pt>
                <c:pt idx="807">
                  <c:v>435</c:v>
                </c:pt>
                <c:pt idx="808">
                  <c:v>445</c:v>
                </c:pt>
                <c:pt idx="809">
                  <c:v>452</c:v>
                </c:pt>
                <c:pt idx="810">
                  <c:v>475</c:v>
                </c:pt>
                <c:pt idx="811">
                  <c:v>502</c:v>
                </c:pt>
                <c:pt idx="812">
                  <c:v>492</c:v>
                </c:pt>
                <c:pt idx="813">
                  <c:v>575</c:v>
                </c:pt>
                <c:pt idx="814">
                  <c:v>529</c:v>
                </c:pt>
                <c:pt idx="815">
                  <c:v>555</c:v>
                </c:pt>
                <c:pt idx="816">
                  <c:v>565</c:v>
                </c:pt>
                <c:pt idx="817">
                  <c:v>579</c:v>
                </c:pt>
                <c:pt idx="818">
                  <c:v>592</c:v>
                </c:pt>
                <c:pt idx="819">
                  <c:v>619</c:v>
                </c:pt>
                <c:pt idx="820">
                  <c:v>652</c:v>
                </c:pt>
                <c:pt idx="821">
                  <c:v>649</c:v>
                </c:pt>
                <c:pt idx="822">
                  <c:v>662</c:v>
                </c:pt>
                <c:pt idx="823">
                  <c:v>682</c:v>
                </c:pt>
                <c:pt idx="824">
                  <c:v>709</c:v>
                </c:pt>
                <c:pt idx="825">
                  <c:v>712</c:v>
                </c:pt>
                <c:pt idx="826">
                  <c:v>722</c:v>
                </c:pt>
                <c:pt idx="827">
                  <c:v>729</c:v>
                </c:pt>
                <c:pt idx="828">
                  <c:v>732</c:v>
                </c:pt>
                <c:pt idx="829">
                  <c:v>749</c:v>
                </c:pt>
                <c:pt idx="830">
                  <c:v>756</c:v>
                </c:pt>
                <c:pt idx="831">
                  <c:v>766</c:v>
                </c:pt>
                <c:pt idx="832">
                  <c:v>782</c:v>
                </c:pt>
                <c:pt idx="833">
                  <c:v>833</c:v>
                </c:pt>
                <c:pt idx="834">
                  <c:v>833</c:v>
                </c:pt>
                <c:pt idx="835">
                  <c:v>853</c:v>
                </c:pt>
                <c:pt idx="836">
                  <c:v>864</c:v>
                </c:pt>
                <c:pt idx="837">
                  <c:v>894</c:v>
                </c:pt>
                <c:pt idx="838">
                  <c:v>894</c:v>
                </c:pt>
                <c:pt idx="839">
                  <c:v>924</c:v>
                </c:pt>
                <c:pt idx="840">
                  <c:v>934</c:v>
                </c:pt>
                <c:pt idx="841">
                  <c:v>944</c:v>
                </c:pt>
                <c:pt idx="842">
                  <c:v>954</c:v>
                </c:pt>
                <c:pt idx="843">
                  <c:v>954</c:v>
                </c:pt>
                <c:pt idx="844">
                  <c:v>954</c:v>
                </c:pt>
                <c:pt idx="845">
                  <c:v>964</c:v>
                </c:pt>
                <c:pt idx="846">
                  <c:v>974</c:v>
                </c:pt>
                <c:pt idx="847">
                  <c:v>984</c:v>
                </c:pt>
                <c:pt idx="848">
                  <c:v>994</c:v>
                </c:pt>
                <c:pt idx="849">
                  <c:v>1004</c:v>
                </c:pt>
                <c:pt idx="850">
                  <c:v>1014</c:v>
                </c:pt>
                <c:pt idx="851">
                  <c:v>1024</c:v>
                </c:pt>
                <c:pt idx="852">
                  <c:v>1044</c:v>
                </c:pt>
                <c:pt idx="853">
                  <c:v>1064</c:v>
                </c:pt>
                <c:pt idx="854">
                  <c:v>1074</c:v>
                </c:pt>
                <c:pt idx="855">
                  <c:v>1104</c:v>
                </c:pt>
                <c:pt idx="856">
                  <c:v>1114</c:v>
                </c:pt>
                <c:pt idx="857">
                  <c:v>1124</c:v>
                </c:pt>
                <c:pt idx="858">
                  <c:v>1134</c:v>
                </c:pt>
                <c:pt idx="859">
                  <c:v>1144</c:v>
                </c:pt>
                <c:pt idx="860">
                  <c:v>1154</c:v>
                </c:pt>
                <c:pt idx="861">
                  <c:v>1174</c:v>
                </c:pt>
                <c:pt idx="862">
                  <c:v>1164</c:v>
                </c:pt>
                <c:pt idx="863">
                  <c:v>1184</c:v>
                </c:pt>
                <c:pt idx="864">
                  <c:v>1184</c:v>
                </c:pt>
                <c:pt idx="865">
                  <c:v>1184</c:v>
                </c:pt>
                <c:pt idx="866">
                  <c:v>1194</c:v>
                </c:pt>
                <c:pt idx="867">
                  <c:v>1204</c:v>
                </c:pt>
                <c:pt idx="868">
                  <c:v>1214</c:v>
                </c:pt>
                <c:pt idx="869">
                  <c:v>1224</c:v>
                </c:pt>
                <c:pt idx="870">
                  <c:v>1254</c:v>
                </c:pt>
                <c:pt idx="871">
                  <c:v>1274</c:v>
                </c:pt>
                <c:pt idx="872">
                  <c:v>1264</c:v>
                </c:pt>
                <c:pt idx="873">
                  <c:v>1284</c:v>
                </c:pt>
                <c:pt idx="874">
                  <c:v>1314</c:v>
                </c:pt>
                <c:pt idx="875">
                  <c:v>1304</c:v>
                </c:pt>
                <c:pt idx="876">
                  <c:v>1314</c:v>
                </c:pt>
                <c:pt idx="877">
                  <c:v>1334</c:v>
                </c:pt>
                <c:pt idx="878">
                  <c:v>1344</c:v>
                </c:pt>
                <c:pt idx="879">
                  <c:v>1384</c:v>
                </c:pt>
                <c:pt idx="880">
                  <c:v>1364</c:v>
                </c:pt>
                <c:pt idx="881">
                  <c:v>1454</c:v>
                </c:pt>
                <c:pt idx="882">
                  <c:v>1394</c:v>
                </c:pt>
                <c:pt idx="883">
                  <c:v>1464</c:v>
                </c:pt>
                <c:pt idx="884">
                  <c:v>1484</c:v>
                </c:pt>
                <c:pt idx="885">
                  <c:v>1524</c:v>
                </c:pt>
                <c:pt idx="886">
                  <c:v>1604</c:v>
                </c:pt>
                <c:pt idx="887">
                  <c:v>1604</c:v>
                </c:pt>
                <c:pt idx="888">
                  <c:v>1614</c:v>
                </c:pt>
                <c:pt idx="889">
                  <c:v>1654</c:v>
                </c:pt>
                <c:pt idx="890">
                  <c:v>1654</c:v>
                </c:pt>
                <c:pt idx="891">
                  <c:v>1734</c:v>
                </c:pt>
                <c:pt idx="892">
                  <c:v>1734</c:v>
                </c:pt>
                <c:pt idx="893">
                  <c:v>1754</c:v>
                </c:pt>
                <c:pt idx="894">
                  <c:v>1814</c:v>
                </c:pt>
                <c:pt idx="895">
                  <c:v>1804</c:v>
                </c:pt>
                <c:pt idx="896">
                  <c:v>1804</c:v>
                </c:pt>
                <c:pt idx="897">
                  <c:v>1814</c:v>
                </c:pt>
                <c:pt idx="898">
                  <c:v>1834</c:v>
                </c:pt>
                <c:pt idx="899">
                  <c:v>1864</c:v>
                </c:pt>
                <c:pt idx="900">
                  <c:v>1904</c:v>
                </c:pt>
                <c:pt idx="901">
                  <c:v>1904</c:v>
                </c:pt>
                <c:pt idx="902">
                  <c:v>1904</c:v>
                </c:pt>
                <c:pt idx="903">
                  <c:v>1954</c:v>
                </c:pt>
                <c:pt idx="904">
                  <c:v>2004</c:v>
                </c:pt>
                <c:pt idx="905">
                  <c:v>2034</c:v>
                </c:pt>
                <c:pt idx="906">
                  <c:v>2064</c:v>
                </c:pt>
                <c:pt idx="907">
                  <c:v>2104</c:v>
                </c:pt>
                <c:pt idx="908">
                  <c:v>2154</c:v>
                </c:pt>
                <c:pt idx="909">
                  <c:v>2134</c:v>
                </c:pt>
                <c:pt idx="910">
                  <c:v>2184</c:v>
                </c:pt>
                <c:pt idx="911">
                  <c:v>2204</c:v>
                </c:pt>
                <c:pt idx="912">
                  <c:v>2214</c:v>
                </c:pt>
                <c:pt idx="913">
                  <c:v>2254</c:v>
                </c:pt>
                <c:pt idx="914">
                  <c:v>2214</c:v>
                </c:pt>
                <c:pt idx="915">
                  <c:v>2284</c:v>
                </c:pt>
                <c:pt idx="916">
                  <c:v>2314</c:v>
                </c:pt>
                <c:pt idx="917">
                  <c:v>2354</c:v>
                </c:pt>
                <c:pt idx="918">
                  <c:v>2364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AB-4E75-AC28-ED6C6A808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A7-4282-8D96-7E34E510B960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Viscosity!$OQ$2:$OQ$17600</c:f>
              <c:numCache>
                <c:formatCode>General</c:formatCode>
                <c:ptCount val="17599"/>
                <c:pt idx="0">
                  <c:v>0</c:v>
                </c:pt>
                <c:pt idx="1">
                  <c:v>1.3255790974058446E-3</c:v>
                </c:pt>
                <c:pt idx="2">
                  <c:v>2.6511581948116892E-3</c:v>
                </c:pt>
                <c:pt idx="3">
                  <c:v>3.9767372922175333E-3</c:v>
                </c:pt>
                <c:pt idx="4">
                  <c:v>5.3023163896233783E-3</c:v>
                </c:pt>
                <c:pt idx="5">
                  <c:v>6.6278954870292225E-3</c:v>
                </c:pt>
                <c:pt idx="6">
                  <c:v>7.9534745844350666E-3</c:v>
                </c:pt>
                <c:pt idx="7">
                  <c:v>9.2790536818409125E-3</c:v>
                </c:pt>
                <c:pt idx="8">
                  <c:v>1.0604632779246757E-2</c:v>
                </c:pt>
                <c:pt idx="9">
                  <c:v>1.1930211876652601E-2</c:v>
                </c:pt>
                <c:pt idx="10">
                  <c:v>1.3255790974058445E-2</c:v>
                </c:pt>
                <c:pt idx="11">
                  <c:v>1.4581370071464289E-2</c:v>
                </c:pt>
                <c:pt idx="12">
                  <c:v>1.5906949168870133E-2</c:v>
                </c:pt>
                <c:pt idx="13">
                  <c:v>1.7232528266275977E-2</c:v>
                </c:pt>
                <c:pt idx="14">
                  <c:v>1.8558107363681825E-2</c:v>
                </c:pt>
                <c:pt idx="15">
                  <c:v>1.9883686461087669E-2</c:v>
                </c:pt>
                <c:pt idx="16">
                  <c:v>2.1209265558493513E-2</c:v>
                </c:pt>
                <c:pt idx="17">
                  <c:v>2.2534844655899357E-2</c:v>
                </c:pt>
                <c:pt idx="18">
                  <c:v>2.3860423753305202E-2</c:v>
                </c:pt>
                <c:pt idx="19">
                  <c:v>2.5186002850711046E-2</c:v>
                </c:pt>
                <c:pt idx="20">
                  <c:v>2.651158194811689E-2</c:v>
                </c:pt>
                <c:pt idx="21">
                  <c:v>2.7837161045522734E-2</c:v>
                </c:pt>
                <c:pt idx="22">
                  <c:v>2.9162740142928578E-2</c:v>
                </c:pt>
                <c:pt idx="23">
                  <c:v>3.0488319240334426E-2</c:v>
                </c:pt>
                <c:pt idx="24">
                  <c:v>3.1813898337740266E-2</c:v>
                </c:pt>
                <c:pt idx="25">
                  <c:v>3.3139477435146114E-2</c:v>
                </c:pt>
                <c:pt idx="26">
                  <c:v>3.4465056532551955E-2</c:v>
                </c:pt>
                <c:pt idx="27">
                  <c:v>3.5790635629957802E-2</c:v>
                </c:pt>
                <c:pt idx="28">
                  <c:v>3.711621472736365E-2</c:v>
                </c:pt>
                <c:pt idx="29">
                  <c:v>3.8441793824769491E-2</c:v>
                </c:pt>
                <c:pt idx="30">
                  <c:v>3.9767372922175338E-2</c:v>
                </c:pt>
                <c:pt idx="31">
                  <c:v>4.1092952019581179E-2</c:v>
                </c:pt>
                <c:pt idx="32">
                  <c:v>4.2418531116987027E-2</c:v>
                </c:pt>
                <c:pt idx="33">
                  <c:v>4.3744110214392867E-2</c:v>
                </c:pt>
                <c:pt idx="34">
                  <c:v>4.5069689311798715E-2</c:v>
                </c:pt>
                <c:pt idx="35">
                  <c:v>4.6395268409204556E-2</c:v>
                </c:pt>
                <c:pt idx="36">
                  <c:v>4.7720847506610403E-2</c:v>
                </c:pt>
                <c:pt idx="37">
                  <c:v>4.9046426604016251E-2</c:v>
                </c:pt>
                <c:pt idx="38">
                  <c:v>5.0372005701422091E-2</c:v>
                </c:pt>
                <c:pt idx="39">
                  <c:v>5.1697584798827939E-2</c:v>
                </c:pt>
                <c:pt idx="40">
                  <c:v>5.302316389623378E-2</c:v>
                </c:pt>
                <c:pt idx="41">
                  <c:v>5.4348742993639627E-2</c:v>
                </c:pt>
                <c:pt idx="42">
                  <c:v>5.5674322091045468E-2</c:v>
                </c:pt>
                <c:pt idx="43">
                  <c:v>5.6999901188451316E-2</c:v>
                </c:pt>
                <c:pt idx="44">
                  <c:v>5.8325480285857156E-2</c:v>
                </c:pt>
                <c:pt idx="45">
                  <c:v>5.9651059383263004E-2</c:v>
                </c:pt>
                <c:pt idx="46">
                  <c:v>6.0976638480668852E-2</c:v>
                </c:pt>
                <c:pt idx="47">
                  <c:v>6.2302217578074692E-2</c:v>
                </c:pt>
                <c:pt idx="48">
                  <c:v>6.3627796675480533E-2</c:v>
                </c:pt>
                <c:pt idx="49">
                  <c:v>6.4953375772886388E-2</c:v>
                </c:pt>
                <c:pt idx="50">
                  <c:v>6.6278954870292228E-2</c:v>
                </c:pt>
                <c:pt idx="51">
                  <c:v>6.7604533967698069E-2</c:v>
                </c:pt>
                <c:pt idx="52">
                  <c:v>6.893011306510391E-2</c:v>
                </c:pt>
                <c:pt idx="53">
                  <c:v>7.0255692162509764E-2</c:v>
                </c:pt>
                <c:pt idx="54">
                  <c:v>7.1581271259915605E-2</c:v>
                </c:pt>
                <c:pt idx="55">
                  <c:v>7.2906850357321445E-2</c:v>
                </c:pt>
                <c:pt idx="56">
                  <c:v>7.42324294547273E-2</c:v>
                </c:pt>
                <c:pt idx="57">
                  <c:v>7.5558008552133141E-2</c:v>
                </c:pt>
                <c:pt idx="58">
                  <c:v>7.6883587649538981E-2</c:v>
                </c:pt>
                <c:pt idx="59">
                  <c:v>7.8209166746944822E-2</c:v>
                </c:pt>
                <c:pt idx="60">
                  <c:v>7.9534745844350677E-2</c:v>
                </c:pt>
                <c:pt idx="61">
                  <c:v>8.0860324941756517E-2</c:v>
                </c:pt>
                <c:pt idx="62">
                  <c:v>8.2185904039162358E-2</c:v>
                </c:pt>
                <c:pt idx="63">
                  <c:v>8.3511483136568213E-2</c:v>
                </c:pt>
                <c:pt idx="64">
                  <c:v>8.4837062233974053E-2</c:v>
                </c:pt>
                <c:pt idx="65">
                  <c:v>8.6162641331379894E-2</c:v>
                </c:pt>
                <c:pt idx="66">
                  <c:v>8.7488220428785735E-2</c:v>
                </c:pt>
                <c:pt idx="67">
                  <c:v>8.8813799526191589E-2</c:v>
                </c:pt>
                <c:pt idx="68">
                  <c:v>9.013937862359743E-2</c:v>
                </c:pt>
                <c:pt idx="69">
                  <c:v>9.146495772100327E-2</c:v>
                </c:pt>
                <c:pt idx="70">
                  <c:v>9.2790536818409111E-2</c:v>
                </c:pt>
                <c:pt idx="71">
                  <c:v>9.4116115915814966E-2</c:v>
                </c:pt>
                <c:pt idx="72">
                  <c:v>9.5441695013220806E-2</c:v>
                </c:pt>
                <c:pt idx="73">
                  <c:v>9.6767274110626647E-2</c:v>
                </c:pt>
                <c:pt idx="74">
                  <c:v>9.8092853208032502E-2</c:v>
                </c:pt>
                <c:pt idx="75">
                  <c:v>9.9418432305438342E-2</c:v>
                </c:pt>
                <c:pt idx="76">
                  <c:v>0.10074401140284418</c:v>
                </c:pt>
                <c:pt idx="77">
                  <c:v>0.10206959050025002</c:v>
                </c:pt>
                <c:pt idx="78">
                  <c:v>0.10339516959765588</c:v>
                </c:pt>
                <c:pt idx="79">
                  <c:v>0.10472074869506172</c:v>
                </c:pt>
                <c:pt idx="80">
                  <c:v>0.10604632779246756</c:v>
                </c:pt>
                <c:pt idx="81">
                  <c:v>0.10737190688987341</c:v>
                </c:pt>
                <c:pt idx="82">
                  <c:v>0.10869748598727925</c:v>
                </c:pt>
                <c:pt idx="83">
                  <c:v>0.1100230650846851</c:v>
                </c:pt>
                <c:pt idx="84">
                  <c:v>0.11134864418209094</c:v>
                </c:pt>
                <c:pt idx="85">
                  <c:v>0.11267422327949679</c:v>
                </c:pt>
                <c:pt idx="86">
                  <c:v>0.11399980237690263</c:v>
                </c:pt>
                <c:pt idx="87">
                  <c:v>0.11532538147430847</c:v>
                </c:pt>
                <c:pt idx="88">
                  <c:v>0.11665096057171431</c:v>
                </c:pt>
                <c:pt idx="89">
                  <c:v>0.11797653966912017</c:v>
                </c:pt>
                <c:pt idx="90">
                  <c:v>0.11930211876652601</c:v>
                </c:pt>
                <c:pt idx="91">
                  <c:v>0.12062769786393185</c:v>
                </c:pt>
                <c:pt idx="92">
                  <c:v>0.1219532769613377</c:v>
                </c:pt>
                <c:pt idx="93">
                  <c:v>0.12327885605874354</c:v>
                </c:pt>
                <c:pt idx="94">
                  <c:v>0.12460443515614938</c:v>
                </c:pt>
                <c:pt idx="95">
                  <c:v>0.12593001425355524</c:v>
                </c:pt>
                <c:pt idx="96">
                  <c:v>0.12725559335096107</c:v>
                </c:pt>
                <c:pt idx="97">
                  <c:v>0.12858117244836692</c:v>
                </c:pt>
                <c:pt idx="98">
                  <c:v>0.12990675154577278</c:v>
                </c:pt>
                <c:pt idx="99">
                  <c:v>0.1312323306431786</c:v>
                </c:pt>
                <c:pt idx="100">
                  <c:v>0.13255790974058446</c:v>
                </c:pt>
                <c:pt idx="101">
                  <c:v>0.13388348883799031</c:v>
                </c:pt>
                <c:pt idx="102">
                  <c:v>0.13520906793539614</c:v>
                </c:pt>
                <c:pt idx="103">
                  <c:v>0.13653464703280199</c:v>
                </c:pt>
                <c:pt idx="104">
                  <c:v>0.13786022613020782</c:v>
                </c:pt>
                <c:pt idx="105">
                  <c:v>0.13918580522761367</c:v>
                </c:pt>
                <c:pt idx="106">
                  <c:v>0.14051138432501953</c:v>
                </c:pt>
                <c:pt idx="107">
                  <c:v>0.14183696342242536</c:v>
                </c:pt>
                <c:pt idx="108">
                  <c:v>0.14316254251983121</c:v>
                </c:pt>
                <c:pt idx="109">
                  <c:v>0.14448812161723706</c:v>
                </c:pt>
                <c:pt idx="110">
                  <c:v>0.14581370071464289</c:v>
                </c:pt>
                <c:pt idx="111">
                  <c:v>0.14713927981204875</c:v>
                </c:pt>
                <c:pt idx="112">
                  <c:v>0.1484648589094546</c:v>
                </c:pt>
                <c:pt idx="113">
                  <c:v>0.14979043800686043</c:v>
                </c:pt>
                <c:pt idx="114">
                  <c:v>0.15111601710426628</c:v>
                </c:pt>
                <c:pt idx="115">
                  <c:v>0.15244159620167211</c:v>
                </c:pt>
                <c:pt idx="116">
                  <c:v>0.15376717529907796</c:v>
                </c:pt>
                <c:pt idx="117">
                  <c:v>0.15509275439648382</c:v>
                </c:pt>
                <c:pt idx="118">
                  <c:v>0.15641833349388964</c:v>
                </c:pt>
                <c:pt idx="119">
                  <c:v>0.1577439125912955</c:v>
                </c:pt>
                <c:pt idx="120">
                  <c:v>0.15906949168870135</c:v>
                </c:pt>
                <c:pt idx="121">
                  <c:v>0.16039507078610718</c:v>
                </c:pt>
                <c:pt idx="122">
                  <c:v>0.16172064988351303</c:v>
                </c:pt>
                <c:pt idx="123">
                  <c:v>0.16304622898091889</c:v>
                </c:pt>
                <c:pt idx="124">
                  <c:v>0.16437180807832472</c:v>
                </c:pt>
                <c:pt idx="125">
                  <c:v>0.16569738717573057</c:v>
                </c:pt>
                <c:pt idx="126">
                  <c:v>0.16702296627313643</c:v>
                </c:pt>
                <c:pt idx="127">
                  <c:v>0.16834854537054225</c:v>
                </c:pt>
                <c:pt idx="128">
                  <c:v>0.16967412446794811</c:v>
                </c:pt>
                <c:pt idx="129">
                  <c:v>0.17099970356535393</c:v>
                </c:pt>
                <c:pt idx="130">
                  <c:v>0.17232528266275979</c:v>
                </c:pt>
                <c:pt idx="131">
                  <c:v>0.17365086176016564</c:v>
                </c:pt>
                <c:pt idx="132">
                  <c:v>0.17497644085757147</c:v>
                </c:pt>
                <c:pt idx="133">
                  <c:v>0.17630201995497732</c:v>
                </c:pt>
                <c:pt idx="134">
                  <c:v>0.17762759905238318</c:v>
                </c:pt>
                <c:pt idx="135">
                  <c:v>0.17895317814978901</c:v>
                </c:pt>
                <c:pt idx="136">
                  <c:v>0.18027875724719486</c:v>
                </c:pt>
                <c:pt idx="137">
                  <c:v>0.18160433634460071</c:v>
                </c:pt>
                <c:pt idx="138">
                  <c:v>0.18292991544200654</c:v>
                </c:pt>
                <c:pt idx="139">
                  <c:v>0.1842554945394124</c:v>
                </c:pt>
                <c:pt idx="140">
                  <c:v>0.18558107363681822</c:v>
                </c:pt>
                <c:pt idx="141">
                  <c:v>0.18690665273422408</c:v>
                </c:pt>
                <c:pt idx="142">
                  <c:v>0.18823223183162993</c:v>
                </c:pt>
                <c:pt idx="143">
                  <c:v>0.18955781092903576</c:v>
                </c:pt>
                <c:pt idx="144">
                  <c:v>0.19088339002644161</c:v>
                </c:pt>
                <c:pt idx="145">
                  <c:v>0.19220896912384747</c:v>
                </c:pt>
                <c:pt idx="146">
                  <c:v>0.19353454822125329</c:v>
                </c:pt>
                <c:pt idx="147">
                  <c:v>0.19486012731865915</c:v>
                </c:pt>
                <c:pt idx="148">
                  <c:v>0.196185706416065</c:v>
                </c:pt>
                <c:pt idx="149">
                  <c:v>0.19751128551347083</c:v>
                </c:pt>
                <c:pt idx="150">
                  <c:v>0.19883686461087668</c:v>
                </c:pt>
                <c:pt idx="151">
                  <c:v>0.20016244370828251</c:v>
                </c:pt>
                <c:pt idx="152">
                  <c:v>0.20148802280568837</c:v>
                </c:pt>
                <c:pt idx="153">
                  <c:v>0.20281360190309422</c:v>
                </c:pt>
                <c:pt idx="154">
                  <c:v>0.20413918100050005</c:v>
                </c:pt>
                <c:pt idx="155">
                  <c:v>0.2054647600979059</c:v>
                </c:pt>
                <c:pt idx="156">
                  <c:v>0.20679033919531176</c:v>
                </c:pt>
                <c:pt idx="157">
                  <c:v>0.20811591829271758</c:v>
                </c:pt>
                <c:pt idx="158">
                  <c:v>0.20944149739012344</c:v>
                </c:pt>
                <c:pt idx="159">
                  <c:v>0.21076707648752929</c:v>
                </c:pt>
                <c:pt idx="160">
                  <c:v>0.21209265558493512</c:v>
                </c:pt>
                <c:pt idx="161">
                  <c:v>0.21341823468234097</c:v>
                </c:pt>
                <c:pt idx="162">
                  <c:v>0.21474381377974683</c:v>
                </c:pt>
                <c:pt idx="163">
                  <c:v>0.21606939287715266</c:v>
                </c:pt>
                <c:pt idx="164">
                  <c:v>0.21739497197455851</c:v>
                </c:pt>
                <c:pt idx="165">
                  <c:v>0.21872055107196434</c:v>
                </c:pt>
                <c:pt idx="166">
                  <c:v>0.22004613016937019</c:v>
                </c:pt>
                <c:pt idx="167">
                  <c:v>0.22137170926677605</c:v>
                </c:pt>
                <c:pt idx="168">
                  <c:v>0.22269728836418187</c:v>
                </c:pt>
                <c:pt idx="169">
                  <c:v>0.22402286746158773</c:v>
                </c:pt>
                <c:pt idx="170">
                  <c:v>0.22534844655899358</c:v>
                </c:pt>
                <c:pt idx="171">
                  <c:v>0.22667402565639941</c:v>
                </c:pt>
                <c:pt idx="172">
                  <c:v>0.22799960475380526</c:v>
                </c:pt>
                <c:pt idx="173">
                  <c:v>0.22932518385121112</c:v>
                </c:pt>
                <c:pt idx="174">
                  <c:v>0.23065076294861694</c:v>
                </c:pt>
                <c:pt idx="175">
                  <c:v>0.2319763420460228</c:v>
                </c:pt>
                <c:pt idx="176">
                  <c:v>0.23330192114342863</c:v>
                </c:pt>
                <c:pt idx="177">
                  <c:v>0.23462750024083448</c:v>
                </c:pt>
                <c:pt idx="178">
                  <c:v>0.23595307933824033</c:v>
                </c:pt>
                <c:pt idx="179">
                  <c:v>0.23727865843564616</c:v>
                </c:pt>
                <c:pt idx="180">
                  <c:v>0.23860423753305202</c:v>
                </c:pt>
                <c:pt idx="181">
                  <c:v>0.23992981663045787</c:v>
                </c:pt>
                <c:pt idx="182">
                  <c:v>0.2412553957278637</c:v>
                </c:pt>
                <c:pt idx="183">
                  <c:v>0.24258097482526955</c:v>
                </c:pt>
                <c:pt idx="184">
                  <c:v>0.24390655392267541</c:v>
                </c:pt>
                <c:pt idx="185">
                  <c:v>0.24523213302008123</c:v>
                </c:pt>
                <c:pt idx="186">
                  <c:v>0.24655771211748709</c:v>
                </c:pt>
                <c:pt idx="187">
                  <c:v>0.24788329121489291</c:v>
                </c:pt>
                <c:pt idx="188">
                  <c:v>0.24920887031229877</c:v>
                </c:pt>
                <c:pt idx="189">
                  <c:v>0.2505344494097046</c:v>
                </c:pt>
                <c:pt idx="190">
                  <c:v>0.25186002850711048</c:v>
                </c:pt>
                <c:pt idx="191">
                  <c:v>0.25318560760451631</c:v>
                </c:pt>
                <c:pt idx="192">
                  <c:v>0.25451118670192213</c:v>
                </c:pt>
                <c:pt idx="193">
                  <c:v>0.25583676579932801</c:v>
                </c:pt>
                <c:pt idx="194">
                  <c:v>0.25716234489673384</c:v>
                </c:pt>
                <c:pt idx="195">
                  <c:v>0.25848792399413967</c:v>
                </c:pt>
                <c:pt idx="196">
                  <c:v>0.25981350309154555</c:v>
                </c:pt>
                <c:pt idx="197">
                  <c:v>0.26113908218895138</c:v>
                </c:pt>
                <c:pt idx="198">
                  <c:v>0.2624646612863572</c:v>
                </c:pt>
                <c:pt idx="199">
                  <c:v>0.26379024038376309</c:v>
                </c:pt>
                <c:pt idx="200">
                  <c:v>0.26511581948116891</c:v>
                </c:pt>
                <c:pt idx="201">
                  <c:v>0.26644139857857474</c:v>
                </c:pt>
                <c:pt idx="202">
                  <c:v>0.26776697767598062</c:v>
                </c:pt>
                <c:pt idx="203">
                  <c:v>0.26909255677338645</c:v>
                </c:pt>
                <c:pt idx="204">
                  <c:v>0.27041813587079228</c:v>
                </c:pt>
                <c:pt idx="205">
                  <c:v>0.2717437149681981</c:v>
                </c:pt>
                <c:pt idx="206">
                  <c:v>0.27306929406560398</c:v>
                </c:pt>
                <c:pt idx="207">
                  <c:v>0.27439487316300981</c:v>
                </c:pt>
                <c:pt idx="208">
                  <c:v>0.27572045226041564</c:v>
                </c:pt>
                <c:pt idx="209">
                  <c:v>0.27704603135782152</c:v>
                </c:pt>
                <c:pt idx="210">
                  <c:v>0.27837161045522735</c:v>
                </c:pt>
                <c:pt idx="211">
                  <c:v>0.27969718955263317</c:v>
                </c:pt>
                <c:pt idx="212">
                  <c:v>0.28102276865003906</c:v>
                </c:pt>
                <c:pt idx="213">
                  <c:v>0.28234834774744488</c:v>
                </c:pt>
                <c:pt idx="214">
                  <c:v>0.28367392684485071</c:v>
                </c:pt>
                <c:pt idx="215">
                  <c:v>0.28499950594225659</c:v>
                </c:pt>
                <c:pt idx="216">
                  <c:v>0.28632508503966242</c:v>
                </c:pt>
                <c:pt idx="217">
                  <c:v>0.28765066413706825</c:v>
                </c:pt>
                <c:pt idx="218">
                  <c:v>0.28897624323447413</c:v>
                </c:pt>
                <c:pt idx="219">
                  <c:v>0.29030182233187996</c:v>
                </c:pt>
                <c:pt idx="220">
                  <c:v>0.29162740142928578</c:v>
                </c:pt>
                <c:pt idx="221">
                  <c:v>0.29295298052669166</c:v>
                </c:pt>
                <c:pt idx="222">
                  <c:v>0.29427855962409749</c:v>
                </c:pt>
                <c:pt idx="223">
                  <c:v>0.29560413872150332</c:v>
                </c:pt>
                <c:pt idx="224">
                  <c:v>0.2969297178189092</c:v>
                </c:pt>
                <c:pt idx="225">
                  <c:v>0.29825529691631503</c:v>
                </c:pt>
                <c:pt idx="226">
                  <c:v>0.29958087601372085</c:v>
                </c:pt>
                <c:pt idx="227">
                  <c:v>0.30090645511112674</c:v>
                </c:pt>
                <c:pt idx="228">
                  <c:v>0.30223203420853256</c:v>
                </c:pt>
                <c:pt idx="229">
                  <c:v>0.30355761330593839</c:v>
                </c:pt>
                <c:pt idx="230">
                  <c:v>0.30488319240334422</c:v>
                </c:pt>
                <c:pt idx="231">
                  <c:v>0.3062087715007501</c:v>
                </c:pt>
                <c:pt idx="232">
                  <c:v>0.30753435059815593</c:v>
                </c:pt>
                <c:pt idx="233">
                  <c:v>0.30885992969556175</c:v>
                </c:pt>
                <c:pt idx="234">
                  <c:v>0.31018550879296763</c:v>
                </c:pt>
                <c:pt idx="235">
                  <c:v>0.31151108789037346</c:v>
                </c:pt>
                <c:pt idx="236">
                  <c:v>0.31283666698777929</c:v>
                </c:pt>
                <c:pt idx="237">
                  <c:v>0.31416224608518517</c:v>
                </c:pt>
                <c:pt idx="238">
                  <c:v>0.315487825182591</c:v>
                </c:pt>
                <c:pt idx="239">
                  <c:v>0.31681340427999682</c:v>
                </c:pt>
                <c:pt idx="240">
                  <c:v>0.31813898337740271</c:v>
                </c:pt>
                <c:pt idx="241">
                  <c:v>0.31946456247480853</c:v>
                </c:pt>
                <c:pt idx="242">
                  <c:v>0.32079014157221436</c:v>
                </c:pt>
                <c:pt idx="243">
                  <c:v>0.32211572066962024</c:v>
                </c:pt>
                <c:pt idx="244">
                  <c:v>0.32344129976702607</c:v>
                </c:pt>
                <c:pt idx="245">
                  <c:v>0.3247668788644319</c:v>
                </c:pt>
                <c:pt idx="246">
                  <c:v>0.32609245796183778</c:v>
                </c:pt>
                <c:pt idx="247">
                  <c:v>0.32741803705924361</c:v>
                </c:pt>
                <c:pt idx="248">
                  <c:v>0.32874361615664943</c:v>
                </c:pt>
                <c:pt idx="249">
                  <c:v>0.33006919525405531</c:v>
                </c:pt>
                <c:pt idx="250">
                  <c:v>0.33139477435146114</c:v>
                </c:pt>
                <c:pt idx="251">
                  <c:v>0.33272035344886697</c:v>
                </c:pt>
                <c:pt idx="252">
                  <c:v>0.33404593254627285</c:v>
                </c:pt>
                <c:pt idx="253">
                  <c:v>0.33537151164367868</c:v>
                </c:pt>
                <c:pt idx="254">
                  <c:v>0.3366970907410845</c:v>
                </c:pt>
                <c:pt idx="255">
                  <c:v>0.33802266983849033</c:v>
                </c:pt>
                <c:pt idx="256">
                  <c:v>0.33934824893589621</c:v>
                </c:pt>
                <c:pt idx="257">
                  <c:v>0.34067382803330204</c:v>
                </c:pt>
                <c:pt idx="258">
                  <c:v>0.34199940713070787</c:v>
                </c:pt>
                <c:pt idx="259">
                  <c:v>0.34332498622811375</c:v>
                </c:pt>
                <c:pt idx="260">
                  <c:v>0.34465056532551958</c:v>
                </c:pt>
                <c:pt idx="261">
                  <c:v>0.3459761444229254</c:v>
                </c:pt>
                <c:pt idx="262">
                  <c:v>0.34730172352033128</c:v>
                </c:pt>
                <c:pt idx="263">
                  <c:v>0.34862730261773711</c:v>
                </c:pt>
                <c:pt idx="264">
                  <c:v>0.34995288171514294</c:v>
                </c:pt>
                <c:pt idx="265">
                  <c:v>0.35127846081254882</c:v>
                </c:pt>
                <c:pt idx="266">
                  <c:v>0.35260403990995465</c:v>
                </c:pt>
                <c:pt idx="267">
                  <c:v>0.35392961900736047</c:v>
                </c:pt>
                <c:pt idx="268">
                  <c:v>0.35525519810476636</c:v>
                </c:pt>
                <c:pt idx="269">
                  <c:v>0.35658077720217218</c:v>
                </c:pt>
                <c:pt idx="270">
                  <c:v>0.35790635629957801</c:v>
                </c:pt>
                <c:pt idx="271">
                  <c:v>0.35923193539698389</c:v>
                </c:pt>
                <c:pt idx="272">
                  <c:v>0.36055751449438972</c:v>
                </c:pt>
                <c:pt idx="273">
                  <c:v>0.36188309359179555</c:v>
                </c:pt>
                <c:pt idx="274">
                  <c:v>0.36320867268920143</c:v>
                </c:pt>
                <c:pt idx="275">
                  <c:v>0.36453425178660726</c:v>
                </c:pt>
                <c:pt idx="276">
                  <c:v>0.36585983088401308</c:v>
                </c:pt>
                <c:pt idx="277">
                  <c:v>0.36718540998141896</c:v>
                </c:pt>
                <c:pt idx="278">
                  <c:v>0.36851098907882479</c:v>
                </c:pt>
                <c:pt idx="279">
                  <c:v>0.36983656817623062</c:v>
                </c:pt>
                <c:pt idx="280">
                  <c:v>0.37116214727363644</c:v>
                </c:pt>
                <c:pt idx="281">
                  <c:v>0.37248772637104233</c:v>
                </c:pt>
                <c:pt idx="282">
                  <c:v>0.37381330546844815</c:v>
                </c:pt>
                <c:pt idx="283">
                  <c:v>0.37513888456585398</c:v>
                </c:pt>
                <c:pt idx="284">
                  <c:v>0.37646446366325986</c:v>
                </c:pt>
                <c:pt idx="285">
                  <c:v>0.37779004276066569</c:v>
                </c:pt>
                <c:pt idx="286">
                  <c:v>0.37911562185807152</c:v>
                </c:pt>
                <c:pt idx="287">
                  <c:v>0.3804412009554774</c:v>
                </c:pt>
                <c:pt idx="288">
                  <c:v>0.38176678005288323</c:v>
                </c:pt>
                <c:pt idx="289">
                  <c:v>0.38309235915028905</c:v>
                </c:pt>
                <c:pt idx="290">
                  <c:v>0.38441793824769493</c:v>
                </c:pt>
                <c:pt idx="291">
                  <c:v>0.38574351734510076</c:v>
                </c:pt>
                <c:pt idx="292">
                  <c:v>0.38706909644250659</c:v>
                </c:pt>
                <c:pt idx="293">
                  <c:v>0.38839467553991247</c:v>
                </c:pt>
                <c:pt idx="294">
                  <c:v>0.3897202546373183</c:v>
                </c:pt>
                <c:pt idx="295">
                  <c:v>0.39104583373472412</c:v>
                </c:pt>
                <c:pt idx="296">
                  <c:v>0.39237141283213001</c:v>
                </c:pt>
                <c:pt idx="297">
                  <c:v>0.39369699192953583</c:v>
                </c:pt>
                <c:pt idx="298">
                  <c:v>0.39502257102694166</c:v>
                </c:pt>
                <c:pt idx="299">
                  <c:v>0.39634815012434754</c:v>
                </c:pt>
                <c:pt idx="300">
                  <c:v>0.39767372922175337</c:v>
                </c:pt>
                <c:pt idx="301">
                  <c:v>0.3989993083191592</c:v>
                </c:pt>
                <c:pt idx="302">
                  <c:v>0.40032488741656502</c:v>
                </c:pt>
                <c:pt idx="303">
                  <c:v>0.40165046651397091</c:v>
                </c:pt>
                <c:pt idx="304">
                  <c:v>0.40297604561137673</c:v>
                </c:pt>
                <c:pt idx="305">
                  <c:v>0.40430162470878256</c:v>
                </c:pt>
                <c:pt idx="306">
                  <c:v>0.40562720380618844</c:v>
                </c:pt>
                <c:pt idx="307">
                  <c:v>0.40695278290359427</c:v>
                </c:pt>
                <c:pt idx="308">
                  <c:v>0.40827836200100009</c:v>
                </c:pt>
                <c:pt idx="309">
                  <c:v>0.40960394109840598</c:v>
                </c:pt>
                <c:pt idx="310">
                  <c:v>0.4109295201958118</c:v>
                </c:pt>
                <c:pt idx="311">
                  <c:v>0.41225509929321763</c:v>
                </c:pt>
                <c:pt idx="312">
                  <c:v>0.41358067839062351</c:v>
                </c:pt>
                <c:pt idx="313">
                  <c:v>0.41490625748802934</c:v>
                </c:pt>
                <c:pt idx="314">
                  <c:v>0.41623183658543517</c:v>
                </c:pt>
                <c:pt idx="315">
                  <c:v>0.41755741568284105</c:v>
                </c:pt>
                <c:pt idx="316">
                  <c:v>0.41888299478024688</c:v>
                </c:pt>
                <c:pt idx="317">
                  <c:v>0.4202085738776527</c:v>
                </c:pt>
                <c:pt idx="318">
                  <c:v>0.42153415297505858</c:v>
                </c:pt>
                <c:pt idx="319">
                  <c:v>0.42285973207246441</c:v>
                </c:pt>
                <c:pt idx="320">
                  <c:v>0.42418531116987024</c:v>
                </c:pt>
                <c:pt idx="321">
                  <c:v>0.42551089026727612</c:v>
                </c:pt>
                <c:pt idx="322">
                  <c:v>0.42683646936468195</c:v>
                </c:pt>
                <c:pt idx="323">
                  <c:v>0.42816204846208777</c:v>
                </c:pt>
                <c:pt idx="324">
                  <c:v>0.42948762755949366</c:v>
                </c:pt>
                <c:pt idx="325">
                  <c:v>0.43081320665689948</c:v>
                </c:pt>
                <c:pt idx="326">
                  <c:v>0.43213878575430531</c:v>
                </c:pt>
                <c:pt idx="327">
                  <c:v>0.43346436485171114</c:v>
                </c:pt>
                <c:pt idx="328">
                  <c:v>0.43478994394911702</c:v>
                </c:pt>
                <c:pt idx="329">
                  <c:v>0.43611552304652285</c:v>
                </c:pt>
                <c:pt idx="330">
                  <c:v>0.43744110214392867</c:v>
                </c:pt>
                <c:pt idx="331">
                  <c:v>0.43876668124133456</c:v>
                </c:pt>
                <c:pt idx="332">
                  <c:v>0.44009226033874038</c:v>
                </c:pt>
                <c:pt idx="333">
                  <c:v>0.44141783943614621</c:v>
                </c:pt>
                <c:pt idx="334">
                  <c:v>0.44274341853355209</c:v>
                </c:pt>
                <c:pt idx="335">
                  <c:v>0.44406899763095792</c:v>
                </c:pt>
                <c:pt idx="336">
                  <c:v>0.44539457672836374</c:v>
                </c:pt>
                <c:pt idx="337">
                  <c:v>0.44672015582576963</c:v>
                </c:pt>
                <c:pt idx="338">
                  <c:v>0.44804573492317545</c:v>
                </c:pt>
                <c:pt idx="339">
                  <c:v>0.44937131402058128</c:v>
                </c:pt>
                <c:pt idx="340">
                  <c:v>0.45069689311798716</c:v>
                </c:pt>
                <c:pt idx="341">
                  <c:v>0.45202247221539299</c:v>
                </c:pt>
                <c:pt idx="342">
                  <c:v>0.45334805131279882</c:v>
                </c:pt>
                <c:pt idx="343">
                  <c:v>0.4546736304102047</c:v>
                </c:pt>
                <c:pt idx="344">
                  <c:v>0.45599920950761053</c:v>
                </c:pt>
                <c:pt idx="345">
                  <c:v>0.45732478860501635</c:v>
                </c:pt>
                <c:pt idx="346">
                  <c:v>0.45865036770242223</c:v>
                </c:pt>
                <c:pt idx="347">
                  <c:v>0.45997594679982806</c:v>
                </c:pt>
                <c:pt idx="348">
                  <c:v>0.46130152589723389</c:v>
                </c:pt>
                <c:pt idx="349">
                  <c:v>0.46262710499463977</c:v>
                </c:pt>
                <c:pt idx="350">
                  <c:v>0.4639526840920456</c:v>
                </c:pt>
                <c:pt idx="351">
                  <c:v>0.46527826318945142</c:v>
                </c:pt>
                <c:pt idx="352">
                  <c:v>0.46660384228685725</c:v>
                </c:pt>
                <c:pt idx="353">
                  <c:v>0.46792942138426313</c:v>
                </c:pt>
                <c:pt idx="354">
                  <c:v>0.46925500048166896</c:v>
                </c:pt>
                <c:pt idx="355">
                  <c:v>0.47058057957907479</c:v>
                </c:pt>
                <c:pt idx="356">
                  <c:v>0.47190615867648067</c:v>
                </c:pt>
                <c:pt idx="357">
                  <c:v>0.4732317377738865</c:v>
                </c:pt>
                <c:pt idx="358">
                  <c:v>0.47455731687129232</c:v>
                </c:pt>
                <c:pt idx="359">
                  <c:v>0.47588289596869821</c:v>
                </c:pt>
                <c:pt idx="360">
                  <c:v>0.47720847506610403</c:v>
                </c:pt>
                <c:pt idx="361">
                  <c:v>0.47853405416350986</c:v>
                </c:pt>
                <c:pt idx="362">
                  <c:v>0.47985963326091574</c:v>
                </c:pt>
                <c:pt idx="363">
                  <c:v>0.48118521235832157</c:v>
                </c:pt>
                <c:pt idx="364">
                  <c:v>0.48251079145572739</c:v>
                </c:pt>
                <c:pt idx="365">
                  <c:v>0.48383637055313328</c:v>
                </c:pt>
                <c:pt idx="366">
                  <c:v>0.4851619496505391</c:v>
                </c:pt>
                <c:pt idx="367">
                  <c:v>0.48648752874794493</c:v>
                </c:pt>
                <c:pt idx="368">
                  <c:v>0.48781310784535081</c:v>
                </c:pt>
                <c:pt idx="369">
                  <c:v>0.48913868694275664</c:v>
                </c:pt>
                <c:pt idx="370">
                  <c:v>0.49046426604016247</c:v>
                </c:pt>
                <c:pt idx="371">
                  <c:v>0.49178984513756835</c:v>
                </c:pt>
                <c:pt idx="372">
                  <c:v>0.49311542423497418</c:v>
                </c:pt>
                <c:pt idx="373">
                  <c:v>0.49444100333238</c:v>
                </c:pt>
                <c:pt idx="374">
                  <c:v>0.49576658242978583</c:v>
                </c:pt>
                <c:pt idx="375">
                  <c:v>0.49709216152719171</c:v>
                </c:pt>
                <c:pt idx="376">
                  <c:v>0.49841774062459754</c:v>
                </c:pt>
                <c:pt idx="377">
                  <c:v>0.49974331972200337</c:v>
                </c:pt>
                <c:pt idx="378">
                  <c:v>0.50106889881940919</c:v>
                </c:pt>
                <c:pt idx="379">
                  <c:v>0.50239447791681513</c:v>
                </c:pt>
                <c:pt idx="380">
                  <c:v>0.50372005701422096</c:v>
                </c:pt>
                <c:pt idx="381">
                  <c:v>0.50504563611162678</c:v>
                </c:pt>
                <c:pt idx="382">
                  <c:v>0.50637121520903261</c:v>
                </c:pt>
                <c:pt idx="383">
                  <c:v>0.50769679430643844</c:v>
                </c:pt>
                <c:pt idx="384">
                  <c:v>0.50902237340384426</c:v>
                </c:pt>
                <c:pt idx="385">
                  <c:v>0.5103479525012502</c:v>
                </c:pt>
                <c:pt idx="386">
                  <c:v>0.51167353159865603</c:v>
                </c:pt>
                <c:pt idx="387">
                  <c:v>0.51299911069606186</c:v>
                </c:pt>
                <c:pt idx="388">
                  <c:v>0.51432468979346768</c:v>
                </c:pt>
                <c:pt idx="389">
                  <c:v>0.51565026889087351</c:v>
                </c:pt>
                <c:pt idx="390">
                  <c:v>0.51697584798827934</c:v>
                </c:pt>
                <c:pt idx="391">
                  <c:v>0.51830142708568516</c:v>
                </c:pt>
                <c:pt idx="392">
                  <c:v>0.5196270061830911</c:v>
                </c:pt>
                <c:pt idx="393">
                  <c:v>0.52095258528049693</c:v>
                </c:pt>
                <c:pt idx="394">
                  <c:v>0.52227816437790275</c:v>
                </c:pt>
                <c:pt idx="395">
                  <c:v>0.52360374347530858</c:v>
                </c:pt>
                <c:pt idx="396">
                  <c:v>0.52492932257271441</c:v>
                </c:pt>
                <c:pt idx="397">
                  <c:v>0.52625490167012023</c:v>
                </c:pt>
                <c:pt idx="398">
                  <c:v>0.52758048076752617</c:v>
                </c:pt>
                <c:pt idx="399">
                  <c:v>0.528906059864932</c:v>
                </c:pt>
                <c:pt idx="400">
                  <c:v>0.53023163896233783</c:v>
                </c:pt>
                <c:pt idx="401">
                  <c:v>0.53155721805974365</c:v>
                </c:pt>
                <c:pt idx="402">
                  <c:v>0.53288279715714948</c:v>
                </c:pt>
                <c:pt idx="403">
                  <c:v>0.53420837625455531</c:v>
                </c:pt>
                <c:pt idx="404">
                  <c:v>0.53553395535196124</c:v>
                </c:pt>
                <c:pt idx="405">
                  <c:v>0.53685953444936707</c:v>
                </c:pt>
                <c:pt idx="406">
                  <c:v>0.5381851135467729</c:v>
                </c:pt>
                <c:pt idx="407">
                  <c:v>0.53951069264417872</c:v>
                </c:pt>
                <c:pt idx="408">
                  <c:v>0.54083627174158455</c:v>
                </c:pt>
                <c:pt idx="409">
                  <c:v>0.54216185083899038</c:v>
                </c:pt>
                <c:pt idx="410">
                  <c:v>0.5434874299363962</c:v>
                </c:pt>
                <c:pt idx="411">
                  <c:v>0.54481300903380214</c:v>
                </c:pt>
                <c:pt idx="412">
                  <c:v>0.54613858813120797</c:v>
                </c:pt>
                <c:pt idx="413">
                  <c:v>0.5474641672286138</c:v>
                </c:pt>
                <c:pt idx="414">
                  <c:v>0.54878974632601962</c:v>
                </c:pt>
                <c:pt idx="415">
                  <c:v>0.55011532542342545</c:v>
                </c:pt>
                <c:pt idx="416">
                  <c:v>0.55144090452083128</c:v>
                </c:pt>
                <c:pt idx="417">
                  <c:v>0.55276648361823721</c:v>
                </c:pt>
                <c:pt idx="418">
                  <c:v>0.55409206271564304</c:v>
                </c:pt>
                <c:pt idx="419">
                  <c:v>0.55541764181304887</c:v>
                </c:pt>
                <c:pt idx="420">
                  <c:v>0.55674322091045469</c:v>
                </c:pt>
                <c:pt idx="421">
                  <c:v>0.55806880000786052</c:v>
                </c:pt>
                <c:pt idx="422">
                  <c:v>0.55939437910526635</c:v>
                </c:pt>
                <c:pt idx="423">
                  <c:v>0.56071995820267229</c:v>
                </c:pt>
                <c:pt idx="424">
                  <c:v>0.56204553730007811</c:v>
                </c:pt>
                <c:pt idx="425">
                  <c:v>0.56337111639748394</c:v>
                </c:pt>
                <c:pt idx="426">
                  <c:v>0.56469669549488977</c:v>
                </c:pt>
                <c:pt idx="427">
                  <c:v>0.56602227459229559</c:v>
                </c:pt>
                <c:pt idx="428">
                  <c:v>0.56734785368970142</c:v>
                </c:pt>
                <c:pt idx="429">
                  <c:v>0.56867343278710736</c:v>
                </c:pt>
                <c:pt idx="430">
                  <c:v>0.56999901188451318</c:v>
                </c:pt>
                <c:pt idx="431">
                  <c:v>0.57132459098191901</c:v>
                </c:pt>
                <c:pt idx="432">
                  <c:v>0.57265017007932484</c:v>
                </c:pt>
                <c:pt idx="433">
                  <c:v>0.57397574917673067</c:v>
                </c:pt>
                <c:pt idx="434">
                  <c:v>0.57530132827413649</c:v>
                </c:pt>
                <c:pt idx="435">
                  <c:v>0.57662690737154232</c:v>
                </c:pt>
                <c:pt idx="436">
                  <c:v>0.57795248646894826</c:v>
                </c:pt>
                <c:pt idx="437">
                  <c:v>0.57927806556635408</c:v>
                </c:pt>
                <c:pt idx="438">
                  <c:v>0.58060364466375991</c:v>
                </c:pt>
                <c:pt idx="439">
                  <c:v>0.58192922376116574</c:v>
                </c:pt>
                <c:pt idx="440">
                  <c:v>0.58325480285857156</c:v>
                </c:pt>
                <c:pt idx="441">
                  <c:v>0.58458038195597739</c:v>
                </c:pt>
                <c:pt idx="442">
                  <c:v>0.58590596105338333</c:v>
                </c:pt>
                <c:pt idx="443">
                  <c:v>0.58723154015078916</c:v>
                </c:pt>
                <c:pt idx="444">
                  <c:v>0.58855711924819498</c:v>
                </c:pt>
                <c:pt idx="445">
                  <c:v>0.58988269834560081</c:v>
                </c:pt>
                <c:pt idx="446">
                  <c:v>0.59120827744300664</c:v>
                </c:pt>
                <c:pt idx="447">
                  <c:v>0.59253385654041246</c:v>
                </c:pt>
                <c:pt idx="448">
                  <c:v>0.5938594356378184</c:v>
                </c:pt>
                <c:pt idx="449">
                  <c:v>0.59518501473522423</c:v>
                </c:pt>
                <c:pt idx="450">
                  <c:v>0.59651059383263005</c:v>
                </c:pt>
                <c:pt idx="451">
                  <c:v>0.59783617293003588</c:v>
                </c:pt>
                <c:pt idx="452">
                  <c:v>0.59916175202744171</c:v>
                </c:pt>
                <c:pt idx="453">
                  <c:v>0.60048733112484753</c:v>
                </c:pt>
                <c:pt idx="454">
                  <c:v>0.60181291022225347</c:v>
                </c:pt>
                <c:pt idx="455">
                  <c:v>0.6031384893196593</c:v>
                </c:pt>
                <c:pt idx="456">
                  <c:v>0.60446406841706513</c:v>
                </c:pt>
                <c:pt idx="457">
                  <c:v>0.60578964751447095</c:v>
                </c:pt>
                <c:pt idx="458">
                  <c:v>0.60711522661187678</c:v>
                </c:pt>
                <c:pt idx="459">
                  <c:v>0.60844080570928261</c:v>
                </c:pt>
                <c:pt idx="460">
                  <c:v>0.60976638480668843</c:v>
                </c:pt>
                <c:pt idx="461">
                  <c:v>0.61109196390409437</c:v>
                </c:pt>
                <c:pt idx="462">
                  <c:v>0.6124175430015002</c:v>
                </c:pt>
                <c:pt idx="463">
                  <c:v>0.61374312209890602</c:v>
                </c:pt>
                <c:pt idx="464">
                  <c:v>0.61506870119631185</c:v>
                </c:pt>
                <c:pt idx="465">
                  <c:v>0.61639428029371768</c:v>
                </c:pt>
                <c:pt idx="466">
                  <c:v>0.6177198593911235</c:v>
                </c:pt>
                <c:pt idx="467">
                  <c:v>0.61904543848852944</c:v>
                </c:pt>
                <c:pt idx="468">
                  <c:v>0.62037101758593527</c:v>
                </c:pt>
                <c:pt idx="469">
                  <c:v>0.6216965966833411</c:v>
                </c:pt>
                <c:pt idx="470">
                  <c:v>0.62302217578074692</c:v>
                </c:pt>
                <c:pt idx="471">
                  <c:v>0.62434775487815275</c:v>
                </c:pt>
                <c:pt idx="472">
                  <c:v>0.62567333397555858</c:v>
                </c:pt>
                <c:pt idx="473">
                  <c:v>0.62699891307296451</c:v>
                </c:pt>
                <c:pt idx="474">
                  <c:v>0.62832449217037034</c:v>
                </c:pt>
                <c:pt idx="475">
                  <c:v>0.62965007126777617</c:v>
                </c:pt>
                <c:pt idx="476">
                  <c:v>0.63097565036518199</c:v>
                </c:pt>
                <c:pt idx="477">
                  <c:v>0.63230122946258782</c:v>
                </c:pt>
                <c:pt idx="478">
                  <c:v>0.63362680855999365</c:v>
                </c:pt>
                <c:pt idx="479">
                  <c:v>0.63495238765739959</c:v>
                </c:pt>
                <c:pt idx="480">
                  <c:v>0.63627796675480541</c:v>
                </c:pt>
                <c:pt idx="481">
                  <c:v>0.63760354585221124</c:v>
                </c:pt>
                <c:pt idx="482">
                  <c:v>0.63892912494961707</c:v>
                </c:pt>
                <c:pt idx="483">
                  <c:v>0.64025470404702289</c:v>
                </c:pt>
                <c:pt idx="484">
                  <c:v>0.64158028314442872</c:v>
                </c:pt>
                <c:pt idx="485">
                  <c:v>0.64290586224183455</c:v>
                </c:pt>
                <c:pt idx="486">
                  <c:v>0.64423144133924048</c:v>
                </c:pt>
                <c:pt idx="487">
                  <c:v>0.64555702043664631</c:v>
                </c:pt>
                <c:pt idx="488">
                  <c:v>0.64688259953405214</c:v>
                </c:pt>
                <c:pt idx="489">
                  <c:v>0.64820817863145797</c:v>
                </c:pt>
                <c:pt idx="490">
                  <c:v>0.64953375772886379</c:v>
                </c:pt>
                <c:pt idx="491">
                  <c:v>0.65085933682626962</c:v>
                </c:pt>
                <c:pt idx="492">
                  <c:v>0.65218491592367556</c:v>
                </c:pt>
                <c:pt idx="493">
                  <c:v>0.65351049502108138</c:v>
                </c:pt>
                <c:pt idx="494">
                  <c:v>0.65483607411848721</c:v>
                </c:pt>
                <c:pt idx="495">
                  <c:v>0.65616165321589304</c:v>
                </c:pt>
                <c:pt idx="496">
                  <c:v>0.65748723231329886</c:v>
                </c:pt>
                <c:pt idx="497">
                  <c:v>0.65881281141070469</c:v>
                </c:pt>
                <c:pt idx="498">
                  <c:v>0.66013839050811063</c:v>
                </c:pt>
                <c:pt idx="499">
                  <c:v>0.66146396960551646</c:v>
                </c:pt>
                <c:pt idx="500">
                  <c:v>0.66278954870292228</c:v>
                </c:pt>
                <c:pt idx="501">
                  <c:v>0.66411512780032811</c:v>
                </c:pt>
                <c:pt idx="502">
                  <c:v>0.66544070689773394</c:v>
                </c:pt>
                <c:pt idx="503">
                  <c:v>0.66676628599513976</c:v>
                </c:pt>
                <c:pt idx="504">
                  <c:v>0.6680918650925457</c:v>
                </c:pt>
                <c:pt idx="505">
                  <c:v>0.66941744418995153</c:v>
                </c:pt>
                <c:pt idx="506">
                  <c:v>0.67074302328735735</c:v>
                </c:pt>
                <c:pt idx="507">
                  <c:v>0.67206860238476318</c:v>
                </c:pt>
                <c:pt idx="508">
                  <c:v>0.67339418148216901</c:v>
                </c:pt>
                <c:pt idx="509">
                  <c:v>0.67471976057957483</c:v>
                </c:pt>
                <c:pt idx="510">
                  <c:v>0.67604533967698066</c:v>
                </c:pt>
                <c:pt idx="511">
                  <c:v>0.6773709187743866</c:v>
                </c:pt>
                <c:pt idx="512">
                  <c:v>0.67869649787179243</c:v>
                </c:pt>
                <c:pt idx="513">
                  <c:v>0.68002207696919825</c:v>
                </c:pt>
                <c:pt idx="514">
                  <c:v>0.68134765606660408</c:v>
                </c:pt>
                <c:pt idx="515">
                  <c:v>0.68267323516400991</c:v>
                </c:pt>
                <c:pt idx="516">
                  <c:v>0.68399881426141573</c:v>
                </c:pt>
                <c:pt idx="517">
                  <c:v>0.68532439335882167</c:v>
                </c:pt>
                <c:pt idx="518">
                  <c:v>0.6866499724562275</c:v>
                </c:pt>
                <c:pt idx="519">
                  <c:v>0.68797555155363332</c:v>
                </c:pt>
                <c:pt idx="520">
                  <c:v>0.68930113065103915</c:v>
                </c:pt>
                <c:pt idx="521">
                  <c:v>0.69062670974844498</c:v>
                </c:pt>
                <c:pt idx="522">
                  <c:v>0.6919522888458508</c:v>
                </c:pt>
                <c:pt idx="523">
                  <c:v>0.69327786794325674</c:v>
                </c:pt>
                <c:pt idx="524">
                  <c:v>0.69460344704066257</c:v>
                </c:pt>
                <c:pt idx="525">
                  <c:v>0.6959290261380684</c:v>
                </c:pt>
                <c:pt idx="526">
                  <c:v>0.69725460523547422</c:v>
                </c:pt>
                <c:pt idx="527">
                  <c:v>0.69858018433288005</c:v>
                </c:pt>
                <c:pt idx="528">
                  <c:v>0.69990576343028588</c:v>
                </c:pt>
                <c:pt idx="529">
                  <c:v>0.70123134252769181</c:v>
                </c:pt>
                <c:pt idx="530">
                  <c:v>0.70255692162509764</c:v>
                </c:pt>
                <c:pt idx="531">
                  <c:v>0.70388250072250347</c:v>
                </c:pt>
                <c:pt idx="532">
                  <c:v>0.70520807981990929</c:v>
                </c:pt>
                <c:pt idx="533">
                  <c:v>0.70653365891731512</c:v>
                </c:pt>
                <c:pt idx="534">
                  <c:v>0.70785923801472095</c:v>
                </c:pt>
                <c:pt idx="535">
                  <c:v>0.70918481711212678</c:v>
                </c:pt>
                <c:pt idx="536">
                  <c:v>0.71051039620953271</c:v>
                </c:pt>
                <c:pt idx="537">
                  <c:v>0.71183597530693854</c:v>
                </c:pt>
                <c:pt idx="538">
                  <c:v>0.71316155440434437</c:v>
                </c:pt>
                <c:pt idx="539">
                  <c:v>0.71448713350175019</c:v>
                </c:pt>
                <c:pt idx="540">
                  <c:v>0.71581271259915602</c:v>
                </c:pt>
                <c:pt idx="541">
                  <c:v>0.71713829169656185</c:v>
                </c:pt>
                <c:pt idx="542">
                  <c:v>0.71846387079396778</c:v>
                </c:pt>
                <c:pt idx="543">
                  <c:v>0.71978944989137361</c:v>
                </c:pt>
                <c:pt idx="544">
                  <c:v>0.72111502898877944</c:v>
                </c:pt>
                <c:pt idx="545">
                  <c:v>0.72244060808618527</c:v>
                </c:pt>
                <c:pt idx="546">
                  <c:v>0.72376618718359109</c:v>
                </c:pt>
                <c:pt idx="547">
                  <c:v>0.72509176628099692</c:v>
                </c:pt>
                <c:pt idx="548">
                  <c:v>0.72641734537840286</c:v>
                </c:pt>
                <c:pt idx="549">
                  <c:v>0.72774292447580868</c:v>
                </c:pt>
                <c:pt idx="550">
                  <c:v>0.72906850357321451</c:v>
                </c:pt>
                <c:pt idx="551">
                  <c:v>0.73039408267062034</c:v>
                </c:pt>
                <c:pt idx="552">
                  <c:v>0.73171966176802616</c:v>
                </c:pt>
                <c:pt idx="553">
                  <c:v>0.73304524086543199</c:v>
                </c:pt>
                <c:pt idx="554">
                  <c:v>0.73437081996283793</c:v>
                </c:pt>
                <c:pt idx="555">
                  <c:v>0.73569639906024376</c:v>
                </c:pt>
                <c:pt idx="556">
                  <c:v>0.73702197815764958</c:v>
                </c:pt>
                <c:pt idx="557">
                  <c:v>0.73834755725505541</c:v>
                </c:pt>
                <c:pt idx="558">
                  <c:v>0.73967313635246124</c:v>
                </c:pt>
                <c:pt idx="559">
                  <c:v>0.74099871544986706</c:v>
                </c:pt>
                <c:pt idx="560">
                  <c:v>0.74232429454727289</c:v>
                </c:pt>
                <c:pt idx="561">
                  <c:v>0.74364987364467883</c:v>
                </c:pt>
                <c:pt idx="562">
                  <c:v>0.74497545274208465</c:v>
                </c:pt>
                <c:pt idx="563">
                  <c:v>0.74630103183949048</c:v>
                </c:pt>
                <c:pt idx="564">
                  <c:v>0.74762661093689631</c:v>
                </c:pt>
                <c:pt idx="565">
                  <c:v>0.74895219003430213</c:v>
                </c:pt>
                <c:pt idx="566">
                  <c:v>0.75027776913170796</c:v>
                </c:pt>
                <c:pt idx="567">
                  <c:v>0.7516033482291139</c:v>
                </c:pt>
                <c:pt idx="568">
                  <c:v>0.75292892732651973</c:v>
                </c:pt>
                <c:pt idx="569">
                  <c:v>0.75425450642392555</c:v>
                </c:pt>
                <c:pt idx="570">
                  <c:v>0.75558008552133138</c:v>
                </c:pt>
                <c:pt idx="571">
                  <c:v>0.75690566461873721</c:v>
                </c:pt>
                <c:pt idx="572">
                  <c:v>0.75823124371614303</c:v>
                </c:pt>
                <c:pt idx="573">
                  <c:v>0.75955682281354897</c:v>
                </c:pt>
                <c:pt idx="574">
                  <c:v>0.7608824019109548</c:v>
                </c:pt>
                <c:pt idx="575">
                  <c:v>0.76220798100836062</c:v>
                </c:pt>
                <c:pt idx="576">
                  <c:v>0.76353356010576645</c:v>
                </c:pt>
                <c:pt idx="577">
                  <c:v>0.76485913920317228</c:v>
                </c:pt>
                <c:pt idx="578">
                  <c:v>0.7661847183005781</c:v>
                </c:pt>
                <c:pt idx="579">
                  <c:v>0.76751029739798393</c:v>
                </c:pt>
                <c:pt idx="580">
                  <c:v>0.76883587649538987</c:v>
                </c:pt>
                <c:pt idx="581">
                  <c:v>0.7701614555927957</c:v>
                </c:pt>
                <c:pt idx="582">
                  <c:v>0.77148703469020152</c:v>
                </c:pt>
                <c:pt idx="583">
                  <c:v>0.77281261378760735</c:v>
                </c:pt>
                <c:pt idx="584">
                  <c:v>0.77413819288501318</c:v>
                </c:pt>
                <c:pt idx="585">
                  <c:v>0.775463771982419</c:v>
                </c:pt>
                <c:pt idx="586">
                  <c:v>0.77678935107982494</c:v>
                </c:pt>
                <c:pt idx="587">
                  <c:v>0.77811493017723077</c:v>
                </c:pt>
                <c:pt idx="588">
                  <c:v>0.77944050927463659</c:v>
                </c:pt>
                <c:pt idx="589">
                  <c:v>0.78076608837204242</c:v>
                </c:pt>
                <c:pt idx="590">
                  <c:v>0.78209166746944825</c:v>
                </c:pt>
                <c:pt idx="591">
                  <c:v>0.78341724656685408</c:v>
                </c:pt>
                <c:pt idx="592">
                  <c:v>0.78474282566426001</c:v>
                </c:pt>
                <c:pt idx="593">
                  <c:v>0.78606840476166584</c:v>
                </c:pt>
                <c:pt idx="594">
                  <c:v>0.78739398385907167</c:v>
                </c:pt>
                <c:pt idx="595">
                  <c:v>0.78871956295647749</c:v>
                </c:pt>
                <c:pt idx="596">
                  <c:v>0.79004514205388332</c:v>
                </c:pt>
                <c:pt idx="597">
                  <c:v>0.79137072115128915</c:v>
                </c:pt>
                <c:pt idx="598">
                  <c:v>0.79269630024869508</c:v>
                </c:pt>
                <c:pt idx="599">
                  <c:v>0.79402187934610091</c:v>
                </c:pt>
                <c:pt idx="600">
                  <c:v>0.79534745844350674</c:v>
                </c:pt>
                <c:pt idx="601">
                  <c:v>0.79667303754091257</c:v>
                </c:pt>
                <c:pt idx="602">
                  <c:v>0.79799861663831839</c:v>
                </c:pt>
                <c:pt idx="603">
                  <c:v>0.79932419573572422</c:v>
                </c:pt>
                <c:pt idx="604">
                  <c:v>0.80064977483313005</c:v>
                </c:pt>
                <c:pt idx="605">
                  <c:v>0.80197535393053598</c:v>
                </c:pt>
                <c:pt idx="606">
                  <c:v>0.80330093302794181</c:v>
                </c:pt>
                <c:pt idx="607">
                  <c:v>0.80462651212534764</c:v>
                </c:pt>
                <c:pt idx="608">
                  <c:v>0.80595209122275346</c:v>
                </c:pt>
                <c:pt idx="609">
                  <c:v>0.80727767032015929</c:v>
                </c:pt>
                <c:pt idx="610">
                  <c:v>0.80860324941756512</c:v>
                </c:pt>
                <c:pt idx="611">
                  <c:v>0.80992882851497106</c:v>
                </c:pt>
                <c:pt idx="612">
                  <c:v>0.81125440761237688</c:v>
                </c:pt>
                <c:pt idx="613">
                  <c:v>0.81257998670978271</c:v>
                </c:pt>
                <c:pt idx="614">
                  <c:v>0.81390556580718854</c:v>
                </c:pt>
                <c:pt idx="615">
                  <c:v>0.81523114490459436</c:v>
                </c:pt>
                <c:pt idx="616">
                  <c:v>0.81655672400200019</c:v>
                </c:pt>
                <c:pt idx="617">
                  <c:v>0.81788230309940613</c:v>
                </c:pt>
                <c:pt idx="618">
                  <c:v>0.81920788219681195</c:v>
                </c:pt>
                <c:pt idx="619">
                  <c:v>0.82053346129421778</c:v>
                </c:pt>
                <c:pt idx="620">
                  <c:v>0.82185904039162361</c:v>
                </c:pt>
                <c:pt idx="621">
                  <c:v>0.82318461948902943</c:v>
                </c:pt>
                <c:pt idx="622">
                  <c:v>0.82451019858643526</c:v>
                </c:pt>
                <c:pt idx="623">
                  <c:v>0.8258357776838412</c:v>
                </c:pt>
                <c:pt idx="624">
                  <c:v>0.82716135678124703</c:v>
                </c:pt>
                <c:pt idx="625">
                  <c:v>0.82848693587865285</c:v>
                </c:pt>
                <c:pt idx="626">
                  <c:v>0.82981251497605868</c:v>
                </c:pt>
                <c:pt idx="627">
                  <c:v>0.83113809407346451</c:v>
                </c:pt>
                <c:pt idx="628">
                  <c:v>0.83246367317087033</c:v>
                </c:pt>
                <c:pt idx="629">
                  <c:v>0.83378925226827616</c:v>
                </c:pt>
                <c:pt idx="630">
                  <c:v>0.8351148313656821</c:v>
                </c:pt>
                <c:pt idx="631">
                  <c:v>0.83644041046308792</c:v>
                </c:pt>
                <c:pt idx="632">
                  <c:v>0.83776598956049375</c:v>
                </c:pt>
                <c:pt idx="633">
                  <c:v>0.83909156865789958</c:v>
                </c:pt>
                <c:pt idx="634">
                  <c:v>0.8404171477553054</c:v>
                </c:pt>
                <c:pt idx="635">
                  <c:v>0.84174272685271123</c:v>
                </c:pt>
                <c:pt idx="636">
                  <c:v>0.84306830595011717</c:v>
                </c:pt>
                <c:pt idx="637">
                  <c:v>0.844393885047523</c:v>
                </c:pt>
                <c:pt idx="638">
                  <c:v>0.84571946414492882</c:v>
                </c:pt>
                <c:pt idx="639">
                  <c:v>0.84704504324233465</c:v>
                </c:pt>
                <c:pt idx="640">
                  <c:v>0.84837062233974048</c:v>
                </c:pt>
                <c:pt idx="641">
                  <c:v>0.8496962014371463</c:v>
                </c:pt>
                <c:pt idx="642">
                  <c:v>0.85102178053455224</c:v>
                </c:pt>
                <c:pt idx="643">
                  <c:v>0.85234735963195807</c:v>
                </c:pt>
                <c:pt idx="644">
                  <c:v>0.85367293872936389</c:v>
                </c:pt>
                <c:pt idx="645">
                  <c:v>0.85499851782676972</c:v>
                </c:pt>
                <c:pt idx="646">
                  <c:v>0.85632409692417555</c:v>
                </c:pt>
                <c:pt idx="647">
                  <c:v>0.85764967602158138</c:v>
                </c:pt>
                <c:pt idx="648">
                  <c:v>0.85897525511898731</c:v>
                </c:pt>
                <c:pt idx="649">
                  <c:v>0.86030083421639314</c:v>
                </c:pt>
                <c:pt idx="650">
                  <c:v>0.86162641331379897</c:v>
                </c:pt>
                <c:pt idx="651">
                  <c:v>0.86295199241120479</c:v>
                </c:pt>
                <c:pt idx="652">
                  <c:v>0.86427757150861062</c:v>
                </c:pt>
                <c:pt idx="653">
                  <c:v>0.86560315060601645</c:v>
                </c:pt>
                <c:pt idx="654">
                  <c:v>0.86692872970342227</c:v>
                </c:pt>
                <c:pt idx="655">
                  <c:v>0.86825430880082821</c:v>
                </c:pt>
                <c:pt idx="656">
                  <c:v>0.86957988789823404</c:v>
                </c:pt>
                <c:pt idx="657">
                  <c:v>0.87090546699563987</c:v>
                </c:pt>
                <c:pt idx="658">
                  <c:v>0.87223104609304569</c:v>
                </c:pt>
                <c:pt idx="659">
                  <c:v>0.87355662519045152</c:v>
                </c:pt>
                <c:pt idx="660">
                  <c:v>0.87488220428785735</c:v>
                </c:pt>
                <c:pt idx="661">
                  <c:v>0.87620778338526328</c:v>
                </c:pt>
                <c:pt idx="662">
                  <c:v>0.87753336248266911</c:v>
                </c:pt>
                <c:pt idx="663">
                  <c:v>0.87885894158007494</c:v>
                </c:pt>
                <c:pt idx="664">
                  <c:v>0.88018452067748076</c:v>
                </c:pt>
                <c:pt idx="665">
                  <c:v>0.88151009977488659</c:v>
                </c:pt>
                <c:pt idx="666">
                  <c:v>0.88283567887229242</c:v>
                </c:pt>
                <c:pt idx="667">
                  <c:v>0.88416125796969836</c:v>
                </c:pt>
                <c:pt idx="668">
                  <c:v>0.88548683706710418</c:v>
                </c:pt>
                <c:pt idx="669">
                  <c:v>0.88681241616451001</c:v>
                </c:pt>
                <c:pt idx="670">
                  <c:v>0.88813799526191584</c:v>
                </c:pt>
                <c:pt idx="671">
                  <c:v>0.88946357435932166</c:v>
                </c:pt>
                <c:pt idx="672">
                  <c:v>0.89078915345672749</c:v>
                </c:pt>
                <c:pt idx="673">
                  <c:v>0.89211473255413343</c:v>
                </c:pt>
                <c:pt idx="674">
                  <c:v>0.89344031165153925</c:v>
                </c:pt>
                <c:pt idx="675">
                  <c:v>0.89476589074894508</c:v>
                </c:pt>
                <c:pt idx="676">
                  <c:v>0.89609146984635091</c:v>
                </c:pt>
                <c:pt idx="677">
                  <c:v>0.89741704894375673</c:v>
                </c:pt>
                <c:pt idx="678">
                  <c:v>0.89874262804116256</c:v>
                </c:pt>
                <c:pt idx="679">
                  <c:v>0.90006820713856839</c:v>
                </c:pt>
                <c:pt idx="680">
                  <c:v>0.90139378623597433</c:v>
                </c:pt>
                <c:pt idx="681">
                  <c:v>0.90271936533338015</c:v>
                </c:pt>
                <c:pt idx="682">
                  <c:v>0.90404494443078598</c:v>
                </c:pt>
                <c:pt idx="683">
                  <c:v>0.90537052352819181</c:v>
                </c:pt>
                <c:pt idx="684">
                  <c:v>0.90669610262559763</c:v>
                </c:pt>
                <c:pt idx="685">
                  <c:v>0.90802168172300346</c:v>
                </c:pt>
                <c:pt idx="686">
                  <c:v>0.9093472608204094</c:v>
                </c:pt>
                <c:pt idx="687">
                  <c:v>0.91067283991781522</c:v>
                </c:pt>
                <c:pt idx="688">
                  <c:v>0.91199841901522105</c:v>
                </c:pt>
                <c:pt idx="689">
                  <c:v>0.91332399811262688</c:v>
                </c:pt>
                <c:pt idx="690">
                  <c:v>0.9146495772100327</c:v>
                </c:pt>
                <c:pt idx="691">
                  <c:v>0.91597515630743853</c:v>
                </c:pt>
                <c:pt idx="692">
                  <c:v>0.91730073540484447</c:v>
                </c:pt>
                <c:pt idx="693">
                  <c:v>0.9186263145022503</c:v>
                </c:pt>
                <c:pt idx="694">
                  <c:v>0.91995189359965612</c:v>
                </c:pt>
                <c:pt idx="695">
                  <c:v>0.92127747269706195</c:v>
                </c:pt>
                <c:pt idx="696">
                  <c:v>0.92260305179446778</c:v>
                </c:pt>
                <c:pt idx="697">
                  <c:v>0.9239286308918736</c:v>
                </c:pt>
                <c:pt idx="698">
                  <c:v>0.92525420998927954</c:v>
                </c:pt>
                <c:pt idx="699">
                  <c:v>0.92657978908668537</c:v>
                </c:pt>
                <c:pt idx="700">
                  <c:v>0.92790536818409119</c:v>
                </c:pt>
                <c:pt idx="701">
                  <c:v>0.92923094728149702</c:v>
                </c:pt>
                <c:pt idx="702">
                  <c:v>0.93055652637890285</c:v>
                </c:pt>
                <c:pt idx="703">
                  <c:v>0.93188210547630868</c:v>
                </c:pt>
                <c:pt idx="704">
                  <c:v>0.9332076845737145</c:v>
                </c:pt>
                <c:pt idx="705">
                  <c:v>0.93453326367112044</c:v>
                </c:pt>
                <c:pt idx="706">
                  <c:v>0.93585884276852627</c:v>
                </c:pt>
                <c:pt idx="707">
                  <c:v>0.93718442186593209</c:v>
                </c:pt>
                <c:pt idx="708">
                  <c:v>0.93851000096333792</c:v>
                </c:pt>
                <c:pt idx="709">
                  <c:v>0.93983558006074375</c:v>
                </c:pt>
                <c:pt idx="710">
                  <c:v>0.94116115915814957</c:v>
                </c:pt>
                <c:pt idx="711">
                  <c:v>0.94248673825555551</c:v>
                </c:pt>
                <c:pt idx="712">
                  <c:v>0.94381231735296134</c:v>
                </c:pt>
                <c:pt idx="713">
                  <c:v>0.94513789645036717</c:v>
                </c:pt>
                <c:pt idx="714">
                  <c:v>0.94646347554777299</c:v>
                </c:pt>
                <c:pt idx="715">
                  <c:v>0.94778905464517882</c:v>
                </c:pt>
                <c:pt idx="716">
                  <c:v>0.94911463374258465</c:v>
                </c:pt>
                <c:pt idx="717">
                  <c:v>0.95044021283999058</c:v>
                </c:pt>
                <c:pt idx="718">
                  <c:v>0.95176579193739641</c:v>
                </c:pt>
                <c:pt idx="719">
                  <c:v>0.95309137103480224</c:v>
                </c:pt>
                <c:pt idx="720">
                  <c:v>0.95441695013220806</c:v>
                </c:pt>
                <c:pt idx="721">
                  <c:v>0.95574252922961389</c:v>
                </c:pt>
                <c:pt idx="722">
                  <c:v>0.95706810832701972</c:v>
                </c:pt>
                <c:pt idx="723">
                  <c:v>0.95839368742442554</c:v>
                </c:pt>
                <c:pt idx="724">
                  <c:v>0.95971926652183148</c:v>
                </c:pt>
                <c:pt idx="725">
                  <c:v>0.96104484561923731</c:v>
                </c:pt>
                <c:pt idx="726">
                  <c:v>0.96237042471664314</c:v>
                </c:pt>
                <c:pt idx="727">
                  <c:v>0.96369600381404896</c:v>
                </c:pt>
                <c:pt idx="728">
                  <c:v>0.96502158291145479</c:v>
                </c:pt>
                <c:pt idx="729">
                  <c:v>0.96634716200886062</c:v>
                </c:pt>
                <c:pt idx="730">
                  <c:v>0.96767274110626655</c:v>
                </c:pt>
                <c:pt idx="731">
                  <c:v>0.96899832020367238</c:v>
                </c:pt>
                <c:pt idx="732">
                  <c:v>0.97032389930107821</c:v>
                </c:pt>
                <c:pt idx="733">
                  <c:v>0.97164947839848403</c:v>
                </c:pt>
                <c:pt idx="734">
                  <c:v>0.97297505749588986</c:v>
                </c:pt>
                <c:pt idx="735">
                  <c:v>0.97430063659329569</c:v>
                </c:pt>
                <c:pt idx="736">
                  <c:v>0.97562621569070163</c:v>
                </c:pt>
                <c:pt idx="737">
                  <c:v>0.97695179478810745</c:v>
                </c:pt>
                <c:pt idx="738">
                  <c:v>0.97827737388551328</c:v>
                </c:pt>
                <c:pt idx="739">
                  <c:v>0.97960295298291911</c:v>
                </c:pt>
                <c:pt idx="740">
                  <c:v>0.98092853208032493</c:v>
                </c:pt>
                <c:pt idx="741">
                  <c:v>0.98225411117773076</c:v>
                </c:pt>
                <c:pt idx="742">
                  <c:v>0.9835796902751367</c:v>
                </c:pt>
                <c:pt idx="743">
                  <c:v>0.98490526937254252</c:v>
                </c:pt>
                <c:pt idx="744">
                  <c:v>0.98623084846994835</c:v>
                </c:pt>
                <c:pt idx="745">
                  <c:v>0.98755642756735418</c:v>
                </c:pt>
                <c:pt idx="746">
                  <c:v>0.98888200666476</c:v>
                </c:pt>
                <c:pt idx="747">
                  <c:v>0.99020758576216583</c:v>
                </c:pt>
                <c:pt idx="748">
                  <c:v>0.99153316485957166</c:v>
                </c:pt>
                <c:pt idx="749">
                  <c:v>0.9928587439569776</c:v>
                </c:pt>
                <c:pt idx="750">
                  <c:v>0.99418432305438342</c:v>
                </c:pt>
                <c:pt idx="751">
                  <c:v>0.99550990215178925</c:v>
                </c:pt>
                <c:pt idx="752">
                  <c:v>0.99683548124919508</c:v>
                </c:pt>
                <c:pt idx="753">
                  <c:v>0.9981610603466009</c:v>
                </c:pt>
                <c:pt idx="754">
                  <c:v>0.99948663944400673</c:v>
                </c:pt>
                <c:pt idx="755">
                  <c:v>1.0008122185414126</c:v>
                </c:pt>
                <c:pt idx="756">
                  <c:v>1.0021377976388184</c:v>
                </c:pt>
                <c:pt idx="757">
                  <c:v>1.0034633767362242</c:v>
                </c:pt>
                <c:pt idx="758">
                  <c:v>1.0047889558336303</c:v>
                </c:pt>
                <c:pt idx="759">
                  <c:v>1.0061145349310361</c:v>
                </c:pt>
                <c:pt idx="760">
                  <c:v>1.0074401140284419</c:v>
                </c:pt>
                <c:pt idx="761">
                  <c:v>1.0087656931258477</c:v>
                </c:pt>
                <c:pt idx="762">
                  <c:v>1.0100912722232536</c:v>
                </c:pt>
                <c:pt idx="763">
                  <c:v>1.0114168513206594</c:v>
                </c:pt>
                <c:pt idx="764">
                  <c:v>1.0127424304180652</c:v>
                </c:pt>
                <c:pt idx="765">
                  <c:v>1.014068009515471</c:v>
                </c:pt>
                <c:pt idx="766">
                  <c:v>1.0153935886128769</c:v>
                </c:pt>
                <c:pt idx="767">
                  <c:v>1.0167191677102827</c:v>
                </c:pt>
                <c:pt idx="768">
                  <c:v>1.0180447468076885</c:v>
                </c:pt>
                <c:pt idx="769">
                  <c:v>1.0193703259050944</c:v>
                </c:pt>
                <c:pt idx="770">
                  <c:v>1.0206959050025004</c:v>
                </c:pt>
                <c:pt idx="771">
                  <c:v>1.0220214840999062</c:v>
                </c:pt>
                <c:pt idx="772">
                  <c:v>1.0233470631973121</c:v>
                </c:pt>
                <c:pt idx="773">
                  <c:v>1.0246726422947179</c:v>
                </c:pt>
                <c:pt idx="774">
                  <c:v>1.0259982213921237</c:v>
                </c:pt>
                <c:pt idx="775">
                  <c:v>1.0273238004895295</c:v>
                </c:pt>
                <c:pt idx="776">
                  <c:v>1.0286493795869354</c:v>
                </c:pt>
                <c:pt idx="777">
                  <c:v>1.0299749586843412</c:v>
                </c:pt>
                <c:pt idx="778">
                  <c:v>1.031300537781747</c:v>
                </c:pt>
                <c:pt idx="779">
                  <c:v>1.0326261168791528</c:v>
                </c:pt>
                <c:pt idx="780">
                  <c:v>1.0339516959765587</c:v>
                </c:pt>
                <c:pt idx="781">
                  <c:v>1.0352772750739645</c:v>
                </c:pt>
                <c:pt idx="782">
                  <c:v>1.0366028541713703</c:v>
                </c:pt>
                <c:pt idx="783">
                  <c:v>1.0379284332687764</c:v>
                </c:pt>
                <c:pt idx="784">
                  <c:v>1.0392540123661822</c:v>
                </c:pt>
                <c:pt idx="785">
                  <c:v>1.040579591463588</c:v>
                </c:pt>
                <c:pt idx="786">
                  <c:v>1.0419051705609939</c:v>
                </c:pt>
                <c:pt idx="787">
                  <c:v>1.0432307496583997</c:v>
                </c:pt>
                <c:pt idx="788">
                  <c:v>1.0445563287558055</c:v>
                </c:pt>
                <c:pt idx="789">
                  <c:v>1.0458819078532113</c:v>
                </c:pt>
                <c:pt idx="790">
                  <c:v>1.0472074869506172</c:v>
                </c:pt>
                <c:pt idx="791">
                  <c:v>1.048533066048023</c:v>
                </c:pt>
                <c:pt idx="792">
                  <c:v>1.0498586451454288</c:v>
                </c:pt>
                <c:pt idx="793">
                  <c:v>1.0511842242428346</c:v>
                </c:pt>
                <c:pt idx="794">
                  <c:v>1.0525098033402405</c:v>
                </c:pt>
                <c:pt idx="795">
                  <c:v>1.0538353824376463</c:v>
                </c:pt>
                <c:pt idx="796">
                  <c:v>1.0551609615350523</c:v>
                </c:pt>
                <c:pt idx="797">
                  <c:v>1.0564865406324582</c:v>
                </c:pt>
                <c:pt idx="798">
                  <c:v>1.057812119729864</c:v>
                </c:pt>
                <c:pt idx="799">
                  <c:v>1.0591376988272698</c:v>
                </c:pt>
                <c:pt idx="800">
                  <c:v>1.0604632779246757</c:v>
                </c:pt>
                <c:pt idx="801">
                  <c:v>1.0617888570220815</c:v>
                </c:pt>
                <c:pt idx="802">
                  <c:v>1.0631144361194873</c:v>
                </c:pt>
                <c:pt idx="803">
                  <c:v>1.0644400152168931</c:v>
                </c:pt>
                <c:pt idx="804">
                  <c:v>1.065765594314299</c:v>
                </c:pt>
                <c:pt idx="805">
                  <c:v>1.0670911734117048</c:v>
                </c:pt>
                <c:pt idx="806">
                  <c:v>1.0684167525091106</c:v>
                </c:pt>
                <c:pt idx="807">
                  <c:v>1.0697423316065164</c:v>
                </c:pt>
                <c:pt idx="808">
                  <c:v>1.0710679107039225</c:v>
                </c:pt>
                <c:pt idx="809">
                  <c:v>1.0723934898013283</c:v>
                </c:pt>
                <c:pt idx="810">
                  <c:v>1.0737190688987341</c:v>
                </c:pt>
                <c:pt idx="811">
                  <c:v>1.07504464799614</c:v>
                </c:pt>
                <c:pt idx="812">
                  <c:v>1.0763702270935458</c:v>
                </c:pt>
                <c:pt idx="813">
                  <c:v>1.0776958061909516</c:v>
                </c:pt>
                <c:pt idx="814">
                  <c:v>1.0790213852883574</c:v>
                </c:pt>
                <c:pt idx="815">
                  <c:v>1.0803469643857633</c:v>
                </c:pt>
                <c:pt idx="816">
                  <c:v>1.0816725434831691</c:v>
                </c:pt>
                <c:pt idx="817">
                  <c:v>1.0829981225805749</c:v>
                </c:pt>
                <c:pt idx="818">
                  <c:v>1.0843237016779808</c:v>
                </c:pt>
                <c:pt idx="819">
                  <c:v>1.0856492807753866</c:v>
                </c:pt>
                <c:pt idx="820">
                  <c:v>1.0869748598727924</c:v>
                </c:pt>
                <c:pt idx="821">
                  <c:v>1.0883004389701985</c:v>
                </c:pt>
                <c:pt idx="822">
                  <c:v>1.0896260180676043</c:v>
                </c:pt>
                <c:pt idx="823">
                  <c:v>1.0909515971650101</c:v>
                </c:pt>
                <c:pt idx="824">
                  <c:v>1.0922771762624159</c:v>
                </c:pt>
                <c:pt idx="825">
                  <c:v>1.0936027553598218</c:v>
                </c:pt>
                <c:pt idx="826">
                  <c:v>1.0949283344572276</c:v>
                </c:pt>
                <c:pt idx="827">
                  <c:v>1.0962539135546334</c:v>
                </c:pt>
                <c:pt idx="828">
                  <c:v>1.0975794926520392</c:v>
                </c:pt>
                <c:pt idx="829">
                  <c:v>1.0989050717494451</c:v>
                </c:pt>
                <c:pt idx="830">
                  <c:v>1.1002306508468509</c:v>
                </c:pt>
                <c:pt idx="831">
                  <c:v>1.1015562299442567</c:v>
                </c:pt>
                <c:pt idx="832">
                  <c:v>1.1028818090416626</c:v>
                </c:pt>
                <c:pt idx="833">
                  <c:v>1.1042073881390686</c:v>
                </c:pt>
                <c:pt idx="834">
                  <c:v>1.1055329672364744</c:v>
                </c:pt>
                <c:pt idx="835">
                  <c:v>1.1068585463338803</c:v>
                </c:pt>
                <c:pt idx="836">
                  <c:v>1.1081841254312861</c:v>
                </c:pt>
                <c:pt idx="837">
                  <c:v>1.1095097045286919</c:v>
                </c:pt>
                <c:pt idx="838">
                  <c:v>1.1108352836260977</c:v>
                </c:pt>
                <c:pt idx="839">
                  <c:v>1.1121608627235036</c:v>
                </c:pt>
                <c:pt idx="840">
                  <c:v>1.1134864418209094</c:v>
                </c:pt>
                <c:pt idx="841">
                  <c:v>1.1148120209183152</c:v>
                </c:pt>
                <c:pt idx="842">
                  <c:v>1.116137600015721</c:v>
                </c:pt>
                <c:pt idx="843">
                  <c:v>1.1174631791131269</c:v>
                </c:pt>
                <c:pt idx="844">
                  <c:v>1.1187887582105327</c:v>
                </c:pt>
                <c:pt idx="845">
                  <c:v>1.1201143373079385</c:v>
                </c:pt>
                <c:pt idx="846">
                  <c:v>1.1214399164053446</c:v>
                </c:pt>
                <c:pt idx="847">
                  <c:v>1.1227654955027504</c:v>
                </c:pt>
                <c:pt idx="848">
                  <c:v>1.1240910746001562</c:v>
                </c:pt>
                <c:pt idx="849">
                  <c:v>1.1254166536975621</c:v>
                </c:pt>
                <c:pt idx="850">
                  <c:v>1.1267422327949679</c:v>
                </c:pt>
                <c:pt idx="851">
                  <c:v>1.1280678118923737</c:v>
                </c:pt>
                <c:pt idx="852">
                  <c:v>1.1293933909897795</c:v>
                </c:pt>
                <c:pt idx="853">
                  <c:v>1.1307189700871854</c:v>
                </c:pt>
                <c:pt idx="854">
                  <c:v>1.1320445491845912</c:v>
                </c:pt>
                <c:pt idx="855">
                  <c:v>1.133370128281997</c:v>
                </c:pt>
                <c:pt idx="856">
                  <c:v>1.1346957073794028</c:v>
                </c:pt>
                <c:pt idx="857">
                  <c:v>1.1360212864768087</c:v>
                </c:pt>
                <c:pt idx="858">
                  <c:v>1.1373468655742147</c:v>
                </c:pt>
                <c:pt idx="859">
                  <c:v>1.1386724446716205</c:v>
                </c:pt>
                <c:pt idx="860">
                  <c:v>1.1399980237690264</c:v>
                </c:pt>
                <c:pt idx="861">
                  <c:v>1.1413236028664322</c:v>
                </c:pt>
                <c:pt idx="862">
                  <c:v>1.142649181963838</c:v>
                </c:pt>
                <c:pt idx="863">
                  <c:v>1.1439747610612438</c:v>
                </c:pt>
                <c:pt idx="864">
                  <c:v>1.1453003401586497</c:v>
                </c:pt>
                <c:pt idx="865">
                  <c:v>1.1466259192560555</c:v>
                </c:pt>
                <c:pt idx="866">
                  <c:v>1.1479514983534613</c:v>
                </c:pt>
                <c:pt idx="867">
                  <c:v>1.1492770774508672</c:v>
                </c:pt>
                <c:pt idx="868">
                  <c:v>1.150602656548273</c:v>
                </c:pt>
                <c:pt idx="869">
                  <c:v>1.1519282356456788</c:v>
                </c:pt>
                <c:pt idx="870">
                  <c:v>1.1532538147430846</c:v>
                </c:pt>
                <c:pt idx="871">
                  <c:v>1.1545793938404907</c:v>
                </c:pt>
                <c:pt idx="872">
                  <c:v>1.1559049729378965</c:v>
                </c:pt>
                <c:pt idx="873">
                  <c:v>1.1572305520353023</c:v>
                </c:pt>
                <c:pt idx="874">
                  <c:v>1.1585561311327082</c:v>
                </c:pt>
                <c:pt idx="875">
                  <c:v>1.159881710230114</c:v>
                </c:pt>
                <c:pt idx="876">
                  <c:v>1.1612072893275198</c:v>
                </c:pt>
                <c:pt idx="877">
                  <c:v>1.1625328684249256</c:v>
                </c:pt>
                <c:pt idx="878">
                  <c:v>1.1638584475223315</c:v>
                </c:pt>
                <c:pt idx="879">
                  <c:v>1.1651840266197373</c:v>
                </c:pt>
                <c:pt idx="880">
                  <c:v>1.1665096057171431</c:v>
                </c:pt>
                <c:pt idx="881">
                  <c:v>1.167835184814549</c:v>
                </c:pt>
                <c:pt idx="882">
                  <c:v>1.1691607639119548</c:v>
                </c:pt>
                <c:pt idx="883">
                  <c:v>1.1704863430093608</c:v>
                </c:pt>
                <c:pt idx="884">
                  <c:v>1.1718119221067667</c:v>
                </c:pt>
                <c:pt idx="885">
                  <c:v>1.1731375012041725</c:v>
                </c:pt>
                <c:pt idx="886">
                  <c:v>1.1744630803015783</c:v>
                </c:pt>
                <c:pt idx="887">
                  <c:v>1.1757886593989841</c:v>
                </c:pt>
                <c:pt idx="888">
                  <c:v>1.17711423849639</c:v>
                </c:pt>
                <c:pt idx="889">
                  <c:v>1.1784398175937958</c:v>
                </c:pt>
                <c:pt idx="890">
                  <c:v>1.1797653966912016</c:v>
                </c:pt>
                <c:pt idx="891">
                  <c:v>1.1810909757886074</c:v>
                </c:pt>
                <c:pt idx="892">
                  <c:v>1.1824165548860133</c:v>
                </c:pt>
                <c:pt idx="893">
                  <c:v>1.1837421339834191</c:v>
                </c:pt>
                <c:pt idx="894">
                  <c:v>1.1850677130808249</c:v>
                </c:pt>
                <c:pt idx="895">
                  <c:v>1.1863932921782308</c:v>
                </c:pt>
                <c:pt idx="896">
                  <c:v>1.1877188712756368</c:v>
                </c:pt>
                <c:pt idx="897">
                  <c:v>1.1890444503730426</c:v>
                </c:pt>
                <c:pt idx="898">
                  <c:v>1.1903700294704485</c:v>
                </c:pt>
                <c:pt idx="899">
                  <c:v>1.1916956085678543</c:v>
                </c:pt>
                <c:pt idx="900">
                  <c:v>1.1930211876652601</c:v>
                </c:pt>
                <c:pt idx="901">
                  <c:v>1.1943467667626659</c:v>
                </c:pt>
                <c:pt idx="902">
                  <c:v>1.1956723458600718</c:v>
                </c:pt>
                <c:pt idx="903">
                  <c:v>1.1969979249574776</c:v>
                </c:pt>
                <c:pt idx="904">
                  <c:v>1.1983235040548834</c:v>
                </c:pt>
                <c:pt idx="905">
                  <c:v>1.1996490831522892</c:v>
                </c:pt>
                <c:pt idx="906">
                  <c:v>1.2009746622496951</c:v>
                </c:pt>
                <c:pt idx="907">
                  <c:v>1.2023002413471009</c:v>
                </c:pt>
                <c:pt idx="908">
                  <c:v>1.2036258204445069</c:v>
                </c:pt>
                <c:pt idx="909">
                  <c:v>1.2049513995419128</c:v>
                </c:pt>
                <c:pt idx="910">
                  <c:v>1.2062769786393186</c:v>
                </c:pt>
                <c:pt idx="911">
                  <c:v>1.2076025577367244</c:v>
                </c:pt>
                <c:pt idx="912">
                  <c:v>1.2089281368341303</c:v>
                </c:pt>
                <c:pt idx="913">
                  <c:v>1.2102537159315361</c:v>
                </c:pt>
                <c:pt idx="914">
                  <c:v>1.2115792950289419</c:v>
                </c:pt>
                <c:pt idx="915">
                  <c:v>1.2129048741263477</c:v>
                </c:pt>
                <c:pt idx="916">
                  <c:v>1.2142304532237536</c:v>
                </c:pt>
                <c:pt idx="917">
                  <c:v>1.2155560323211594</c:v>
                </c:pt>
                <c:pt idx="918">
                  <c:v>1.2168816114185652</c:v>
                </c:pt>
                <c:pt idx="919">
                  <c:v>1.218207190515971</c:v>
                </c:pt>
                <c:pt idx="920">
                  <c:v>1.2195327696133769</c:v>
                </c:pt>
                <c:pt idx="921">
                  <c:v>1.2208583487107829</c:v>
                </c:pt>
                <c:pt idx="922">
                  <c:v>1.2221839278081887</c:v>
                </c:pt>
                <c:pt idx="923">
                  <c:v>1.2235095069055946</c:v>
                </c:pt>
                <c:pt idx="924">
                  <c:v>1.2248350860030004</c:v>
                </c:pt>
                <c:pt idx="925">
                  <c:v>1.2261606651004062</c:v>
                </c:pt>
                <c:pt idx="926">
                  <c:v>1.227486244197812</c:v>
                </c:pt>
                <c:pt idx="927">
                  <c:v>1.2288118232952179</c:v>
                </c:pt>
                <c:pt idx="928">
                  <c:v>1.2301374023926237</c:v>
                </c:pt>
                <c:pt idx="929">
                  <c:v>1.2314629814900295</c:v>
                </c:pt>
                <c:pt idx="930">
                  <c:v>1.2327885605874354</c:v>
                </c:pt>
                <c:pt idx="931">
                  <c:v>1.2341141396848412</c:v>
                </c:pt>
                <c:pt idx="932">
                  <c:v>1.235439718782247</c:v>
                </c:pt>
                <c:pt idx="933">
                  <c:v>1.2367652978796531</c:v>
                </c:pt>
                <c:pt idx="934">
                  <c:v>1.2380908769770589</c:v>
                </c:pt>
                <c:pt idx="935">
                  <c:v>1.2394164560744647</c:v>
                </c:pt>
                <c:pt idx="936">
                  <c:v>1.2407420351718705</c:v>
                </c:pt>
                <c:pt idx="937">
                  <c:v>1.2420676142692764</c:v>
                </c:pt>
                <c:pt idx="938">
                  <c:v>1.2433931933666822</c:v>
                </c:pt>
                <c:pt idx="939">
                  <c:v>1.244718772464088</c:v>
                </c:pt>
                <c:pt idx="940">
                  <c:v>1.2460443515614938</c:v>
                </c:pt>
                <c:pt idx="941">
                  <c:v>1.2473699306588997</c:v>
                </c:pt>
                <c:pt idx="942">
                  <c:v>1.2486955097563055</c:v>
                </c:pt>
                <c:pt idx="943">
                  <c:v>1.2500210888537113</c:v>
                </c:pt>
                <c:pt idx="944">
                  <c:v>1.2513466679511172</c:v>
                </c:pt>
                <c:pt idx="945">
                  <c:v>1.252672247048523</c:v>
                </c:pt>
                <c:pt idx="946">
                  <c:v>1.253997826145929</c:v>
                </c:pt>
                <c:pt idx="947">
                  <c:v>1.2553234052433349</c:v>
                </c:pt>
                <c:pt idx="948">
                  <c:v>1.2566489843407407</c:v>
                </c:pt>
                <c:pt idx="949">
                  <c:v>1.2579745634381465</c:v>
                </c:pt>
                <c:pt idx="950">
                  <c:v>1.2593001425355523</c:v>
                </c:pt>
                <c:pt idx="951">
                  <c:v>1.2606257216329582</c:v>
                </c:pt>
                <c:pt idx="952">
                  <c:v>1.261951300730364</c:v>
                </c:pt>
                <c:pt idx="953">
                  <c:v>1.2632768798277698</c:v>
                </c:pt>
                <c:pt idx="954">
                  <c:v>1.2646024589251756</c:v>
                </c:pt>
                <c:pt idx="955">
                  <c:v>1.2659280380225815</c:v>
                </c:pt>
                <c:pt idx="956">
                  <c:v>1.2672536171199873</c:v>
                </c:pt>
                <c:pt idx="957">
                  <c:v>1.2685791962173931</c:v>
                </c:pt>
                <c:pt idx="958">
                  <c:v>1.2699047753147992</c:v>
                </c:pt>
                <c:pt idx="959">
                  <c:v>1.271230354412205</c:v>
                </c:pt>
                <c:pt idx="960">
                  <c:v>1.2721582597803891</c:v>
                </c:pt>
              </c:numCache>
            </c:numRef>
          </c:xVal>
          <c:yVal>
            <c:numRef>
              <c:f>Viscosity!$OP$2:$OP$17600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56.1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</c:v>
                </c:pt>
                <c:pt idx="80">
                  <c:v>20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56.1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8.02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60.1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31.9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12</c:v>
                </c:pt>
                <c:pt idx="171">
                  <c:v>24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12</c:v>
                </c:pt>
                <c:pt idx="183">
                  <c:v>0</c:v>
                </c:pt>
                <c:pt idx="184">
                  <c:v>0</c:v>
                </c:pt>
                <c:pt idx="185">
                  <c:v>20</c:v>
                </c:pt>
                <c:pt idx="186">
                  <c:v>0</c:v>
                </c:pt>
                <c:pt idx="187">
                  <c:v>0</c:v>
                </c:pt>
                <c:pt idx="188">
                  <c:v>20</c:v>
                </c:pt>
                <c:pt idx="189">
                  <c:v>64.099999999999994</c:v>
                </c:pt>
                <c:pt idx="190">
                  <c:v>0</c:v>
                </c:pt>
                <c:pt idx="191">
                  <c:v>0</c:v>
                </c:pt>
                <c:pt idx="192">
                  <c:v>20</c:v>
                </c:pt>
                <c:pt idx="193">
                  <c:v>36.1</c:v>
                </c:pt>
                <c:pt idx="194">
                  <c:v>28.1</c:v>
                </c:pt>
                <c:pt idx="195">
                  <c:v>12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16</c:v>
                </c:pt>
                <c:pt idx="230">
                  <c:v>0</c:v>
                </c:pt>
                <c:pt idx="231">
                  <c:v>8.02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8.02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12</c:v>
                </c:pt>
                <c:pt idx="260">
                  <c:v>0</c:v>
                </c:pt>
                <c:pt idx="261">
                  <c:v>16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52.1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8.02</c:v>
                </c:pt>
                <c:pt idx="302">
                  <c:v>0</c:v>
                </c:pt>
                <c:pt idx="303">
                  <c:v>8.02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16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</c:v>
                </c:pt>
                <c:pt idx="404">
                  <c:v>16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12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12</c:v>
                </c:pt>
                <c:pt idx="500">
                  <c:v>0</c:v>
                </c:pt>
                <c:pt idx="501">
                  <c:v>12</c:v>
                </c:pt>
                <c:pt idx="502">
                  <c:v>12</c:v>
                </c:pt>
                <c:pt idx="503">
                  <c:v>0</c:v>
                </c:pt>
                <c:pt idx="504">
                  <c:v>12</c:v>
                </c:pt>
                <c:pt idx="505">
                  <c:v>0</c:v>
                </c:pt>
                <c:pt idx="506">
                  <c:v>0</c:v>
                </c:pt>
                <c:pt idx="507">
                  <c:v>28.1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12</c:v>
                </c:pt>
                <c:pt idx="517">
                  <c:v>0</c:v>
                </c:pt>
                <c:pt idx="518">
                  <c:v>31.9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8.02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8.02</c:v>
                </c:pt>
                <c:pt idx="629">
                  <c:v>12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16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64.099999999999994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8.02</c:v>
                </c:pt>
                <c:pt idx="691">
                  <c:v>24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12</c:v>
                </c:pt>
                <c:pt idx="698">
                  <c:v>8.02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16</c:v>
                </c:pt>
                <c:pt idx="718">
                  <c:v>16</c:v>
                </c:pt>
                <c:pt idx="719">
                  <c:v>20</c:v>
                </c:pt>
                <c:pt idx="720">
                  <c:v>16</c:v>
                </c:pt>
                <c:pt idx="721">
                  <c:v>20</c:v>
                </c:pt>
                <c:pt idx="722">
                  <c:v>20</c:v>
                </c:pt>
                <c:pt idx="723">
                  <c:v>24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28.1</c:v>
                </c:pt>
                <c:pt idx="730">
                  <c:v>31.9</c:v>
                </c:pt>
                <c:pt idx="731">
                  <c:v>31.9</c:v>
                </c:pt>
                <c:pt idx="732">
                  <c:v>31.9</c:v>
                </c:pt>
                <c:pt idx="733">
                  <c:v>31.9</c:v>
                </c:pt>
                <c:pt idx="734">
                  <c:v>31.9</c:v>
                </c:pt>
                <c:pt idx="735">
                  <c:v>36.1</c:v>
                </c:pt>
                <c:pt idx="736">
                  <c:v>36.1</c:v>
                </c:pt>
                <c:pt idx="737">
                  <c:v>40.1</c:v>
                </c:pt>
                <c:pt idx="738">
                  <c:v>40.1</c:v>
                </c:pt>
                <c:pt idx="739">
                  <c:v>44.1</c:v>
                </c:pt>
                <c:pt idx="740">
                  <c:v>48.1</c:v>
                </c:pt>
                <c:pt idx="741">
                  <c:v>48.1</c:v>
                </c:pt>
                <c:pt idx="742">
                  <c:v>52.1</c:v>
                </c:pt>
                <c:pt idx="743">
                  <c:v>56.1</c:v>
                </c:pt>
                <c:pt idx="744">
                  <c:v>60.1</c:v>
                </c:pt>
                <c:pt idx="745">
                  <c:v>60.1</c:v>
                </c:pt>
                <c:pt idx="746">
                  <c:v>68.099999999999994</c:v>
                </c:pt>
                <c:pt idx="747">
                  <c:v>72.099999999999994</c:v>
                </c:pt>
                <c:pt idx="748">
                  <c:v>76.2</c:v>
                </c:pt>
                <c:pt idx="749">
                  <c:v>80.2</c:v>
                </c:pt>
                <c:pt idx="750">
                  <c:v>84.2</c:v>
                </c:pt>
                <c:pt idx="751">
                  <c:v>88.2</c:v>
                </c:pt>
                <c:pt idx="752">
                  <c:v>96.2</c:v>
                </c:pt>
                <c:pt idx="753">
                  <c:v>104</c:v>
                </c:pt>
                <c:pt idx="754">
                  <c:v>112</c:v>
                </c:pt>
                <c:pt idx="755">
                  <c:v>120</c:v>
                </c:pt>
                <c:pt idx="756">
                  <c:v>124</c:v>
                </c:pt>
                <c:pt idx="757">
                  <c:v>140</c:v>
                </c:pt>
                <c:pt idx="758">
                  <c:v>144</c:v>
                </c:pt>
                <c:pt idx="759">
                  <c:v>152</c:v>
                </c:pt>
                <c:pt idx="760">
                  <c:v>164</c:v>
                </c:pt>
                <c:pt idx="761">
                  <c:v>177</c:v>
                </c:pt>
                <c:pt idx="762">
                  <c:v>184</c:v>
                </c:pt>
                <c:pt idx="763">
                  <c:v>197</c:v>
                </c:pt>
                <c:pt idx="764">
                  <c:v>204</c:v>
                </c:pt>
                <c:pt idx="765">
                  <c:v>215</c:v>
                </c:pt>
                <c:pt idx="766">
                  <c:v>224</c:v>
                </c:pt>
                <c:pt idx="767">
                  <c:v>244</c:v>
                </c:pt>
                <c:pt idx="768">
                  <c:v>252</c:v>
                </c:pt>
                <c:pt idx="769">
                  <c:v>264</c:v>
                </c:pt>
                <c:pt idx="770">
                  <c:v>272</c:v>
                </c:pt>
                <c:pt idx="771">
                  <c:v>281</c:v>
                </c:pt>
                <c:pt idx="772">
                  <c:v>292</c:v>
                </c:pt>
                <c:pt idx="773">
                  <c:v>304</c:v>
                </c:pt>
                <c:pt idx="774">
                  <c:v>316</c:v>
                </c:pt>
                <c:pt idx="775">
                  <c:v>326</c:v>
                </c:pt>
                <c:pt idx="776">
                  <c:v>334</c:v>
                </c:pt>
                <c:pt idx="777">
                  <c:v>347</c:v>
                </c:pt>
                <c:pt idx="778">
                  <c:v>361</c:v>
                </c:pt>
                <c:pt idx="779">
                  <c:v>381</c:v>
                </c:pt>
                <c:pt idx="780">
                  <c:v>391</c:v>
                </c:pt>
                <c:pt idx="781">
                  <c:v>411</c:v>
                </c:pt>
                <c:pt idx="782">
                  <c:v>444</c:v>
                </c:pt>
                <c:pt idx="783">
                  <c:v>441</c:v>
                </c:pt>
                <c:pt idx="784">
                  <c:v>454</c:v>
                </c:pt>
                <c:pt idx="785">
                  <c:v>474</c:v>
                </c:pt>
                <c:pt idx="786">
                  <c:v>484</c:v>
                </c:pt>
                <c:pt idx="787">
                  <c:v>491</c:v>
                </c:pt>
                <c:pt idx="788">
                  <c:v>504</c:v>
                </c:pt>
                <c:pt idx="789">
                  <c:v>521</c:v>
                </c:pt>
                <c:pt idx="790">
                  <c:v>528</c:v>
                </c:pt>
                <c:pt idx="791">
                  <c:v>541</c:v>
                </c:pt>
                <c:pt idx="792">
                  <c:v>571</c:v>
                </c:pt>
                <c:pt idx="793">
                  <c:v>618</c:v>
                </c:pt>
                <c:pt idx="794">
                  <c:v>591</c:v>
                </c:pt>
                <c:pt idx="795">
                  <c:v>615</c:v>
                </c:pt>
                <c:pt idx="796">
                  <c:v>631</c:v>
                </c:pt>
                <c:pt idx="797">
                  <c:v>658</c:v>
                </c:pt>
                <c:pt idx="798">
                  <c:v>655</c:v>
                </c:pt>
                <c:pt idx="799">
                  <c:v>661</c:v>
                </c:pt>
                <c:pt idx="800">
                  <c:v>665</c:v>
                </c:pt>
                <c:pt idx="801">
                  <c:v>675</c:v>
                </c:pt>
                <c:pt idx="802">
                  <c:v>691</c:v>
                </c:pt>
                <c:pt idx="803">
                  <c:v>691</c:v>
                </c:pt>
                <c:pt idx="804">
                  <c:v>701</c:v>
                </c:pt>
                <c:pt idx="805">
                  <c:v>715</c:v>
                </c:pt>
                <c:pt idx="806">
                  <c:v>725</c:v>
                </c:pt>
                <c:pt idx="807">
                  <c:v>741</c:v>
                </c:pt>
                <c:pt idx="808">
                  <c:v>758</c:v>
                </c:pt>
                <c:pt idx="809">
                  <c:v>772</c:v>
                </c:pt>
                <c:pt idx="810">
                  <c:v>788</c:v>
                </c:pt>
                <c:pt idx="811">
                  <c:v>802</c:v>
                </c:pt>
                <c:pt idx="812">
                  <c:v>812</c:v>
                </c:pt>
                <c:pt idx="813">
                  <c:v>818</c:v>
                </c:pt>
                <c:pt idx="814">
                  <c:v>828</c:v>
                </c:pt>
                <c:pt idx="815">
                  <c:v>845</c:v>
                </c:pt>
                <c:pt idx="816">
                  <c:v>855</c:v>
                </c:pt>
                <c:pt idx="817">
                  <c:v>872</c:v>
                </c:pt>
                <c:pt idx="818">
                  <c:v>885</c:v>
                </c:pt>
                <c:pt idx="819">
                  <c:v>902</c:v>
                </c:pt>
                <c:pt idx="820">
                  <c:v>905</c:v>
                </c:pt>
                <c:pt idx="821">
                  <c:v>915</c:v>
                </c:pt>
                <c:pt idx="822">
                  <c:v>918</c:v>
                </c:pt>
                <c:pt idx="823">
                  <c:v>925</c:v>
                </c:pt>
                <c:pt idx="824">
                  <c:v>932</c:v>
                </c:pt>
                <c:pt idx="825">
                  <c:v>949</c:v>
                </c:pt>
                <c:pt idx="826">
                  <c:v>962</c:v>
                </c:pt>
                <c:pt idx="827">
                  <c:v>985</c:v>
                </c:pt>
                <c:pt idx="828">
                  <c:v>1000</c:v>
                </c:pt>
                <c:pt idx="829">
                  <c:v>1020</c:v>
                </c:pt>
                <c:pt idx="830">
                  <c:v>1030</c:v>
                </c:pt>
                <c:pt idx="831">
                  <c:v>1040</c:v>
                </c:pt>
                <c:pt idx="832">
                  <c:v>1050</c:v>
                </c:pt>
                <c:pt idx="833">
                  <c:v>1060</c:v>
                </c:pt>
                <c:pt idx="834">
                  <c:v>1070</c:v>
                </c:pt>
                <c:pt idx="835">
                  <c:v>1090</c:v>
                </c:pt>
                <c:pt idx="836">
                  <c:v>1100</c:v>
                </c:pt>
                <c:pt idx="837">
                  <c:v>1110</c:v>
                </c:pt>
                <c:pt idx="838">
                  <c:v>1130</c:v>
                </c:pt>
                <c:pt idx="839">
                  <c:v>1130</c:v>
                </c:pt>
                <c:pt idx="840">
                  <c:v>1140</c:v>
                </c:pt>
                <c:pt idx="841">
                  <c:v>1160</c:v>
                </c:pt>
                <c:pt idx="842">
                  <c:v>1190</c:v>
                </c:pt>
                <c:pt idx="843">
                  <c:v>1180</c:v>
                </c:pt>
                <c:pt idx="844">
                  <c:v>1160</c:v>
                </c:pt>
                <c:pt idx="845">
                  <c:v>1160</c:v>
                </c:pt>
                <c:pt idx="846">
                  <c:v>1170</c:v>
                </c:pt>
                <c:pt idx="847">
                  <c:v>1180</c:v>
                </c:pt>
                <c:pt idx="848">
                  <c:v>1190</c:v>
                </c:pt>
                <c:pt idx="849">
                  <c:v>1200</c:v>
                </c:pt>
                <c:pt idx="850">
                  <c:v>1220</c:v>
                </c:pt>
                <c:pt idx="851">
                  <c:v>1230</c:v>
                </c:pt>
                <c:pt idx="852">
                  <c:v>1250</c:v>
                </c:pt>
                <c:pt idx="853">
                  <c:v>1260</c:v>
                </c:pt>
                <c:pt idx="854">
                  <c:v>1280</c:v>
                </c:pt>
                <c:pt idx="855">
                  <c:v>1300</c:v>
                </c:pt>
                <c:pt idx="856">
                  <c:v>1320</c:v>
                </c:pt>
                <c:pt idx="857">
                  <c:v>1330</c:v>
                </c:pt>
                <c:pt idx="858">
                  <c:v>1360</c:v>
                </c:pt>
                <c:pt idx="859">
                  <c:v>1390</c:v>
                </c:pt>
                <c:pt idx="860">
                  <c:v>1420</c:v>
                </c:pt>
                <c:pt idx="861">
                  <c:v>1450</c:v>
                </c:pt>
                <c:pt idx="862">
                  <c:v>1540</c:v>
                </c:pt>
                <c:pt idx="863">
                  <c:v>1500</c:v>
                </c:pt>
                <c:pt idx="864">
                  <c:v>1510</c:v>
                </c:pt>
                <c:pt idx="865">
                  <c:v>1520</c:v>
                </c:pt>
                <c:pt idx="866">
                  <c:v>1540</c:v>
                </c:pt>
                <c:pt idx="867">
                  <c:v>1550</c:v>
                </c:pt>
                <c:pt idx="868">
                  <c:v>1570</c:v>
                </c:pt>
                <c:pt idx="869">
                  <c:v>1610</c:v>
                </c:pt>
                <c:pt idx="870">
                  <c:v>1630</c:v>
                </c:pt>
                <c:pt idx="871">
                  <c:v>1650</c:v>
                </c:pt>
                <c:pt idx="872">
                  <c:v>1660</c:v>
                </c:pt>
                <c:pt idx="873">
                  <c:v>1690</c:v>
                </c:pt>
                <c:pt idx="874">
                  <c:v>1670</c:v>
                </c:pt>
                <c:pt idx="875">
                  <c:v>1690</c:v>
                </c:pt>
                <c:pt idx="876">
                  <c:v>1700</c:v>
                </c:pt>
                <c:pt idx="877">
                  <c:v>1720</c:v>
                </c:pt>
                <c:pt idx="878">
                  <c:v>1740</c:v>
                </c:pt>
                <c:pt idx="879">
                  <c:v>1750</c:v>
                </c:pt>
                <c:pt idx="880">
                  <c:v>1770</c:v>
                </c:pt>
                <c:pt idx="881">
                  <c:v>1770</c:v>
                </c:pt>
                <c:pt idx="882">
                  <c:v>1800</c:v>
                </c:pt>
                <c:pt idx="883">
                  <c:v>1840</c:v>
                </c:pt>
                <c:pt idx="884">
                  <c:v>1870</c:v>
                </c:pt>
                <c:pt idx="885">
                  <c:v>1900</c:v>
                </c:pt>
                <c:pt idx="886">
                  <c:v>1940</c:v>
                </c:pt>
                <c:pt idx="887">
                  <c:v>1940</c:v>
                </c:pt>
                <c:pt idx="888">
                  <c:v>1990</c:v>
                </c:pt>
                <c:pt idx="889">
                  <c:v>2020</c:v>
                </c:pt>
                <c:pt idx="890">
                  <c:v>2070</c:v>
                </c:pt>
                <c:pt idx="891">
                  <c:v>2100</c:v>
                </c:pt>
                <c:pt idx="892">
                  <c:v>2120</c:v>
                </c:pt>
                <c:pt idx="893">
                  <c:v>2140</c:v>
                </c:pt>
                <c:pt idx="894">
                  <c:v>2150</c:v>
                </c:pt>
                <c:pt idx="895">
                  <c:v>2170</c:v>
                </c:pt>
                <c:pt idx="896">
                  <c:v>2170</c:v>
                </c:pt>
                <c:pt idx="897">
                  <c:v>2200</c:v>
                </c:pt>
                <c:pt idx="898">
                  <c:v>2220</c:v>
                </c:pt>
                <c:pt idx="899">
                  <c:v>2250</c:v>
                </c:pt>
                <c:pt idx="900">
                  <c:v>2270</c:v>
                </c:pt>
                <c:pt idx="901">
                  <c:v>2290</c:v>
                </c:pt>
                <c:pt idx="902">
                  <c:v>2300</c:v>
                </c:pt>
                <c:pt idx="903">
                  <c:v>2320</c:v>
                </c:pt>
                <c:pt idx="904">
                  <c:v>2340</c:v>
                </c:pt>
                <c:pt idx="905">
                  <c:v>2350</c:v>
                </c:pt>
                <c:pt idx="906">
                  <c:v>2370</c:v>
                </c:pt>
                <c:pt idx="907">
                  <c:v>2370</c:v>
                </c:pt>
                <c:pt idx="908">
                  <c:v>2390</c:v>
                </c:pt>
                <c:pt idx="909">
                  <c:v>2420</c:v>
                </c:pt>
                <c:pt idx="910">
                  <c:v>2450</c:v>
                </c:pt>
                <c:pt idx="911">
                  <c:v>2520</c:v>
                </c:pt>
                <c:pt idx="912">
                  <c:v>2560</c:v>
                </c:pt>
                <c:pt idx="913">
                  <c:v>2570</c:v>
                </c:pt>
                <c:pt idx="914">
                  <c:v>2590</c:v>
                </c:pt>
                <c:pt idx="915">
                  <c:v>2610</c:v>
                </c:pt>
                <c:pt idx="916">
                  <c:v>2640</c:v>
                </c:pt>
                <c:pt idx="917">
                  <c:v>2670</c:v>
                </c:pt>
                <c:pt idx="918">
                  <c:v>2700</c:v>
                </c:pt>
                <c:pt idx="919">
                  <c:v>2740</c:v>
                </c:pt>
                <c:pt idx="920">
                  <c:v>2760</c:v>
                </c:pt>
                <c:pt idx="921">
                  <c:v>2760</c:v>
                </c:pt>
                <c:pt idx="922">
                  <c:v>2790</c:v>
                </c:pt>
                <c:pt idx="923">
                  <c:v>2820</c:v>
                </c:pt>
                <c:pt idx="924">
                  <c:v>2870</c:v>
                </c:pt>
                <c:pt idx="925">
                  <c:v>2890</c:v>
                </c:pt>
                <c:pt idx="926">
                  <c:v>2920</c:v>
                </c:pt>
                <c:pt idx="927">
                  <c:v>2920</c:v>
                </c:pt>
                <c:pt idx="928">
                  <c:v>2970</c:v>
                </c:pt>
                <c:pt idx="929">
                  <c:v>3010</c:v>
                </c:pt>
                <c:pt idx="930">
                  <c:v>3040</c:v>
                </c:pt>
                <c:pt idx="931">
                  <c:v>3060</c:v>
                </c:pt>
                <c:pt idx="932">
                  <c:v>3090</c:v>
                </c:pt>
                <c:pt idx="933">
                  <c:v>3120</c:v>
                </c:pt>
                <c:pt idx="934">
                  <c:v>3160</c:v>
                </c:pt>
                <c:pt idx="935">
                  <c:v>3160</c:v>
                </c:pt>
                <c:pt idx="936">
                  <c:v>3190</c:v>
                </c:pt>
                <c:pt idx="937">
                  <c:v>3220</c:v>
                </c:pt>
                <c:pt idx="938">
                  <c:v>3260</c:v>
                </c:pt>
                <c:pt idx="939">
                  <c:v>3260</c:v>
                </c:pt>
                <c:pt idx="940">
                  <c:v>3290</c:v>
                </c:pt>
                <c:pt idx="941">
                  <c:v>3320</c:v>
                </c:pt>
                <c:pt idx="942">
                  <c:v>3340</c:v>
                </c:pt>
                <c:pt idx="943">
                  <c:v>3410</c:v>
                </c:pt>
                <c:pt idx="944">
                  <c:v>3470</c:v>
                </c:pt>
                <c:pt idx="945">
                  <c:v>3510</c:v>
                </c:pt>
                <c:pt idx="946">
                  <c:v>3540</c:v>
                </c:pt>
                <c:pt idx="947">
                  <c:v>3570</c:v>
                </c:pt>
                <c:pt idx="948">
                  <c:v>3570</c:v>
                </c:pt>
                <c:pt idx="949">
                  <c:v>3640</c:v>
                </c:pt>
                <c:pt idx="950">
                  <c:v>3670</c:v>
                </c:pt>
                <c:pt idx="951">
                  <c:v>3710</c:v>
                </c:pt>
                <c:pt idx="952">
                  <c:v>3710</c:v>
                </c:pt>
                <c:pt idx="953">
                  <c:v>3710</c:v>
                </c:pt>
                <c:pt idx="954">
                  <c:v>3710</c:v>
                </c:pt>
                <c:pt idx="955">
                  <c:v>3740</c:v>
                </c:pt>
                <c:pt idx="956">
                  <c:v>3810</c:v>
                </c:pt>
                <c:pt idx="957">
                  <c:v>3840</c:v>
                </c:pt>
                <c:pt idx="958">
                  <c:v>3910</c:v>
                </c:pt>
                <c:pt idx="959">
                  <c:v>3970</c:v>
                </c:pt>
                <c:pt idx="960">
                  <c:v>4010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7-4282-8D96-7E34E510B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1-4A44-BB93-C1ECD2FB2B16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Viscosity!$OZ$2:$OZ$17600</c:f>
              <c:numCache>
                <c:formatCode>General</c:formatCode>
                <c:ptCount val="17599"/>
                <c:pt idx="0">
                  <c:v>0</c:v>
                </c:pt>
                <c:pt idx="1">
                  <c:v>4.3603347147607406E-2</c:v>
                </c:pt>
                <c:pt idx="2">
                  <c:v>8.7206694295214812E-2</c:v>
                </c:pt>
                <c:pt idx="3">
                  <c:v>0.13081004144282221</c:v>
                </c:pt>
                <c:pt idx="4">
                  <c:v>0.17441338859042962</c:v>
                </c:pt>
                <c:pt idx="5">
                  <c:v>0.21801673573803704</c:v>
                </c:pt>
                <c:pt idx="6">
                  <c:v>0.26162008288564442</c:v>
                </c:pt>
                <c:pt idx="7">
                  <c:v>0.30522343003325181</c:v>
                </c:pt>
                <c:pt idx="8">
                  <c:v>0.34882677718085925</c:v>
                </c:pt>
                <c:pt idx="9">
                  <c:v>0.39243012432846663</c:v>
                </c:pt>
                <c:pt idx="10">
                  <c:v>0.43603347147607407</c:v>
                </c:pt>
                <c:pt idx="11">
                  <c:v>0.47963681862368146</c:v>
                </c:pt>
                <c:pt idx="12">
                  <c:v>0.52324016577128885</c:v>
                </c:pt>
                <c:pt idx="13">
                  <c:v>0.56684351291889623</c:v>
                </c:pt>
                <c:pt idx="14">
                  <c:v>0.61044686006650362</c:v>
                </c:pt>
                <c:pt idx="15">
                  <c:v>0.65405020721411111</c:v>
                </c:pt>
                <c:pt idx="16">
                  <c:v>0.6976535543617185</c:v>
                </c:pt>
                <c:pt idx="17">
                  <c:v>0.74125690150932588</c:v>
                </c:pt>
                <c:pt idx="18">
                  <c:v>0.78486024865693327</c:v>
                </c:pt>
                <c:pt idx="19">
                  <c:v>0.82846359580454065</c:v>
                </c:pt>
                <c:pt idx="20">
                  <c:v>0.87206694295214815</c:v>
                </c:pt>
                <c:pt idx="21">
                  <c:v>0.91567029009975553</c:v>
                </c:pt>
                <c:pt idx="22">
                  <c:v>0.95927363724736292</c:v>
                </c:pt>
                <c:pt idx="23">
                  <c:v>1.0028769843949703</c:v>
                </c:pt>
                <c:pt idx="24">
                  <c:v>1.0464803315425777</c:v>
                </c:pt>
                <c:pt idx="25">
                  <c:v>1.0900836786901851</c:v>
                </c:pt>
                <c:pt idx="26">
                  <c:v>1.1336870258377925</c:v>
                </c:pt>
                <c:pt idx="27">
                  <c:v>1.1772903729853998</c:v>
                </c:pt>
                <c:pt idx="28">
                  <c:v>1.2208937201330072</c:v>
                </c:pt>
                <c:pt idx="29">
                  <c:v>1.2644970672806148</c:v>
                </c:pt>
              </c:numCache>
            </c:numRef>
          </c:xVal>
          <c:yVal>
            <c:numRef>
              <c:f>Viscosity!$OY$2:$OY$17600</c:f>
              <c:numCache>
                <c:formatCode>General</c:formatCode>
                <c:ptCount val="17599"/>
                <c:pt idx="0">
                  <c:v>0</c:v>
                </c:pt>
                <c:pt idx="1">
                  <c:v>52</c:v>
                </c:pt>
                <c:pt idx="2">
                  <c:v>84</c:v>
                </c:pt>
                <c:pt idx="3">
                  <c:v>12</c:v>
                </c:pt>
                <c:pt idx="4">
                  <c:v>41</c:v>
                </c:pt>
                <c:pt idx="5">
                  <c:v>21</c:v>
                </c:pt>
                <c:pt idx="6">
                  <c:v>16</c:v>
                </c:pt>
                <c:pt idx="7">
                  <c:v>12</c:v>
                </c:pt>
                <c:pt idx="8">
                  <c:v>4</c:v>
                </c:pt>
                <c:pt idx="9">
                  <c:v>4</c:v>
                </c:pt>
                <c:pt idx="10">
                  <c:v>16</c:v>
                </c:pt>
                <c:pt idx="11">
                  <c:v>0</c:v>
                </c:pt>
                <c:pt idx="12">
                  <c:v>8</c:v>
                </c:pt>
                <c:pt idx="13">
                  <c:v>36</c:v>
                </c:pt>
                <c:pt idx="14">
                  <c:v>16</c:v>
                </c:pt>
                <c:pt idx="15">
                  <c:v>64</c:v>
                </c:pt>
                <c:pt idx="16">
                  <c:v>21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32</c:v>
                </c:pt>
                <c:pt idx="21">
                  <c:v>36</c:v>
                </c:pt>
                <c:pt idx="22">
                  <c:v>104</c:v>
                </c:pt>
                <c:pt idx="23">
                  <c:v>156</c:v>
                </c:pt>
                <c:pt idx="24">
                  <c:v>290</c:v>
                </c:pt>
                <c:pt idx="25">
                  <c:v>620</c:v>
                </c:pt>
                <c:pt idx="26">
                  <c:v>1282</c:v>
                </c:pt>
                <c:pt idx="27">
                  <c:v>2002</c:v>
                </c:pt>
                <c:pt idx="28">
                  <c:v>2892</c:v>
                </c:pt>
                <c:pt idx="29">
                  <c:v>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C1-4A44-BB93-C1ECD2FB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2-4830-83E6-1595A878A440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Viscosity!$PI$2:$PI$17600</c:f>
              <c:numCache>
                <c:formatCode>General</c:formatCode>
                <c:ptCount val="17599"/>
                <c:pt idx="0">
                  <c:v>0</c:v>
                </c:pt>
                <c:pt idx="1">
                  <c:v>1.223183860176345E-2</c:v>
                </c:pt>
                <c:pt idx="2">
                  <c:v>2.44636772035269E-2</c:v>
                </c:pt>
                <c:pt idx="3">
                  <c:v>3.6695515805290353E-2</c:v>
                </c:pt>
                <c:pt idx="4">
                  <c:v>4.89273544070538E-2</c:v>
                </c:pt>
                <c:pt idx="5">
                  <c:v>6.1159193008817253E-2</c:v>
                </c:pt>
                <c:pt idx="6">
                  <c:v>7.3391031610580706E-2</c:v>
                </c:pt>
                <c:pt idx="7">
                  <c:v>8.5622870212344146E-2</c:v>
                </c:pt>
                <c:pt idx="8">
                  <c:v>9.7854708814107599E-2</c:v>
                </c:pt>
                <c:pt idx="9">
                  <c:v>0.11008654741587105</c:v>
                </c:pt>
                <c:pt idx="10">
                  <c:v>0.12231838601763451</c:v>
                </c:pt>
                <c:pt idx="11">
                  <c:v>0.13455022461939795</c:v>
                </c:pt>
                <c:pt idx="12">
                  <c:v>0.14678206322116141</c:v>
                </c:pt>
                <c:pt idx="13">
                  <c:v>0.15901390182292485</c:v>
                </c:pt>
                <c:pt idx="14">
                  <c:v>0.17124574042468829</c:v>
                </c:pt>
                <c:pt idx="15">
                  <c:v>0.18347757902645176</c:v>
                </c:pt>
                <c:pt idx="16">
                  <c:v>0.1957094176282152</c:v>
                </c:pt>
                <c:pt idx="17">
                  <c:v>0.20794125622997867</c:v>
                </c:pt>
                <c:pt idx="18">
                  <c:v>0.22017309483174211</c:v>
                </c:pt>
                <c:pt idx="19">
                  <c:v>0.23240493343350555</c:v>
                </c:pt>
                <c:pt idx="20">
                  <c:v>0.24463677203526901</c:v>
                </c:pt>
                <c:pt idx="21">
                  <c:v>0.25686861063703248</c:v>
                </c:pt>
                <c:pt idx="22">
                  <c:v>0.26910044923879589</c:v>
                </c:pt>
                <c:pt idx="23">
                  <c:v>0.28133228784055936</c:v>
                </c:pt>
                <c:pt idx="24">
                  <c:v>0.29356412644232283</c:v>
                </c:pt>
                <c:pt idx="25">
                  <c:v>0.30579596504408624</c:v>
                </c:pt>
                <c:pt idx="26">
                  <c:v>0.3180278036458497</c:v>
                </c:pt>
                <c:pt idx="27">
                  <c:v>0.33025964224761317</c:v>
                </c:pt>
                <c:pt idx="28">
                  <c:v>0.34249148084937658</c:v>
                </c:pt>
                <c:pt idx="29">
                  <c:v>0.35472331945114005</c:v>
                </c:pt>
                <c:pt idx="30">
                  <c:v>0.36695515805290352</c:v>
                </c:pt>
                <c:pt idx="31">
                  <c:v>0.37918699665466693</c:v>
                </c:pt>
                <c:pt idx="32">
                  <c:v>0.3914188352564304</c:v>
                </c:pt>
                <c:pt idx="33">
                  <c:v>0.40365067385819386</c:v>
                </c:pt>
                <c:pt idx="34">
                  <c:v>0.41588251245995733</c:v>
                </c:pt>
                <c:pt idx="35">
                  <c:v>0.42811435106172074</c:v>
                </c:pt>
                <c:pt idx="36">
                  <c:v>0.44034618966348421</c:v>
                </c:pt>
                <c:pt idx="37">
                  <c:v>0.45257802826524768</c:v>
                </c:pt>
                <c:pt idx="38">
                  <c:v>0.46480986686701109</c:v>
                </c:pt>
                <c:pt idx="39">
                  <c:v>0.47704170546877456</c:v>
                </c:pt>
                <c:pt idx="40">
                  <c:v>0.48927354407053802</c:v>
                </c:pt>
                <c:pt idx="41">
                  <c:v>0.50150538267230149</c:v>
                </c:pt>
                <c:pt idx="42">
                  <c:v>0.51373722127406496</c:v>
                </c:pt>
                <c:pt idx="43">
                  <c:v>0.52596905987582832</c:v>
                </c:pt>
                <c:pt idx="44">
                  <c:v>0.53820089847759178</c:v>
                </c:pt>
                <c:pt idx="45">
                  <c:v>0.55043273707935525</c:v>
                </c:pt>
                <c:pt idx="46">
                  <c:v>0.56266457568111872</c:v>
                </c:pt>
                <c:pt idx="47">
                  <c:v>0.57489641428288218</c:v>
                </c:pt>
                <c:pt idx="48">
                  <c:v>0.58712825288464565</c:v>
                </c:pt>
                <c:pt idx="49">
                  <c:v>0.59936009148640901</c:v>
                </c:pt>
                <c:pt idx="50">
                  <c:v>0.61159193008817248</c:v>
                </c:pt>
                <c:pt idx="51">
                  <c:v>0.62382376868993594</c:v>
                </c:pt>
                <c:pt idx="52">
                  <c:v>0.63605560729169941</c:v>
                </c:pt>
                <c:pt idx="53">
                  <c:v>0.64828744589346288</c:v>
                </c:pt>
                <c:pt idx="54">
                  <c:v>0.66051928449522634</c:v>
                </c:pt>
                <c:pt idx="55">
                  <c:v>0.67275112309698981</c:v>
                </c:pt>
                <c:pt idx="56">
                  <c:v>0.68498296169875317</c:v>
                </c:pt>
                <c:pt idx="57">
                  <c:v>0.69721480030051664</c:v>
                </c:pt>
                <c:pt idx="58">
                  <c:v>0.7094466389022801</c:v>
                </c:pt>
                <c:pt idx="59">
                  <c:v>0.72167847750404357</c:v>
                </c:pt>
                <c:pt idx="60">
                  <c:v>0.73391031610580704</c:v>
                </c:pt>
                <c:pt idx="61">
                  <c:v>0.7461421547075705</c:v>
                </c:pt>
                <c:pt idx="62">
                  <c:v>0.75837399330933386</c:v>
                </c:pt>
                <c:pt idx="63">
                  <c:v>0.77060583191109733</c:v>
                </c:pt>
                <c:pt idx="64">
                  <c:v>0.78283767051286079</c:v>
                </c:pt>
                <c:pt idx="65">
                  <c:v>0.79506950911462426</c:v>
                </c:pt>
                <c:pt idx="66">
                  <c:v>0.80730134771638773</c:v>
                </c:pt>
                <c:pt idx="67">
                  <c:v>0.8195331863181512</c:v>
                </c:pt>
                <c:pt idx="68">
                  <c:v>0.83176502491991466</c:v>
                </c:pt>
                <c:pt idx="69">
                  <c:v>0.84399686352167802</c:v>
                </c:pt>
                <c:pt idx="70">
                  <c:v>0.85622870212344149</c:v>
                </c:pt>
                <c:pt idx="71">
                  <c:v>0.86846054072520495</c:v>
                </c:pt>
                <c:pt idx="72">
                  <c:v>0.88069237932696842</c:v>
                </c:pt>
                <c:pt idx="73">
                  <c:v>0.89292421792873189</c:v>
                </c:pt>
                <c:pt idx="74">
                  <c:v>0.90515605653049536</c:v>
                </c:pt>
                <c:pt idx="75">
                  <c:v>0.91738789513225871</c:v>
                </c:pt>
                <c:pt idx="76">
                  <c:v>0.92961973373402218</c:v>
                </c:pt>
                <c:pt idx="77">
                  <c:v>0.94185157233578565</c:v>
                </c:pt>
                <c:pt idx="78">
                  <c:v>0.95408341093754911</c:v>
                </c:pt>
                <c:pt idx="79">
                  <c:v>0.96631524953931258</c:v>
                </c:pt>
                <c:pt idx="80">
                  <c:v>0.97854708814107605</c:v>
                </c:pt>
                <c:pt idx="81">
                  <c:v>0.99077892674283941</c:v>
                </c:pt>
                <c:pt idx="82">
                  <c:v>1.003010765344603</c:v>
                </c:pt>
                <c:pt idx="83">
                  <c:v>1.0152426039463665</c:v>
                </c:pt>
                <c:pt idx="84">
                  <c:v>1.0274744425481299</c:v>
                </c:pt>
                <c:pt idx="85">
                  <c:v>1.0397062811498932</c:v>
                </c:pt>
                <c:pt idx="86">
                  <c:v>1.0519381197516566</c:v>
                </c:pt>
                <c:pt idx="87">
                  <c:v>1.0641699583534201</c:v>
                </c:pt>
                <c:pt idx="88">
                  <c:v>1.0764017969551836</c:v>
                </c:pt>
                <c:pt idx="89">
                  <c:v>1.088633635556947</c:v>
                </c:pt>
                <c:pt idx="90">
                  <c:v>1.1008654741587105</c:v>
                </c:pt>
                <c:pt idx="91">
                  <c:v>1.113097312760474</c:v>
                </c:pt>
                <c:pt idx="92">
                  <c:v>1.1253291513622374</c:v>
                </c:pt>
                <c:pt idx="93">
                  <c:v>1.1375609899640009</c:v>
                </c:pt>
                <c:pt idx="94">
                  <c:v>1.1497928285657644</c:v>
                </c:pt>
                <c:pt idx="95">
                  <c:v>1.1620246671675278</c:v>
                </c:pt>
                <c:pt idx="96">
                  <c:v>1.1742565057692913</c:v>
                </c:pt>
                <c:pt idx="97">
                  <c:v>1.1864883443710548</c:v>
                </c:pt>
                <c:pt idx="98">
                  <c:v>1.198720182972818</c:v>
                </c:pt>
                <c:pt idx="99">
                  <c:v>1.2109520215745815</c:v>
                </c:pt>
                <c:pt idx="100">
                  <c:v>1.223183860176345</c:v>
                </c:pt>
                <c:pt idx="101">
                  <c:v>1.2354156987781084</c:v>
                </c:pt>
                <c:pt idx="102">
                  <c:v>1.2476475373798719</c:v>
                </c:pt>
                <c:pt idx="103">
                  <c:v>1.2598793759816354</c:v>
                </c:pt>
                <c:pt idx="104">
                  <c:v>1.2721112145833988</c:v>
                </c:pt>
                <c:pt idx="105">
                  <c:v>1.2843430531851623</c:v>
                </c:pt>
                <c:pt idx="106">
                  <c:v>1.2880126047656912</c:v>
                </c:pt>
              </c:numCache>
            </c:numRef>
          </c:xVal>
          <c:yVal>
            <c:numRef>
              <c:f>Viscosity!$PH$2:$PH$17600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3.9999999999999929</c:v>
                </c:pt>
                <c:pt idx="21">
                  <c:v>3.9999999999999929</c:v>
                </c:pt>
                <c:pt idx="22">
                  <c:v>3.9999999999999929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-4</c:v>
                </c:pt>
                <c:pt idx="35">
                  <c:v>-4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-4</c:v>
                </c:pt>
                <c:pt idx="40">
                  <c:v>0</c:v>
                </c:pt>
                <c:pt idx="41">
                  <c:v>59.9</c:v>
                </c:pt>
                <c:pt idx="42">
                  <c:v>-4</c:v>
                </c:pt>
                <c:pt idx="43">
                  <c:v>0</c:v>
                </c:pt>
                <c:pt idx="44">
                  <c:v>-4</c:v>
                </c:pt>
                <c:pt idx="45">
                  <c:v>-12</c:v>
                </c:pt>
                <c:pt idx="46">
                  <c:v>-4</c:v>
                </c:pt>
                <c:pt idx="47">
                  <c:v>0</c:v>
                </c:pt>
                <c:pt idx="48">
                  <c:v>0</c:v>
                </c:pt>
                <c:pt idx="49">
                  <c:v>24.1</c:v>
                </c:pt>
                <c:pt idx="50">
                  <c:v>3.9999999999999929</c:v>
                </c:pt>
                <c:pt idx="51">
                  <c:v>0</c:v>
                </c:pt>
                <c:pt idx="52">
                  <c:v>-4</c:v>
                </c:pt>
                <c:pt idx="53">
                  <c:v>-8</c:v>
                </c:pt>
                <c:pt idx="54">
                  <c:v>0</c:v>
                </c:pt>
                <c:pt idx="55">
                  <c:v>-8</c:v>
                </c:pt>
                <c:pt idx="56">
                  <c:v>-8</c:v>
                </c:pt>
                <c:pt idx="57">
                  <c:v>0</c:v>
                </c:pt>
                <c:pt idx="58">
                  <c:v>-8</c:v>
                </c:pt>
                <c:pt idx="59">
                  <c:v>-4</c:v>
                </c:pt>
                <c:pt idx="60">
                  <c:v>-8</c:v>
                </c:pt>
                <c:pt idx="61">
                  <c:v>-8</c:v>
                </c:pt>
                <c:pt idx="62">
                  <c:v>-8</c:v>
                </c:pt>
                <c:pt idx="63">
                  <c:v>3.9999999999999929</c:v>
                </c:pt>
                <c:pt idx="64">
                  <c:v>-4</c:v>
                </c:pt>
                <c:pt idx="65">
                  <c:v>-8</c:v>
                </c:pt>
                <c:pt idx="66">
                  <c:v>-4</c:v>
                </c:pt>
                <c:pt idx="67">
                  <c:v>-4</c:v>
                </c:pt>
                <c:pt idx="68">
                  <c:v>31.699999999999996</c:v>
                </c:pt>
                <c:pt idx="69">
                  <c:v>-4</c:v>
                </c:pt>
                <c:pt idx="70">
                  <c:v>0</c:v>
                </c:pt>
                <c:pt idx="71">
                  <c:v>3.9999999999999929</c:v>
                </c:pt>
                <c:pt idx="72">
                  <c:v>16.100000000000001</c:v>
                </c:pt>
                <c:pt idx="73">
                  <c:v>20.100000000000001</c:v>
                </c:pt>
                <c:pt idx="74">
                  <c:v>3.9999999999999929</c:v>
                </c:pt>
                <c:pt idx="75">
                  <c:v>31.699999999999996</c:v>
                </c:pt>
                <c:pt idx="76">
                  <c:v>16.100000000000001</c:v>
                </c:pt>
                <c:pt idx="77">
                  <c:v>36.1</c:v>
                </c:pt>
                <c:pt idx="78">
                  <c:v>16.100000000000001</c:v>
                </c:pt>
                <c:pt idx="79">
                  <c:v>16.100000000000001</c:v>
                </c:pt>
                <c:pt idx="80">
                  <c:v>43.9</c:v>
                </c:pt>
                <c:pt idx="81">
                  <c:v>159.9</c:v>
                </c:pt>
                <c:pt idx="82">
                  <c:v>91.9</c:v>
                </c:pt>
                <c:pt idx="83">
                  <c:v>148.9</c:v>
                </c:pt>
                <c:pt idx="84">
                  <c:v>179.9</c:v>
                </c:pt>
                <c:pt idx="85">
                  <c:v>228.9</c:v>
                </c:pt>
                <c:pt idx="86">
                  <c:v>330.9</c:v>
                </c:pt>
                <c:pt idx="87">
                  <c:v>423.9</c:v>
                </c:pt>
                <c:pt idx="88">
                  <c:v>584.9</c:v>
                </c:pt>
                <c:pt idx="89">
                  <c:v>741.9</c:v>
                </c:pt>
                <c:pt idx="90">
                  <c:v>1009.9</c:v>
                </c:pt>
                <c:pt idx="91">
                  <c:v>1149.9000000000001</c:v>
                </c:pt>
                <c:pt idx="92">
                  <c:v>1309.9000000000001</c:v>
                </c:pt>
                <c:pt idx="93">
                  <c:v>1529.9</c:v>
                </c:pt>
                <c:pt idx="94">
                  <c:v>1779.9</c:v>
                </c:pt>
                <c:pt idx="95">
                  <c:v>1939.9</c:v>
                </c:pt>
                <c:pt idx="96">
                  <c:v>2089.9</c:v>
                </c:pt>
                <c:pt idx="97">
                  <c:v>2259.9</c:v>
                </c:pt>
                <c:pt idx="98">
                  <c:v>2389.9</c:v>
                </c:pt>
                <c:pt idx="99">
                  <c:v>2499.9</c:v>
                </c:pt>
                <c:pt idx="100">
                  <c:v>2639.9</c:v>
                </c:pt>
                <c:pt idx="101">
                  <c:v>2809.9</c:v>
                </c:pt>
                <c:pt idx="102">
                  <c:v>2979.9</c:v>
                </c:pt>
                <c:pt idx="103">
                  <c:v>3349.9</c:v>
                </c:pt>
                <c:pt idx="104">
                  <c:v>3679.9</c:v>
                </c:pt>
                <c:pt idx="105">
                  <c:v>3879.9</c:v>
                </c:pt>
                <c:pt idx="106">
                  <c:v>3949.9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42-4830-83E6-1595A878A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37-4611-A5DE-C4444D5FCF90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Viscosity!$PR$2:$PR$17600</c:f>
              <c:numCache>
                <c:formatCode>General</c:formatCode>
                <c:ptCount val="17599"/>
                <c:pt idx="0">
                  <c:v>0</c:v>
                </c:pt>
                <c:pt idx="1">
                  <c:v>2.4657205927139964E-2</c:v>
                </c:pt>
                <c:pt idx="2">
                  <c:v>4.9314411854279927E-2</c:v>
                </c:pt>
                <c:pt idx="3">
                  <c:v>7.3971617781419891E-2</c:v>
                </c:pt>
                <c:pt idx="4">
                  <c:v>9.8628823708559854E-2</c:v>
                </c:pt>
                <c:pt idx="5">
                  <c:v>0.12328602963569982</c:v>
                </c:pt>
                <c:pt idx="6">
                  <c:v>0.14794323556283978</c:v>
                </c:pt>
                <c:pt idx="7">
                  <c:v>0.17260044148997974</c:v>
                </c:pt>
                <c:pt idx="8">
                  <c:v>0.19725764741711971</c:v>
                </c:pt>
                <c:pt idx="9">
                  <c:v>0.22191485334425967</c:v>
                </c:pt>
                <c:pt idx="10">
                  <c:v>0.24657205927139964</c:v>
                </c:pt>
                <c:pt idx="11">
                  <c:v>0.27122926519853957</c:v>
                </c:pt>
                <c:pt idx="12">
                  <c:v>0.29588647112567956</c:v>
                </c:pt>
                <c:pt idx="13">
                  <c:v>0.3205436770528195</c:v>
                </c:pt>
                <c:pt idx="14">
                  <c:v>0.34520088297995949</c:v>
                </c:pt>
                <c:pt idx="15">
                  <c:v>0.36985808890709942</c:v>
                </c:pt>
                <c:pt idx="16">
                  <c:v>0.39451529483423942</c:v>
                </c:pt>
                <c:pt idx="17">
                  <c:v>0.41917250076137935</c:v>
                </c:pt>
                <c:pt idx="18">
                  <c:v>0.44382970668851934</c:v>
                </c:pt>
                <c:pt idx="19">
                  <c:v>0.46848691261565928</c:v>
                </c:pt>
                <c:pt idx="20">
                  <c:v>0.49314411854279927</c:v>
                </c:pt>
                <c:pt idx="21">
                  <c:v>0.51780132446993921</c:v>
                </c:pt>
                <c:pt idx="22">
                  <c:v>0.54245853039707914</c:v>
                </c:pt>
                <c:pt idx="23">
                  <c:v>0.56711573632421919</c:v>
                </c:pt>
                <c:pt idx="24">
                  <c:v>0.59177294225135912</c:v>
                </c:pt>
                <c:pt idx="25">
                  <c:v>0.61643014817849906</c:v>
                </c:pt>
                <c:pt idx="26">
                  <c:v>0.641087354105639</c:v>
                </c:pt>
                <c:pt idx="27">
                  <c:v>0.66574456003277904</c:v>
                </c:pt>
                <c:pt idx="28">
                  <c:v>0.69040176595991898</c:v>
                </c:pt>
                <c:pt idx="29">
                  <c:v>0.71505897188705891</c:v>
                </c:pt>
                <c:pt idx="30">
                  <c:v>0.73971617781419885</c:v>
                </c:pt>
                <c:pt idx="31">
                  <c:v>0.7643733837413389</c:v>
                </c:pt>
                <c:pt idx="32">
                  <c:v>0.78903058966847883</c:v>
                </c:pt>
                <c:pt idx="33">
                  <c:v>0.81368779559561877</c:v>
                </c:pt>
                <c:pt idx="34">
                  <c:v>0.8383450015227587</c:v>
                </c:pt>
                <c:pt idx="35">
                  <c:v>0.86300220744989864</c:v>
                </c:pt>
                <c:pt idx="36">
                  <c:v>0.88765941337703869</c:v>
                </c:pt>
                <c:pt idx="37">
                  <c:v>0.91231661930417862</c:v>
                </c:pt>
                <c:pt idx="38">
                  <c:v>0.93697382523131856</c:v>
                </c:pt>
                <c:pt idx="39">
                  <c:v>0.96163103115845849</c:v>
                </c:pt>
                <c:pt idx="40">
                  <c:v>0.98628823708559854</c:v>
                </c:pt>
                <c:pt idx="41">
                  <c:v>1.0109454430127385</c:v>
                </c:pt>
                <c:pt idx="42">
                  <c:v>1.0356026489398784</c:v>
                </c:pt>
                <c:pt idx="43">
                  <c:v>1.0602598548670183</c:v>
                </c:pt>
                <c:pt idx="44">
                  <c:v>1.0849170607941583</c:v>
                </c:pt>
                <c:pt idx="45">
                  <c:v>1.1095742667212982</c:v>
                </c:pt>
                <c:pt idx="46">
                  <c:v>1.1342314726484384</c:v>
                </c:pt>
                <c:pt idx="47">
                  <c:v>1.1588886785755783</c:v>
                </c:pt>
                <c:pt idx="48">
                  <c:v>1.1835458845027182</c:v>
                </c:pt>
                <c:pt idx="49">
                  <c:v>1.2082030904298582</c:v>
                </c:pt>
                <c:pt idx="50">
                  <c:v>1.2328602963569981</c:v>
                </c:pt>
                <c:pt idx="51">
                  <c:v>1.2370520213646119</c:v>
                </c:pt>
              </c:numCache>
            </c:numRef>
          </c:xVal>
          <c:yVal>
            <c:numRef>
              <c:f>Viscosity!$PQ$2:$PQ$17600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27.999999999999993</c:v>
                </c:pt>
                <c:pt idx="12">
                  <c:v>52.1</c:v>
                </c:pt>
                <c:pt idx="13">
                  <c:v>4</c:v>
                </c:pt>
                <c:pt idx="14">
                  <c:v>4</c:v>
                </c:pt>
                <c:pt idx="15">
                  <c:v>27.999999999999993</c:v>
                </c:pt>
                <c:pt idx="16">
                  <c:v>8</c:v>
                </c:pt>
                <c:pt idx="17">
                  <c:v>8</c:v>
                </c:pt>
                <c:pt idx="18">
                  <c:v>-8</c:v>
                </c:pt>
                <c:pt idx="19">
                  <c:v>0</c:v>
                </c:pt>
                <c:pt idx="20">
                  <c:v>8</c:v>
                </c:pt>
                <c:pt idx="21">
                  <c:v>12</c:v>
                </c:pt>
                <c:pt idx="22">
                  <c:v>59.9</c:v>
                </c:pt>
                <c:pt idx="23">
                  <c:v>-4</c:v>
                </c:pt>
                <c:pt idx="24">
                  <c:v>0</c:v>
                </c:pt>
                <c:pt idx="25">
                  <c:v>23.999999999999993</c:v>
                </c:pt>
                <c:pt idx="26">
                  <c:v>4</c:v>
                </c:pt>
                <c:pt idx="27">
                  <c:v>-4</c:v>
                </c:pt>
                <c:pt idx="28">
                  <c:v>0</c:v>
                </c:pt>
                <c:pt idx="29">
                  <c:v>-4</c:v>
                </c:pt>
                <c:pt idx="30">
                  <c:v>19.999999999999993</c:v>
                </c:pt>
                <c:pt idx="31">
                  <c:v>8</c:v>
                </c:pt>
                <c:pt idx="32">
                  <c:v>-4</c:v>
                </c:pt>
                <c:pt idx="33">
                  <c:v>4</c:v>
                </c:pt>
                <c:pt idx="34">
                  <c:v>-16</c:v>
                </c:pt>
                <c:pt idx="35">
                  <c:v>4</c:v>
                </c:pt>
                <c:pt idx="36">
                  <c:v>4</c:v>
                </c:pt>
                <c:pt idx="37">
                  <c:v>-4</c:v>
                </c:pt>
                <c:pt idx="38">
                  <c:v>4</c:v>
                </c:pt>
                <c:pt idx="39">
                  <c:v>95.9</c:v>
                </c:pt>
                <c:pt idx="40">
                  <c:v>36.1</c:v>
                </c:pt>
                <c:pt idx="41">
                  <c:v>99.9</c:v>
                </c:pt>
                <c:pt idx="42">
                  <c:v>159.9</c:v>
                </c:pt>
                <c:pt idx="43">
                  <c:v>426.9</c:v>
                </c:pt>
                <c:pt idx="44">
                  <c:v>955.9</c:v>
                </c:pt>
                <c:pt idx="45">
                  <c:v>1295.9000000000001</c:v>
                </c:pt>
                <c:pt idx="46">
                  <c:v>1825.9</c:v>
                </c:pt>
                <c:pt idx="47">
                  <c:v>2305.9</c:v>
                </c:pt>
                <c:pt idx="48">
                  <c:v>2765.9</c:v>
                </c:pt>
                <c:pt idx="49">
                  <c:v>3295.9</c:v>
                </c:pt>
                <c:pt idx="50">
                  <c:v>3865.9</c:v>
                </c:pt>
                <c:pt idx="51">
                  <c:v>3965.9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7-4611-A5DE-C4444D5FC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1-4485-AE34-1E4A162C1AF2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Viscosity!$QA$2:$QA$17600</c:f>
              <c:numCache>
                <c:formatCode>General</c:formatCode>
                <c:ptCount val="17599"/>
                <c:pt idx="0">
                  <c:v>0</c:v>
                </c:pt>
                <c:pt idx="1">
                  <c:v>2.7309652664501409E-2</c:v>
                </c:pt>
                <c:pt idx="2">
                  <c:v>5.4619305329002818E-2</c:v>
                </c:pt>
                <c:pt idx="3">
                  <c:v>8.192895799350422E-2</c:v>
                </c:pt>
                <c:pt idx="4">
                  <c:v>0.10923861065800564</c:v>
                </c:pt>
                <c:pt idx="5">
                  <c:v>0.13654826332250702</c:v>
                </c:pt>
                <c:pt idx="6">
                  <c:v>0.16385791598700844</c:v>
                </c:pt>
                <c:pt idx="7">
                  <c:v>0.19116756865150986</c:v>
                </c:pt>
                <c:pt idx="8">
                  <c:v>0.21847722131601127</c:v>
                </c:pt>
                <c:pt idx="9">
                  <c:v>0.24578687398051266</c:v>
                </c:pt>
                <c:pt idx="10">
                  <c:v>0.27309652664501405</c:v>
                </c:pt>
                <c:pt idx="11">
                  <c:v>0.30040617930951546</c:v>
                </c:pt>
                <c:pt idx="12">
                  <c:v>0.32771583197401688</c:v>
                </c:pt>
                <c:pt idx="13">
                  <c:v>0.3550254846385183</c:v>
                </c:pt>
                <c:pt idx="14">
                  <c:v>0.38233513730301971</c:v>
                </c:pt>
                <c:pt idx="15">
                  <c:v>0.40964478996752113</c:v>
                </c:pt>
                <c:pt idx="16">
                  <c:v>0.43695444263202254</c:v>
                </c:pt>
                <c:pt idx="17">
                  <c:v>0.4642640952965239</c:v>
                </c:pt>
                <c:pt idx="18">
                  <c:v>0.49157374796102532</c:v>
                </c:pt>
                <c:pt idx="19">
                  <c:v>0.51888340062552674</c:v>
                </c:pt>
                <c:pt idx="20">
                  <c:v>0.5461930532900281</c:v>
                </c:pt>
                <c:pt idx="21">
                  <c:v>0.57350270595452957</c:v>
                </c:pt>
                <c:pt idx="22">
                  <c:v>0.60081235861903093</c:v>
                </c:pt>
                <c:pt idx="23">
                  <c:v>0.6281220112835324</c:v>
                </c:pt>
                <c:pt idx="24">
                  <c:v>0.65543166394803376</c:v>
                </c:pt>
                <c:pt idx="25">
                  <c:v>0.68274131661253523</c:v>
                </c:pt>
                <c:pt idx="26">
                  <c:v>0.71005096927703659</c:v>
                </c:pt>
                <c:pt idx="27">
                  <c:v>0.73736062194153795</c:v>
                </c:pt>
                <c:pt idx="28">
                  <c:v>0.76467027460603942</c:v>
                </c:pt>
                <c:pt idx="29">
                  <c:v>0.79197992727054078</c:v>
                </c:pt>
                <c:pt idx="30">
                  <c:v>0.81928957993504226</c:v>
                </c:pt>
                <c:pt idx="31">
                  <c:v>0.84659923259954362</c:v>
                </c:pt>
                <c:pt idx="32">
                  <c:v>0.87390888526404509</c:v>
                </c:pt>
                <c:pt idx="33">
                  <c:v>0.90121853792854645</c:v>
                </c:pt>
                <c:pt idx="34">
                  <c:v>0.92852819059304781</c:v>
                </c:pt>
                <c:pt idx="35">
                  <c:v>0.95583784325754928</c:v>
                </c:pt>
                <c:pt idx="36">
                  <c:v>0.98314749592205064</c:v>
                </c:pt>
                <c:pt idx="37">
                  <c:v>1.0104571485865521</c:v>
                </c:pt>
                <c:pt idx="38">
                  <c:v>1.0377668012510535</c:v>
                </c:pt>
                <c:pt idx="39">
                  <c:v>1.0650764539155548</c:v>
                </c:pt>
                <c:pt idx="40">
                  <c:v>1.0923861065800562</c:v>
                </c:pt>
                <c:pt idx="41">
                  <c:v>1.1196957592445578</c:v>
                </c:pt>
                <c:pt idx="42">
                  <c:v>1.1470054119090591</c:v>
                </c:pt>
                <c:pt idx="43">
                  <c:v>1.1743150645735605</c:v>
                </c:pt>
                <c:pt idx="44">
                  <c:v>1.2016247172380619</c:v>
                </c:pt>
                <c:pt idx="45">
                  <c:v>1.2289343699025634</c:v>
                </c:pt>
                <c:pt idx="46">
                  <c:v>1.2562440225670648</c:v>
                </c:pt>
                <c:pt idx="47">
                  <c:v>1.2726298141657657</c:v>
                </c:pt>
              </c:numCache>
            </c:numRef>
          </c:xVal>
          <c:yVal>
            <c:numRef>
              <c:f>Viscosity!$PZ$2:$PZ$17600</c:f>
              <c:numCache>
                <c:formatCode>General</c:formatCode>
                <c:ptCount val="17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8</c:v>
                </c:pt>
                <c:pt idx="34">
                  <c:v>12</c:v>
                </c:pt>
                <c:pt idx="35">
                  <c:v>28.1</c:v>
                </c:pt>
                <c:pt idx="36">
                  <c:v>63.9</c:v>
                </c:pt>
                <c:pt idx="37">
                  <c:v>111.9</c:v>
                </c:pt>
                <c:pt idx="38">
                  <c:v>191.9</c:v>
                </c:pt>
                <c:pt idx="39">
                  <c:v>409.9</c:v>
                </c:pt>
                <c:pt idx="40">
                  <c:v>733.9</c:v>
                </c:pt>
                <c:pt idx="41">
                  <c:v>1101.9000000000001</c:v>
                </c:pt>
                <c:pt idx="42">
                  <c:v>1501.9</c:v>
                </c:pt>
                <c:pt idx="43">
                  <c:v>2001.9</c:v>
                </c:pt>
                <c:pt idx="44">
                  <c:v>2471.9</c:v>
                </c:pt>
                <c:pt idx="45">
                  <c:v>2991.9</c:v>
                </c:pt>
                <c:pt idx="46">
                  <c:v>3561.9</c:v>
                </c:pt>
                <c:pt idx="47">
                  <c:v>3961.9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71-4485-AE34-1E4A162C1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Viscosity!$QJ$2:$QJ$1235</c:f>
              <c:numCache>
                <c:formatCode>General</c:formatCode>
                <c:ptCount val="1234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Viscosity!$QI$2:$QI$1235</c:f>
              <c:numCache>
                <c:formatCode>General</c:formatCode>
                <c:ptCount val="1234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0-43B3-B6F0-50C77E4DFA1A}"/>
            </c:ext>
          </c:extLst>
        </c:ser>
        <c:ser>
          <c:idx val="0"/>
          <c:order val="1"/>
          <c:spPr>
            <a:effectLst/>
          </c:spPr>
          <c:marker>
            <c:symbol val="none"/>
          </c:marker>
          <c:xVal>
            <c:numRef>
              <c:f>Viscosity!$QJ$2:$QJ$17600</c:f>
              <c:numCache>
                <c:formatCode>General</c:formatCode>
                <c:ptCount val="17599"/>
                <c:pt idx="0">
                  <c:v>0</c:v>
                </c:pt>
                <c:pt idx="1">
                  <c:v>2.9282354652757556E-2</c:v>
                </c:pt>
                <c:pt idx="2">
                  <c:v>5.8564709305515113E-2</c:v>
                </c:pt>
                <c:pt idx="3">
                  <c:v>8.7847063958272673E-2</c:v>
                </c:pt>
                <c:pt idx="4">
                  <c:v>0.11712941861103023</c:v>
                </c:pt>
                <c:pt idx="5">
                  <c:v>0.14641177326378779</c:v>
                </c:pt>
                <c:pt idx="6">
                  <c:v>0.17569412791654535</c:v>
                </c:pt>
                <c:pt idx="7">
                  <c:v>0.2049764825693029</c:v>
                </c:pt>
                <c:pt idx="8">
                  <c:v>0.23425883722206045</c:v>
                </c:pt>
                <c:pt idx="9">
                  <c:v>0.263541191874818</c:v>
                </c:pt>
                <c:pt idx="10">
                  <c:v>0.29282354652757558</c:v>
                </c:pt>
                <c:pt idx="11">
                  <c:v>0.32210590118033311</c:v>
                </c:pt>
                <c:pt idx="12">
                  <c:v>0.35138825583309069</c:v>
                </c:pt>
                <c:pt idx="13">
                  <c:v>0.38067061048584822</c:v>
                </c:pt>
                <c:pt idx="14">
                  <c:v>0.4099529651386058</c:v>
                </c:pt>
                <c:pt idx="15">
                  <c:v>0.43923531979136332</c:v>
                </c:pt>
                <c:pt idx="16">
                  <c:v>0.4685176744441209</c:v>
                </c:pt>
                <c:pt idx="17">
                  <c:v>0.49780002909687848</c:v>
                </c:pt>
                <c:pt idx="18">
                  <c:v>0.52708238374963601</c:v>
                </c:pt>
                <c:pt idx="19">
                  <c:v>0.55636473840239353</c:v>
                </c:pt>
                <c:pt idx="20">
                  <c:v>0.58564709305515117</c:v>
                </c:pt>
                <c:pt idx="21">
                  <c:v>0.61492944770790869</c:v>
                </c:pt>
                <c:pt idx="22">
                  <c:v>0.64421180236066622</c:v>
                </c:pt>
                <c:pt idx="23">
                  <c:v>0.67349415701342374</c:v>
                </c:pt>
                <c:pt idx="24">
                  <c:v>0.70277651166618138</c:v>
                </c:pt>
                <c:pt idx="25">
                  <c:v>0.73205886631893891</c:v>
                </c:pt>
                <c:pt idx="26">
                  <c:v>0.76134122097169643</c:v>
                </c:pt>
                <c:pt idx="27">
                  <c:v>0.79062357562445407</c:v>
                </c:pt>
                <c:pt idx="28">
                  <c:v>0.81990593027721159</c:v>
                </c:pt>
                <c:pt idx="29">
                  <c:v>0.84918828492996912</c:v>
                </c:pt>
                <c:pt idx="30">
                  <c:v>0.87847063958272664</c:v>
                </c:pt>
                <c:pt idx="31">
                  <c:v>0.90775299423548428</c:v>
                </c:pt>
                <c:pt idx="32">
                  <c:v>0.9370353488882418</c:v>
                </c:pt>
                <c:pt idx="33">
                  <c:v>0.96631770354099933</c:v>
                </c:pt>
                <c:pt idx="34">
                  <c:v>0.99560005819375696</c:v>
                </c:pt>
                <c:pt idx="35">
                  <c:v>1.0248824128465144</c:v>
                </c:pt>
                <c:pt idx="36">
                  <c:v>1.054164767499272</c:v>
                </c:pt>
                <c:pt idx="37">
                  <c:v>1.0834471221520297</c:v>
                </c:pt>
                <c:pt idx="38">
                  <c:v>1.1127294768047871</c:v>
                </c:pt>
                <c:pt idx="39">
                  <c:v>1.1420118314575447</c:v>
                </c:pt>
                <c:pt idx="40">
                  <c:v>1.1712941861103023</c:v>
                </c:pt>
                <c:pt idx="41">
                  <c:v>1.2005765407630598</c:v>
                </c:pt>
                <c:pt idx="42">
                  <c:v>1.2298588954158174</c:v>
                </c:pt>
                <c:pt idx="43">
                  <c:v>1.259141250068575</c:v>
                </c:pt>
                <c:pt idx="44">
                  <c:v>1.2884236047213324</c:v>
                </c:pt>
                <c:pt idx="45">
                  <c:v>1.3001365465824355</c:v>
                </c:pt>
              </c:numCache>
            </c:numRef>
          </c:xVal>
          <c:yVal>
            <c:numRef>
              <c:f>Viscosity!$QI$2:$QI$17600</c:f>
              <c:numCache>
                <c:formatCode>General</c:formatCode>
                <c:ptCount val="17599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16</c:v>
                </c:pt>
                <c:pt idx="4">
                  <c:v>12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3.7999999999999972</c:v>
                </c:pt>
                <c:pt idx="9">
                  <c:v>3.7999999999999972</c:v>
                </c:pt>
                <c:pt idx="10">
                  <c:v>3.7999999999999972</c:v>
                </c:pt>
                <c:pt idx="11">
                  <c:v>3.7999999999999972</c:v>
                </c:pt>
                <c:pt idx="12">
                  <c:v>3.7999999999999972</c:v>
                </c:pt>
                <c:pt idx="13">
                  <c:v>3.7999999999999972</c:v>
                </c:pt>
                <c:pt idx="14">
                  <c:v>3.7999999999999972</c:v>
                </c:pt>
                <c:pt idx="15">
                  <c:v>0</c:v>
                </c:pt>
                <c:pt idx="16">
                  <c:v>3.7999999999999972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3.7999999999999972</c:v>
                </c:pt>
                <c:pt idx="25">
                  <c:v>0</c:v>
                </c:pt>
                <c:pt idx="26">
                  <c:v>3.7999999999999972</c:v>
                </c:pt>
                <c:pt idx="27">
                  <c:v>3.7999999999999972</c:v>
                </c:pt>
                <c:pt idx="28">
                  <c:v>3.7999999999999972</c:v>
                </c:pt>
                <c:pt idx="29">
                  <c:v>8</c:v>
                </c:pt>
                <c:pt idx="30">
                  <c:v>12</c:v>
                </c:pt>
                <c:pt idx="31">
                  <c:v>20</c:v>
                </c:pt>
                <c:pt idx="32">
                  <c:v>35.999999999999993</c:v>
                </c:pt>
                <c:pt idx="33">
                  <c:v>63.699999999999996</c:v>
                </c:pt>
                <c:pt idx="34">
                  <c:v>119.9</c:v>
                </c:pt>
                <c:pt idx="35">
                  <c:v>220.9</c:v>
                </c:pt>
                <c:pt idx="36">
                  <c:v>489.9</c:v>
                </c:pt>
                <c:pt idx="37">
                  <c:v>853.9</c:v>
                </c:pt>
                <c:pt idx="38">
                  <c:v>1141.9000000000001</c:v>
                </c:pt>
                <c:pt idx="39">
                  <c:v>1501.9</c:v>
                </c:pt>
                <c:pt idx="40">
                  <c:v>1961.9</c:v>
                </c:pt>
                <c:pt idx="41">
                  <c:v>2341.9</c:v>
                </c:pt>
                <c:pt idx="42">
                  <c:v>2711.9</c:v>
                </c:pt>
                <c:pt idx="43">
                  <c:v>3261.9</c:v>
                </c:pt>
                <c:pt idx="44">
                  <c:v>3781.9</c:v>
                </c:pt>
                <c:pt idx="45">
                  <c:v>3981.9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0-43B3-B6F0-50C77E4DF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561119"/>
        <c:axId val="378561535"/>
      </c:scatterChart>
      <c:valAx>
        <c:axId val="37856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535"/>
        <c:crosses val="autoZero"/>
        <c:crossBetween val="midCat"/>
      </c:valAx>
      <c:valAx>
        <c:axId val="3785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61119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244</xdr:col>
      <xdr:colOff>468312</xdr:colOff>
      <xdr:row>119</xdr:row>
      <xdr:rowOff>73025</xdr:rowOff>
    </xdr:from>
    <xdr:to>
      <xdr:col>252</xdr:col>
      <xdr:colOff>261937</xdr:colOff>
      <xdr:row>132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absoluteAnchor>
    <xdr:pos x="185797796" y="65101"/>
    <xdr:ext cx="8670636" cy="6292273"/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0</xdr:col>
      <xdr:colOff>0</xdr:colOff>
      <xdr:row>26</xdr:row>
      <xdr:rowOff>111125</xdr:rowOff>
    </xdr:from>
    <xdr:to>
      <xdr:col>11</xdr:col>
      <xdr:colOff>597272</xdr:colOff>
      <xdr:row>42</xdr:row>
      <xdr:rowOff>39791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583045</xdr:colOff>
      <xdr:row>39</xdr:row>
      <xdr:rowOff>152977</xdr:rowOff>
    </xdr:from>
    <xdr:to>
      <xdr:col>22</xdr:col>
      <xdr:colOff>497693</xdr:colOff>
      <xdr:row>55</xdr:row>
      <xdr:rowOff>64324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206376</xdr:colOff>
      <xdr:row>28</xdr:row>
      <xdr:rowOff>127000</xdr:rowOff>
    </xdr:from>
    <xdr:to>
      <xdr:col>24</xdr:col>
      <xdr:colOff>619126</xdr:colOff>
      <xdr:row>44</xdr:row>
      <xdr:rowOff>55666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365125</xdr:colOff>
      <xdr:row>28</xdr:row>
      <xdr:rowOff>79375</xdr:rowOff>
    </xdr:from>
    <xdr:to>
      <xdr:col>34</xdr:col>
      <xdr:colOff>95250</xdr:colOff>
      <xdr:row>44</xdr:row>
      <xdr:rowOff>8041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47625</xdr:colOff>
      <xdr:row>25</xdr:row>
      <xdr:rowOff>174625</xdr:rowOff>
    </xdr:from>
    <xdr:to>
      <xdr:col>43</xdr:col>
      <xdr:colOff>460375</xdr:colOff>
      <xdr:row>41</xdr:row>
      <xdr:rowOff>103291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238125</xdr:colOff>
      <xdr:row>25</xdr:row>
      <xdr:rowOff>127000</xdr:rowOff>
    </xdr:from>
    <xdr:to>
      <xdr:col>52</xdr:col>
      <xdr:colOff>650875</xdr:colOff>
      <xdr:row>41</xdr:row>
      <xdr:rowOff>55666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635000</xdr:colOff>
      <xdr:row>26</xdr:row>
      <xdr:rowOff>0</xdr:rowOff>
    </xdr:from>
    <xdr:to>
      <xdr:col>61</xdr:col>
      <xdr:colOff>365125</xdr:colOff>
      <xdr:row>41</xdr:row>
      <xdr:rowOff>119166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62</xdr:col>
      <xdr:colOff>0</xdr:colOff>
      <xdr:row>25</xdr:row>
      <xdr:rowOff>158750</xdr:rowOff>
    </xdr:from>
    <xdr:to>
      <xdr:col>70</xdr:col>
      <xdr:colOff>412750</xdr:colOff>
      <xdr:row>41</xdr:row>
      <xdr:rowOff>87416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71</xdr:col>
      <xdr:colOff>396875</xdr:colOff>
      <xdr:row>26</xdr:row>
      <xdr:rowOff>111125</xdr:rowOff>
    </xdr:from>
    <xdr:to>
      <xdr:col>80</xdr:col>
      <xdr:colOff>127000</xdr:colOff>
      <xdr:row>42</xdr:row>
      <xdr:rowOff>39791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79</xdr:col>
      <xdr:colOff>15875</xdr:colOff>
      <xdr:row>27</xdr:row>
      <xdr:rowOff>142875</xdr:rowOff>
    </xdr:from>
    <xdr:to>
      <xdr:col>87</xdr:col>
      <xdr:colOff>428625</xdr:colOff>
      <xdr:row>43</xdr:row>
      <xdr:rowOff>71541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158750</xdr:colOff>
      <xdr:row>28</xdr:row>
      <xdr:rowOff>0</xdr:rowOff>
    </xdr:from>
    <xdr:to>
      <xdr:col>96</xdr:col>
      <xdr:colOff>571500</xdr:colOff>
      <xdr:row>43</xdr:row>
      <xdr:rowOff>119166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97</xdr:col>
      <xdr:colOff>508000</xdr:colOff>
      <xdr:row>27</xdr:row>
      <xdr:rowOff>63500</xdr:rowOff>
    </xdr:from>
    <xdr:to>
      <xdr:col>106</xdr:col>
      <xdr:colOff>238125</xdr:colOff>
      <xdr:row>42</xdr:row>
      <xdr:rowOff>182666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107</xdr:col>
      <xdr:colOff>412750</xdr:colOff>
      <xdr:row>26</xdr:row>
      <xdr:rowOff>111125</xdr:rowOff>
    </xdr:from>
    <xdr:to>
      <xdr:col>116</xdr:col>
      <xdr:colOff>142875</xdr:colOff>
      <xdr:row>42</xdr:row>
      <xdr:rowOff>39791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116</xdr:col>
      <xdr:colOff>571500</xdr:colOff>
      <xdr:row>26</xdr:row>
      <xdr:rowOff>95250</xdr:rowOff>
    </xdr:from>
    <xdr:to>
      <xdr:col>125</xdr:col>
      <xdr:colOff>301625</xdr:colOff>
      <xdr:row>42</xdr:row>
      <xdr:rowOff>23916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126</xdr:col>
      <xdr:colOff>79375</xdr:colOff>
      <xdr:row>26</xdr:row>
      <xdr:rowOff>79375</xdr:rowOff>
    </xdr:from>
    <xdr:to>
      <xdr:col>134</xdr:col>
      <xdr:colOff>492125</xdr:colOff>
      <xdr:row>42</xdr:row>
      <xdr:rowOff>8041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135</xdr:col>
      <xdr:colOff>269875</xdr:colOff>
      <xdr:row>26</xdr:row>
      <xdr:rowOff>63500</xdr:rowOff>
    </xdr:from>
    <xdr:to>
      <xdr:col>144</xdr:col>
      <xdr:colOff>0</xdr:colOff>
      <xdr:row>41</xdr:row>
      <xdr:rowOff>182666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144</xdr:col>
      <xdr:colOff>174625</xdr:colOff>
      <xdr:row>25</xdr:row>
      <xdr:rowOff>158750</xdr:rowOff>
    </xdr:from>
    <xdr:to>
      <xdr:col>152</xdr:col>
      <xdr:colOff>587375</xdr:colOff>
      <xdr:row>41</xdr:row>
      <xdr:rowOff>87416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153</xdr:col>
      <xdr:colOff>174625</xdr:colOff>
      <xdr:row>25</xdr:row>
      <xdr:rowOff>174625</xdr:rowOff>
    </xdr:from>
    <xdr:to>
      <xdr:col>161</xdr:col>
      <xdr:colOff>587375</xdr:colOff>
      <xdr:row>41</xdr:row>
      <xdr:rowOff>103291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603250</xdr:colOff>
      <xdr:row>25</xdr:row>
      <xdr:rowOff>158750</xdr:rowOff>
    </xdr:from>
    <xdr:to>
      <xdr:col>170</xdr:col>
      <xdr:colOff>333375</xdr:colOff>
      <xdr:row>41</xdr:row>
      <xdr:rowOff>87416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178</xdr:col>
      <xdr:colOff>587375</xdr:colOff>
      <xdr:row>26</xdr:row>
      <xdr:rowOff>31750</xdr:rowOff>
    </xdr:from>
    <xdr:to>
      <xdr:col>187</xdr:col>
      <xdr:colOff>317500</xdr:colOff>
      <xdr:row>41</xdr:row>
      <xdr:rowOff>150916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187</xdr:col>
      <xdr:colOff>666750</xdr:colOff>
      <xdr:row>26</xdr:row>
      <xdr:rowOff>79375</xdr:rowOff>
    </xdr:from>
    <xdr:to>
      <xdr:col>196</xdr:col>
      <xdr:colOff>396875</xdr:colOff>
      <xdr:row>42</xdr:row>
      <xdr:rowOff>8041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197</xdr:col>
      <xdr:colOff>381000</xdr:colOff>
      <xdr:row>26</xdr:row>
      <xdr:rowOff>31750</xdr:rowOff>
    </xdr:from>
    <xdr:to>
      <xdr:col>206</xdr:col>
      <xdr:colOff>111125</xdr:colOff>
      <xdr:row>41</xdr:row>
      <xdr:rowOff>150916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206</xdr:col>
      <xdr:colOff>603250</xdr:colOff>
      <xdr:row>26</xdr:row>
      <xdr:rowOff>63500</xdr:rowOff>
    </xdr:from>
    <xdr:to>
      <xdr:col>215</xdr:col>
      <xdr:colOff>333375</xdr:colOff>
      <xdr:row>41</xdr:row>
      <xdr:rowOff>182666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215</xdr:col>
      <xdr:colOff>635000</xdr:colOff>
      <xdr:row>26</xdr:row>
      <xdr:rowOff>63500</xdr:rowOff>
    </xdr:from>
    <xdr:to>
      <xdr:col>224</xdr:col>
      <xdr:colOff>365125</xdr:colOff>
      <xdr:row>41</xdr:row>
      <xdr:rowOff>182666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231</xdr:col>
      <xdr:colOff>254000</xdr:colOff>
      <xdr:row>25</xdr:row>
      <xdr:rowOff>15875</xdr:rowOff>
    </xdr:from>
    <xdr:to>
      <xdr:col>239</xdr:col>
      <xdr:colOff>666750</xdr:colOff>
      <xdr:row>40</xdr:row>
      <xdr:rowOff>135041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242</xdr:col>
      <xdr:colOff>190500</xdr:colOff>
      <xdr:row>25</xdr:row>
      <xdr:rowOff>31750</xdr:rowOff>
    </xdr:from>
    <xdr:to>
      <xdr:col>250</xdr:col>
      <xdr:colOff>603250</xdr:colOff>
      <xdr:row>40</xdr:row>
      <xdr:rowOff>150916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251</xdr:col>
      <xdr:colOff>396875</xdr:colOff>
      <xdr:row>25</xdr:row>
      <xdr:rowOff>0</xdr:rowOff>
    </xdr:from>
    <xdr:to>
      <xdr:col>260</xdr:col>
      <xdr:colOff>127000</xdr:colOff>
      <xdr:row>40</xdr:row>
      <xdr:rowOff>119166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266</xdr:col>
      <xdr:colOff>619125</xdr:colOff>
      <xdr:row>24</xdr:row>
      <xdr:rowOff>127000</xdr:rowOff>
    </xdr:from>
    <xdr:to>
      <xdr:col>275</xdr:col>
      <xdr:colOff>349250</xdr:colOff>
      <xdr:row>40</xdr:row>
      <xdr:rowOff>55666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276</xdr:col>
      <xdr:colOff>587375</xdr:colOff>
      <xdr:row>24</xdr:row>
      <xdr:rowOff>127000</xdr:rowOff>
    </xdr:from>
    <xdr:to>
      <xdr:col>285</xdr:col>
      <xdr:colOff>317500</xdr:colOff>
      <xdr:row>40</xdr:row>
      <xdr:rowOff>55666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285</xdr:col>
      <xdr:colOff>635000</xdr:colOff>
      <xdr:row>24</xdr:row>
      <xdr:rowOff>79375</xdr:rowOff>
    </xdr:from>
    <xdr:to>
      <xdr:col>294</xdr:col>
      <xdr:colOff>365125</xdr:colOff>
      <xdr:row>40</xdr:row>
      <xdr:rowOff>8041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295</xdr:col>
      <xdr:colOff>555625</xdr:colOff>
      <xdr:row>23</xdr:row>
      <xdr:rowOff>158750</xdr:rowOff>
    </xdr:from>
    <xdr:to>
      <xdr:col>304</xdr:col>
      <xdr:colOff>285750</xdr:colOff>
      <xdr:row>39</xdr:row>
      <xdr:rowOff>87416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304</xdr:col>
      <xdr:colOff>476250</xdr:colOff>
      <xdr:row>23</xdr:row>
      <xdr:rowOff>158750</xdr:rowOff>
    </xdr:from>
    <xdr:to>
      <xdr:col>313</xdr:col>
      <xdr:colOff>206375</xdr:colOff>
      <xdr:row>39</xdr:row>
      <xdr:rowOff>87416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313</xdr:col>
      <xdr:colOff>650875</xdr:colOff>
      <xdr:row>24</xdr:row>
      <xdr:rowOff>0</xdr:rowOff>
    </xdr:from>
    <xdr:to>
      <xdr:col>322</xdr:col>
      <xdr:colOff>381000</xdr:colOff>
      <xdr:row>39</xdr:row>
      <xdr:rowOff>119166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324</xdr:col>
      <xdr:colOff>0</xdr:colOff>
      <xdr:row>24</xdr:row>
      <xdr:rowOff>0</xdr:rowOff>
    </xdr:from>
    <xdr:to>
      <xdr:col>332</xdr:col>
      <xdr:colOff>206375</xdr:colOff>
      <xdr:row>39</xdr:row>
      <xdr:rowOff>119166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332</xdr:col>
      <xdr:colOff>444500</xdr:colOff>
      <xdr:row>24</xdr:row>
      <xdr:rowOff>15875</xdr:rowOff>
    </xdr:from>
    <xdr:to>
      <xdr:col>341</xdr:col>
      <xdr:colOff>174625</xdr:colOff>
      <xdr:row>39</xdr:row>
      <xdr:rowOff>135041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340</xdr:col>
      <xdr:colOff>111125</xdr:colOff>
      <xdr:row>25</xdr:row>
      <xdr:rowOff>142875</xdr:rowOff>
    </xdr:from>
    <xdr:to>
      <xdr:col>348</xdr:col>
      <xdr:colOff>523875</xdr:colOff>
      <xdr:row>41</xdr:row>
      <xdr:rowOff>71541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349</xdr:col>
      <xdr:colOff>79375</xdr:colOff>
      <xdr:row>25</xdr:row>
      <xdr:rowOff>95250</xdr:rowOff>
    </xdr:from>
    <xdr:to>
      <xdr:col>357</xdr:col>
      <xdr:colOff>492125</xdr:colOff>
      <xdr:row>41</xdr:row>
      <xdr:rowOff>23916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358</xdr:col>
      <xdr:colOff>79375</xdr:colOff>
      <xdr:row>25</xdr:row>
      <xdr:rowOff>79375</xdr:rowOff>
    </xdr:from>
    <xdr:to>
      <xdr:col>366</xdr:col>
      <xdr:colOff>492125</xdr:colOff>
      <xdr:row>41</xdr:row>
      <xdr:rowOff>8041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367</xdr:col>
      <xdr:colOff>0</xdr:colOff>
      <xdr:row>25</xdr:row>
      <xdr:rowOff>0</xdr:rowOff>
    </xdr:from>
    <xdr:to>
      <xdr:col>375</xdr:col>
      <xdr:colOff>412750</xdr:colOff>
      <xdr:row>40</xdr:row>
      <xdr:rowOff>119166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392</xdr:col>
      <xdr:colOff>238125</xdr:colOff>
      <xdr:row>25</xdr:row>
      <xdr:rowOff>31750</xdr:rowOff>
    </xdr:from>
    <xdr:to>
      <xdr:col>400</xdr:col>
      <xdr:colOff>650875</xdr:colOff>
      <xdr:row>40</xdr:row>
      <xdr:rowOff>150916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402</xdr:col>
      <xdr:colOff>95250</xdr:colOff>
      <xdr:row>24</xdr:row>
      <xdr:rowOff>79375</xdr:rowOff>
    </xdr:from>
    <xdr:to>
      <xdr:col>410</xdr:col>
      <xdr:colOff>508000</xdr:colOff>
      <xdr:row>40</xdr:row>
      <xdr:rowOff>8041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411</xdr:col>
      <xdr:colOff>0</xdr:colOff>
      <xdr:row>27</xdr:row>
      <xdr:rowOff>31750</xdr:rowOff>
    </xdr:from>
    <xdr:to>
      <xdr:col>419</xdr:col>
      <xdr:colOff>412750</xdr:colOff>
      <xdr:row>42</xdr:row>
      <xdr:rowOff>150916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420</xdr:col>
      <xdr:colOff>0</xdr:colOff>
      <xdr:row>25</xdr:row>
      <xdr:rowOff>111125</xdr:rowOff>
    </xdr:from>
    <xdr:to>
      <xdr:col>428</xdr:col>
      <xdr:colOff>412750</xdr:colOff>
      <xdr:row>41</xdr:row>
      <xdr:rowOff>39791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431</xdr:col>
      <xdr:colOff>0</xdr:colOff>
      <xdr:row>26</xdr:row>
      <xdr:rowOff>0</xdr:rowOff>
    </xdr:from>
    <xdr:to>
      <xdr:col>439</xdr:col>
      <xdr:colOff>412750</xdr:colOff>
      <xdr:row>41</xdr:row>
      <xdr:rowOff>119166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438</xdr:col>
      <xdr:colOff>666750</xdr:colOff>
      <xdr:row>29</xdr:row>
      <xdr:rowOff>127000</xdr:rowOff>
    </xdr:from>
    <xdr:to>
      <xdr:col>447</xdr:col>
      <xdr:colOff>396875</xdr:colOff>
      <xdr:row>45</xdr:row>
      <xdr:rowOff>55666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450</xdr:col>
      <xdr:colOff>0</xdr:colOff>
      <xdr:row>27</xdr:row>
      <xdr:rowOff>0</xdr:rowOff>
    </xdr:from>
    <xdr:to>
      <xdr:col>458</xdr:col>
      <xdr:colOff>412750</xdr:colOff>
      <xdr:row>42</xdr:row>
      <xdr:rowOff>119166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O1235"/>
  <sheetViews>
    <sheetView tabSelected="1" topLeftCell="PA1" zoomScale="55" zoomScaleNormal="55" workbookViewId="0">
      <selection activeCell="QM9" sqref="QM9:QQ21"/>
    </sheetView>
  </sheetViews>
  <sheetFormatPr defaultColWidth="9" defaultRowHeight="15.75" x14ac:dyDescent="0.25"/>
  <cols>
    <col min="330" max="330" width="11.75" bestFit="1" customWidth="1"/>
    <col min="459" max="459" width="15.125" bestFit="1" customWidth="1"/>
  </cols>
  <sheetData>
    <row r="1" spans="1:457" x14ac:dyDescent="0.25">
      <c r="A1" t="s">
        <v>0</v>
      </c>
      <c r="B1" t="s">
        <v>1</v>
      </c>
      <c r="C1" t="s">
        <v>2</v>
      </c>
      <c r="D1" t="s">
        <v>8</v>
      </c>
      <c r="F1" t="s">
        <v>3</v>
      </c>
      <c r="G1" t="s">
        <v>1</v>
      </c>
      <c r="J1" t="s">
        <v>0</v>
      </c>
      <c r="K1" t="s">
        <v>1</v>
      </c>
      <c r="L1" t="s">
        <v>2</v>
      </c>
      <c r="M1" t="s">
        <v>8</v>
      </c>
      <c r="O1" t="s">
        <v>3</v>
      </c>
      <c r="P1" t="s">
        <v>1</v>
      </c>
      <c r="S1" t="s">
        <v>0</v>
      </c>
      <c r="T1" t="s">
        <v>1</v>
      </c>
      <c r="U1" t="s">
        <v>2</v>
      </c>
      <c r="V1" t="s">
        <v>8</v>
      </c>
      <c r="X1" t="s">
        <v>3</v>
      </c>
      <c r="Y1" t="s">
        <v>1</v>
      </c>
      <c r="AB1" t="s">
        <v>0</v>
      </c>
      <c r="AC1" t="s">
        <v>1</v>
      </c>
      <c r="AD1" t="s">
        <v>2</v>
      </c>
      <c r="AE1" t="s">
        <v>8</v>
      </c>
      <c r="AG1" t="s">
        <v>3</v>
      </c>
      <c r="AH1" t="s">
        <v>1</v>
      </c>
      <c r="AK1" t="s">
        <v>0</v>
      </c>
      <c r="AL1" t="s">
        <v>1</v>
      </c>
      <c r="AM1" t="s">
        <v>2</v>
      </c>
      <c r="AN1" t="s">
        <v>8</v>
      </c>
      <c r="AP1" t="s">
        <v>3</v>
      </c>
      <c r="AQ1" t="s">
        <v>1</v>
      </c>
      <c r="AT1" t="s">
        <v>0</v>
      </c>
      <c r="AU1" t="s">
        <v>1</v>
      </c>
      <c r="AV1" t="s">
        <v>2</v>
      </c>
      <c r="AW1" t="s">
        <v>8</v>
      </c>
      <c r="AY1" t="s">
        <v>3</v>
      </c>
      <c r="AZ1" t="s">
        <v>1</v>
      </c>
      <c r="BC1" t="s">
        <v>0</v>
      </c>
      <c r="BD1" t="s">
        <v>1</v>
      </c>
      <c r="BE1" t="s">
        <v>2</v>
      </c>
      <c r="BF1" t="s">
        <v>8</v>
      </c>
      <c r="BH1" t="s">
        <v>3</v>
      </c>
      <c r="BI1" t="s">
        <v>1</v>
      </c>
      <c r="BL1" t="s">
        <v>0</v>
      </c>
      <c r="BM1" t="s">
        <v>1</v>
      </c>
      <c r="BN1" t="s">
        <v>2</v>
      </c>
      <c r="BO1" t="s">
        <v>8</v>
      </c>
      <c r="BQ1" t="s">
        <v>3</v>
      </c>
      <c r="BR1" t="s">
        <v>1</v>
      </c>
      <c r="BU1" t="s">
        <v>0</v>
      </c>
      <c r="BV1" t="s">
        <v>1</v>
      </c>
      <c r="BW1" t="s">
        <v>2</v>
      </c>
      <c r="BX1" t="s">
        <v>8</v>
      </c>
      <c r="BZ1" t="s">
        <v>3</v>
      </c>
      <c r="CA1" t="s">
        <v>1</v>
      </c>
      <c r="CD1" t="s">
        <v>0</v>
      </c>
      <c r="CE1" t="s">
        <v>1</v>
      </c>
      <c r="CF1" t="s">
        <v>2</v>
      </c>
      <c r="CG1" t="s">
        <v>8</v>
      </c>
      <c r="CI1" t="s">
        <v>3</v>
      </c>
      <c r="CJ1" t="s">
        <v>1</v>
      </c>
      <c r="CM1" t="s">
        <v>0</v>
      </c>
      <c r="CN1" t="s">
        <v>1</v>
      </c>
      <c r="CO1" t="s">
        <v>2</v>
      </c>
      <c r="CP1" t="s">
        <v>8</v>
      </c>
      <c r="CR1" t="s">
        <v>3</v>
      </c>
      <c r="CS1" t="s">
        <v>1</v>
      </c>
      <c r="CV1" t="s">
        <v>0</v>
      </c>
      <c r="CW1" t="s">
        <v>1</v>
      </c>
      <c r="CX1" t="s">
        <v>2</v>
      </c>
      <c r="CY1" t="s">
        <v>8</v>
      </c>
      <c r="DA1" t="s">
        <v>3</v>
      </c>
      <c r="DB1" t="s">
        <v>1</v>
      </c>
      <c r="DE1" t="s">
        <v>0</v>
      </c>
      <c r="DF1" t="s">
        <v>1</v>
      </c>
      <c r="DG1" t="s">
        <v>2</v>
      </c>
      <c r="DH1" t="s">
        <v>8</v>
      </c>
      <c r="DJ1" t="s">
        <v>3</v>
      </c>
      <c r="DK1" t="s">
        <v>1</v>
      </c>
      <c r="DN1" t="s">
        <v>0</v>
      </c>
      <c r="DO1" t="s">
        <v>1</v>
      </c>
      <c r="DP1" t="s">
        <v>2</v>
      </c>
      <c r="DQ1" t="s">
        <v>8</v>
      </c>
      <c r="DS1" t="s">
        <v>3</v>
      </c>
      <c r="DT1" t="s">
        <v>1</v>
      </c>
      <c r="DW1" t="s">
        <v>0</v>
      </c>
      <c r="DX1" t="s">
        <v>1</v>
      </c>
      <c r="DY1" t="s">
        <v>2</v>
      </c>
      <c r="DZ1" t="s">
        <v>8</v>
      </c>
      <c r="EB1" t="s">
        <v>3</v>
      </c>
      <c r="EC1" t="s">
        <v>1</v>
      </c>
      <c r="EF1" t="s">
        <v>0</v>
      </c>
      <c r="EG1" t="s">
        <v>1</v>
      </c>
      <c r="EH1" t="s">
        <v>2</v>
      </c>
      <c r="EI1" t="s">
        <v>8</v>
      </c>
      <c r="EK1" t="s">
        <v>3</v>
      </c>
      <c r="EL1" t="s">
        <v>1</v>
      </c>
      <c r="EO1" t="s">
        <v>0</v>
      </c>
      <c r="EP1" t="s">
        <v>1</v>
      </c>
      <c r="EQ1" t="s">
        <v>2</v>
      </c>
      <c r="ER1" t="s">
        <v>8</v>
      </c>
      <c r="ET1" t="s">
        <v>3</v>
      </c>
      <c r="EU1" t="s">
        <v>1</v>
      </c>
      <c r="EX1" t="s">
        <v>0</v>
      </c>
      <c r="EY1" t="s">
        <v>1</v>
      </c>
      <c r="EZ1" t="s">
        <v>2</v>
      </c>
      <c r="FA1" t="s">
        <v>8</v>
      </c>
      <c r="FC1" t="s">
        <v>3</v>
      </c>
      <c r="FD1" t="s">
        <v>1</v>
      </c>
      <c r="FG1" t="s">
        <v>0</v>
      </c>
      <c r="FH1" t="s">
        <v>1</v>
      </c>
      <c r="FI1" t="s">
        <v>2</v>
      </c>
      <c r="FJ1" t="s">
        <v>8</v>
      </c>
      <c r="FL1" t="s">
        <v>3</v>
      </c>
      <c r="FM1" t="s">
        <v>1</v>
      </c>
      <c r="FP1" t="s">
        <v>0</v>
      </c>
      <c r="FQ1" t="s">
        <v>1</v>
      </c>
      <c r="FR1" t="s">
        <v>2</v>
      </c>
      <c r="FS1" t="s">
        <v>8</v>
      </c>
      <c r="FY1" t="s">
        <v>0</v>
      </c>
      <c r="FZ1" t="s">
        <v>1</v>
      </c>
      <c r="GA1" t="s">
        <v>2</v>
      </c>
      <c r="GB1" t="s">
        <v>8</v>
      </c>
      <c r="GD1" t="s">
        <v>3</v>
      </c>
      <c r="GE1" t="s">
        <v>1</v>
      </c>
      <c r="GH1" t="s">
        <v>0</v>
      </c>
      <c r="GI1" t="s">
        <v>1</v>
      </c>
      <c r="GJ1" t="s">
        <v>2</v>
      </c>
      <c r="GK1" t="s">
        <v>8</v>
      </c>
      <c r="GM1" t="s">
        <v>3</v>
      </c>
      <c r="GN1" t="s">
        <v>1</v>
      </c>
      <c r="GQ1" t="s">
        <v>0</v>
      </c>
      <c r="GR1" t="s">
        <v>1</v>
      </c>
      <c r="GS1" t="s">
        <v>2</v>
      </c>
      <c r="GT1" t="s">
        <v>8</v>
      </c>
      <c r="GV1" t="s">
        <v>3</v>
      </c>
      <c r="GW1" t="s">
        <v>1</v>
      </c>
      <c r="GZ1" t="s">
        <v>0</v>
      </c>
      <c r="HA1" t="s">
        <v>1</v>
      </c>
      <c r="HB1" t="s">
        <v>2</v>
      </c>
      <c r="HC1" t="s">
        <v>8</v>
      </c>
      <c r="HE1" t="s">
        <v>3</v>
      </c>
      <c r="HF1" t="s">
        <v>1</v>
      </c>
      <c r="HI1" t="s">
        <v>0</v>
      </c>
      <c r="HJ1" t="s">
        <v>1</v>
      </c>
      <c r="HK1" t="s">
        <v>2</v>
      </c>
      <c r="HL1" t="s">
        <v>8</v>
      </c>
      <c r="HN1" t="s">
        <v>3</v>
      </c>
      <c r="HO1" t="s">
        <v>1</v>
      </c>
      <c r="HR1" t="s">
        <v>0</v>
      </c>
      <c r="HS1" t="s">
        <v>1</v>
      </c>
      <c r="HT1" t="s">
        <v>2</v>
      </c>
      <c r="HU1" t="s">
        <v>8</v>
      </c>
      <c r="IA1" t="s">
        <v>0</v>
      </c>
      <c r="IB1" t="s">
        <v>1</v>
      </c>
      <c r="IC1" t="s">
        <v>2</v>
      </c>
      <c r="ID1" t="s">
        <v>8</v>
      </c>
      <c r="IF1" t="s">
        <v>3</v>
      </c>
      <c r="IG1" t="s">
        <v>1</v>
      </c>
      <c r="IJ1" t="s">
        <v>0</v>
      </c>
      <c r="IK1" t="s">
        <v>1</v>
      </c>
      <c r="IL1" t="s">
        <v>2</v>
      </c>
      <c r="IM1" t="s">
        <v>8</v>
      </c>
      <c r="IO1" t="s">
        <v>3</v>
      </c>
      <c r="IP1" t="s">
        <v>1</v>
      </c>
      <c r="IS1" t="s">
        <v>0</v>
      </c>
      <c r="IT1" t="s">
        <v>1</v>
      </c>
      <c r="IU1" t="s">
        <v>2</v>
      </c>
      <c r="IV1" t="s">
        <v>8</v>
      </c>
      <c r="IX1" t="s">
        <v>3</v>
      </c>
      <c r="IY1" t="s">
        <v>1</v>
      </c>
      <c r="JJ1" t="s">
        <v>0</v>
      </c>
      <c r="JK1" t="s">
        <v>1</v>
      </c>
      <c r="JL1" t="s">
        <v>2</v>
      </c>
      <c r="JM1" t="s">
        <v>8</v>
      </c>
      <c r="JO1" t="s">
        <v>3</v>
      </c>
      <c r="JP1" t="s">
        <v>1</v>
      </c>
      <c r="JS1" t="s">
        <v>0</v>
      </c>
      <c r="JT1" t="s">
        <v>1</v>
      </c>
      <c r="JU1" t="s">
        <v>2</v>
      </c>
      <c r="JV1" t="s">
        <v>8</v>
      </c>
      <c r="JX1" t="s">
        <v>3</v>
      </c>
      <c r="JY1" t="s">
        <v>1</v>
      </c>
      <c r="KB1" t="s">
        <v>0</v>
      </c>
      <c r="KC1" t="s">
        <v>1</v>
      </c>
      <c r="KD1" t="s">
        <v>2</v>
      </c>
      <c r="KE1" t="s">
        <v>8</v>
      </c>
      <c r="KG1" t="s">
        <v>3</v>
      </c>
      <c r="KH1" t="s">
        <v>1</v>
      </c>
      <c r="KK1" t="s">
        <v>0</v>
      </c>
      <c r="KL1" t="s">
        <v>1</v>
      </c>
      <c r="KM1" t="s">
        <v>2</v>
      </c>
      <c r="KN1" t="s">
        <v>8</v>
      </c>
      <c r="KP1" t="s">
        <v>3</v>
      </c>
      <c r="KQ1" t="s">
        <v>1</v>
      </c>
      <c r="KT1" t="s">
        <v>0</v>
      </c>
      <c r="KU1" t="s">
        <v>1</v>
      </c>
      <c r="KV1" t="s">
        <v>2</v>
      </c>
      <c r="KW1" t="s">
        <v>8</v>
      </c>
      <c r="KY1" t="s">
        <v>3</v>
      </c>
      <c r="KZ1" t="s">
        <v>1</v>
      </c>
      <c r="LC1" t="s">
        <v>0</v>
      </c>
      <c r="LD1" t="s">
        <v>1</v>
      </c>
      <c r="LE1" t="s">
        <v>2</v>
      </c>
      <c r="LF1" t="s">
        <v>8</v>
      </c>
      <c r="LH1" t="s">
        <v>3</v>
      </c>
      <c r="LI1" t="s">
        <v>1</v>
      </c>
      <c r="LL1" t="s">
        <v>0</v>
      </c>
      <c r="LM1" t="s">
        <v>1</v>
      </c>
      <c r="LN1" t="s">
        <v>2</v>
      </c>
      <c r="LO1" t="s">
        <v>8</v>
      </c>
      <c r="LQ1" t="s">
        <v>3</v>
      </c>
      <c r="LR1" t="s">
        <v>1</v>
      </c>
      <c r="LU1" t="s">
        <v>0</v>
      </c>
      <c r="LV1" t="s">
        <v>1</v>
      </c>
      <c r="LW1" t="s">
        <v>2</v>
      </c>
      <c r="LX1" t="s">
        <v>8</v>
      </c>
      <c r="LZ1" t="s">
        <v>3</v>
      </c>
      <c r="MA1" t="s">
        <v>1</v>
      </c>
      <c r="MD1" t="s">
        <v>0</v>
      </c>
      <c r="ME1" t="s">
        <v>1</v>
      </c>
      <c r="MF1" t="s">
        <v>2</v>
      </c>
      <c r="MG1" t="s">
        <v>8</v>
      </c>
      <c r="MI1" t="s">
        <v>3</v>
      </c>
      <c r="MJ1" t="s">
        <v>1</v>
      </c>
      <c r="MM1" t="s">
        <v>0</v>
      </c>
      <c r="MN1" t="s">
        <v>1</v>
      </c>
      <c r="MO1" t="s">
        <v>2</v>
      </c>
      <c r="MP1" t="s">
        <v>8</v>
      </c>
      <c r="MR1" t="s">
        <v>3</v>
      </c>
      <c r="MS1" t="s">
        <v>1</v>
      </c>
      <c r="MV1" t="s">
        <v>0</v>
      </c>
      <c r="MW1" t="s">
        <v>1</v>
      </c>
      <c r="MX1" t="s">
        <v>2</v>
      </c>
      <c r="MY1" t="s">
        <v>8</v>
      </c>
      <c r="NA1" t="s">
        <v>3</v>
      </c>
      <c r="NB1" t="s">
        <v>1</v>
      </c>
      <c r="NE1" t="s">
        <v>0</v>
      </c>
      <c r="NF1" t="s">
        <v>1</v>
      </c>
      <c r="NG1" t="s">
        <v>2</v>
      </c>
      <c r="NH1" t="s">
        <v>8</v>
      </c>
      <c r="NJ1" t="s">
        <v>3</v>
      </c>
      <c r="NK1" t="s">
        <v>1</v>
      </c>
      <c r="NN1" t="s">
        <v>0</v>
      </c>
      <c r="NO1" t="s">
        <v>1</v>
      </c>
      <c r="NP1" t="s">
        <v>2</v>
      </c>
      <c r="NQ1" t="s">
        <v>8</v>
      </c>
      <c r="NS1" t="s">
        <v>3</v>
      </c>
      <c r="NT1" t="s">
        <v>1</v>
      </c>
      <c r="NW1" t="s">
        <v>0</v>
      </c>
      <c r="NX1" t="s">
        <v>1</v>
      </c>
      <c r="NY1" t="s">
        <v>2</v>
      </c>
      <c r="NZ1" t="s">
        <v>8</v>
      </c>
      <c r="OB1" t="s">
        <v>3</v>
      </c>
      <c r="OC1" t="s">
        <v>1</v>
      </c>
      <c r="OF1" t="s">
        <v>0</v>
      </c>
      <c r="OG1" t="s">
        <v>1</v>
      </c>
      <c r="OH1" t="s">
        <v>2</v>
      </c>
      <c r="OI1" t="s">
        <v>8</v>
      </c>
      <c r="OK1" t="s">
        <v>3</v>
      </c>
      <c r="OL1" t="s">
        <v>1</v>
      </c>
      <c r="OO1" t="s">
        <v>0</v>
      </c>
      <c r="OP1" t="s">
        <v>1</v>
      </c>
      <c r="OQ1" t="s">
        <v>2</v>
      </c>
      <c r="OR1" t="s">
        <v>8</v>
      </c>
      <c r="OT1" t="s">
        <v>3</v>
      </c>
      <c r="OU1" t="s">
        <v>1</v>
      </c>
      <c r="OX1" t="s">
        <v>0</v>
      </c>
      <c r="OY1" t="s">
        <v>1</v>
      </c>
      <c r="OZ1" t="s">
        <v>2</v>
      </c>
      <c r="PA1" t="s">
        <v>8</v>
      </c>
      <c r="PC1" t="s">
        <v>3</v>
      </c>
      <c r="PD1" t="s">
        <v>1</v>
      </c>
      <c r="PG1" t="s">
        <v>0</v>
      </c>
      <c r="PH1" t="s">
        <v>1</v>
      </c>
      <c r="PI1" t="s">
        <v>2</v>
      </c>
      <c r="PJ1" t="s">
        <v>8</v>
      </c>
      <c r="PL1" t="s">
        <v>3</v>
      </c>
      <c r="PM1" t="s">
        <v>1</v>
      </c>
      <c r="PP1" t="s">
        <v>0</v>
      </c>
      <c r="PQ1" t="s">
        <v>1</v>
      </c>
      <c r="PR1" t="s">
        <v>2</v>
      </c>
      <c r="PS1" t="s">
        <v>8</v>
      </c>
      <c r="PU1" t="s">
        <v>3</v>
      </c>
      <c r="PV1" t="s">
        <v>1</v>
      </c>
      <c r="PY1" t="s">
        <v>0</v>
      </c>
      <c r="PZ1" t="s">
        <v>1</v>
      </c>
      <c r="QA1" t="s">
        <v>2</v>
      </c>
      <c r="QB1" t="s">
        <v>8</v>
      </c>
      <c r="QD1" t="s">
        <v>3</v>
      </c>
      <c r="QE1" t="s">
        <v>1</v>
      </c>
      <c r="QH1" t="s">
        <v>0</v>
      </c>
      <c r="QI1" t="s">
        <v>1</v>
      </c>
      <c r="QJ1" t="s">
        <v>2</v>
      </c>
      <c r="QK1" t="s">
        <v>8</v>
      </c>
      <c r="QM1" t="s">
        <v>3</v>
      </c>
      <c r="QN1" t="s">
        <v>1</v>
      </c>
    </row>
    <row r="2" spans="1:457" x14ac:dyDescent="0.25">
      <c r="A2">
        <v>0</v>
      </c>
      <c r="B2">
        <v>0</v>
      </c>
      <c r="C2">
        <f>A2/$F$2</f>
        <v>0</v>
      </c>
      <c r="D2">
        <f>IF(A2&lt;F$2,0,(F$6*F$2^G$6)*(A2-F$2))</f>
        <v>0</v>
      </c>
      <c r="E2">
        <f>(D2-B2)^2</f>
        <v>0</v>
      </c>
      <c r="F2">
        <v>56.79828799420013</v>
      </c>
      <c r="G2">
        <f>TREND(G3:G4,F3:F4,1)</f>
        <v>235.08187159980889</v>
      </c>
      <c r="J2">
        <v>0</v>
      </c>
      <c r="K2">
        <v>0</v>
      </c>
      <c r="L2">
        <f>J2/$O$2</f>
        <v>0</v>
      </c>
      <c r="M2">
        <f>IF(J2&lt;O$2,0,(O$6*O$2^P$6)*(J2-O$2))</f>
        <v>0</v>
      </c>
      <c r="N2">
        <f>(M2-K2)^2</f>
        <v>0</v>
      </c>
      <c r="O2">
        <v>121.55888628890675</v>
      </c>
      <c r="P2">
        <f>TREND(P3:P4,O3:O4,1)</f>
        <v>242.91433784517722</v>
      </c>
      <c r="S2">
        <v>0</v>
      </c>
      <c r="T2">
        <v>0</v>
      </c>
      <c r="U2">
        <f>S2/$X$2</f>
        <v>0</v>
      </c>
      <c r="V2">
        <f>IF(S2&lt;X$2,0,(X$6*X$2^Y$6)*(S2-X$2))</f>
        <v>0</v>
      </c>
      <c r="W2">
        <f>(V2-T2)^2</f>
        <v>0</v>
      </c>
      <c r="X2">
        <v>42.549395164547398</v>
      </c>
      <c r="Y2">
        <f>TREND(Y3:Y4,X3:X4,1)</f>
        <v>162.23246009497598</v>
      </c>
      <c r="AB2">
        <v>0</v>
      </c>
      <c r="AC2">
        <v>5.7999999999999972</v>
      </c>
      <c r="AD2">
        <f>AB2/$AG$2</f>
        <v>0</v>
      </c>
      <c r="AE2">
        <f>IF(AB2&lt;AG$2,0,(AG$6*AG$2^AH$6)*(AB2-AG$2))</f>
        <v>0</v>
      </c>
      <c r="AF2">
        <f>(AE2-AC2)^2</f>
        <v>33.639999999999965</v>
      </c>
      <c r="AG2">
        <v>107.36890880236784</v>
      </c>
      <c r="AH2">
        <f>TREND(AH3:AH4,AG3:AG4,1)</f>
        <v>184.10672640710357</v>
      </c>
      <c r="AK2">
        <v>0</v>
      </c>
      <c r="AL2">
        <v>3.3103448275862064</v>
      </c>
      <c r="AM2">
        <f>AK2/$AP$2</f>
        <v>0</v>
      </c>
      <c r="AN2">
        <f>IF(AK2&lt;AP$2,0,(AP$6*AP$2^AQ$6)*(AK2-AP$2))</f>
        <v>0</v>
      </c>
      <c r="AO2">
        <f>(AN2-AL2)^2</f>
        <v>10.95838287752675</v>
      </c>
      <c r="AP2">
        <v>31.513094206347958</v>
      </c>
      <c r="AQ2">
        <f>TREND(AQ3:AQ4,AP3:AP4,1)</f>
        <v>102.93402641473267</v>
      </c>
      <c r="AT2">
        <v>0</v>
      </c>
      <c r="AU2">
        <v>-1.8100000000000023</v>
      </c>
      <c r="AV2">
        <f>AT2/$AY$2</f>
        <v>0</v>
      </c>
      <c r="AW2">
        <f>IF(AT2&lt;AY$2,0,(AY$6*AY$2^AZ$6)*(AT2-AY$2))</f>
        <v>0</v>
      </c>
      <c r="AX2">
        <f>(AW2-AU2)^2</f>
        <v>3.2761000000000084</v>
      </c>
      <c r="AY2">
        <v>40.844310037277594</v>
      </c>
      <c r="AZ2">
        <f>TREND(AZ3:AZ4,AY3:AY4,1)</f>
        <v>375.13235008700849</v>
      </c>
      <c r="BC2">
        <v>0</v>
      </c>
      <c r="BD2">
        <v>-8</v>
      </c>
      <c r="BE2">
        <f>BC2/$BH$2</f>
        <v>0</v>
      </c>
      <c r="BF2">
        <f>IF(BC2&lt;BH$2,0,(BH$6*BH$2^BI$6)*(BC2-BH$2))</f>
        <v>0</v>
      </c>
      <c r="BG2">
        <f t="shared" ref="BG2:BG65" si="0">(BF2-BD2)^2</f>
        <v>64</v>
      </c>
      <c r="BH2">
        <v>88.17694567171884</v>
      </c>
      <c r="BI2">
        <f>TREND(BI3:BI4,BH3:BH4,1)</f>
        <v>126.97782686875325</v>
      </c>
      <c r="BL2">
        <v>0</v>
      </c>
      <c r="BM2">
        <v>0</v>
      </c>
      <c r="BN2">
        <f>BL2/$BQ$2</f>
        <v>0</v>
      </c>
      <c r="BO2">
        <f>IF(BL2&lt;BQ$2,0,(BQ$6*BQ$2^BR$6)*(BL2-BQ$2))</f>
        <v>0</v>
      </c>
      <c r="BP2">
        <f t="shared" ref="BP2:BP65" si="1">(BO2-BM2)^2</f>
        <v>0</v>
      </c>
      <c r="BQ2">
        <v>218.46657100055313</v>
      </c>
      <c r="BR2">
        <f>TREND(BR3:BR4,BQ3:BQ4,1)</f>
        <v>166.49885200663766</v>
      </c>
      <c r="BU2">
        <v>0</v>
      </c>
      <c r="BV2">
        <v>0</v>
      </c>
      <c r="BW2">
        <f>BU2/$BZ$2</f>
        <v>0</v>
      </c>
      <c r="BX2">
        <f>IF(BU2&lt;BZ$2,0,(BZ$6*BZ$2^CA$6)*(BU2-BZ$2))</f>
        <v>0</v>
      </c>
      <c r="BY2">
        <f t="shared" ref="BY2:BY46" si="2">(BX2-BV2)^2</f>
        <v>0</v>
      </c>
      <c r="BZ2">
        <v>33.623733115730161</v>
      </c>
      <c r="CA2">
        <f>TREND(CA3:CA4,BZ3:BZ4,1)</f>
        <v>130.88560057604673</v>
      </c>
      <c r="CD2">
        <v>0</v>
      </c>
      <c r="CE2">
        <v>0</v>
      </c>
      <c r="CF2">
        <f>CD2/$CI$2</f>
        <v>0</v>
      </c>
      <c r="CG2">
        <f>IF(CD2&lt;CI$2,0,(CI$6*CI$2^CJ$6)*(CD2-CI$2))</f>
        <v>0</v>
      </c>
      <c r="CH2">
        <f t="shared" ref="CH2:CH59" si="3">(CG2-CE2)^2</f>
        <v>0</v>
      </c>
      <c r="CI2">
        <v>47.059449588547167</v>
      </c>
      <c r="CJ2">
        <f>TREND(CJ3:CJ4,CI3:CI4,1)</f>
        <v>346.98239198515148</v>
      </c>
      <c r="CM2">
        <v>0</v>
      </c>
      <c r="CN2">
        <v>6.2580645161290889</v>
      </c>
      <c r="CO2">
        <f>CM2/$CR$2</f>
        <v>0</v>
      </c>
      <c r="CP2">
        <f>IF(CM2&lt;CR$2,0,(CR$6*CR$2^CS$6)*(CM2-CR$2))</f>
        <v>0</v>
      </c>
      <c r="CQ2">
        <f t="shared" ref="CQ2:CQ65" si="4">(CP2-CN2)^2</f>
        <v>39.163371488034009</v>
      </c>
      <c r="CR2">
        <v>66.573788791968425</v>
      </c>
      <c r="CS2">
        <f>TREND(CS3:CS4,CR3:CR4,1)</f>
        <v>133.69992653061354</v>
      </c>
      <c r="CV2">
        <v>0</v>
      </c>
      <c r="CW2">
        <v>47.684999999999818</v>
      </c>
      <c r="CX2">
        <f>CV2/$DA$2</f>
        <v>0</v>
      </c>
      <c r="CY2">
        <f>IF(CV2&lt;DA$2,0,(DA$6*DA$2^DB$6)*(CV2-DA$2))</f>
        <v>0</v>
      </c>
      <c r="CZ2">
        <f t="shared" ref="CZ2:CZ65" si="5">(CY2-CW2)^2</f>
        <v>2273.8592249999824</v>
      </c>
      <c r="DA2">
        <v>143.49297395323924</v>
      </c>
      <c r="DB2">
        <f>TREND(DB3:DB4,DA3:DA4,1)</f>
        <v>47.628791625913891</v>
      </c>
      <c r="DE2">
        <v>0</v>
      </c>
      <c r="DF2">
        <v>0</v>
      </c>
      <c r="DG2">
        <f>DE2/$DJ$2</f>
        <v>0</v>
      </c>
      <c r="DH2">
        <f>IF(DE2&lt;DJ$2,0,(DJ$6*DJ$2^DK$6)*(DE2-DJ$2))</f>
        <v>0</v>
      </c>
      <c r="DI2">
        <f t="shared" ref="DI2:DI65" si="6">(DH2-DF2)^2</f>
        <v>0</v>
      </c>
      <c r="DJ2">
        <v>385.73626533185529</v>
      </c>
      <c r="DK2">
        <f>TREND(DK3:DK4,DJ3:DJ4,1)</f>
        <v>142.94506132742117</v>
      </c>
      <c r="DN2">
        <v>0</v>
      </c>
      <c r="DO2">
        <v>0</v>
      </c>
      <c r="DP2">
        <f>DN2/$DS$2</f>
        <v>0</v>
      </c>
      <c r="DQ2">
        <f>IF(DN2&lt;DS$2,0,(DS$6*DS$2^DT$6)*(DN2-DS$2))</f>
        <v>0</v>
      </c>
      <c r="DR2">
        <f t="shared" ref="DR2:DR57" si="7">(DQ2-DO2)^2</f>
        <v>0</v>
      </c>
      <c r="DS2">
        <v>42.073262366204155</v>
      </c>
      <c r="DT2">
        <f>TREND(DT3:DT4,DS3:DS4,1)</f>
        <v>151.42892912784828</v>
      </c>
      <c r="DW2">
        <v>0</v>
      </c>
      <c r="DX2">
        <v>0</v>
      </c>
      <c r="DY2">
        <f>DW2/$EB$2</f>
        <v>0</v>
      </c>
      <c r="DZ2">
        <f>IF(DW2&lt;EB$2,0,(EB$6*EB$2^EC$6)*(DW2-EB$2))</f>
        <v>0</v>
      </c>
      <c r="EA2">
        <f t="shared" ref="EA2:EA65" si="8">(DZ2-DX2)^2</f>
        <v>0</v>
      </c>
      <c r="EB2">
        <v>50.359654360922768</v>
      </c>
      <c r="EC2">
        <f>TREND(EC3:EC4,EB3:EB4,1)</f>
        <v>191.96543609227592</v>
      </c>
      <c r="EF2">
        <v>0</v>
      </c>
      <c r="EG2">
        <v>0</v>
      </c>
      <c r="EH2">
        <f>EF2/$EK$2</f>
        <v>0</v>
      </c>
      <c r="EI2">
        <f>IF(EF2&lt;EK$2,0,(EK$6*EK$2^EL$6)*(EF2-EK$2))</f>
        <v>0</v>
      </c>
      <c r="EJ2">
        <f t="shared" ref="EJ2:EJ65" si="9">(EI2-EG2)^2</f>
        <v>0</v>
      </c>
      <c r="EK2">
        <v>64.850669848113526</v>
      </c>
      <c r="EL2">
        <f>TREND(EL3:EL4,EK3:EK4,1)</f>
        <v>328.14956876040105</v>
      </c>
      <c r="EO2">
        <v>0</v>
      </c>
      <c r="EP2">
        <v>14.459770114942536</v>
      </c>
      <c r="EQ2">
        <f>EO2/$ET$2</f>
        <v>0</v>
      </c>
      <c r="ER2">
        <f>IF(EO2&lt;ET$2,0,(ET$6*ET$2^EU$6)*(EO2-ET$2))</f>
        <v>0</v>
      </c>
      <c r="ES2">
        <f t="shared" ref="ES2:ES65" si="10">(ER2-EP2)^2</f>
        <v>209.08495177698529</v>
      </c>
      <c r="ET2">
        <v>124.23765726474433</v>
      </c>
      <c r="EU2">
        <f>TREND(EU3:EU4,ET3:ET4,1)</f>
        <v>187.8660607047168</v>
      </c>
      <c r="EX2">
        <v>0</v>
      </c>
      <c r="EY2">
        <v>0</v>
      </c>
      <c r="EZ2">
        <f>EX2/$FC$2</f>
        <v>0</v>
      </c>
      <c r="FA2">
        <f>IF(EX2&lt;FC$2,0,(FC$6*FC$2^FD$6)*(EX2-FC$2))</f>
        <v>0</v>
      </c>
      <c r="FB2">
        <f t="shared" ref="FB2:FB65" si="11">(FA2-EY2)^2</f>
        <v>0</v>
      </c>
      <c r="FC2">
        <v>310.56706765025206</v>
      </c>
      <c r="FD2">
        <f>TREND(FD3:FD4,FC3:FC4,1)</f>
        <v>32.1</v>
      </c>
      <c r="FG2">
        <v>0</v>
      </c>
      <c r="FH2">
        <v>0</v>
      </c>
      <c r="FI2">
        <f>FG2/$FL$2</f>
        <v>0</v>
      </c>
      <c r="FJ2">
        <f>IF(FG2&lt;FL$2,0,(FL$6*FL$2^FM$6)*(FG2-FL$2))</f>
        <v>0</v>
      </c>
      <c r="FK2">
        <f t="shared" ref="FK2:FK65" si="12">(FJ2-FH2)^2</f>
        <v>0</v>
      </c>
      <c r="FL2">
        <v>57.397627853337994</v>
      </c>
      <c r="FM2">
        <f>TREND(FM3:FM4,FL3:FL4,1)</f>
        <v>246.47501590730462</v>
      </c>
      <c r="FP2">
        <v>0</v>
      </c>
      <c r="FQ2">
        <v>0</v>
      </c>
      <c r="FR2" t="e">
        <f>FP2/$FU$2</f>
        <v>#DIV/0!</v>
      </c>
      <c r="FS2" t="e">
        <f>IF(FP2&lt;FU$2,0,(FU$6*FU$2^FV$6)*(FP2-FU$2))</f>
        <v>#NUM!</v>
      </c>
      <c r="FT2" t="e">
        <f t="shared" ref="FT2:FT65" si="13">(FS2-FQ2)^2</f>
        <v>#NUM!</v>
      </c>
      <c r="FY2">
        <v>0</v>
      </c>
      <c r="FZ2">
        <v>0</v>
      </c>
      <c r="GA2">
        <f>FY2/$GD$2</f>
        <v>0</v>
      </c>
      <c r="GB2">
        <f>IF(FY2&lt;GD$2,0,(GD$6*GD$2^GE$6)*(FY2-GD$2))</f>
        <v>0</v>
      </c>
      <c r="GC2">
        <f t="shared" ref="GC2:GC65" si="14">(GB2-FZ2)^2</f>
        <v>0</v>
      </c>
      <c r="GD2">
        <v>84.226149763349838</v>
      </c>
      <c r="GE2">
        <f>TREND(GE3:GE4,GD3:GD4,1)</f>
        <v>178.47358485438872</v>
      </c>
      <c r="GH2">
        <v>0</v>
      </c>
      <c r="GI2">
        <v>0</v>
      </c>
      <c r="GJ2">
        <f>GH2/GM$2</f>
        <v>0</v>
      </c>
      <c r="GK2">
        <f>IF(GH2&lt;GM$2,0,(GM$6*GM$2^GN$6)*(GH2-GM$2))</f>
        <v>0</v>
      </c>
      <c r="GL2">
        <f t="shared" ref="GL2:GL65" si="15">(GK2-GI2)^2</f>
        <v>0</v>
      </c>
      <c r="GM2">
        <v>76.296961331249079</v>
      </c>
      <c r="GN2">
        <f>TREND(GN3:GN4,GM3:GM4,1)</f>
        <v>563.73895055620096</v>
      </c>
      <c r="GQ2">
        <v>0</v>
      </c>
      <c r="GR2">
        <v>0</v>
      </c>
      <c r="GS2">
        <f>GQ2/GV$2</f>
        <v>0</v>
      </c>
      <c r="GT2">
        <f>IF(GQ2&lt;GV$2,0,(GV$6*GV$2^GW$6)*(GQ2-GV$2))</f>
        <v>0</v>
      </c>
      <c r="GU2">
        <f t="shared" ref="GU2" si="16">(GT2-GR2)^2</f>
        <v>0</v>
      </c>
      <c r="GV2">
        <v>135.72782461073589</v>
      </c>
      <c r="GW2">
        <f>TREND(GW3:GW4,GV3:GV4,1)</f>
        <v>482.09051251932306</v>
      </c>
      <c r="GZ2">
        <v>0</v>
      </c>
      <c r="HA2">
        <v>0</v>
      </c>
      <c r="HB2">
        <f>GZ2/HE$2</f>
        <v>0</v>
      </c>
      <c r="HC2">
        <f>IF(GZ2&lt;HE$2,0,(HE$6*HE$2^HF$6)*(GZ2-HE$2))</f>
        <v>0</v>
      </c>
      <c r="HD2">
        <f t="shared" ref="HD2" si="17">(HC2-HA2)^2</f>
        <v>0</v>
      </c>
      <c r="HE2">
        <v>156</v>
      </c>
      <c r="HF2">
        <f>TREND(HF3:HF4,HE3:HE4,1)</f>
        <v>396.09375</v>
      </c>
      <c r="HI2">
        <v>0</v>
      </c>
      <c r="HJ2">
        <v>0</v>
      </c>
      <c r="HK2">
        <f>HI2/HN$2</f>
        <v>0</v>
      </c>
      <c r="HL2">
        <f>IF(HI2&lt;HN$2,0,(HN$6*HN$2^HO$6)*(HI2-HN$2))</f>
        <v>0</v>
      </c>
      <c r="HM2">
        <f t="shared" ref="HM2" si="18">(HL2-HJ2)^2</f>
        <v>0</v>
      </c>
      <c r="HN2">
        <v>280</v>
      </c>
      <c r="HO2">
        <f>TREND(HO3:HO4,HN3:HN4,1)</f>
        <v>342</v>
      </c>
      <c r="HR2">
        <v>0</v>
      </c>
      <c r="HS2">
        <v>0</v>
      </c>
      <c r="HT2" t="e">
        <f>HR2/HW$2</f>
        <v>#DIV/0!</v>
      </c>
      <c r="HU2" t="e">
        <f>IF(HR2&lt;HW$2,0,(HW$6*HW$2^HX$6)*(HR2-HW$2))</f>
        <v>#NUM!</v>
      </c>
      <c r="HV2" t="e">
        <f t="shared" ref="HV2" si="19">(HU2-HS2)^2</f>
        <v>#NUM!</v>
      </c>
      <c r="IA2">
        <v>0</v>
      </c>
      <c r="IB2">
        <v>0</v>
      </c>
      <c r="IC2">
        <f>IA2/IF$2</f>
        <v>0</v>
      </c>
      <c r="ID2">
        <f>IF(IA2&lt;IF$2,0,(IF$6*IF$2^IG$6)*(IA2-IF$2))</f>
        <v>0</v>
      </c>
      <c r="IE2">
        <f t="shared" ref="IE2" si="20">(ID2-IB2)^2</f>
        <v>0</v>
      </c>
      <c r="IF2">
        <v>651.94809664031709</v>
      </c>
      <c r="IG2">
        <f>TREND(IG3:IG4,IF3:IF4,1)</f>
        <v>109.24568063238985</v>
      </c>
      <c r="IJ2">
        <v>0</v>
      </c>
      <c r="IK2">
        <v>0</v>
      </c>
      <c r="IL2">
        <f>IJ2/IO$2</f>
        <v>0</v>
      </c>
      <c r="IM2">
        <f>IF(IJ2&lt;IO$2,0,(IO$6*IO$2^IP$6)*(IJ2-IO$2))</f>
        <v>0</v>
      </c>
      <c r="IN2">
        <f t="shared" ref="IN2" si="21">(IM2-IK2)^2</f>
        <v>0</v>
      </c>
      <c r="IO2">
        <v>717.88754043729409</v>
      </c>
      <c r="IP2">
        <f>TREND(IP3:IP4,IO3:IO4,1)</f>
        <v>78.450485247527467</v>
      </c>
      <c r="IS2">
        <v>0</v>
      </c>
      <c r="IT2">
        <v>0</v>
      </c>
      <c r="IU2">
        <f>IS2/IX$2</f>
        <v>0</v>
      </c>
      <c r="IV2">
        <f>IF(IS2&lt;IX$2,0,(IX$6*IX$2^IY$6)*(IS2-IX$2))</f>
        <v>0</v>
      </c>
      <c r="IW2">
        <f t="shared" ref="IW2" si="22">(IV2-IT2)^2</f>
        <v>0</v>
      </c>
      <c r="IX2">
        <v>87.351134114772236</v>
      </c>
      <c r="IY2">
        <f>TREND(IY3:IY4,IX3:IX4,1)</f>
        <v>151.1602070329501</v>
      </c>
      <c r="JJ2">
        <v>0</v>
      </c>
      <c r="JK2">
        <v>0</v>
      </c>
      <c r="JL2">
        <f>JJ2/JO$2</f>
        <v>0</v>
      </c>
      <c r="JM2">
        <f>IF(JJ2&lt;JO$2,0,(JO$6*JO$2^JP$6)*(JJ2-JO$2))</f>
        <v>0</v>
      </c>
      <c r="JN2">
        <f t="shared" ref="JN2" si="23">(JM2-JK2)^2</f>
        <v>0</v>
      </c>
      <c r="JO2">
        <v>55.169113549031046</v>
      </c>
      <c r="JP2">
        <f>TREND(JP3:JP4,JO3:JO4,1)</f>
        <v>367.97008007985005</v>
      </c>
      <c r="JS2">
        <v>0</v>
      </c>
      <c r="JT2">
        <v>0</v>
      </c>
      <c r="JU2">
        <f>JS2/JX$2</f>
        <v>0</v>
      </c>
      <c r="JV2">
        <f>IF(JS2&lt;JX$2,0,(JX$6*JX$2^JY$6)*(JS2-JX$2))</f>
        <v>0</v>
      </c>
      <c r="JW2">
        <f t="shared" ref="JW2" si="24">(JV2-JT2)^2</f>
        <v>0</v>
      </c>
      <c r="JX2">
        <v>65.551859228614319</v>
      </c>
      <c r="JY2">
        <f>TREND(JY3:JY4,JX3:JX4,1)</f>
        <v>372.40497422180852</v>
      </c>
      <c r="KB2">
        <v>0</v>
      </c>
      <c r="KC2">
        <v>0</v>
      </c>
      <c r="KD2">
        <f>KB2/KG$2</f>
        <v>0</v>
      </c>
      <c r="KE2">
        <f>IF(KB2&lt;KG$2,0,(KG$6*KG$2^KH$6)*(KB2-KG$2))</f>
        <v>0</v>
      </c>
      <c r="KF2">
        <f t="shared" ref="KF2" si="25">(KE2-KC2)^2</f>
        <v>0</v>
      </c>
      <c r="KG2">
        <v>97.935126258460144</v>
      </c>
      <c r="KH2">
        <f>TREND(KH3:KH4,KG3:KG4,1)</f>
        <v>350.71482257824209</v>
      </c>
      <c r="KK2">
        <v>0</v>
      </c>
      <c r="KL2">
        <v>0</v>
      </c>
      <c r="KM2">
        <f>KK2/KP$2</f>
        <v>0</v>
      </c>
      <c r="KN2">
        <f>IF(KK2&lt;KP$2,0,(KP$6*KP$2^KQ$6)*(KK2-KP$2))</f>
        <v>0</v>
      </c>
      <c r="KO2">
        <f t="shared" ref="KO2" si="26">(KN2-KL2)^2</f>
        <v>0</v>
      </c>
      <c r="KP2">
        <v>184.27340878285941</v>
      </c>
      <c r="KQ2">
        <f>TREND(KQ3:KQ4,KP3:KP4,1)</f>
        <v>522.31838845157836</v>
      </c>
      <c r="KT2">
        <v>0</v>
      </c>
      <c r="KU2">
        <v>0</v>
      </c>
      <c r="KV2">
        <f>KT2/KY$2</f>
        <v>0</v>
      </c>
      <c r="KW2">
        <f>IF(KT2&lt;KY$2,0,(KY$6*KY$2^KZ$6)*(KT2-KY$2))</f>
        <v>0</v>
      </c>
      <c r="KX2">
        <f t="shared" ref="KX2" si="27">(KW2-KU2)^2</f>
        <v>0</v>
      </c>
      <c r="KY2">
        <v>477.57462586232378</v>
      </c>
      <c r="KZ2">
        <f>TREND(KZ3:KZ4,KY3:KY4,1)</f>
        <v>452.37380124498304</v>
      </c>
      <c r="LC2">
        <v>0</v>
      </c>
      <c r="LD2">
        <v>0</v>
      </c>
      <c r="LE2">
        <f>LC2/LH$2</f>
        <v>0</v>
      </c>
      <c r="LF2">
        <f>IF(LC2&lt;LH$2,0,(LH$6*LH$2^LI$6)*(LC2-LH$2))</f>
        <v>0</v>
      </c>
      <c r="LG2">
        <f t="shared" ref="LG2" si="28">(LF2-LD2)^2</f>
        <v>0</v>
      </c>
      <c r="LH2">
        <v>934.15518650164631</v>
      </c>
      <c r="LI2">
        <f>TREND(LI3:LI4,LH3:LH4,1)</f>
        <v>186.13776198024425</v>
      </c>
      <c r="LL2">
        <v>0</v>
      </c>
      <c r="LM2">
        <v>0</v>
      </c>
      <c r="LN2">
        <f>LL2/LQ$2</f>
        <v>0</v>
      </c>
      <c r="LO2">
        <f>IF(LL2&lt;LQ$2,0,(LQ$6*LQ$2^LR$6)*(LL2-LQ$2))</f>
        <v>0</v>
      </c>
      <c r="LP2">
        <f t="shared" ref="LP2:LP65" si="29">(LO2-LM2)^2</f>
        <v>0</v>
      </c>
      <c r="LQ2">
        <v>103.35076395661247</v>
      </c>
      <c r="LR2">
        <f>TREND(LR3:LR4,LQ3:LQ4,1)</f>
        <v>85.261459349187135</v>
      </c>
      <c r="LU2">
        <v>0</v>
      </c>
      <c r="LV2">
        <v>0</v>
      </c>
      <c r="LW2">
        <f>LU2/LZ$2</f>
        <v>0</v>
      </c>
      <c r="LX2">
        <f>IF(LU2&lt;LZ$2,0,(LZ$6*LZ$2^MA$6)*(LU2-LZ$2))</f>
        <v>0</v>
      </c>
      <c r="LY2">
        <f t="shared" ref="LY2:LY65" si="30">(LX2-LV2)^2</f>
        <v>0</v>
      </c>
      <c r="LZ2">
        <v>49.527757998595781</v>
      </c>
      <c r="MA2">
        <f>TREND(MA3:MA4,LZ3:LZ4,1)</f>
        <v>104.09323791434281</v>
      </c>
      <c r="MD2">
        <v>0</v>
      </c>
      <c r="ME2">
        <v>0</v>
      </c>
      <c r="MF2">
        <f>MD2/MI$2</f>
        <v>0</v>
      </c>
      <c r="MG2">
        <f>IF(MD2&lt;MI$2,0,(MI$6*MI$2^MJ$6)*(MD2-MI$2))</f>
        <v>0</v>
      </c>
      <c r="MH2">
        <f t="shared" ref="MH2:MH65" si="31">(MG2-ME2)^2</f>
        <v>0</v>
      </c>
      <c r="MI2">
        <v>24.938914162404213</v>
      </c>
      <c r="MJ2">
        <f>TREND(MJ3:MJ4,MI3:MI4,1)</f>
        <v>194.34164370205917</v>
      </c>
      <c r="MM2">
        <v>0</v>
      </c>
      <c r="MN2">
        <v>0</v>
      </c>
      <c r="MO2">
        <f>MM2/MR$2</f>
        <v>0</v>
      </c>
      <c r="MP2">
        <f>IF(MM2&lt;MR$2,0,(MR$6*MR$2^MS$6)*(MM2-MR$2))</f>
        <v>0</v>
      </c>
      <c r="MQ2">
        <f t="shared" ref="MQ2:MQ65" si="32">(MP2-MN2)^2</f>
        <v>0</v>
      </c>
      <c r="MR2">
        <v>228.20473958031093</v>
      </c>
      <c r="MS2">
        <f>TREND(MS3:MS4,MR3:MR4,1)</f>
        <v>113.61421874093276</v>
      </c>
      <c r="MV2">
        <v>0</v>
      </c>
      <c r="MW2">
        <v>0</v>
      </c>
      <c r="MX2">
        <f>MV2/NA$2</f>
        <v>0</v>
      </c>
      <c r="MY2">
        <f>IF(MV2&lt;NA$2,0,(NA$6*NA$2^NB$6)*(MV2-NA$2))</f>
        <v>0</v>
      </c>
      <c r="MZ2">
        <f t="shared" ref="MZ2:MZ65" si="33">(MY2-MW2)^2</f>
        <v>0</v>
      </c>
      <c r="NA2">
        <v>42.528389986627282</v>
      </c>
      <c r="NB2">
        <f>TREND(NB3:NB4,NA3:NA4,1)</f>
        <v>212.61187876971007</v>
      </c>
      <c r="NE2">
        <v>0</v>
      </c>
      <c r="NF2">
        <v>0</v>
      </c>
      <c r="NG2">
        <f>NE2/NJ$2</f>
        <v>0</v>
      </c>
      <c r="NH2">
        <f>IF(NE2&lt;NJ$2,0,(NJ$6*NJ$2^NK$6)*(NE2-NJ$2))</f>
        <v>0</v>
      </c>
      <c r="NI2">
        <f t="shared" ref="NI2:NI65" si="34">(NH2-NF2)^2</f>
        <v>0</v>
      </c>
      <c r="NJ2">
        <v>68.619014656794377</v>
      </c>
      <c r="NK2">
        <f>TREND(NK3:NK4,NJ3:NJ4,1)</f>
        <v>586.93811057838866</v>
      </c>
      <c r="NN2">
        <v>0</v>
      </c>
      <c r="NO2">
        <v>0</v>
      </c>
      <c r="NP2" t="e">
        <f>NN2/NS$2</f>
        <v>#DIV/0!</v>
      </c>
      <c r="NQ2" t="e">
        <f>IF(NN2&lt;NS$2,0,(NS$6*NS$2^NT$6)*(NN2-NS$2))</f>
        <v>#NUM!</v>
      </c>
      <c r="NR2" t="e">
        <f t="shared" ref="NR2:NR65" si="35">(NQ2-NO2)^2</f>
        <v>#NUM!</v>
      </c>
      <c r="NW2">
        <v>0</v>
      </c>
      <c r="NX2">
        <v>0</v>
      </c>
      <c r="NY2" t="e">
        <f>NW2/OB$2</f>
        <v>#DIV/0!</v>
      </c>
      <c r="NZ2" t="e">
        <f>IF(NW2&lt;OB$2,0,(OB$6*OB$2^OC$6)*(NW2-OB$2))</f>
        <v>#NUM!</v>
      </c>
      <c r="OA2" t="e">
        <f t="shared" ref="OA2:OA65" si="36">(NZ2-NX2)^2</f>
        <v>#NUM!</v>
      </c>
      <c r="OF2">
        <v>0</v>
      </c>
      <c r="OG2">
        <v>0</v>
      </c>
      <c r="OH2">
        <f>OF2/OK$2</f>
        <v>0</v>
      </c>
      <c r="OI2">
        <f>IF(OF2&lt;OK$2,0,(OK$6*OK$2^OL$6)*(OF2-OK$2))</f>
        <v>0</v>
      </c>
      <c r="OJ2">
        <f t="shared" ref="OJ2:OJ65" si="37">(OI2-OG2)^2</f>
        <v>0</v>
      </c>
      <c r="OK2">
        <v>779.33505142006118</v>
      </c>
      <c r="OL2">
        <f>TREND(OL3:OL4,OK3:OK4,1)</f>
        <v>165</v>
      </c>
      <c r="OO2">
        <v>0</v>
      </c>
      <c r="OP2">
        <v>0</v>
      </c>
      <c r="OQ2">
        <f>OO2/OT$2</f>
        <v>0</v>
      </c>
      <c r="OR2">
        <f>IF(OO2&lt;OT$2,0,(OT$6*OT$2^OU$6)*(OO2-OT$2))</f>
        <v>0</v>
      </c>
      <c r="OS2">
        <f t="shared" ref="OS2:OS65" si="38">(OR2-OP2)^2</f>
        <v>0</v>
      </c>
      <c r="OT2">
        <v>754.38727266973194</v>
      </c>
      <c r="OU2">
        <f>TREND(OU3:OU4,OT3:OT4,1)</f>
        <v>115.09818135785554</v>
      </c>
      <c r="OX2">
        <v>0</v>
      </c>
      <c r="OY2">
        <v>0</v>
      </c>
      <c r="OZ2">
        <f>OX2/PC$2</f>
        <v>0</v>
      </c>
      <c r="PA2">
        <f>IF(OX2&lt;PC$2,0,(PC$6*PC$2^PD$6)*(OX2-PC$2))</f>
        <v>0</v>
      </c>
      <c r="PB2">
        <f t="shared" ref="PB2:PB65" si="39">(PA2-OY2)^2</f>
        <v>0</v>
      </c>
      <c r="PC2">
        <v>5.7335047961729231</v>
      </c>
      <c r="PD2">
        <f>TREND(PD3:PD4,PC3:PC4,1)</f>
        <v>152.568997603968</v>
      </c>
      <c r="PG2">
        <v>0</v>
      </c>
      <c r="PH2">
        <v>0</v>
      </c>
      <c r="PI2">
        <f>PG2/PL$2</f>
        <v>0</v>
      </c>
      <c r="PJ2">
        <f>IF(PG2&lt;PL$2,0,(PL$6*PL$2^PM$6)*(PG2-PL$2))</f>
        <v>0</v>
      </c>
      <c r="PK2">
        <f t="shared" ref="PK2:PK65" si="40">(PJ2-PH2)^2</f>
        <v>0</v>
      </c>
      <c r="PL2">
        <v>81.753858316592826</v>
      </c>
      <c r="PM2">
        <f>TREND(PM3:PM4,PL3:PL4,1)</f>
        <v>108.63763447168822</v>
      </c>
      <c r="PP2">
        <v>0</v>
      </c>
      <c r="PQ2">
        <v>0</v>
      </c>
      <c r="PR2">
        <f>PP2/PU$2</f>
        <v>0</v>
      </c>
      <c r="PS2">
        <f>IF(PP2&lt;PU$2,0,(PU$6*PU$2^PV$6)*(PP2-PU$2))</f>
        <v>0</v>
      </c>
      <c r="PT2">
        <f t="shared" ref="PT2:PT49" si="41">(PS2-PQ2)^2</f>
        <v>0</v>
      </c>
      <c r="PU2">
        <v>40.556095567150578</v>
      </c>
      <c r="PV2">
        <f>TREND(PV3:PV4,PU3:PU4,1)</f>
        <v>71.578897184206653</v>
      </c>
      <c r="PY2">
        <v>0</v>
      </c>
      <c r="PZ2">
        <v>0</v>
      </c>
      <c r="QA2">
        <f>PY2/QD$2</f>
        <v>0</v>
      </c>
      <c r="QB2">
        <f>IF(PY2&lt;QD$2,0,(QD$6*QD$2^QE$6)*(PY2-QD$2))</f>
        <v>0</v>
      </c>
      <c r="QC2">
        <f t="shared" ref="QC2:QC65" si="42">(QB2-PZ2)^2</f>
        <v>0</v>
      </c>
      <c r="QD2">
        <v>36.617089652694673</v>
      </c>
      <c r="QE2">
        <f>TREND(QE3:QE4,QD3:QD4,1)</f>
        <v>93.520303329344188</v>
      </c>
      <c r="QH2">
        <v>0</v>
      </c>
      <c r="QI2">
        <v>0</v>
      </c>
      <c r="QJ2">
        <f>QH2/QM$2</f>
        <v>0</v>
      </c>
      <c r="QK2">
        <f>IF(QH2&lt;QM$2,0,(QM$6*QM$2^QN$6)*(QH2-QM$2))</f>
        <v>0</v>
      </c>
      <c r="QL2">
        <f t="shared" ref="QL2:QL65" si="43">(QK2-QI2)^2</f>
        <v>0</v>
      </c>
      <c r="QM2">
        <v>34.150259152941061</v>
      </c>
      <c r="QN2">
        <f>TREND(QN3:QN4,QM3:QM4,1)</f>
        <v>135.07617444704738</v>
      </c>
    </row>
    <row r="3" spans="1:457" x14ac:dyDescent="0.25">
      <c r="A3">
        <v>1</v>
      </c>
      <c r="B3">
        <v>0</v>
      </c>
      <c r="C3">
        <f t="shared" ref="C3:C66" si="44">A3/$F$2</f>
        <v>1.7606164469290225E-2</v>
      </c>
      <c r="D3">
        <f t="shared" ref="D3:D66" si="45">IF(A3&lt;F$2,0,(F$6*F$2^G$6)*(A3-F$2))</f>
        <v>0</v>
      </c>
      <c r="E3">
        <f t="shared" ref="E3:E66" si="46">(D3-B3)^2</f>
        <v>0</v>
      </c>
      <c r="F3">
        <f>LOOKUP(1,C2:C8400)</f>
        <v>0.98594521028025273</v>
      </c>
      <c r="G3">
        <f>INDEX(B2:B8400,H3)</f>
        <v>180</v>
      </c>
      <c r="H3">
        <f>MATCH(F3,C2:C8400)</f>
        <v>57</v>
      </c>
      <c r="J3">
        <v>1</v>
      </c>
      <c r="K3">
        <v>0</v>
      </c>
      <c r="L3">
        <f t="shared" ref="L3:L66" si="47">J3/$O$2</f>
        <v>8.2264656293684572E-3</v>
      </c>
      <c r="M3">
        <f t="shared" ref="M3:M66" si="48">IF(J3&lt;O$2,0,(O$6*O$2^P$6)*(J3-O$2))</f>
        <v>0</v>
      </c>
      <c r="N3">
        <f t="shared" ref="N3:N66" si="49">(M3-K3)^2</f>
        <v>0</v>
      </c>
      <c r="O3">
        <f>LOOKUP(1,L2:L8400)</f>
        <v>0.99540234115358339</v>
      </c>
      <c r="P3">
        <f>INDEX(K2:K8400,Q3)</f>
        <v>220</v>
      </c>
      <c r="Q3">
        <f>MATCH(O3,L2:L8400)</f>
        <v>122</v>
      </c>
      <c r="S3">
        <v>1</v>
      </c>
      <c r="T3">
        <v>0</v>
      </c>
      <c r="U3">
        <f t="shared" ref="U3:U62" si="50">S3/$X$2</f>
        <v>2.3502096707433588E-2</v>
      </c>
      <c r="V3">
        <f t="shared" ref="V3:V62" si="51">IF(S3&lt;X$2,0,(X$6*X$2^Y$6)*(S3-X$2))</f>
        <v>0</v>
      </c>
      <c r="W3">
        <f t="shared" ref="W3:W54" si="52">(V3-T3)^2</f>
        <v>0</v>
      </c>
      <c r="X3">
        <f>LOOKUP(1,U2:U8400)</f>
        <v>0.98708806171221064</v>
      </c>
      <c r="Y3">
        <f>INDEX(T2:T8400,Z3)</f>
        <v>91.8</v>
      </c>
      <c r="Z3">
        <f>MATCH(X3,U2:U8400)</f>
        <v>43</v>
      </c>
      <c r="AB3">
        <v>1</v>
      </c>
      <c r="AC3">
        <v>18</v>
      </c>
      <c r="AD3">
        <f t="shared" ref="AD3:AD66" si="53">AB3/$AG$2</f>
        <v>9.3136831803020681E-3</v>
      </c>
      <c r="AE3">
        <f t="shared" ref="AE3:AE66" si="54">IF(AB3&lt;AG$2,0,(AG$6*AG$2^AH$6)*(AB3-AG$2))</f>
        <v>0</v>
      </c>
      <c r="AF3">
        <f t="shared" ref="AF3:AF66" si="55">(AE3-AC3)^2</f>
        <v>324</v>
      </c>
      <c r="AG3">
        <f>LOOKUP(1,AD2:AD8400)</f>
        <v>0.99656410029232123</v>
      </c>
      <c r="AH3">
        <f>INDEX(AC2:AC8400,AI3)</f>
        <v>183</v>
      </c>
      <c r="AI3">
        <f>MATCH(AG3,AD2:AD8400)</f>
        <v>108</v>
      </c>
      <c r="AK3">
        <v>1</v>
      </c>
      <c r="AL3">
        <v>7.3103448275862064</v>
      </c>
      <c r="AM3">
        <f t="shared" ref="AM3:AM43" si="56">AK3/$AP$2</f>
        <v>3.1732840750324072E-2</v>
      </c>
      <c r="AN3">
        <f t="shared" ref="AN3:AN43" si="57">IF(AK3&lt;AP$2,0,(AP$6*AP$2^AQ$6)*(AK3-AP$2))</f>
        <v>0</v>
      </c>
      <c r="AO3">
        <f t="shared" ref="AO3:AO43" si="58">(AN3-AL3)^2</f>
        <v>53.441141498216403</v>
      </c>
      <c r="AP3">
        <f>LOOKUP(1,AM2:AM8400)</f>
        <v>0.98371806326004629</v>
      </c>
      <c r="AQ3">
        <f>INDEX(AL2:AL8400,AR3)</f>
        <v>39.310344827586206</v>
      </c>
      <c r="AR3">
        <f>MATCH(AP3,AM2:AM8400)</f>
        <v>32</v>
      </c>
      <c r="AT3">
        <v>1</v>
      </c>
      <c r="AU3">
        <v>-3.8100000000000023</v>
      </c>
      <c r="AV3">
        <f t="shared" ref="AV3:AV52" si="59">AT3/$AY$2</f>
        <v>2.4483214408257226E-2</v>
      </c>
      <c r="AW3">
        <f t="shared" ref="AW3:AW52" si="60">IF(AT3&lt;AY$2,0,(AY$6*AY$2^AZ$6)*(AT3-AY$2))</f>
        <v>0</v>
      </c>
      <c r="AX3">
        <f t="shared" ref="AX3:AX52" si="61">(AW3-AU3)^2</f>
        <v>14.516100000000018</v>
      </c>
      <c r="AY3">
        <f>LOOKUP(1,AV2:AV8400)</f>
        <v>0.97932857633028902</v>
      </c>
      <c r="AZ3">
        <f>INDEX(AU2:AU8400,BA3)</f>
        <v>271.24</v>
      </c>
      <c r="BA3">
        <f>MATCH(AY3,AV2:AV8400)</f>
        <v>41</v>
      </c>
      <c r="BC3">
        <v>1</v>
      </c>
      <c r="BD3">
        <v>-4</v>
      </c>
      <c r="BE3">
        <f t="shared" ref="BE3:BE66" si="62">BC3/$BH$2</f>
        <v>1.1340832826337417E-2</v>
      </c>
      <c r="BF3">
        <f t="shared" ref="BF3:BF66" si="63">IF(BC3&lt;BH$2,0,(BH$6*BH$2^BI$6)*(BC3-BH$2))</f>
        <v>0</v>
      </c>
      <c r="BG3">
        <f t="shared" si="0"/>
        <v>16</v>
      </c>
      <c r="BH3">
        <f>LOOKUP(1,BE2:BE8400)</f>
        <v>0.99799328871769266</v>
      </c>
      <c r="BI3">
        <f>INDEX(BD2:BD8400,BJ3)</f>
        <v>119.9</v>
      </c>
      <c r="BJ3">
        <f>MATCH(BH3,BE2:BE8400)</f>
        <v>89</v>
      </c>
      <c r="BL3">
        <v>1</v>
      </c>
      <c r="BM3">
        <v>0</v>
      </c>
      <c r="BN3">
        <f t="shared" ref="BN3:BN66" si="64">BL3/$BQ$2</f>
        <v>4.577359343446042E-3</v>
      </c>
      <c r="BO3">
        <f t="shared" ref="BO3:BO66" si="65">IF(BL3&lt;BQ$2,0,(BQ$6*BQ$2^BR$6)*(BL3-BQ$2))</f>
        <v>0</v>
      </c>
      <c r="BP3">
        <f t="shared" si="1"/>
        <v>0</v>
      </c>
      <c r="BQ3">
        <f>LOOKUP(1,BN2:BN8400)</f>
        <v>0.99786433687123721</v>
      </c>
      <c r="BR3">
        <f>INDEX(BM2:BM8400,BS3)</f>
        <v>160.9</v>
      </c>
      <c r="BS3">
        <f>MATCH(BQ3,BN2:BN8400)</f>
        <v>219</v>
      </c>
      <c r="BU3">
        <v>1</v>
      </c>
      <c r="BV3">
        <v>0</v>
      </c>
      <c r="BW3">
        <f t="shared" ref="BW3:BW46" si="66">BU3/$BZ$2</f>
        <v>2.9740897495173457E-2</v>
      </c>
      <c r="BX3">
        <f t="shared" ref="BX3:BX46" si="67">IF(BU3&lt;BZ$2,0,(BZ$6*BZ$2^CA$6)*(BU3-BZ$2))</f>
        <v>0</v>
      </c>
      <c r="BY3">
        <f t="shared" si="2"/>
        <v>0</v>
      </c>
      <c r="BZ3">
        <f>LOOKUP(1,BW2:BW8400)</f>
        <v>0.98144961734072411</v>
      </c>
      <c r="CA3">
        <f>INDEX(BV2:BV8400,CB3)</f>
        <v>56.099999999999994</v>
      </c>
      <c r="CB3">
        <f>MATCH(BZ3,BW2:BW8400)</f>
        <v>34</v>
      </c>
      <c r="CD3">
        <v>1</v>
      </c>
      <c r="CE3">
        <v>0</v>
      </c>
      <c r="CF3">
        <f t="shared" ref="CF3:CF59" si="68">CD3/$CI$2</f>
        <v>2.1249717298932654E-2</v>
      </c>
      <c r="CG3">
        <f t="shared" ref="CG3:CG59" si="69">IF(CD3&lt;CI$2,0,(CI$6*CI$2^CJ$6)*(CD3-CI$2))</f>
        <v>0</v>
      </c>
      <c r="CH3">
        <f t="shared" si="3"/>
        <v>0</v>
      </c>
      <c r="CI3">
        <f>LOOKUP(1,CF2:CF8400)</f>
        <v>0.9987367130498348</v>
      </c>
      <c r="CJ3">
        <f>INDEX(CE2:CE8400,CK3)</f>
        <v>338.6</v>
      </c>
      <c r="CK3">
        <f>MATCH(CI3,CF2:CF8400)</f>
        <v>48</v>
      </c>
      <c r="CM3">
        <v>1</v>
      </c>
      <c r="CN3">
        <v>6.2580645161290889</v>
      </c>
      <c r="CO3">
        <f t="shared" ref="CO3:CO66" si="70">CM3/$CR$2</f>
        <v>1.5020926676185233E-2</v>
      </c>
      <c r="CP3">
        <f t="shared" ref="CP3:CP66" si="71">IF(CM3&lt;CR$2,0,(CR$6*CR$2^CS$6)*(CM3-CR$2))</f>
        <v>0</v>
      </c>
      <c r="CQ3">
        <f t="shared" si="4"/>
        <v>39.163371488034009</v>
      </c>
      <c r="CR3">
        <f>LOOKUP(1,CO2:CO8400)</f>
        <v>0.99138116062822534</v>
      </c>
      <c r="CS3">
        <f>INDEX(CN2:CN8400,CT3)</f>
        <v>106.15806451612909</v>
      </c>
      <c r="CT3">
        <f>MATCH(CR3,CO2:CO8400)</f>
        <v>67</v>
      </c>
      <c r="CV3">
        <v>1</v>
      </c>
      <c r="CW3">
        <v>47.684999999999818</v>
      </c>
      <c r="CX3">
        <f t="shared" ref="CX3:CX66" si="72">CV3/$DA$2</f>
        <v>6.9689823302838154E-3</v>
      </c>
      <c r="CY3">
        <f t="shared" ref="CY3:CY66" si="73">IF(CV3&lt;DA$2,0,(DA$6*DA$2^DB$6)*(CV3-DA$2))</f>
        <v>0</v>
      </c>
      <c r="CZ3">
        <f t="shared" si="5"/>
        <v>2273.8592249999824</v>
      </c>
      <c r="DA3">
        <f>LOOKUP(1,CX2:CX8400)</f>
        <v>0.9965644732305855</v>
      </c>
      <c r="DB3">
        <f>INDEX(CW2:CW8400,DC3)</f>
        <v>43.684999999999818</v>
      </c>
      <c r="DC3">
        <f>MATCH(DA3,CX2:CX8400)</f>
        <v>144</v>
      </c>
      <c r="DE3">
        <v>1</v>
      </c>
      <c r="DF3">
        <v>0</v>
      </c>
      <c r="DG3">
        <f t="shared" ref="DG3:DG66" si="74">DE3/$DJ$2</f>
        <v>2.5924448642122965E-3</v>
      </c>
      <c r="DH3">
        <f t="shared" ref="DH3:DH66" si="75">IF(DE3&lt;DJ$2,0,(DJ$6*DJ$2^DK$6)*(DE3-DJ$2))</f>
        <v>0</v>
      </c>
      <c r="DI3">
        <f t="shared" si="6"/>
        <v>0</v>
      </c>
      <c r="DJ3">
        <f>LOOKUP(1,DG2:DG8400)</f>
        <v>0.99809127272173415</v>
      </c>
      <c r="DK3">
        <f>INDEX(DF2:DF8400,DL3)</f>
        <v>140</v>
      </c>
      <c r="DL3">
        <f>MATCH(DJ3,DG2:DG8400)</f>
        <v>386</v>
      </c>
      <c r="DN3">
        <v>1</v>
      </c>
      <c r="DO3">
        <v>0</v>
      </c>
      <c r="DP3">
        <f t="shared" ref="DP3:DP57" si="76">DN3/$DS$2</f>
        <v>2.3768064175676139E-2</v>
      </c>
      <c r="DQ3">
        <f t="shared" ref="DQ3:DQ57" si="77">IF(DN3&lt;DS$2,0,(DS$6*DS$2^DT$6)*(DN3-DS$2))</f>
        <v>0</v>
      </c>
      <c r="DR3">
        <f t="shared" si="7"/>
        <v>0</v>
      </c>
      <c r="DS3">
        <f>LOOKUP(1,DP2:DP8400)</f>
        <v>0.99825869537839773</v>
      </c>
      <c r="DT3">
        <f>INDEX(DO2:DO8400,DU3)</f>
        <v>140</v>
      </c>
      <c r="DU3">
        <f>MATCH(DS3,DP2:DP8400)</f>
        <v>43</v>
      </c>
      <c r="DW3">
        <v>1</v>
      </c>
      <c r="DX3">
        <v>0</v>
      </c>
      <c r="DY3">
        <f t="shared" ref="DY3:DY66" si="78">DW3/$EB$2</f>
        <v>1.9857165675385632E-2</v>
      </c>
      <c r="DZ3">
        <f t="shared" ref="DZ3:DZ66" si="79">IF(DW3&lt;EB$2,0,(EB$6*EB$2^EC$6)*(DW3-EB$2))</f>
        <v>0</v>
      </c>
      <c r="EA3">
        <f t="shared" si="8"/>
        <v>0</v>
      </c>
      <c r="EB3">
        <f>LOOKUP(1,DY2:DY8400)</f>
        <v>0.99285828376928165</v>
      </c>
      <c r="EC3">
        <f>INDEX(DX2:DX8400,ED3)</f>
        <v>156</v>
      </c>
      <c r="ED3">
        <f>MATCH(EB3,DY2:DY8400)</f>
        <v>51</v>
      </c>
      <c r="EF3">
        <v>1</v>
      </c>
      <c r="EG3">
        <v>4.4000000000000057</v>
      </c>
      <c r="EH3">
        <f t="shared" ref="EH3:EH66" si="80">EF3/$EK$2</f>
        <v>1.5420041186037025E-2</v>
      </c>
      <c r="EI3">
        <f t="shared" ref="EI3:EI66" si="81">IF(EF3&lt;EK$2,0,(EK$6*EK$2^EL$6)*(EF3-EK$2))</f>
        <v>0</v>
      </c>
      <c r="EJ3">
        <f t="shared" si="9"/>
        <v>19.360000000000049</v>
      </c>
      <c r="EK3">
        <f>LOOKUP(1,EH2:EH8400)</f>
        <v>0.9868826359063696</v>
      </c>
      <c r="EL3">
        <f>INDEX(EG2:EG8400,EM3)</f>
        <v>265.2</v>
      </c>
      <c r="EM3">
        <f>MATCH(EK3,EH2:EH8400)</f>
        <v>65</v>
      </c>
      <c r="EO3">
        <v>1</v>
      </c>
      <c r="EP3">
        <v>161.35977011494253</v>
      </c>
      <c r="EQ3">
        <f t="shared" ref="EQ3:EQ66" si="82">EO3/$ET$2</f>
        <v>8.0490893181368456E-3</v>
      </c>
      <c r="ER3">
        <f t="shared" ref="ER3:ER66" si="83">IF(EO3&lt;ET$2,0,(ET$6*ET$2^EU$6)*(EO3-ET$2))</f>
        <v>0</v>
      </c>
      <c r="ES3">
        <f t="shared" si="10"/>
        <v>26036.975411547101</v>
      </c>
      <c r="ET3">
        <f>LOOKUP(1,EQ2:EQ8400)</f>
        <v>0.9980870754489688</v>
      </c>
      <c r="EU3">
        <f>INDEX(EP2:EP8400,EV3)</f>
        <v>178.35977011494253</v>
      </c>
      <c r="EV3">
        <f>MATCH(ET3,EQ2:EQ8400)</f>
        <v>125</v>
      </c>
      <c r="EX3">
        <v>1</v>
      </c>
      <c r="EY3">
        <v>0</v>
      </c>
      <c r="EZ3">
        <f t="shared" ref="EZ3:EZ66" si="84">EX3/$FC$2</f>
        <v>3.2199164179447359E-3</v>
      </c>
      <c r="FA3">
        <f t="shared" ref="FA3:FA66" si="85">IF(EX3&lt;FC$2,0,(FC$6*FC$2^FD$6)*(EX3-FC$2))</f>
        <v>0</v>
      </c>
      <c r="FB3">
        <f t="shared" si="11"/>
        <v>0</v>
      </c>
      <c r="FC3">
        <f>LOOKUP(1,EZ2:EZ8400)</f>
        <v>0.99817408956286802</v>
      </c>
      <c r="FD3">
        <f>INDEX(EY2:EY8400,FE3)</f>
        <v>32.1</v>
      </c>
      <c r="FE3">
        <f>MATCH(FC3,EZ2:EZ8400)</f>
        <v>311</v>
      </c>
      <c r="FG3">
        <v>1</v>
      </c>
      <c r="FH3">
        <v>0</v>
      </c>
      <c r="FI3">
        <f t="shared" ref="FI3:FI66" si="86">FG3/$FL$2</f>
        <v>1.7422322792767547E-2</v>
      </c>
      <c r="FJ3">
        <f t="shared" ref="FJ3:FJ66" si="87">IF(FG3&lt;FL$2,0,(FL$6*FL$2^FM$6)*(FG3-FL$2))</f>
        <v>0</v>
      </c>
      <c r="FK3">
        <f t="shared" si="12"/>
        <v>0</v>
      </c>
      <c r="FL3">
        <f>LOOKUP(1,FI2:FI8400)</f>
        <v>0.99307239918775025</v>
      </c>
      <c r="FM3">
        <f>INDEX(FH2:FH8400,FN3)</f>
        <v>192</v>
      </c>
      <c r="FN3">
        <f>MATCH(FL3,FI2:FI8400)</f>
        <v>58</v>
      </c>
      <c r="FP3">
        <v>1</v>
      </c>
      <c r="FQ3">
        <v>0</v>
      </c>
      <c r="FR3" t="e">
        <f t="shared" ref="FR3:FR66" si="88">FP3/$FU$2</f>
        <v>#DIV/0!</v>
      </c>
      <c r="FS3" t="e">
        <f t="shared" ref="FS3:FS66" si="89">IF(FP3&lt;FU$2,0,(FU$6*FU$2^FV$6)*(FP3-FU$2))</f>
        <v>#NUM!</v>
      </c>
      <c r="FT3" t="e">
        <f t="shared" si="13"/>
        <v>#NUM!</v>
      </c>
      <c r="FW3" t="e">
        <f>MATCH(FU3,FR2:FR8400)</f>
        <v>#N/A</v>
      </c>
      <c r="FY3">
        <v>1</v>
      </c>
      <c r="FZ3">
        <v>0</v>
      </c>
      <c r="GA3">
        <f t="shared" ref="GA3:GA66" si="90">FY3/$GD$2</f>
        <v>1.1872797258448824E-2</v>
      </c>
      <c r="GB3">
        <f t="shared" ref="GB3:GB66" si="91">IF(FY3&lt;GD$2,0,(GD$6*GD$2^GE$6)*(FY3-GD$2))</f>
        <v>0</v>
      </c>
      <c r="GC3">
        <f t="shared" si="14"/>
        <v>0</v>
      </c>
      <c r="GD3">
        <f>LOOKUP(1,GA2:GA8400)</f>
        <v>0.99731496970970124</v>
      </c>
      <c r="GE3">
        <f>INDEX(FZ2:FZ8400,GF3)</f>
        <v>164</v>
      </c>
      <c r="GF3">
        <f>MATCH(GD3,GA2:GA8400)</f>
        <v>85</v>
      </c>
      <c r="GH3">
        <v>1</v>
      </c>
      <c r="GI3">
        <v>0</v>
      </c>
      <c r="GJ3">
        <f t="shared" ref="GJ3:GJ66" si="92">GH3/GM$2</f>
        <v>1.3106681872406736E-2</v>
      </c>
      <c r="GK3">
        <f t="shared" ref="GK3:GK66" si="93">IF(GH3&lt;GM$2,0,(GM$6*GM$2^GN$6)*(GH3-GM$2))</f>
        <v>0</v>
      </c>
      <c r="GL3">
        <f t="shared" si="15"/>
        <v>0</v>
      </c>
      <c r="GM3">
        <f>LOOKUP(1,GJ2:GJ8400)</f>
        <v>0.99610782230291195</v>
      </c>
      <c r="GN3">
        <f>INDEX(GI2:GI8400,GO3)</f>
        <v>548</v>
      </c>
      <c r="GO3">
        <f>MATCH(GM3,GJ2:GJ8400)</f>
        <v>77</v>
      </c>
      <c r="GQ3">
        <v>1</v>
      </c>
      <c r="GR3">
        <v>-2.0224719101123583</v>
      </c>
      <c r="GS3">
        <f t="shared" ref="GS3:GS66" si="94">GQ3/GV$2</f>
        <v>7.3676860501372928E-3</v>
      </c>
      <c r="GT3">
        <f t="shared" ref="GT3:GT66" si="95">IF(GQ3&lt;GV$2,0,(GV$6*GV$2^GW$6)*(GQ3-GV$2))</f>
        <v>0</v>
      </c>
      <c r="GU3">
        <f t="shared" ref="GU3:GU65" si="96">(GT3-GR3)^2</f>
        <v>4.0903926271935314</v>
      </c>
      <c r="GV3">
        <f>LOOKUP(1,GS2:GS8400)</f>
        <v>0.99463761676853457</v>
      </c>
      <c r="GW3">
        <f>INDEX(GR2:GR8400,GX3)</f>
        <v>452.97752808988764</v>
      </c>
      <c r="GX3">
        <f>MATCH(GV3,GS2:GS8400)</f>
        <v>136</v>
      </c>
      <c r="GZ3">
        <v>1</v>
      </c>
      <c r="HA3">
        <v>-8.3562499999999886</v>
      </c>
      <c r="HB3">
        <f t="shared" ref="HB3:HB66" si="97">GZ3/HE$2</f>
        <v>6.41025641025641E-3</v>
      </c>
      <c r="HC3">
        <f t="shared" ref="HC3:HC66" si="98">IF(GZ3&lt;HE$2,0,(HE$6*HE$2^HF$6)*(GZ3-HE$2))</f>
        <v>0</v>
      </c>
      <c r="HD3">
        <f t="shared" ref="HD3:HD65" si="99">(HC3-HA3)^2</f>
        <v>69.82691406249981</v>
      </c>
      <c r="HE3">
        <f>LOOKUP(1,HB2:HB8400)</f>
        <v>1</v>
      </c>
      <c r="HF3">
        <f>INDEX(HA2:HA8400,HG3)</f>
        <v>396.09375</v>
      </c>
      <c r="HG3">
        <f>MATCH(HE3,HB2:HB8400)</f>
        <v>157</v>
      </c>
      <c r="HI3">
        <v>1</v>
      </c>
      <c r="HJ3">
        <v>0</v>
      </c>
      <c r="HK3">
        <f t="shared" ref="HK3:HK66" si="100">HI3/HN$2</f>
        <v>3.5714285714285713E-3</v>
      </c>
      <c r="HL3">
        <f t="shared" ref="HL3:HL66" si="101">IF(HI3&lt;HN$2,0,(HN$6*HN$2^HO$6)*(HI3-HN$2))</f>
        <v>0</v>
      </c>
      <c r="HM3">
        <f t="shared" ref="HM3:HM65" si="102">(HL3-HJ3)^2</f>
        <v>0</v>
      </c>
      <c r="HN3">
        <f>LOOKUP(1,HK2:HK8400)</f>
        <v>1</v>
      </c>
      <c r="HO3">
        <f>INDEX(HJ2:HJ8400,HP3)</f>
        <v>342</v>
      </c>
      <c r="HP3">
        <f>MATCH(HN3,HK2:HK8400)</f>
        <v>281</v>
      </c>
      <c r="HR3">
        <v>80</v>
      </c>
      <c r="HS3">
        <v>0</v>
      </c>
      <c r="HT3" t="e">
        <f t="shared" ref="HT3:HT66" si="103">HR3/HW$2</f>
        <v>#DIV/0!</v>
      </c>
      <c r="HU3" t="e">
        <f t="shared" ref="HU3:HU66" si="104">IF(HR3&lt;HW$2,0,(HW$6*HW$2^HX$6)*(HR3-HW$2))</f>
        <v>#NUM!</v>
      </c>
      <c r="HV3" t="e">
        <f t="shared" ref="HV3:HV65" si="105">(HU3-HS3)^2</f>
        <v>#NUM!</v>
      </c>
      <c r="IA3">
        <v>1</v>
      </c>
      <c r="IB3">
        <v>0</v>
      </c>
      <c r="IC3">
        <f t="shared" ref="IC3:IC66" si="106">IA3/IF$2</f>
        <v>1.5338644366833774E-3</v>
      </c>
      <c r="ID3">
        <f t="shared" ref="ID3:ID66" si="107">IF(IA3&lt;IF$2,0,(IF$6*IF$2^IG$6)*(IA3-IF$2))</f>
        <v>0</v>
      </c>
      <c r="IE3">
        <f t="shared" ref="IE3:IE65" si="108">(ID3-IB3)^2</f>
        <v>0</v>
      </c>
      <c r="IF3">
        <f>LOOKUP(1,IC2:IC8400)</f>
        <v>0.99854574828087861</v>
      </c>
      <c r="IG3">
        <f>INDEX(IB2:IB8400,IH3)</f>
        <v>132</v>
      </c>
      <c r="IH3">
        <f>MATCH(IF3,IC2:IC8400)</f>
        <v>652</v>
      </c>
      <c r="IJ3">
        <v>1</v>
      </c>
      <c r="IK3">
        <v>0</v>
      </c>
      <c r="IL3">
        <f t="shared" ref="IL3:IL66" si="109">IJ3/IO$2</f>
        <v>1.3929758404650119E-3</v>
      </c>
      <c r="IM3">
        <f t="shared" ref="IM3:IM66" si="110">IF(IJ3&lt;IO$2,0,(IO$6*IO$2^IP$6)*(IJ3-IO$2))</f>
        <v>0</v>
      </c>
      <c r="IN3">
        <f t="shared" ref="IN3:IN65" si="111">(IM3-IK3)^2</f>
        <v>0</v>
      </c>
      <c r="IO3">
        <f>LOOKUP(1,IL2:IL8400)</f>
        <v>0.99876367761341356</v>
      </c>
      <c r="IP3">
        <f>INDEX(IK2:IK8400,IQ3)</f>
        <v>67.8</v>
      </c>
      <c r="IQ3">
        <f>MATCH(IO3,IL2:IL8400)</f>
        <v>718</v>
      </c>
      <c r="IS3">
        <v>1</v>
      </c>
      <c r="IT3">
        <v>4</v>
      </c>
      <c r="IU3">
        <f t="shared" ref="IU3:IU66" si="112">IS3/IX$2</f>
        <v>1.1448048272459542E-2</v>
      </c>
      <c r="IV3">
        <f t="shared" ref="IV3:IV66" si="113">IF(IS3&lt;IX$2,0,(IX$6*IX$2^IY$6)*(IS3-IX$2))</f>
        <v>0</v>
      </c>
      <c r="IW3">
        <f t="shared" ref="IW3:IW65" si="114">(IV3-IT3)^2</f>
        <v>16</v>
      </c>
      <c r="IX3">
        <f>LOOKUP(1,IU2:IU8400)</f>
        <v>0.99598019970398011</v>
      </c>
      <c r="IY3">
        <f>INDEX(IT2:IT8400,IZ3)</f>
        <v>148</v>
      </c>
      <c r="IZ3">
        <f>MATCH(IX3,IU2:IU8400)</f>
        <v>88</v>
      </c>
      <c r="JJ3">
        <v>1</v>
      </c>
      <c r="JK3">
        <v>0</v>
      </c>
      <c r="JL3">
        <f t="shared" ref="JL3:JL66" si="115">JJ3/JO$2</f>
        <v>1.8126084246600394E-2</v>
      </c>
      <c r="JM3">
        <f t="shared" ref="JM3:JM66" si="116">IF(JJ3&lt;JO$2,0,(JO$6*JO$2^JP$6)*(JJ3-JO$2))</f>
        <v>0</v>
      </c>
      <c r="JN3">
        <f t="shared" ref="JN3:JN65" si="117">(JM3-JK3)^2</f>
        <v>0</v>
      </c>
      <c r="JO3">
        <f>LOOKUP(1,JL2:JL8400)</f>
        <v>0.9969346335630217</v>
      </c>
      <c r="JP3">
        <f>INDEX(JK2:JK8400,JQ3)</f>
        <v>347</v>
      </c>
      <c r="JQ3">
        <f>MATCH(JO3,JL2:JL8400)</f>
        <v>56</v>
      </c>
      <c r="JS3">
        <v>1</v>
      </c>
      <c r="JT3">
        <v>23.567391304347893</v>
      </c>
      <c r="JU3">
        <f t="shared" ref="JU3:JU66" si="118">JS3/JX$2</f>
        <v>1.5255097441438941E-2</v>
      </c>
      <c r="JV3">
        <f t="shared" ref="JV3:JV66" si="119">IF(JS3&lt;JX$2,0,(JX$6*JX$2^JY$6)*(JS3-JX$2))</f>
        <v>0</v>
      </c>
      <c r="JW3">
        <f t="shared" ref="JW3:JW65" si="120">(JV3-JT3)^2</f>
        <v>555.4219328922527</v>
      </c>
      <c r="JX3">
        <f>LOOKUP(1,JU2:JU8400)</f>
        <v>0.99158133369353119</v>
      </c>
      <c r="JY3">
        <f>INDEX(JT2:JT8400,JZ3)</f>
        <v>331.56739130434789</v>
      </c>
      <c r="JZ3">
        <f>MATCH(JX3,JU2:JU8400)</f>
        <v>66</v>
      </c>
      <c r="KB3">
        <v>1</v>
      </c>
      <c r="KC3">
        <v>0</v>
      </c>
      <c r="KD3">
        <f t="shared" ref="KD3:KD66" si="121">KB3/KG$2</f>
        <v>1.0210840974063837E-2</v>
      </c>
      <c r="KE3">
        <f t="shared" ref="KE3:KE66" si="122">IF(KB3&lt;KG$2,0,(KG$6*KG$2^KH$6)*(KB3-KG$2))</f>
        <v>0</v>
      </c>
      <c r="KF3">
        <f t="shared" ref="KF3:KF65" si="123">(KE3-KC3)^2</f>
        <v>0</v>
      </c>
      <c r="KG3">
        <f>LOOKUP(1,KD2:KD8400)</f>
        <v>0.99045157448419219</v>
      </c>
      <c r="KH3">
        <f>INDEX(KC2:KC8400,KI3)</f>
        <v>203.9</v>
      </c>
      <c r="KI3">
        <f>MATCH(KG3,KD2:KD8400)</f>
        <v>98</v>
      </c>
      <c r="KK3">
        <v>1</v>
      </c>
      <c r="KL3">
        <v>0</v>
      </c>
      <c r="KM3">
        <f t="shared" ref="KM3:KM66" si="124">KK3/KP$2</f>
        <v>5.4267189531310017E-3</v>
      </c>
      <c r="KN3">
        <f t="shared" ref="KN3:KN66" si="125">IF(KK3&lt;KP$2,0,(KP$6*KP$2^KQ$6)*(KK3-KP$2))</f>
        <v>0</v>
      </c>
      <c r="KO3">
        <f t="shared" ref="KO3:KO65" si="126">(KN3-KL3)^2</f>
        <v>0</v>
      </c>
      <c r="KP3">
        <f>LOOKUP(1,KM2:KM8400)</f>
        <v>0.99851628737610443</v>
      </c>
      <c r="KQ3">
        <f>INDEX(KL2:KL8400,KR3)</f>
        <v>504</v>
      </c>
      <c r="KR3">
        <f>MATCH(KP3,KM2:KM8400)</f>
        <v>185</v>
      </c>
      <c r="KT3">
        <v>1</v>
      </c>
      <c r="KU3">
        <v>63.590196078431219</v>
      </c>
      <c r="KV3">
        <f t="shared" ref="KV3:KV66" si="127">KT3/KY$2</f>
        <v>2.0939135913981368E-3</v>
      </c>
      <c r="KW3">
        <f t="shared" ref="KW3:KW66" si="128">IF(KT3&lt;KY$2,0,(KY$6*KY$2^KZ$6)*(KT3-KY$2))</f>
        <v>0</v>
      </c>
      <c r="KX3">
        <f t="shared" ref="KX3:KX65" si="129">(KW3-KU3)^2</f>
        <v>4043.7130372933293</v>
      </c>
      <c r="KY3">
        <f>LOOKUP(1,KV2:KV8400)</f>
        <v>0.99879678309691133</v>
      </c>
      <c r="KZ3">
        <f>INDEX(KU2:KU8400,LA3)</f>
        <v>465.59019607843123</v>
      </c>
      <c r="LA3">
        <f>MATCH(KY3,KV2:KV8400)</f>
        <v>478</v>
      </c>
      <c r="LC3">
        <v>1</v>
      </c>
      <c r="LD3">
        <v>0</v>
      </c>
      <c r="LE3">
        <f t="shared" ref="LE3:LE66" si="130">LC3/LH$2</f>
        <v>1.0704859475703802E-3</v>
      </c>
      <c r="LF3">
        <f t="shared" ref="LF3:LF66" si="131">IF(LC3&lt;LH$2,0,(LH$6*LH$2^LI$6)*(LC3-LH$2))</f>
        <v>0</v>
      </c>
      <c r="LG3">
        <f t="shared" ref="LG3:LG65" si="132">(LF3-LD3)^2</f>
        <v>0</v>
      </c>
      <c r="LH3">
        <f>LOOKUP(1,LE2:LE8400)</f>
        <v>0.99983387503073506</v>
      </c>
      <c r="LI3">
        <f>INDEX(LD2:LD8400,LJ3)</f>
        <v>188</v>
      </c>
      <c r="LJ3">
        <f>MATCH(LH3,LE2:LE8400)</f>
        <v>935</v>
      </c>
      <c r="LL3">
        <v>1</v>
      </c>
      <c r="LM3">
        <v>0</v>
      </c>
      <c r="LN3">
        <f t="shared" ref="LN3:LN66" si="133">LL3/LQ$2</f>
        <v>9.6757872096601867E-3</v>
      </c>
      <c r="LO3">
        <f t="shared" ref="LO3:LO66" si="134">IF(LL3&lt;LQ$2,0,(LQ$6*LQ$2^LR$6)*(LL3-LQ$2))</f>
        <v>0</v>
      </c>
      <c r="LP3">
        <f t="shared" si="29"/>
        <v>0</v>
      </c>
      <c r="LQ3">
        <f>LOOKUP(1,LN2:LN8400)</f>
        <v>0.99660608259499928</v>
      </c>
      <c r="LR3">
        <f>INDEX(LM2:LM8400,LS3)</f>
        <v>80</v>
      </c>
      <c r="LS3">
        <f>MATCH(LQ3,LN2:LN8400)</f>
        <v>104</v>
      </c>
      <c r="LU3">
        <v>1</v>
      </c>
      <c r="LV3">
        <v>0</v>
      </c>
      <c r="LW3">
        <f t="shared" ref="LW3:LW66" si="135">LU3/LZ$2</f>
        <v>2.0190697911832638E-2</v>
      </c>
      <c r="LX3">
        <f t="shared" ref="LX3:LX66" si="136">IF(LU3&lt;LZ$2,0,(LZ$6*LZ$2^MA$6)*(LU3-LZ$2))</f>
        <v>0</v>
      </c>
      <c r="LY3">
        <f t="shared" si="30"/>
        <v>0</v>
      </c>
      <c r="LZ3">
        <f>LOOKUP(1,LW2:LW8400)</f>
        <v>0.9893441976797992</v>
      </c>
      <c r="MA3">
        <f>INDEX(LV2:LV8400,MB3)</f>
        <v>71.900000000000006</v>
      </c>
      <c r="MB3">
        <f>MATCH(LZ3,LW2:LW8400)</f>
        <v>50</v>
      </c>
      <c r="MD3">
        <v>1</v>
      </c>
      <c r="ME3">
        <v>0</v>
      </c>
      <c r="MF3">
        <f t="shared" ref="MF3:MF35" si="137">MD3/MI$2</f>
        <v>4.0097976739801887E-2</v>
      </c>
      <c r="MG3">
        <f t="shared" ref="MG3:MG35" si="138">IF(MD3&lt;MI$2,0,(MI$6*MI$2^MJ$6)*(MD3-MI$2))</f>
        <v>0</v>
      </c>
      <c r="MH3">
        <f t="shared" si="31"/>
        <v>0</v>
      </c>
      <c r="MI3">
        <f>LOOKUP(1,MF3:MF8401)</f>
        <v>0.96235144175524534</v>
      </c>
      <c r="MJ3">
        <f>INDEX(ME3:ME8401,MK3)</f>
        <v>92</v>
      </c>
      <c r="MK3">
        <f>MATCH(MI3,MF3:MF8401)</f>
        <v>24</v>
      </c>
      <c r="MM3">
        <v>1</v>
      </c>
      <c r="MN3">
        <v>0</v>
      </c>
      <c r="MO3">
        <f t="shared" ref="MO3:MO66" si="139">MM3/MR$2</f>
        <v>4.3820299343435643E-3</v>
      </c>
      <c r="MP3">
        <f t="shared" ref="MP3:MP66" si="140">IF(MM3&lt;MR$2,0,(MR$6*MR$2^MS$6)*(MM3-MR$2))</f>
        <v>0</v>
      </c>
      <c r="MQ3">
        <f t="shared" si="32"/>
        <v>0</v>
      </c>
      <c r="MR3">
        <f>LOOKUP(1,MO3:MO8401)</f>
        <v>0.99910282503033254</v>
      </c>
      <c r="MS3">
        <f>INDEX(MN3:MN8401,MT3)</f>
        <v>113</v>
      </c>
      <c r="MT3">
        <f>MATCH(MR3,MO3:MO8401)</f>
        <v>228</v>
      </c>
      <c r="MV3">
        <v>1</v>
      </c>
      <c r="MW3">
        <v>0</v>
      </c>
      <c r="MX3">
        <f t="shared" ref="MX3:MX58" si="141">MV3/NA$2</f>
        <v>2.3513704617420084E-2</v>
      </c>
      <c r="MY3">
        <f t="shared" ref="MY3:MY58" si="142">IF(MV3&lt;NA$2,0,(NA$6*NA$2^NB$6)*(MV3-NA$2))</f>
        <v>0</v>
      </c>
      <c r="MZ3">
        <f t="shared" si="33"/>
        <v>0</v>
      </c>
      <c r="NA3">
        <f>LOOKUP(1,MX3:MX8401)</f>
        <v>0.98757559393164351</v>
      </c>
      <c r="NB3">
        <f>INDEX(MW3:MW8401,NC3)</f>
        <v>164</v>
      </c>
      <c r="NC3">
        <f>MATCH(NA3,MX3:MX8401)</f>
        <v>42</v>
      </c>
      <c r="NE3">
        <v>1</v>
      </c>
      <c r="NF3">
        <v>0</v>
      </c>
      <c r="NG3">
        <f t="shared" ref="NG3:NG66" si="143">NE3/NJ$2</f>
        <v>1.4573220046974021E-2</v>
      </c>
      <c r="NH3">
        <f t="shared" ref="NH3:NH66" si="144">IF(NE3&lt;NJ$2,0,(NJ$6*NJ$2^NK$6)*(NE3-NJ$2))</f>
        <v>0</v>
      </c>
      <c r="NI3">
        <f t="shared" si="34"/>
        <v>0</v>
      </c>
      <c r="NJ3">
        <f>LOOKUP(1,NG3:NG8401)</f>
        <v>0.9909789631942334</v>
      </c>
      <c r="NK3">
        <f>INDEX(NF3:NF8401,NL3)</f>
        <v>497.8</v>
      </c>
      <c r="NL3">
        <f>MATCH(NJ3,NG3:NG8401)</f>
        <v>68</v>
      </c>
      <c r="NN3">
        <v>1</v>
      </c>
      <c r="NO3">
        <v>0</v>
      </c>
      <c r="NP3" t="e">
        <f t="shared" ref="NP3:NP66" si="145">NN3/NS$2</f>
        <v>#DIV/0!</v>
      </c>
      <c r="NQ3" t="e">
        <f t="shared" ref="NQ3:NQ66" si="146">IF(NN3&lt;NS$2,0,(NS$6*NS$2^NT$6)*(NN3-NS$2))</f>
        <v>#NUM!</v>
      </c>
      <c r="NR3" t="e">
        <f t="shared" si="35"/>
        <v>#NUM!</v>
      </c>
      <c r="NW3">
        <v>1</v>
      </c>
      <c r="NX3">
        <v>158.80505050505042</v>
      </c>
      <c r="NY3" t="e">
        <f t="shared" ref="NY3:NY66" si="147">NW3/OB$2</f>
        <v>#DIV/0!</v>
      </c>
      <c r="NZ3" t="e">
        <f t="shared" ref="NZ3:NZ66" si="148">IF(NW3&lt;OB$2,0,(OB$6*OB$2^OC$6)*(NW3-OB$2))</f>
        <v>#NUM!</v>
      </c>
      <c r="OA3" t="e">
        <f t="shared" si="36"/>
        <v>#NUM!</v>
      </c>
      <c r="OF3">
        <v>1</v>
      </c>
      <c r="OG3">
        <f>140-(136)</f>
        <v>4</v>
      </c>
      <c r="OH3">
        <f t="shared" ref="OH3:OH66" si="149">OF3/OK$2</f>
        <v>1.2831451609649218E-3</v>
      </c>
      <c r="OI3">
        <f t="shared" ref="OI3:OI66" si="150">IF(OF3&lt;OK$2,0,(OK$6*OK$2^OL$6)*(OF3-OK$2))</f>
        <v>0</v>
      </c>
      <c r="OJ3">
        <f t="shared" si="37"/>
        <v>16</v>
      </c>
      <c r="OK3">
        <f>LOOKUP(1,OH3:OH8401)</f>
        <v>0.99957008039167405</v>
      </c>
      <c r="OL3">
        <f>INDEX(OG3:OG8401,OM3)</f>
        <v>165</v>
      </c>
      <c r="OM3">
        <f>MATCH(OK3,OH3:OH8401)</f>
        <v>779</v>
      </c>
      <c r="OO3">
        <v>1</v>
      </c>
      <c r="OP3">
        <v>0</v>
      </c>
      <c r="OQ3">
        <f t="shared" ref="OQ3:OQ66" si="151">OO3/OT$2</f>
        <v>1.3255790974058446E-3</v>
      </c>
      <c r="OR3">
        <f t="shared" ref="OR3:OR66" si="152">IF(OO3&lt;OT$2,0,(OT$6*OT$2^OU$6)*(OO3-OT$2))</f>
        <v>0</v>
      </c>
      <c r="OS3">
        <f t="shared" si="38"/>
        <v>0</v>
      </c>
      <c r="OT3">
        <f>LOOKUP(1,OQ3:OQ8401)</f>
        <v>0.99948663944400673</v>
      </c>
      <c r="OU3">
        <f>INDEX(OP3:OP8401,OV3)</f>
        <v>112</v>
      </c>
      <c r="OV3">
        <f>MATCH(OT3,OQ3:OQ8401)</f>
        <v>754</v>
      </c>
      <c r="OX3">
        <v>0.25</v>
      </c>
      <c r="OY3">
        <v>52</v>
      </c>
      <c r="OZ3">
        <f t="shared" ref="OZ3:OZ31" si="153">OX3/PC$2</f>
        <v>4.3603347147607406E-2</v>
      </c>
      <c r="PA3">
        <f t="shared" ref="PA3:PA31" si="154">IF(OX3&lt;PC$2,0,(PC$6*PC$2^PD$6)*(OX3-PC$2))</f>
        <v>0</v>
      </c>
      <c r="PB3">
        <f t="shared" si="39"/>
        <v>2704</v>
      </c>
      <c r="PC3">
        <f>LOOKUP(1,OZ3:OZ8401)</f>
        <v>0.95927363724736292</v>
      </c>
      <c r="PD3">
        <f>INDEX(OY3:OY8401,PE3)</f>
        <v>104</v>
      </c>
      <c r="PE3">
        <f>MATCH(PC3,OZ3:OZ8401)</f>
        <v>22</v>
      </c>
      <c r="PG3">
        <v>1</v>
      </c>
      <c r="PH3">
        <v>0</v>
      </c>
      <c r="PI3">
        <f t="shared" ref="PI3:PI66" si="155">PG3/PL$2</f>
        <v>1.223183860176345E-2</v>
      </c>
      <c r="PJ3">
        <f t="shared" ref="PJ3:PJ66" si="156">IF(PG3&lt;PL$2,0,(PL$6*PL$2^PM$6)*(PG3-PL$2))</f>
        <v>0</v>
      </c>
      <c r="PK3">
        <f t="shared" si="40"/>
        <v>0</v>
      </c>
      <c r="PL3">
        <f>LOOKUP(1,PI3:PI8401)</f>
        <v>0.99077892674283941</v>
      </c>
      <c r="PM3">
        <f>INDEX(PH3:PH8401,PN3)</f>
        <v>159.9</v>
      </c>
      <c r="PN3">
        <f>MATCH(PL3,PI3:PI8401)</f>
        <v>81</v>
      </c>
      <c r="PP3">
        <v>1</v>
      </c>
      <c r="PQ3">
        <v>0</v>
      </c>
      <c r="PR3">
        <f t="shared" ref="PR3:PR53" si="157">PP3/PU$2</f>
        <v>2.4657205927139964E-2</v>
      </c>
      <c r="PS3">
        <f t="shared" ref="PS3:PS53" si="158">IF(PP3&lt;PU$2,0,(PU$6*PU$2^PV$6)*(PP3-PU$2))</f>
        <v>0</v>
      </c>
      <c r="PT3">
        <f t="shared" si="41"/>
        <v>0</v>
      </c>
      <c r="PU3">
        <f>LOOKUP(1,PR3:PR8401)</f>
        <v>0.98628823708559854</v>
      </c>
      <c r="PV3">
        <f>INDEX(PQ3:PQ8401,PW3)</f>
        <v>36.1</v>
      </c>
      <c r="PW3">
        <f>MATCH(PU3,PR3:PR8401)</f>
        <v>40</v>
      </c>
      <c r="PY3">
        <v>1</v>
      </c>
      <c r="PZ3">
        <v>0</v>
      </c>
      <c r="QA3">
        <f t="shared" ref="QA3:QA49" si="159">PY3/QD$2</f>
        <v>2.7309652664501409E-2</v>
      </c>
      <c r="QB3">
        <f t="shared" ref="QB3:QB49" si="160">IF(PY3&lt;QD$2,0,(QD$6*QD$2^QE$6)*(PY3-QD$2))</f>
        <v>0</v>
      </c>
      <c r="QC3">
        <f t="shared" si="42"/>
        <v>0</v>
      </c>
      <c r="QD3">
        <f>LOOKUP(1,QA3:QA8401)</f>
        <v>0.98314749592205064</v>
      </c>
      <c r="QE3">
        <f>INDEX(PZ3:PZ8401,QF3)</f>
        <v>63.9</v>
      </c>
      <c r="QF3">
        <f>MATCH(QD3,QA3:QA8401)</f>
        <v>36</v>
      </c>
      <c r="QH3">
        <v>1</v>
      </c>
      <c r="QI3">
        <v>20</v>
      </c>
      <c r="QJ3">
        <f t="shared" ref="QJ3:QJ47" si="161">QH3/QM$2</f>
        <v>2.9282354652757556E-2</v>
      </c>
      <c r="QK3">
        <f t="shared" ref="QK3:QK47" si="162">IF(QH3&lt;QM$2,0,(QM$6*QM$2^QN$6)*(QH3-QM$2))</f>
        <v>0</v>
      </c>
      <c r="QL3">
        <f t="shared" si="43"/>
        <v>400</v>
      </c>
      <c r="QM3">
        <f>LOOKUP(1,QJ3:QJ8401)</f>
        <v>0.99560005819375696</v>
      </c>
      <c r="QN3">
        <f>INDEX(QI3:QI8401,QO3)</f>
        <v>119.9</v>
      </c>
      <c r="QO3">
        <f>MATCH(QM3,QJ3:QJ8401)</f>
        <v>34</v>
      </c>
    </row>
    <row r="4" spans="1:457" x14ac:dyDescent="0.25">
      <c r="A4">
        <v>2</v>
      </c>
      <c r="B4">
        <v>0</v>
      </c>
      <c r="C4">
        <f t="shared" si="44"/>
        <v>3.5212328938580451E-2</v>
      </c>
      <c r="D4">
        <f t="shared" si="45"/>
        <v>0</v>
      </c>
      <c r="E4">
        <f t="shared" si="46"/>
        <v>0</v>
      </c>
      <c r="F4">
        <f>INDEX(C2:C8400,H4)</f>
        <v>1.003551374749543</v>
      </c>
      <c r="G4">
        <f>INDEX(B2:B8400,H4)</f>
        <v>249</v>
      </c>
      <c r="H4">
        <f>H3+1</f>
        <v>58</v>
      </c>
      <c r="J4">
        <v>2</v>
      </c>
      <c r="K4">
        <v>0</v>
      </c>
      <c r="L4">
        <f t="shared" si="47"/>
        <v>1.6452931258736914E-2</v>
      </c>
      <c r="M4">
        <f t="shared" si="48"/>
        <v>0</v>
      </c>
      <c r="N4">
        <f t="shared" si="49"/>
        <v>0</v>
      </c>
      <c r="O4">
        <f>INDEX(L2:L8400,Q4)</f>
        <v>1.0036288067829517</v>
      </c>
      <c r="P4">
        <f>INDEX(K2:K8400,Q4)</f>
        <v>261</v>
      </c>
      <c r="Q4">
        <f>Q3+1</f>
        <v>123</v>
      </c>
      <c r="S4">
        <v>2</v>
      </c>
      <c r="T4">
        <v>0</v>
      </c>
      <c r="U4">
        <f t="shared" si="50"/>
        <v>4.7004193414867175E-2</v>
      </c>
      <c r="V4">
        <f t="shared" si="51"/>
        <v>0</v>
      </c>
      <c r="W4">
        <f t="shared" si="52"/>
        <v>0</v>
      </c>
      <c r="X4">
        <f>INDEX(U2:U8400,Z4)</f>
        <v>1.0105901584196442</v>
      </c>
      <c r="Y4">
        <f>INDEX(T2:T8400,Z4)</f>
        <v>220</v>
      </c>
      <c r="Z4">
        <f>Z3+1</f>
        <v>44</v>
      </c>
      <c r="AB4">
        <v>2</v>
      </c>
      <c r="AC4">
        <v>10.200000000000003</v>
      </c>
      <c r="AD4">
        <f t="shared" si="53"/>
        <v>1.8627366360604136E-2</v>
      </c>
      <c r="AE4">
        <f t="shared" si="54"/>
        <v>0</v>
      </c>
      <c r="AF4">
        <f t="shared" si="55"/>
        <v>104.04000000000006</v>
      </c>
      <c r="AG4">
        <f>INDEX(AD2:AD8400,AI4)</f>
        <v>1.0058777834726234</v>
      </c>
      <c r="AH4">
        <f>INDEX(AC2:AC8400,AI4)</f>
        <v>186</v>
      </c>
      <c r="AI4">
        <f>AI3+1</f>
        <v>109</v>
      </c>
      <c r="AK4">
        <v>2</v>
      </c>
      <c r="AL4">
        <v>-0.68965517241379359</v>
      </c>
      <c r="AM4">
        <f t="shared" si="56"/>
        <v>6.3465681500648144E-2</v>
      </c>
      <c r="AN4">
        <f t="shared" si="57"/>
        <v>0</v>
      </c>
      <c r="AO4">
        <f t="shared" si="58"/>
        <v>0.47562425683709936</v>
      </c>
      <c r="AP4">
        <f>INDEX(AM2:AM8400,AR4)</f>
        <v>1.0154509040103703</v>
      </c>
      <c r="AQ4">
        <f>INDEX(AL2:AL8400,AR4)</f>
        <v>163.31034482758622</v>
      </c>
      <c r="AR4">
        <f>AR3+1</f>
        <v>33</v>
      </c>
      <c r="AT4">
        <v>2</v>
      </c>
      <c r="AU4">
        <v>-1.8100000000000023</v>
      </c>
      <c r="AV4">
        <f t="shared" si="59"/>
        <v>4.8966428816514453E-2</v>
      </c>
      <c r="AW4">
        <f t="shared" si="60"/>
        <v>0</v>
      </c>
      <c r="AX4">
        <f t="shared" si="61"/>
        <v>3.2761000000000084</v>
      </c>
      <c r="AY4">
        <f>INDEX(AV2:AV8400,BA4)</f>
        <v>1.0038117907385462</v>
      </c>
      <c r="AZ4">
        <f>INDEX(AU2:AU8400,BA4)</f>
        <v>394.29</v>
      </c>
      <c r="BA4">
        <f>BA3+1</f>
        <v>42</v>
      </c>
      <c r="BC4">
        <v>2</v>
      </c>
      <c r="BD4">
        <v>-4</v>
      </c>
      <c r="BE4">
        <f t="shared" si="62"/>
        <v>2.2681665652674834E-2</v>
      </c>
      <c r="BF4">
        <f t="shared" si="63"/>
        <v>0</v>
      </c>
      <c r="BG4">
        <f t="shared" si="0"/>
        <v>16</v>
      </c>
      <c r="BH4">
        <f>INDEX(BE2:BE8400,BJ4)</f>
        <v>1.0093341215440301</v>
      </c>
      <c r="BI4">
        <f>INDEX(BD2:BD8400,BJ4)</f>
        <v>159.9</v>
      </c>
      <c r="BJ4">
        <f>BJ3+1</f>
        <v>90</v>
      </c>
      <c r="BL4">
        <v>2</v>
      </c>
      <c r="BM4">
        <v>0</v>
      </c>
      <c r="BN4">
        <f t="shared" si="64"/>
        <v>9.1547186868920841E-3</v>
      </c>
      <c r="BO4">
        <f t="shared" si="65"/>
        <v>0</v>
      </c>
      <c r="BP4">
        <f t="shared" si="1"/>
        <v>0</v>
      </c>
      <c r="BQ4">
        <f>INDEX(BN2:BN8400,BS4)</f>
        <v>1.0024416962146832</v>
      </c>
      <c r="BR4">
        <f>INDEX(BM2:BM8400,BS4)</f>
        <v>172.9</v>
      </c>
      <c r="BS4">
        <f>BS3+1</f>
        <v>220</v>
      </c>
      <c r="BU4">
        <v>2</v>
      </c>
      <c r="BV4">
        <v>0</v>
      </c>
      <c r="BW4">
        <f t="shared" si="66"/>
        <v>5.9481794990346913E-2</v>
      </c>
      <c r="BX4">
        <f t="shared" si="67"/>
        <v>0</v>
      </c>
      <c r="BY4">
        <f t="shared" si="2"/>
        <v>0</v>
      </c>
      <c r="BZ4">
        <f>INDEX(BW2:BW8400,CB4)</f>
        <v>1.0111905148358975</v>
      </c>
      <c r="CA4">
        <f>INDEX(BV2:BV8400,CB4)</f>
        <v>176</v>
      </c>
      <c r="CB4">
        <f>CB3+1</f>
        <v>35</v>
      </c>
      <c r="CD4">
        <v>2</v>
      </c>
      <c r="CE4">
        <v>4</v>
      </c>
      <c r="CF4">
        <f t="shared" si="68"/>
        <v>4.2499434597865308E-2</v>
      </c>
      <c r="CG4">
        <f t="shared" si="69"/>
        <v>0</v>
      </c>
      <c r="CH4">
        <f t="shared" si="3"/>
        <v>16</v>
      </c>
      <c r="CI4">
        <f>INDEX(CF2:CF8400,CK4)</f>
        <v>1.0199864303487676</v>
      </c>
      <c r="CJ4">
        <f>INDEX(CE2:CE8400,CK4)</f>
        <v>479.6</v>
      </c>
      <c r="CK4">
        <f>CK3+1</f>
        <v>49</v>
      </c>
      <c r="CM4">
        <v>2</v>
      </c>
      <c r="CN4">
        <v>6.2580645161290889</v>
      </c>
      <c r="CO4">
        <f t="shared" si="70"/>
        <v>3.0041853352370466E-2</v>
      </c>
      <c r="CP4">
        <f t="shared" si="71"/>
        <v>0</v>
      </c>
      <c r="CQ4">
        <f t="shared" si="4"/>
        <v>39.163371488034009</v>
      </c>
      <c r="CR4">
        <f>INDEX(CO2:CO8400,CT4)</f>
        <v>1.0064020873044106</v>
      </c>
      <c r="CS4">
        <f>INDEX(CN2:CN8400,CT4)</f>
        <v>154.15806451612909</v>
      </c>
      <c r="CT4">
        <f>CT3+1</f>
        <v>68</v>
      </c>
      <c r="CV4">
        <v>2</v>
      </c>
      <c r="CW4">
        <v>47.684999999999818</v>
      </c>
      <c r="CX4">
        <f t="shared" si="72"/>
        <v>1.3937964660567631E-2</v>
      </c>
      <c r="CY4">
        <f t="shared" si="73"/>
        <v>0</v>
      </c>
      <c r="CZ4">
        <f t="shared" si="5"/>
        <v>2273.8592249999824</v>
      </c>
      <c r="DA4">
        <f>INDEX(CX2:CX8400,DC4)</f>
        <v>1.0035334555608693</v>
      </c>
      <c r="DB4">
        <f>INDEX(CW2:CW8400,DC4)</f>
        <v>51.684999999999818</v>
      </c>
      <c r="DC4">
        <f>DC3+1</f>
        <v>145</v>
      </c>
      <c r="DE4">
        <v>2</v>
      </c>
      <c r="DF4">
        <v>0</v>
      </c>
      <c r="DG4">
        <f t="shared" si="74"/>
        <v>5.184889728424593E-3</v>
      </c>
      <c r="DH4">
        <f t="shared" si="75"/>
        <v>0</v>
      </c>
      <c r="DI4">
        <f t="shared" si="6"/>
        <v>0</v>
      </c>
      <c r="DJ4">
        <f>INDEX(DG2:DG8400,DL4)</f>
        <v>1.0006837175859464</v>
      </c>
      <c r="DK4">
        <f>INDEX(DF2:DF8400,DL4)</f>
        <v>144</v>
      </c>
      <c r="DL4">
        <f>DL3+1</f>
        <v>387</v>
      </c>
      <c r="DN4">
        <v>2</v>
      </c>
      <c r="DO4">
        <v>0</v>
      </c>
      <c r="DP4">
        <f t="shared" si="76"/>
        <v>4.7536128351352278E-2</v>
      </c>
      <c r="DQ4">
        <f t="shared" si="77"/>
        <v>0</v>
      </c>
      <c r="DR4">
        <f t="shared" si="7"/>
        <v>0</v>
      </c>
      <c r="DS4">
        <f>INDEX(DP2:DP8400,DU4)</f>
        <v>1.022026759554074</v>
      </c>
      <c r="DT4">
        <f>INDEX(DO2:DO8400,DU4)</f>
        <v>296</v>
      </c>
      <c r="DU4">
        <f>DU3+1</f>
        <v>44</v>
      </c>
      <c r="DW4">
        <v>2</v>
      </c>
      <c r="DX4">
        <v>0</v>
      </c>
      <c r="DY4">
        <f t="shared" si="78"/>
        <v>3.9714331350771265E-2</v>
      </c>
      <c r="DZ4">
        <f t="shared" si="79"/>
        <v>0</v>
      </c>
      <c r="EA4">
        <f t="shared" si="8"/>
        <v>0</v>
      </c>
      <c r="EB4">
        <f>INDEX(DY2:DY8400,ED4)</f>
        <v>1.0127154494446673</v>
      </c>
      <c r="EC4">
        <f>INDEX(DX2:DX8400,ED4)</f>
        <v>256</v>
      </c>
      <c r="ED4">
        <f>ED3+1</f>
        <v>52</v>
      </c>
      <c r="EF4">
        <v>2</v>
      </c>
      <c r="EG4">
        <v>4.4000000000000057</v>
      </c>
      <c r="EH4">
        <f t="shared" si="80"/>
        <v>3.084008237207405E-2</v>
      </c>
      <c r="EI4">
        <f t="shared" si="81"/>
        <v>0</v>
      </c>
      <c r="EJ4">
        <f t="shared" si="9"/>
        <v>19.360000000000049</v>
      </c>
      <c r="EK4">
        <f>INDEX(EH2:EH8400,EM4)</f>
        <v>1.0023026770924066</v>
      </c>
      <c r="EL4">
        <f>INDEX(EG2:EG8400,EM4)</f>
        <v>339.2</v>
      </c>
      <c r="EM4">
        <f>EM3+1</f>
        <v>66</v>
      </c>
      <c r="EO4">
        <v>2</v>
      </c>
      <c r="EP4">
        <v>-5.5402298850574567</v>
      </c>
      <c r="EQ4">
        <f t="shared" si="82"/>
        <v>1.6098178636273691E-2</v>
      </c>
      <c r="ER4">
        <f t="shared" si="83"/>
        <v>0</v>
      </c>
      <c r="ES4">
        <f t="shared" si="10"/>
        <v>30.69414717928376</v>
      </c>
      <c r="ET4">
        <f>INDEX(EQ2:EQ8400,EV4)</f>
        <v>1.0061361647671057</v>
      </c>
      <c r="EU4">
        <f>INDEX(EP2:EP8400,EV4)</f>
        <v>218.35977011494253</v>
      </c>
      <c r="EV4">
        <f>EV3+1</f>
        <v>126</v>
      </c>
      <c r="EX4">
        <v>2</v>
      </c>
      <c r="EY4">
        <v>0</v>
      </c>
      <c r="EZ4">
        <f t="shared" si="84"/>
        <v>6.4398328358894717E-3</v>
      </c>
      <c r="FA4">
        <f t="shared" si="85"/>
        <v>0</v>
      </c>
      <c r="FB4">
        <f t="shared" si="11"/>
        <v>0</v>
      </c>
      <c r="FC4">
        <f>INDEX(EZ2:EZ8400,FE4)</f>
        <v>1.0013940059808129</v>
      </c>
      <c r="FD4">
        <f>INDEX(EY2:EY8400,FE4)</f>
        <v>32.1</v>
      </c>
      <c r="FE4">
        <f>FE3+1</f>
        <v>312</v>
      </c>
      <c r="FG4">
        <v>2</v>
      </c>
      <c r="FH4">
        <v>0</v>
      </c>
      <c r="FI4">
        <f t="shared" si="86"/>
        <v>3.4844645585535093E-2</v>
      </c>
      <c r="FJ4">
        <f t="shared" si="87"/>
        <v>0</v>
      </c>
      <c r="FK4">
        <f t="shared" si="12"/>
        <v>0</v>
      </c>
      <c r="FL4">
        <f>INDEX(FI2:FI8400,FN4)</f>
        <v>1.0104947219805178</v>
      </c>
      <c r="FM4">
        <f>INDEX(FH2:FH8400,FN4)</f>
        <v>329</v>
      </c>
      <c r="FN4">
        <f>FN3+1</f>
        <v>59</v>
      </c>
      <c r="FP4">
        <v>2</v>
      </c>
      <c r="FQ4">
        <v>0</v>
      </c>
      <c r="FR4" t="e">
        <f t="shared" si="88"/>
        <v>#DIV/0!</v>
      </c>
      <c r="FS4" t="e">
        <f t="shared" si="89"/>
        <v>#NUM!</v>
      </c>
      <c r="FT4" t="e">
        <f t="shared" si="13"/>
        <v>#NUM!</v>
      </c>
      <c r="FW4" t="e">
        <f>FW3+1</f>
        <v>#N/A</v>
      </c>
      <c r="FY4">
        <v>2</v>
      </c>
      <c r="FZ4">
        <v>0</v>
      </c>
      <c r="GA4">
        <f t="shared" si="90"/>
        <v>2.3745594516897648E-2</v>
      </c>
      <c r="GB4">
        <f t="shared" si="91"/>
        <v>0</v>
      </c>
      <c r="GC4">
        <f t="shared" si="14"/>
        <v>0</v>
      </c>
      <c r="GD4">
        <f>INDEX(GA2:GA8400,GF4)</f>
        <v>1.0091877669681499</v>
      </c>
      <c r="GE4">
        <f>INDEX(FZ2:FZ8400,GF4)</f>
        <v>228</v>
      </c>
      <c r="GF4">
        <f>GF3+1</f>
        <v>86</v>
      </c>
      <c r="GH4">
        <v>2</v>
      </c>
      <c r="GI4">
        <v>0</v>
      </c>
      <c r="GJ4">
        <f t="shared" si="92"/>
        <v>2.6213363744813471E-2</v>
      </c>
      <c r="GK4">
        <f t="shared" si="93"/>
        <v>0</v>
      </c>
      <c r="GL4">
        <f t="shared" si="15"/>
        <v>0</v>
      </c>
      <c r="GM4">
        <f>INDEX(GJ2:GJ8400,GO4)</f>
        <v>1.0092145041753187</v>
      </c>
      <c r="GN4">
        <f>INDEX(GI2:GI8400,GO4)</f>
        <v>601</v>
      </c>
      <c r="GO4">
        <f>GO3+1</f>
        <v>78</v>
      </c>
      <c r="GQ4">
        <v>2</v>
      </c>
      <c r="GR4">
        <v>-2.0224719101123583</v>
      </c>
      <c r="GS4">
        <f t="shared" si="94"/>
        <v>1.4735372100274586E-2</v>
      </c>
      <c r="GT4">
        <f t="shared" si="95"/>
        <v>0</v>
      </c>
      <c r="GU4">
        <f t="shared" si="96"/>
        <v>4.0903926271935314</v>
      </c>
      <c r="GV4">
        <f>INDEX(GS2:GS8400,GX4)</f>
        <v>1.002005302818672</v>
      </c>
      <c r="GW4">
        <f>INDEX(GR2:GR8400,GX4)</f>
        <v>492.97752808988764</v>
      </c>
      <c r="GX4">
        <f>GX3+1</f>
        <v>137</v>
      </c>
      <c r="GZ4">
        <v>2</v>
      </c>
      <c r="HA4">
        <v>-40.856249999999989</v>
      </c>
      <c r="HB4">
        <f t="shared" si="97"/>
        <v>1.282051282051282E-2</v>
      </c>
      <c r="HC4">
        <f t="shared" si="98"/>
        <v>0</v>
      </c>
      <c r="HD4">
        <f t="shared" si="99"/>
        <v>1669.2331640624991</v>
      </c>
      <c r="HE4">
        <f>INDEX(HB2:HB8400,HG4)</f>
        <v>1.0064102564102564</v>
      </c>
      <c r="HF4">
        <f>INDEX(HA2:HA8400,HG4)</f>
        <v>432.59375</v>
      </c>
      <c r="HG4">
        <f>HG3+1</f>
        <v>158</v>
      </c>
      <c r="HI4">
        <v>2</v>
      </c>
      <c r="HJ4">
        <v>-12</v>
      </c>
      <c r="HK4">
        <f t="shared" si="100"/>
        <v>7.1428571428571426E-3</v>
      </c>
      <c r="HL4">
        <f t="shared" si="101"/>
        <v>0</v>
      </c>
      <c r="HM4">
        <f t="shared" si="102"/>
        <v>144</v>
      </c>
      <c r="HN4">
        <f>INDEX(HK2:HK8400,HP4)</f>
        <v>1.0035714285714286</v>
      </c>
      <c r="HO4">
        <f>INDEX(HJ2:HJ8400,HP4)</f>
        <v>362</v>
      </c>
      <c r="HP4">
        <f>HP3+1</f>
        <v>282</v>
      </c>
      <c r="HR4">
        <v>81</v>
      </c>
      <c r="HS4">
        <v>0</v>
      </c>
      <c r="HT4" t="e">
        <f t="shared" si="103"/>
        <v>#DIV/0!</v>
      </c>
      <c r="HU4" t="e">
        <f t="shared" si="104"/>
        <v>#NUM!</v>
      </c>
      <c r="HV4" t="e">
        <f t="shared" si="105"/>
        <v>#NUM!</v>
      </c>
      <c r="IA4">
        <v>2</v>
      </c>
      <c r="IB4">
        <v>0</v>
      </c>
      <c r="IC4">
        <f t="shared" si="106"/>
        <v>3.0677288733667548E-3</v>
      </c>
      <c r="ID4">
        <f t="shared" si="107"/>
        <v>0</v>
      </c>
      <c r="IE4">
        <f t="shared" si="108"/>
        <v>0</v>
      </c>
      <c r="IF4">
        <f>INDEX(IC2:IC8400,IH4)</f>
        <v>1.000079612717562</v>
      </c>
      <c r="IG4">
        <f>INDEX(IB2:IB8400,IH4)</f>
        <v>108</v>
      </c>
      <c r="IH4">
        <f>IH3+1</f>
        <v>653</v>
      </c>
      <c r="IJ4">
        <v>2</v>
      </c>
      <c r="IK4">
        <v>0</v>
      </c>
      <c r="IL4">
        <f t="shared" si="109"/>
        <v>2.7859516809300238E-3</v>
      </c>
      <c r="IM4">
        <f t="shared" si="110"/>
        <v>0</v>
      </c>
      <c r="IN4">
        <f t="shared" si="111"/>
        <v>0</v>
      </c>
      <c r="IO4">
        <f>INDEX(IL2:IL8400,IQ4)</f>
        <v>1.0001566534538786</v>
      </c>
      <c r="IP4">
        <f>INDEX(IK2:IK8400,IQ4)</f>
        <v>79.8</v>
      </c>
      <c r="IQ4">
        <f>IQ3+1</f>
        <v>719</v>
      </c>
      <c r="IS4">
        <v>2</v>
      </c>
      <c r="IT4">
        <v>4</v>
      </c>
      <c r="IU4">
        <f t="shared" si="112"/>
        <v>2.2896096544919083E-2</v>
      </c>
      <c r="IV4">
        <f t="shared" si="113"/>
        <v>0</v>
      </c>
      <c r="IW4">
        <f t="shared" si="114"/>
        <v>16</v>
      </c>
      <c r="IX4">
        <f>INDEX(IU2:IU8400,IZ4)</f>
        <v>1.0074282479764396</v>
      </c>
      <c r="IY4">
        <f>INDEX(IT2:IT8400,IZ4)</f>
        <v>157</v>
      </c>
      <c r="IZ4">
        <f>IZ3+1</f>
        <v>89</v>
      </c>
      <c r="JJ4">
        <v>2</v>
      </c>
      <c r="JK4">
        <v>0</v>
      </c>
      <c r="JL4">
        <f t="shared" si="115"/>
        <v>3.6252168493200787E-2</v>
      </c>
      <c r="JM4">
        <f t="shared" si="116"/>
        <v>0</v>
      </c>
      <c r="JN4">
        <f t="shared" si="117"/>
        <v>0</v>
      </c>
      <c r="JO4">
        <f>INDEX(JL2:JL8400,JQ4)</f>
        <v>1.015060717809622</v>
      </c>
      <c r="JP4">
        <f>INDEX(JK2:JK8400,JQ4)</f>
        <v>471</v>
      </c>
      <c r="JQ4">
        <f>JQ3+1</f>
        <v>57</v>
      </c>
      <c r="JS4">
        <v>2</v>
      </c>
      <c r="JT4">
        <v>84.567391304347893</v>
      </c>
      <c r="JU4">
        <f t="shared" si="118"/>
        <v>3.0510194882877883E-2</v>
      </c>
      <c r="JV4">
        <f t="shared" si="119"/>
        <v>0</v>
      </c>
      <c r="JW4">
        <f t="shared" si="120"/>
        <v>7151.6436720226957</v>
      </c>
      <c r="JX4">
        <f>INDEX(JU2:JU8400,JZ4)</f>
        <v>1.0068364311349702</v>
      </c>
      <c r="JY4">
        <f>INDEX(JT2:JT8400,JZ4)</f>
        <v>405.56739130434789</v>
      </c>
      <c r="JZ4">
        <f>JZ3+1</f>
        <v>67</v>
      </c>
      <c r="KB4">
        <v>2</v>
      </c>
      <c r="KC4">
        <v>0</v>
      </c>
      <c r="KD4">
        <f t="shared" si="121"/>
        <v>2.0421681948127674E-2</v>
      </c>
      <c r="KE4">
        <f t="shared" si="122"/>
        <v>0</v>
      </c>
      <c r="KF4">
        <f t="shared" si="123"/>
        <v>0</v>
      </c>
      <c r="KG4">
        <f>INDEX(KD2:KD8400,KI4)</f>
        <v>1.000662415458256</v>
      </c>
      <c r="KH4">
        <f>INDEX(KC2:KC8400,KI4)</f>
        <v>360.9</v>
      </c>
      <c r="KI4">
        <f>KI3+1</f>
        <v>99</v>
      </c>
      <c r="KK4">
        <v>2</v>
      </c>
      <c r="KL4">
        <v>0</v>
      </c>
      <c r="KM4">
        <f t="shared" si="124"/>
        <v>1.0853437906262003E-2</v>
      </c>
      <c r="KN4">
        <f t="shared" si="125"/>
        <v>0</v>
      </c>
      <c r="KO4">
        <f t="shared" si="126"/>
        <v>0</v>
      </c>
      <c r="KP4">
        <f>INDEX(KM2:KM8400,KR4)</f>
        <v>1.0039430063292354</v>
      </c>
      <c r="KQ4">
        <f>INDEX(KL2:KL8400,KR4)</f>
        <v>571</v>
      </c>
      <c r="KR4">
        <f>KR3+1</f>
        <v>186</v>
      </c>
      <c r="KT4">
        <v>2</v>
      </c>
      <c r="KU4">
        <v>106.59019607843122</v>
      </c>
      <c r="KV4">
        <f t="shared" si="127"/>
        <v>4.1878271827962736E-3</v>
      </c>
      <c r="KW4">
        <f t="shared" si="128"/>
        <v>0</v>
      </c>
      <c r="KX4">
        <f t="shared" si="129"/>
        <v>11361.469900038413</v>
      </c>
      <c r="KY4">
        <f>INDEX(KV2:KV8400,LA4)</f>
        <v>1.0008906966883095</v>
      </c>
      <c r="KZ4">
        <f>INDEX(KU2:KU8400,LA4)</f>
        <v>442.59019607843123</v>
      </c>
      <c r="LA4">
        <f>LA3+1</f>
        <v>479</v>
      </c>
      <c r="LC4">
        <v>2</v>
      </c>
      <c r="LD4">
        <v>0</v>
      </c>
      <c r="LE4">
        <f t="shared" si="130"/>
        <v>2.1409718951407603E-3</v>
      </c>
      <c r="LF4">
        <f t="shared" si="131"/>
        <v>0</v>
      </c>
      <c r="LG4">
        <f t="shared" si="132"/>
        <v>0</v>
      </c>
      <c r="LH4">
        <f>INDEX(LE2:LE8400,LJ4)</f>
        <v>1.0009043609783055</v>
      </c>
      <c r="LI4">
        <f>INDEX(LD2:LD8400,LJ4)</f>
        <v>176</v>
      </c>
      <c r="LJ4">
        <f>LJ3+1</f>
        <v>936</v>
      </c>
      <c r="LL4">
        <v>2</v>
      </c>
      <c r="LM4">
        <v>0</v>
      </c>
      <c r="LN4">
        <f t="shared" si="133"/>
        <v>1.9351574419320373E-2</v>
      </c>
      <c r="LO4">
        <f t="shared" si="134"/>
        <v>0</v>
      </c>
      <c r="LP4">
        <f t="shared" si="29"/>
        <v>0</v>
      </c>
      <c r="LQ4">
        <f>INDEX(LN2:LN8400,LS4)</f>
        <v>1.0062818698046594</v>
      </c>
      <c r="LR4">
        <f>INDEX(LM2:LM8400,LS4)</f>
        <v>95</v>
      </c>
      <c r="LS4">
        <f>LS3+1</f>
        <v>105</v>
      </c>
      <c r="LU4">
        <v>2</v>
      </c>
      <c r="LV4">
        <v>0</v>
      </c>
      <c r="LW4">
        <f t="shared" si="135"/>
        <v>4.0381395823665275E-2</v>
      </c>
      <c r="LX4">
        <f t="shared" si="136"/>
        <v>0</v>
      </c>
      <c r="LY4">
        <f t="shared" si="30"/>
        <v>0</v>
      </c>
      <c r="LZ4">
        <f>INDEX(LW2:LW8400,MB4)</f>
        <v>1.0095348955916319</v>
      </c>
      <c r="MA4">
        <f>INDEX(LV2:LV8400,MB4)</f>
        <v>132.9</v>
      </c>
      <c r="MB4">
        <f>MB3+1</f>
        <v>51</v>
      </c>
      <c r="MD4">
        <v>2</v>
      </c>
      <c r="ME4">
        <v>0</v>
      </c>
      <c r="MF4">
        <f t="shared" si="137"/>
        <v>8.0195953479603774E-2</v>
      </c>
      <c r="MG4">
        <f t="shared" si="138"/>
        <v>0</v>
      </c>
      <c r="MH4">
        <f t="shared" si="31"/>
        <v>0</v>
      </c>
      <c r="MI4">
        <f>INDEX(MF3:MF8401,MK4)</f>
        <v>1.0024494184950472</v>
      </c>
      <c r="MJ4">
        <f>INDEX(ME3:ME8401,MK4)</f>
        <v>201</v>
      </c>
      <c r="MK4">
        <f>MK3+1</f>
        <v>25</v>
      </c>
      <c r="MM4">
        <v>2</v>
      </c>
      <c r="MN4">
        <v>0</v>
      </c>
      <c r="MO4">
        <f t="shared" si="139"/>
        <v>8.7640598686871286E-3</v>
      </c>
      <c r="MP4">
        <f t="shared" si="140"/>
        <v>0</v>
      </c>
      <c r="MQ4">
        <f t="shared" si="32"/>
        <v>0</v>
      </c>
      <c r="MR4">
        <f>INDEX(MO3:MO8401,MT4)</f>
        <v>1.0034848549646762</v>
      </c>
      <c r="MS4">
        <f>INDEX(MN3:MN8401,MT4)</f>
        <v>116</v>
      </c>
      <c r="MT4">
        <f>MT3+1</f>
        <v>229</v>
      </c>
      <c r="MV4">
        <v>2</v>
      </c>
      <c r="MW4">
        <v>0</v>
      </c>
      <c r="MX4">
        <f t="shared" si="141"/>
        <v>4.7027409234840167E-2</v>
      </c>
      <c r="MY4">
        <f t="shared" si="142"/>
        <v>0</v>
      </c>
      <c r="MZ4">
        <f t="shared" si="33"/>
        <v>0</v>
      </c>
      <c r="NA4">
        <f>INDEX(MX3:MX8401,NC4)</f>
        <v>1.0110892985490636</v>
      </c>
      <c r="NB4">
        <f>INDEX(MW3:MW8401,NC4)</f>
        <v>256</v>
      </c>
      <c r="NC4">
        <f>NC3+1</f>
        <v>43</v>
      </c>
      <c r="NE4">
        <v>2</v>
      </c>
      <c r="NF4">
        <v>0</v>
      </c>
      <c r="NG4">
        <f t="shared" si="143"/>
        <v>2.9146440093948043E-2</v>
      </c>
      <c r="NH4">
        <f t="shared" si="144"/>
        <v>0</v>
      </c>
      <c r="NI4">
        <f t="shared" si="34"/>
        <v>0</v>
      </c>
      <c r="NJ4">
        <f>INDEX(NG3:NG8401,NL4)</f>
        <v>1.0055521832412075</v>
      </c>
      <c r="NK4">
        <f>INDEX(NF3:NF8401,NL4)</f>
        <v>641.79999999999995</v>
      </c>
      <c r="NL4">
        <f>NL3+1</f>
        <v>69</v>
      </c>
      <c r="NN4">
        <v>2</v>
      </c>
      <c r="NO4">
        <v>0</v>
      </c>
      <c r="NP4" t="e">
        <f t="shared" si="145"/>
        <v>#DIV/0!</v>
      </c>
      <c r="NQ4" t="e">
        <f t="shared" si="146"/>
        <v>#NUM!</v>
      </c>
      <c r="NR4" t="e">
        <f t="shared" si="35"/>
        <v>#NUM!</v>
      </c>
      <c r="NW4">
        <v>2</v>
      </c>
      <c r="NX4">
        <v>153.80505050505042</v>
      </c>
      <c r="NY4" t="e">
        <f t="shared" si="147"/>
        <v>#DIV/0!</v>
      </c>
      <c r="NZ4" t="e">
        <f t="shared" si="148"/>
        <v>#NUM!</v>
      </c>
      <c r="OA4" t="e">
        <f t="shared" si="36"/>
        <v>#NUM!</v>
      </c>
      <c r="OF4">
        <v>2</v>
      </c>
      <c r="OG4">
        <f>140-(136)</f>
        <v>4</v>
      </c>
      <c r="OH4">
        <f t="shared" si="149"/>
        <v>2.5662903219298436E-3</v>
      </c>
      <c r="OI4">
        <f t="shared" si="150"/>
        <v>0</v>
      </c>
      <c r="OJ4">
        <f t="shared" si="37"/>
        <v>16</v>
      </c>
      <c r="OK4">
        <f>INDEX(OH3:OH8401,OM4)</f>
        <v>1.000853225552639</v>
      </c>
      <c r="OL4">
        <f>INDEX(OG3:OG8401,OM4)</f>
        <v>165</v>
      </c>
      <c r="OM4">
        <f>OM3+1</f>
        <v>780</v>
      </c>
      <c r="OO4">
        <v>2</v>
      </c>
      <c r="OP4">
        <v>0</v>
      </c>
      <c r="OQ4">
        <f t="shared" si="151"/>
        <v>2.6511581948116892E-3</v>
      </c>
      <c r="OR4">
        <f t="shared" si="152"/>
        <v>0</v>
      </c>
      <c r="OS4">
        <f t="shared" si="38"/>
        <v>0</v>
      </c>
      <c r="OT4">
        <f>INDEX(OQ3:OQ8401,OV4)</f>
        <v>1.0008122185414126</v>
      </c>
      <c r="OU4">
        <f>INDEX(OP3:OP8401,OV4)</f>
        <v>120</v>
      </c>
      <c r="OV4">
        <f>OV3+1</f>
        <v>755</v>
      </c>
      <c r="OX4">
        <v>0.5</v>
      </c>
      <c r="OY4">
        <v>84</v>
      </c>
      <c r="OZ4">
        <f t="shared" si="153"/>
        <v>8.7206694295214812E-2</v>
      </c>
      <c r="PA4">
        <f t="shared" si="154"/>
        <v>0</v>
      </c>
      <c r="PB4">
        <f t="shared" si="39"/>
        <v>7056</v>
      </c>
      <c r="PC4">
        <f>INDEX(OZ3:OZ8401,PE4)</f>
        <v>1.0028769843949703</v>
      </c>
      <c r="PD4">
        <f>INDEX(OY3:OY8401,PE4)</f>
        <v>156</v>
      </c>
      <c r="PE4">
        <f>PE3+1</f>
        <v>23</v>
      </c>
      <c r="PG4">
        <v>2</v>
      </c>
      <c r="PH4">
        <v>0</v>
      </c>
      <c r="PI4">
        <f t="shared" si="155"/>
        <v>2.44636772035269E-2</v>
      </c>
      <c r="PJ4">
        <f t="shared" si="156"/>
        <v>0</v>
      </c>
      <c r="PK4">
        <f t="shared" si="40"/>
        <v>0</v>
      </c>
      <c r="PL4">
        <f>INDEX(PI3:PI8401,PN4)</f>
        <v>1.003010765344603</v>
      </c>
      <c r="PM4">
        <f>INDEX(PH3:PH8401,PN4)</f>
        <v>91.9</v>
      </c>
      <c r="PN4">
        <f>PN3+1</f>
        <v>82</v>
      </c>
      <c r="PP4">
        <v>2</v>
      </c>
      <c r="PQ4">
        <v>0</v>
      </c>
      <c r="PR4">
        <f t="shared" si="157"/>
        <v>4.9314411854279927E-2</v>
      </c>
      <c r="PS4">
        <f t="shared" si="158"/>
        <v>0</v>
      </c>
      <c r="PT4">
        <f t="shared" si="41"/>
        <v>0</v>
      </c>
      <c r="PU4">
        <f>INDEX(PR3:PR8401,PW4)</f>
        <v>1.0109454430127385</v>
      </c>
      <c r="PV4">
        <f>INDEX(PQ3:PQ8401,PW4)</f>
        <v>99.9</v>
      </c>
      <c r="PW4">
        <f>PW3+1</f>
        <v>41</v>
      </c>
      <c r="PY4">
        <v>2</v>
      </c>
      <c r="PZ4">
        <v>0</v>
      </c>
      <c r="QA4">
        <f t="shared" si="159"/>
        <v>5.4619305329002818E-2</v>
      </c>
      <c r="QB4">
        <f t="shared" si="160"/>
        <v>0</v>
      </c>
      <c r="QC4">
        <f t="shared" si="42"/>
        <v>0</v>
      </c>
      <c r="QD4">
        <f>INDEX(QA3:QA8401,QF4)</f>
        <v>1.0104571485865521</v>
      </c>
      <c r="QE4">
        <f>INDEX(PZ3:PZ8401,QF4)</f>
        <v>111.9</v>
      </c>
      <c r="QF4">
        <f>QF3+1</f>
        <v>37</v>
      </c>
      <c r="QH4">
        <v>2</v>
      </c>
      <c r="QI4">
        <v>20</v>
      </c>
      <c r="QJ4">
        <f t="shared" si="161"/>
        <v>5.8564709305515113E-2</v>
      </c>
      <c r="QK4">
        <f t="shared" si="162"/>
        <v>0</v>
      </c>
      <c r="QL4">
        <f t="shared" si="43"/>
        <v>400</v>
      </c>
      <c r="QM4">
        <f>INDEX(QJ3:QJ8401,QO4)</f>
        <v>1.0248824128465144</v>
      </c>
      <c r="QN4">
        <f>INDEX(QI3:QI8401,QO4)</f>
        <v>220.9</v>
      </c>
      <c r="QO4">
        <f>QO3+1</f>
        <v>35</v>
      </c>
    </row>
    <row r="5" spans="1:457" x14ac:dyDescent="0.25">
      <c r="A5">
        <v>3</v>
      </c>
      <c r="B5">
        <v>0</v>
      </c>
      <c r="C5">
        <f t="shared" si="44"/>
        <v>5.2818493407870683E-2</v>
      </c>
      <c r="D5">
        <f t="shared" si="45"/>
        <v>0</v>
      </c>
      <c r="E5">
        <f t="shared" si="46"/>
        <v>0</v>
      </c>
      <c r="F5" t="s">
        <v>6</v>
      </c>
      <c r="G5" s="1" t="s">
        <v>7</v>
      </c>
      <c r="J5">
        <v>3</v>
      </c>
      <c r="K5">
        <v>0</v>
      </c>
      <c r="L5">
        <f t="shared" si="47"/>
        <v>2.4679396888105373E-2</v>
      </c>
      <c r="M5">
        <f t="shared" si="48"/>
        <v>0</v>
      </c>
      <c r="N5">
        <f t="shared" si="49"/>
        <v>0</v>
      </c>
      <c r="O5" t="s">
        <v>6</v>
      </c>
      <c r="P5" s="1" t="s">
        <v>7</v>
      </c>
      <c r="S5">
        <v>3</v>
      </c>
      <c r="T5">
        <v>0</v>
      </c>
      <c r="U5">
        <f t="shared" si="50"/>
        <v>7.0506290122300766E-2</v>
      </c>
      <c r="V5">
        <f t="shared" si="51"/>
        <v>0</v>
      </c>
      <c r="W5">
        <f t="shared" si="52"/>
        <v>0</v>
      </c>
      <c r="X5" t="s">
        <v>6</v>
      </c>
      <c r="Y5" s="1" t="s">
        <v>7</v>
      </c>
      <c r="AB5">
        <v>3</v>
      </c>
      <c r="AC5">
        <v>5.7999999999999972</v>
      </c>
      <c r="AD5">
        <f t="shared" si="53"/>
        <v>2.7941049540906204E-2</v>
      </c>
      <c r="AE5">
        <f t="shared" si="54"/>
        <v>0</v>
      </c>
      <c r="AF5">
        <f t="shared" si="55"/>
        <v>33.639999999999965</v>
      </c>
      <c r="AG5" t="s">
        <v>6</v>
      </c>
      <c r="AH5" s="1" t="s">
        <v>7</v>
      </c>
      <c r="AK5">
        <v>3</v>
      </c>
      <c r="AL5">
        <v>-0.68965517241379359</v>
      </c>
      <c r="AM5">
        <f t="shared" si="56"/>
        <v>9.5198522250972223E-2</v>
      </c>
      <c r="AN5">
        <f t="shared" si="57"/>
        <v>0</v>
      </c>
      <c r="AO5">
        <f t="shared" si="58"/>
        <v>0.47562425683709936</v>
      </c>
      <c r="AP5" t="s">
        <v>6</v>
      </c>
      <c r="AQ5" s="1" t="s">
        <v>7</v>
      </c>
      <c r="AT5">
        <v>3</v>
      </c>
      <c r="AU5">
        <v>-1.8100000000000023</v>
      </c>
      <c r="AV5">
        <f t="shared" si="59"/>
        <v>7.3449643224771669E-2</v>
      </c>
      <c r="AW5">
        <f t="shared" si="60"/>
        <v>0</v>
      </c>
      <c r="AX5">
        <f t="shared" si="61"/>
        <v>3.2761000000000084</v>
      </c>
      <c r="AY5" t="s">
        <v>6</v>
      </c>
      <c r="AZ5" s="1" t="s">
        <v>7</v>
      </c>
      <c r="BC5">
        <v>3</v>
      </c>
      <c r="BD5">
        <v>0</v>
      </c>
      <c r="BE5">
        <f t="shared" si="62"/>
        <v>3.4022498479012252E-2</v>
      </c>
      <c r="BF5">
        <f t="shared" si="63"/>
        <v>0</v>
      </c>
      <c r="BG5">
        <f t="shared" si="0"/>
        <v>0</v>
      </c>
      <c r="BH5" t="s">
        <v>6</v>
      </c>
      <c r="BI5" s="1" t="s">
        <v>7</v>
      </c>
      <c r="BL5">
        <v>3</v>
      </c>
      <c r="BM5">
        <v>0</v>
      </c>
      <c r="BN5">
        <f t="shared" si="64"/>
        <v>1.3732078030338126E-2</v>
      </c>
      <c r="BO5">
        <f t="shared" si="65"/>
        <v>0</v>
      </c>
      <c r="BP5">
        <f t="shared" si="1"/>
        <v>0</v>
      </c>
      <c r="BQ5" t="s">
        <v>6</v>
      </c>
      <c r="BR5" s="1" t="s">
        <v>7</v>
      </c>
      <c r="BU5">
        <v>3</v>
      </c>
      <c r="BV5">
        <v>0</v>
      </c>
      <c r="BW5">
        <f t="shared" si="66"/>
        <v>8.922269248552038E-2</v>
      </c>
      <c r="BX5">
        <f t="shared" si="67"/>
        <v>0</v>
      </c>
      <c r="BY5">
        <f t="shared" si="2"/>
        <v>0</v>
      </c>
      <c r="BZ5" t="s">
        <v>6</v>
      </c>
      <c r="CA5" s="1" t="s">
        <v>7</v>
      </c>
      <c r="CD5">
        <v>3</v>
      </c>
      <c r="CE5">
        <v>4</v>
      </c>
      <c r="CF5">
        <f t="shared" si="68"/>
        <v>6.3749151896797973E-2</v>
      </c>
      <c r="CG5">
        <f t="shared" si="69"/>
        <v>0</v>
      </c>
      <c r="CH5">
        <f t="shared" si="3"/>
        <v>16</v>
      </c>
      <c r="CI5" t="s">
        <v>6</v>
      </c>
      <c r="CJ5" s="1" t="s">
        <v>7</v>
      </c>
      <c r="CM5">
        <v>3</v>
      </c>
      <c r="CN5">
        <v>6.2580645161290889</v>
      </c>
      <c r="CO5">
        <f t="shared" si="70"/>
        <v>4.5062780028555696E-2</v>
      </c>
      <c r="CP5">
        <f t="shared" si="71"/>
        <v>0</v>
      </c>
      <c r="CQ5">
        <f t="shared" si="4"/>
        <v>39.163371488034009</v>
      </c>
      <c r="CR5" t="s">
        <v>6</v>
      </c>
      <c r="CS5" s="1" t="s">
        <v>7</v>
      </c>
      <c r="CV5">
        <v>3</v>
      </c>
      <c r="CW5">
        <v>47.684999999999818</v>
      </c>
      <c r="CX5">
        <f t="shared" si="72"/>
        <v>2.0906946990851445E-2</v>
      </c>
      <c r="CY5">
        <f t="shared" si="73"/>
        <v>0</v>
      </c>
      <c r="CZ5">
        <f t="shared" si="5"/>
        <v>2273.8592249999824</v>
      </c>
      <c r="DA5" t="s">
        <v>6</v>
      </c>
      <c r="DB5" s="1" t="s">
        <v>7</v>
      </c>
      <c r="DE5">
        <v>3</v>
      </c>
      <c r="DF5">
        <v>0</v>
      </c>
      <c r="DG5">
        <f t="shared" si="74"/>
        <v>7.7773345926368895E-3</v>
      </c>
      <c r="DH5">
        <f t="shared" si="75"/>
        <v>0</v>
      </c>
      <c r="DI5">
        <f t="shared" si="6"/>
        <v>0</v>
      </c>
      <c r="DJ5" t="s">
        <v>6</v>
      </c>
      <c r="DK5" s="1" t="s">
        <v>7</v>
      </c>
      <c r="DN5">
        <v>3</v>
      </c>
      <c r="DO5">
        <v>0</v>
      </c>
      <c r="DP5">
        <f t="shared" si="76"/>
        <v>7.1304192527028409E-2</v>
      </c>
      <c r="DQ5">
        <f t="shared" si="77"/>
        <v>0</v>
      </c>
      <c r="DR5">
        <f t="shared" si="7"/>
        <v>0</v>
      </c>
      <c r="DS5" t="s">
        <v>6</v>
      </c>
      <c r="DT5" s="1" t="s">
        <v>7</v>
      </c>
      <c r="DW5">
        <v>3</v>
      </c>
      <c r="DX5">
        <v>0</v>
      </c>
      <c r="DY5">
        <f t="shared" si="78"/>
        <v>5.9571497026156897E-2</v>
      </c>
      <c r="DZ5">
        <f t="shared" si="79"/>
        <v>0</v>
      </c>
      <c r="EA5">
        <f t="shared" si="8"/>
        <v>0</v>
      </c>
      <c r="EB5" t="s">
        <v>6</v>
      </c>
      <c r="EC5" s="1" t="s">
        <v>7</v>
      </c>
      <c r="EF5">
        <v>3</v>
      </c>
      <c r="EG5">
        <v>4.4000000000000057</v>
      </c>
      <c r="EH5">
        <f t="shared" si="80"/>
        <v>4.6260123558111071E-2</v>
      </c>
      <c r="EI5">
        <f t="shared" si="81"/>
        <v>0</v>
      </c>
      <c r="EJ5">
        <f t="shared" si="9"/>
        <v>19.360000000000049</v>
      </c>
      <c r="EK5" t="s">
        <v>6</v>
      </c>
      <c r="EL5" s="1" t="s">
        <v>7</v>
      </c>
      <c r="EO5">
        <v>3</v>
      </c>
      <c r="EP5">
        <v>42.559770114942545</v>
      </c>
      <c r="EQ5">
        <f t="shared" si="82"/>
        <v>2.4147267954410537E-2</v>
      </c>
      <c r="ER5">
        <f t="shared" si="83"/>
        <v>0</v>
      </c>
      <c r="ES5">
        <f t="shared" si="10"/>
        <v>1811.3340322367565</v>
      </c>
      <c r="ET5" t="s">
        <v>6</v>
      </c>
      <c r="EU5" s="1" t="s">
        <v>7</v>
      </c>
      <c r="EX5">
        <v>3</v>
      </c>
      <c r="EY5">
        <v>0</v>
      </c>
      <c r="EZ5">
        <f t="shared" si="84"/>
        <v>9.6597492538342076E-3</v>
      </c>
      <c r="FA5">
        <f t="shared" si="85"/>
        <v>0</v>
      </c>
      <c r="FB5">
        <f t="shared" si="11"/>
        <v>0</v>
      </c>
      <c r="FC5" t="s">
        <v>6</v>
      </c>
      <c r="FD5" s="1" t="s">
        <v>7</v>
      </c>
      <c r="FG5">
        <v>3</v>
      </c>
      <c r="FH5">
        <v>0</v>
      </c>
      <c r="FI5">
        <f t="shared" si="86"/>
        <v>5.2266968378302643E-2</v>
      </c>
      <c r="FJ5">
        <f t="shared" si="87"/>
        <v>0</v>
      </c>
      <c r="FK5">
        <f t="shared" si="12"/>
        <v>0</v>
      </c>
      <c r="FL5" t="s">
        <v>6</v>
      </c>
      <c r="FM5" s="1" t="s">
        <v>7</v>
      </c>
      <c r="FP5">
        <v>3</v>
      </c>
      <c r="FQ5">
        <v>0</v>
      </c>
      <c r="FR5" t="e">
        <f t="shared" si="88"/>
        <v>#DIV/0!</v>
      </c>
      <c r="FS5" t="e">
        <f t="shared" si="89"/>
        <v>#NUM!</v>
      </c>
      <c r="FT5" t="e">
        <f t="shared" si="13"/>
        <v>#NUM!</v>
      </c>
      <c r="FV5" s="1"/>
      <c r="FY5">
        <v>3</v>
      </c>
      <c r="FZ5">
        <v>0</v>
      </c>
      <c r="GA5">
        <f t="shared" si="90"/>
        <v>3.5618391775346474E-2</v>
      </c>
      <c r="GB5">
        <f t="shared" si="91"/>
        <v>0</v>
      </c>
      <c r="GC5">
        <f t="shared" si="14"/>
        <v>0</v>
      </c>
      <c r="GD5" t="s">
        <v>6</v>
      </c>
      <c r="GE5" s="1" t="s">
        <v>7</v>
      </c>
      <c r="GH5">
        <v>3</v>
      </c>
      <c r="GI5">
        <v>0</v>
      </c>
      <c r="GJ5">
        <f t="shared" si="92"/>
        <v>3.932004561722021E-2</v>
      </c>
      <c r="GK5">
        <f t="shared" si="93"/>
        <v>0</v>
      </c>
      <c r="GL5">
        <f t="shared" si="15"/>
        <v>0</v>
      </c>
      <c r="GM5" t="s">
        <v>6</v>
      </c>
      <c r="GN5" s="1" t="s">
        <v>7</v>
      </c>
      <c r="GQ5">
        <v>3</v>
      </c>
      <c r="GR5">
        <v>1.9775280898876417</v>
      </c>
      <c r="GS5">
        <f t="shared" si="94"/>
        <v>2.2103058150411879E-2</v>
      </c>
      <c r="GT5">
        <f t="shared" si="95"/>
        <v>0</v>
      </c>
      <c r="GU5">
        <f t="shared" si="96"/>
        <v>3.9106173462946647</v>
      </c>
      <c r="GV5" t="s">
        <v>6</v>
      </c>
      <c r="GW5" s="1" t="s">
        <v>7</v>
      </c>
      <c r="GZ5">
        <v>3</v>
      </c>
      <c r="HA5">
        <v>11.59375</v>
      </c>
      <c r="HB5">
        <f t="shared" si="97"/>
        <v>1.9230769230769232E-2</v>
      </c>
      <c r="HC5">
        <f t="shared" si="98"/>
        <v>0</v>
      </c>
      <c r="HD5">
        <f t="shared" si="99"/>
        <v>134.4150390625</v>
      </c>
      <c r="HE5" t="s">
        <v>6</v>
      </c>
      <c r="HF5" s="1" t="s">
        <v>7</v>
      </c>
      <c r="HI5">
        <v>3</v>
      </c>
      <c r="HJ5">
        <v>-12</v>
      </c>
      <c r="HK5">
        <f t="shared" si="100"/>
        <v>1.0714285714285714E-2</v>
      </c>
      <c r="HL5">
        <f t="shared" si="101"/>
        <v>0</v>
      </c>
      <c r="HM5">
        <f t="shared" si="102"/>
        <v>144</v>
      </c>
      <c r="HN5" t="s">
        <v>6</v>
      </c>
      <c r="HO5" s="1" t="s">
        <v>7</v>
      </c>
      <c r="HR5">
        <v>82</v>
      </c>
      <c r="HS5">
        <v>0</v>
      </c>
      <c r="HT5" t="e">
        <f t="shared" si="103"/>
        <v>#DIV/0!</v>
      </c>
      <c r="HU5" t="e">
        <f t="shared" si="104"/>
        <v>#NUM!</v>
      </c>
      <c r="HV5" t="e">
        <f t="shared" si="105"/>
        <v>#NUM!</v>
      </c>
      <c r="HX5" s="1"/>
      <c r="IA5">
        <v>3</v>
      </c>
      <c r="IB5">
        <v>0</v>
      </c>
      <c r="IC5">
        <f t="shared" si="106"/>
        <v>4.6015933100501316E-3</v>
      </c>
      <c r="ID5">
        <f t="shared" si="107"/>
        <v>0</v>
      </c>
      <c r="IE5">
        <f t="shared" si="108"/>
        <v>0</v>
      </c>
      <c r="IF5" t="s">
        <v>6</v>
      </c>
      <c r="IG5" s="1" t="s">
        <v>7</v>
      </c>
      <c r="IJ5">
        <v>3</v>
      </c>
      <c r="IK5">
        <v>0</v>
      </c>
      <c r="IL5">
        <f t="shared" si="109"/>
        <v>4.1789275213950355E-3</v>
      </c>
      <c r="IM5">
        <f t="shared" si="110"/>
        <v>0</v>
      </c>
      <c r="IN5">
        <f t="shared" si="111"/>
        <v>0</v>
      </c>
      <c r="IO5" t="s">
        <v>6</v>
      </c>
      <c r="IP5" s="1" t="s">
        <v>7</v>
      </c>
      <c r="IS5">
        <v>3</v>
      </c>
      <c r="IT5">
        <v>45</v>
      </c>
      <c r="IU5">
        <f t="shared" si="112"/>
        <v>3.4344144817378623E-2</v>
      </c>
      <c r="IV5">
        <f t="shared" si="113"/>
        <v>0</v>
      </c>
      <c r="IW5">
        <f t="shared" si="114"/>
        <v>2025</v>
      </c>
      <c r="IX5" t="s">
        <v>6</v>
      </c>
      <c r="IY5" s="1" t="s">
        <v>7</v>
      </c>
      <c r="JG5" s="1"/>
      <c r="JJ5">
        <v>3</v>
      </c>
      <c r="JK5">
        <v>0</v>
      </c>
      <c r="JL5">
        <f t="shared" si="115"/>
        <v>5.4378252739801181E-2</v>
      </c>
      <c r="JM5">
        <f t="shared" si="116"/>
        <v>0</v>
      </c>
      <c r="JN5">
        <f t="shared" si="117"/>
        <v>0</v>
      </c>
      <c r="JO5" t="s">
        <v>6</v>
      </c>
      <c r="JP5" s="1" t="s">
        <v>7</v>
      </c>
      <c r="JS5">
        <v>3</v>
      </c>
      <c r="JT5">
        <v>15.567391304347893</v>
      </c>
      <c r="JU5">
        <f t="shared" si="118"/>
        <v>4.5765292324316829E-2</v>
      </c>
      <c r="JV5">
        <f t="shared" si="119"/>
        <v>0</v>
      </c>
      <c r="JW5">
        <f t="shared" si="120"/>
        <v>242.34367202268641</v>
      </c>
      <c r="JX5" t="s">
        <v>6</v>
      </c>
      <c r="JY5" s="1" t="s">
        <v>7</v>
      </c>
      <c r="KB5">
        <v>3</v>
      </c>
      <c r="KC5">
        <v>0</v>
      </c>
      <c r="KD5">
        <f t="shared" si="121"/>
        <v>3.0632522922191509E-2</v>
      </c>
      <c r="KE5">
        <f t="shared" si="122"/>
        <v>0</v>
      </c>
      <c r="KF5">
        <f t="shared" si="123"/>
        <v>0</v>
      </c>
      <c r="KG5" t="s">
        <v>6</v>
      </c>
      <c r="KH5" s="1" t="s">
        <v>7</v>
      </c>
      <c r="KK5">
        <v>3</v>
      </c>
      <c r="KL5">
        <v>0</v>
      </c>
      <c r="KM5">
        <f t="shared" si="124"/>
        <v>1.6280156859393005E-2</v>
      </c>
      <c r="KN5">
        <f t="shared" si="125"/>
        <v>0</v>
      </c>
      <c r="KO5">
        <f t="shared" si="126"/>
        <v>0</v>
      </c>
      <c r="KP5" t="s">
        <v>6</v>
      </c>
      <c r="KQ5" s="1" t="s">
        <v>7</v>
      </c>
      <c r="KT5">
        <v>3</v>
      </c>
      <c r="KU5">
        <v>34.590196078431219</v>
      </c>
      <c r="KV5">
        <f t="shared" si="127"/>
        <v>6.2817407741944109E-3</v>
      </c>
      <c r="KW5">
        <f t="shared" si="128"/>
        <v>0</v>
      </c>
      <c r="KX5">
        <f t="shared" si="129"/>
        <v>1196.4816647443186</v>
      </c>
      <c r="KY5" t="s">
        <v>6</v>
      </c>
      <c r="KZ5" s="1" t="s">
        <v>7</v>
      </c>
      <c r="LC5">
        <v>3</v>
      </c>
      <c r="LD5">
        <v>0</v>
      </c>
      <c r="LE5">
        <f t="shared" si="130"/>
        <v>3.2114578427111405E-3</v>
      </c>
      <c r="LF5">
        <f t="shared" si="131"/>
        <v>0</v>
      </c>
      <c r="LG5">
        <f t="shared" si="132"/>
        <v>0</v>
      </c>
      <c r="LH5" t="s">
        <v>6</v>
      </c>
      <c r="LI5" s="1" t="s">
        <v>7</v>
      </c>
      <c r="LL5">
        <v>3</v>
      </c>
      <c r="LM5">
        <v>0</v>
      </c>
      <c r="LN5">
        <f t="shared" si="133"/>
        <v>2.902736162898056E-2</v>
      </c>
      <c r="LO5">
        <f t="shared" si="134"/>
        <v>0</v>
      </c>
      <c r="LP5">
        <f t="shared" si="29"/>
        <v>0</v>
      </c>
      <c r="LQ5" t="s">
        <v>6</v>
      </c>
      <c r="LR5" s="1" t="s">
        <v>7</v>
      </c>
      <c r="LU5">
        <v>3</v>
      </c>
      <c r="LV5">
        <v>0</v>
      </c>
      <c r="LW5">
        <f t="shared" si="135"/>
        <v>6.0572093735497906E-2</v>
      </c>
      <c r="LX5">
        <f t="shared" si="136"/>
        <v>0</v>
      </c>
      <c r="LY5">
        <f t="shared" si="30"/>
        <v>0</v>
      </c>
      <c r="LZ5" t="s">
        <v>6</v>
      </c>
      <c r="MA5" s="1" t="s">
        <v>7</v>
      </c>
      <c r="MD5">
        <v>3</v>
      </c>
      <c r="ME5">
        <v>0</v>
      </c>
      <c r="MF5">
        <f t="shared" si="137"/>
        <v>0.12029393021940567</v>
      </c>
      <c r="MG5">
        <f t="shared" si="138"/>
        <v>0</v>
      </c>
      <c r="MH5">
        <f t="shared" si="31"/>
        <v>0</v>
      </c>
      <c r="MI5" t="s">
        <v>6</v>
      </c>
      <c r="MJ5" s="1" t="s">
        <v>7</v>
      </c>
      <c r="MM5">
        <v>3</v>
      </c>
      <c r="MN5">
        <v>0</v>
      </c>
      <c r="MO5">
        <f t="shared" si="139"/>
        <v>1.3146089803030692E-2</v>
      </c>
      <c r="MP5">
        <f t="shared" si="140"/>
        <v>0</v>
      </c>
      <c r="MQ5">
        <f t="shared" si="32"/>
        <v>0</v>
      </c>
      <c r="MR5" t="s">
        <v>6</v>
      </c>
      <c r="MS5" s="1" t="s">
        <v>7</v>
      </c>
      <c r="MV5">
        <v>3</v>
      </c>
      <c r="MW5">
        <v>0</v>
      </c>
      <c r="MX5">
        <f t="shared" si="141"/>
        <v>7.0541113852260251E-2</v>
      </c>
      <c r="MY5">
        <f t="shared" si="142"/>
        <v>0</v>
      </c>
      <c r="MZ5">
        <f t="shared" si="33"/>
        <v>0</v>
      </c>
      <c r="NA5" t="s">
        <v>6</v>
      </c>
      <c r="NB5" s="1" t="s">
        <v>7</v>
      </c>
      <c r="NE5">
        <v>3</v>
      </c>
      <c r="NF5">
        <v>0</v>
      </c>
      <c r="NG5">
        <f t="shared" si="143"/>
        <v>4.3719660140922066E-2</v>
      </c>
      <c r="NH5">
        <f t="shared" si="144"/>
        <v>0</v>
      </c>
      <c r="NI5">
        <f t="shared" si="34"/>
        <v>0</v>
      </c>
      <c r="NJ5" t="s">
        <v>6</v>
      </c>
      <c r="NK5" s="1" t="s">
        <v>7</v>
      </c>
      <c r="NN5">
        <v>3</v>
      </c>
      <c r="NO5">
        <v>0</v>
      </c>
      <c r="NP5" t="e">
        <f t="shared" si="145"/>
        <v>#DIV/0!</v>
      </c>
      <c r="NQ5" t="e">
        <f t="shared" si="146"/>
        <v>#NUM!</v>
      </c>
      <c r="NR5" t="e">
        <f t="shared" si="35"/>
        <v>#NUM!</v>
      </c>
      <c r="NT5" s="1"/>
      <c r="NW5">
        <v>3</v>
      </c>
      <c r="NX5">
        <v>203.80505050505042</v>
      </c>
      <c r="NY5" t="e">
        <f t="shared" si="147"/>
        <v>#DIV/0!</v>
      </c>
      <c r="NZ5" t="e">
        <f t="shared" si="148"/>
        <v>#NUM!</v>
      </c>
      <c r="OA5" t="e">
        <f t="shared" si="36"/>
        <v>#NUM!</v>
      </c>
      <c r="OC5" s="1"/>
      <c r="OF5">
        <v>3</v>
      </c>
      <c r="OG5">
        <f t="shared" ref="OG5:OG16" si="163">136-(136)</f>
        <v>0</v>
      </c>
      <c r="OH5">
        <f t="shared" si="149"/>
        <v>3.8494354828947654E-3</v>
      </c>
      <c r="OI5">
        <f t="shared" si="150"/>
        <v>0</v>
      </c>
      <c r="OJ5">
        <f t="shared" si="37"/>
        <v>0</v>
      </c>
      <c r="OK5" t="s">
        <v>6</v>
      </c>
      <c r="OL5" s="1" t="s">
        <v>7</v>
      </c>
      <c r="OO5">
        <v>3</v>
      </c>
      <c r="OP5">
        <v>0</v>
      </c>
      <c r="OQ5">
        <f t="shared" si="151"/>
        <v>3.9767372922175333E-3</v>
      </c>
      <c r="OR5">
        <f t="shared" si="152"/>
        <v>0</v>
      </c>
      <c r="OS5">
        <f t="shared" si="38"/>
        <v>0</v>
      </c>
      <c r="OT5" t="s">
        <v>6</v>
      </c>
      <c r="OU5" s="1" t="s">
        <v>7</v>
      </c>
      <c r="OX5">
        <v>0.75</v>
      </c>
      <c r="OY5">
        <v>12</v>
      </c>
      <c r="OZ5">
        <f t="shared" si="153"/>
        <v>0.13081004144282221</v>
      </c>
      <c r="PA5">
        <f t="shared" si="154"/>
        <v>0</v>
      </c>
      <c r="PB5">
        <f t="shared" si="39"/>
        <v>144</v>
      </c>
      <c r="PC5" t="s">
        <v>6</v>
      </c>
      <c r="PD5" s="1" t="s">
        <v>7</v>
      </c>
      <c r="PG5">
        <v>3</v>
      </c>
      <c r="PH5">
        <v>0</v>
      </c>
      <c r="PI5">
        <f t="shared" si="155"/>
        <v>3.6695515805290353E-2</v>
      </c>
      <c r="PJ5">
        <f t="shared" si="156"/>
        <v>0</v>
      </c>
      <c r="PK5">
        <f t="shared" si="40"/>
        <v>0</v>
      </c>
      <c r="PL5" t="s">
        <v>6</v>
      </c>
      <c r="PM5" s="1" t="s">
        <v>7</v>
      </c>
      <c r="PP5">
        <v>3</v>
      </c>
      <c r="PQ5">
        <v>0</v>
      </c>
      <c r="PR5">
        <f t="shared" si="157"/>
        <v>7.3971617781419891E-2</v>
      </c>
      <c r="PS5">
        <f t="shared" si="158"/>
        <v>0</v>
      </c>
      <c r="PT5">
        <f t="shared" si="41"/>
        <v>0</v>
      </c>
      <c r="PU5" t="s">
        <v>6</v>
      </c>
      <c r="PV5" s="1" t="s">
        <v>7</v>
      </c>
      <c r="PY5">
        <v>3</v>
      </c>
      <c r="PZ5">
        <v>0</v>
      </c>
      <c r="QA5">
        <f t="shared" si="159"/>
        <v>8.192895799350422E-2</v>
      </c>
      <c r="QB5">
        <f t="shared" si="160"/>
        <v>0</v>
      </c>
      <c r="QC5">
        <f t="shared" si="42"/>
        <v>0</v>
      </c>
      <c r="QD5" t="s">
        <v>6</v>
      </c>
      <c r="QE5" s="1" t="s">
        <v>7</v>
      </c>
      <c r="QH5">
        <v>3</v>
      </c>
      <c r="QI5">
        <v>16</v>
      </c>
      <c r="QJ5">
        <f t="shared" si="161"/>
        <v>8.7847063958272673E-2</v>
      </c>
      <c r="QK5">
        <f t="shared" si="162"/>
        <v>0</v>
      </c>
      <c r="QL5">
        <f t="shared" si="43"/>
        <v>256</v>
      </c>
      <c r="QM5" t="s">
        <v>6</v>
      </c>
      <c r="QN5" s="1" t="s">
        <v>7</v>
      </c>
    </row>
    <row r="6" spans="1:457" x14ac:dyDescent="0.25">
      <c r="A6">
        <v>4</v>
      </c>
      <c r="B6">
        <v>0</v>
      </c>
      <c r="C6">
        <f t="shared" si="44"/>
        <v>7.0424657877160901E-2</v>
      </c>
      <c r="D6">
        <f t="shared" si="45"/>
        <v>0</v>
      </c>
      <c r="E6">
        <f t="shared" si="46"/>
        <v>0</v>
      </c>
      <c r="F6">
        <v>11991.578371640935</v>
      </c>
      <c r="G6">
        <v>-1</v>
      </c>
      <c r="J6">
        <v>4</v>
      </c>
      <c r="K6">
        <v>0</v>
      </c>
      <c r="L6">
        <f t="shared" si="47"/>
        <v>3.2905862517473829E-2</v>
      </c>
      <c r="M6">
        <f t="shared" si="48"/>
        <v>0</v>
      </c>
      <c r="N6">
        <f t="shared" si="49"/>
        <v>0</v>
      </c>
      <c r="O6">
        <v>11991.578371640935</v>
      </c>
      <c r="P6">
        <v>-1</v>
      </c>
      <c r="S6">
        <v>4</v>
      </c>
      <c r="T6">
        <v>0</v>
      </c>
      <c r="U6">
        <f t="shared" si="50"/>
        <v>9.400838682973435E-2</v>
      </c>
      <c r="V6">
        <f t="shared" si="51"/>
        <v>0</v>
      </c>
      <c r="W6">
        <f t="shared" si="52"/>
        <v>0</v>
      </c>
      <c r="X6">
        <v>11991.578371640935</v>
      </c>
      <c r="Y6">
        <v>-1</v>
      </c>
      <c r="AB6">
        <v>4</v>
      </c>
      <c r="AC6">
        <v>2.2000000000000028</v>
      </c>
      <c r="AD6">
        <f t="shared" si="53"/>
        <v>3.7254732721208272E-2</v>
      </c>
      <c r="AE6">
        <f t="shared" si="54"/>
        <v>0</v>
      </c>
      <c r="AF6">
        <f t="shared" si="55"/>
        <v>4.8400000000000123</v>
      </c>
      <c r="AG6">
        <v>11991.578371640935</v>
      </c>
      <c r="AH6">
        <v>-1</v>
      </c>
      <c r="AK6">
        <v>4</v>
      </c>
      <c r="AL6">
        <v>3.3103448275862064</v>
      </c>
      <c r="AM6">
        <f t="shared" si="56"/>
        <v>0.12693136300129629</v>
      </c>
      <c r="AN6">
        <f t="shared" si="57"/>
        <v>0</v>
      </c>
      <c r="AO6">
        <f t="shared" si="58"/>
        <v>10.95838287752675</v>
      </c>
      <c r="AP6">
        <v>11991.578371640935</v>
      </c>
      <c r="AQ6">
        <v>-1</v>
      </c>
      <c r="AT6">
        <v>4</v>
      </c>
      <c r="AU6">
        <v>0.18999999999999773</v>
      </c>
      <c r="AV6">
        <f t="shared" si="59"/>
        <v>9.7932857633028905E-2</v>
      </c>
      <c r="AW6">
        <f t="shared" si="60"/>
        <v>0</v>
      </c>
      <c r="AX6">
        <f t="shared" si="61"/>
        <v>3.6099999999999133E-2</v>
      </c>
      <c r="AY6">
        <v>11991.578371640935</v>
      </c>
      <c r="AZ6">
        <v>-1</v>
      </c>
      <c r="BC6">
        <v>4</v>
      </c>
      <c r="BD6">
        <v>0</v>
      </c>
      <c r="BE6">
        <f t="shared" si="62"/>
        <v>4.5363331305349669E-2</v>
      </c>
      <c r="BF6">
        <f t="shared" si="63"/>
        <v>0</v>
      </c>
      <c r="BG6">
        <f t="shared" si="0"/>
        <v>0</v>
      </c>
      <c r="BH6">
        <v>11991.578371640935</v>
      </c>
      <c r="BI6">
        <v>-1</v>
      </c>
      <c r="BL6">
        <v>4</v>
      </c>
      <c r="BM6">
        <v>0</v>
      </c>
      <c r="BN6">
        <f t="shared" si="64"/>
        <v>1.8309437373784168E-2</v>
      </c>
      <c r="BO6">
        <f t="shared" si="65"/>
        <v>0</v>
      </c>
      <c r="BP6">
        <f t="shared" si="1"/>
        <v>0</v>
      </c>
      <c r="BQ6">
        <v>11991.578371640935</v>
      </c>
      <c r="BR6">
        <v>-1</v>
      </c>
      <c r="BU6">
        <v>4</v>
      </c>
      <c r="BV6">
        <v>0</v>
      </c>
      <c r="BW6">
        <f t="shared" si="66"/>
        <v>0.11896358998069383</v>
      </c>
      <c r="BX6">
        <f t="shared" si="67"/>
        <v>0</v>
      </c>
      <c r="BY6">
        <f t="shared" si="2"/>
        <v>0</v>
      </c>
      <c r="BZ6">
        <v>11991.578371640935</v>
      </c>
      <c r="CA6">
        <v>-1</v>
      </c>
      <c r="CD6">
        <v>4</v>
      </c>
      <c r="CE6">
        <v>4</v>
      </c>
      <c r="CF6">
        <f t="shared" si="68"/>
        <v>8.4998869195730617E-2</v>
      </c>
      <c r="CG6">
        <f t="shared" si="69"/>
        <v>0</v>
      </c>
      <c r="CH6">
        <f t="shared" si="3"/>
        <v>16</v>
      </c>
      <c r="CI6">
        <v>11991.578371640935</v>
      </c>
      <c r="CJ6">
        <v>-1</v>
      </c>
      <c r="CM6">
        <v>4</v>
      </c>
      <c r="CN6">
        <v>10.258064516129089</v>
      </c>
      <c r="CO6">
        <f t="shared" si="70"/>
        <v>6.0083706704740933E-2</v>
      </c>
      <c r="CP6">
        <f t="shared" si="71"/>
        <v>0</v>
      </c>
      <c r="CQ6">
        <f t="shared" si="4"/>
        <v>105.22788761706671</v>
      </c>
      <c r="CR6">
        <v>11991.578371640935</v>
      </c>
      <c r="CS6">
        <v>-1</v>
      </c>
      <c r="CV6">
        <v>4</v>
      </c>
      <c r="CW6">
        <v>47.684999999999818</v>
      </c>
      <c r="CX6">
        <f t="shared" si="72"/>
        <v>2.7875929321135261E-2</v>
      </c>
      <c r="CY6">
        <f t="shared" si="73"/>
        <v>0</v>
      </c>
      <c r="CZ6">
        <f t="shared" si="5"/>
        <v>2273.8592249999824</v>
      </c>
      <c r="DA6">
        <v>11991.578371640935</v>
      </c>
      <c r="DB6">
        <v>-1</v>
      </c>
      <c r="DE6">
        <v>4</v>
      </c>
      <c r="DF6">
        <v>0</v>
      </c>
      <c r="DG6">
        <f t="shared" si="74"/>
        <v>1.0369779456849186E-2</v>
      </c>
      <c r="DH6">
        <f t="shared" si="75"/>
        <v>0</v>
      </c>
      <c r="DI6">
        <f t="shared" si="6"/>
        <v>0</v>
      </c>
      <c r="DJ6">
        <v>11991.578371640935</v>
      </c>
      <c r="DK6">
        <v>-1</v>
      </c>
      <c r="DN6">
        <v>4</v>
      </c>
      <c r="DO6">
        <v>0</v>
      </c>
      <c r="DP6">
        <f t="shared" si="76"/>
        <v>9.5072256702704555E-2</v>
      </c>
      <c r="DQ6">
        <f t="shared" si="77"/>
        <v>0</v>
      </c>
      <c r="DR6">
        <f t="shared" si="7"/>
        <v>0</v>
      </c>
      <c r="DS6">
        <v>11991.578371640935</v>
      </c>
      <c r="DT6">
        <v>-1</v>
      </c>
      <c r="DW6">
        <v>4</v>
      </c>
      <c r="DX6">
        <v>0</v>
      </c>
      <c r="DY6">
        <f t="shared" si="78"/>
        <v>7.942866270154253E-2</v>
      </c>
      <c r="DZ6">
        <f t="shared" si="79"/>
        <v>0</v>
      </c>
      <c r="EA6">
        <f t="shared" si="8"/>
        <v>0</v>
      </c>
      <c r="EB6">
        <v>11991.578371640935</v>
      </c>
      <c r="EC6">
        <v>-1</v>
      </c>
      <c r="EF6">
        <v>4</v>
      </c>
      <c r="EG6">
        <v>4.4000000000000057</v>
      </c>
      <c r="EH6">
        <f t="shared" si="80"/>
        <v>6.16801647441481E-2</v>
      </c>
      <c r="EI6">
        <f t="shared" si="81"/>
        <v>0</v>
      </c>
      <c r="EJ6">
        <f t="shared" si="9"/>
        <v>19.360000000000049</v>
      </c>
      <c r="EK6">
        <v>11991.578371640935</v>
      </c>
      <c r="EL6">
        <v>-1</v>
      </c>
      <c r="EO6">
        <v>4</v>
      </c>
      <c r="EP6">
        <v>42.559770114942545</v>
      </c>
      <c r="EQ6">
        <f t="shared" si="82"/>
        <v>3.2196357272547382E-2</v>
      </c>
      <c r="ER6">
        <f t="shared" si="83"/>
        <v>0</v>
      </c>
      <c r="ES6">
        <f t="shared" si="10"/>
        <v>1811.3340322367565</v>
      </c>
      <c r="ET6">
        <v>11991.578371640935</v>
      </c>
      <c r="EU6">
        <v>-1</v>
      </c>
      <c r="EX6">
        <v>4</v>
      </c>
      <c r="EY6">
        <v>0</v>
      </c>
      <c r="EZ6">
        <f t="shared" si="84"/>
        <v>1.2879665671778943E-2</v>
      </c>
      <c r="FA6">
        <f t="shared" si="85"/>
        <v>0</v>
      </c>
      <c r="FB6">
        <f t="shared" si="11"/>
        <v>0</v>
      </c>
      <c r="FC6">
        <v>11991.578371640935</v>
      </c>
      <c r="FD6">
        <v>-1</v>
      </c>
      <c r="FG6">
        <v>4</v>
      </c>
      <c r="FH6">
        <v>0</v>
      </c>
      <c r="FI6">
        <f t="shared" si="86"/>
        <v>6.9689291171070186E-2</v>
      </c>
      <c r="FJ6">
        <f t="shared" si="87"/>
        <v>0</v>
      </c>
      <c r="FK6">
        <f t="shared" si="12"/>
        <v>0</v>
      </c>
      <c r="FL6">
        <v>11991.578371640935</v>
      </c>
      <c r="FM6">
        <v>-1</v>
      </c>
      <c r="FP6">
        <v>4</v>
      </c>
      <c r="FQ6">
        <v>0</v>
      </c>
      <c r="FR6" t="e">
        <f t="shared" si="88"/>
        <v>#DIV/0!</v>
      </c>
      <c r="FS6" t="e">
        <f t="shared" si="89"/>
        <v>#NUM!</v>
      </c>
      <c r="FT6" t="e">
        <f t="shared" si="13"/>
        <v>#NUM!</v>
      </c>
      <c r="FY6">
        <v>4</v>
      </c>
      <c r="FZ6">
        <v>0</v>
      </c>
      <c r="GA6">
        <f t="shared" si="90"/>
        <v>4.7491189033795296E-2</v>
      </c>
      <c r="GB6">
        <f t="shared" si="91"/>
        <v>0</v>
      </c>
      <c r="GC6">
        <f t="shared" si="14"/>
        <v>0</v>
      </c>
      <c r="GD6">
        <v>11991.578371640935</v>
      </c>
      <c r="GE6">
        <v>-1</v>
      </c>
      <c r="GH6">
        <v>4</v>
      </c>
      <c r="GI6">
        <v>0</v>
      </c>
      <c r="GJ6">
        <f t="shared" si="92"/>
        <v>5.2426727489626943E-2</v>
      </c>
      <c r="GK6">
        <f t="shared" si="93"/>
        <v>0</v>
      </c>
      <c r="GL6">
        <f t="shared" si="15"/>
        <v>0</v>
      </c>
      <c r="GM6">
        <v>11991.578371640935</v>
      </c>
      <c r="GN6">
        <v>-1</v>
      </c>
      <c r="GQ6">
        <v>4</v>
      </c>
      <c r="GR6">
        <v>-2.0224719101123583</v>
      </c>
      <c r="GS6">
        <f t="shared" si="94"/>
        <v>2.9470744200549171E-2</v>
      </c>
      <c r="GT6">
        <f t="shared" si="95"/>
        <v>0</v>
      </c>
      <c r="GU6">
        <f t="shared" si="96"/>
        <v>4.0903926271935314</v>
      </c>
      <c r="GV6">
        <v>11991.578371640935</v>
      </c>
      <c r="GW6">
        <v>-1</v>
      </c>
      <c r="GZ6">
        <v>4</v>
      </c>
      <c r="HA6">
        <v>7.59375</v>
      </c>
      <c r="HB6">
        <f t="shared" si="97"/>
        <v>2.564102564102564E-2</v>
      </c>
      <c r="HC6">
        <f t="shared" si="98"/>
        <v>0</v>
      </c>
      <c r="HD6">
        <f t="shared" si="99"/>
        <v>57.6650390625</v>
      </c>
      <c r="HE6">
        <v>11991.578371640935</v>
      </c>
      <c r="HF6">
        <v>-1</v>
      </c>
      <c r="HI6">
        <v>4</v>
      </c>
      <c r="HJ6">
        <v>-12</v>
      </c>
      <c r="HK6">
        <f t="shared" si="100"/>
        <v>1.4285714285714285E-2</v>
      </c>
      <c r="HL6">
        <f t="shared" si="101"/>
        <v>0</v>
      </c>
      <c r="HM6">
        <f t="shared" si="102"/>
        <v>144</v>
      </c>
      <c r="HN6">
        <v>11991.578371640935</v>
      </c>
      <c r="HO6">
        <v>-1</v>
      </c>
      <c r="HR6">
        <v>83</v>
      </c>
      <c r="HS6">
        <v>0</v>
      </c>
      <c r="HT6" t="e">
        <f t="shared" si="103"/>
        <v>#DIV/0!</v>
      </c>
      <c r="HU6" t="e">
        <f t="shared" si="104"/>
        <v>#NUM!</v>
      </c>
      <c r="HV6" t="e">
        <f t="shared" si="105"/>
        <v>#NUM!</v>
      </c>
      <c r="IA6">
        <v>4</v>
      </c>
      <c r="IB6">
        <v>0</v>
      </c>
      <c r="IC6">
        <f t="shared" si="106"/>
        <v>6.1354577467335096E-3</v>
      </c>
      <c r="ID6">
        <f t="shared" si="107"/>
        <v>0</v>
      </c>
      <c r="IE6">
        <f t="shared" si="108"/>
        <v>0</v>
      </c>
      <c r="IF6">
        <v>11991.578371640935</v>
      </c>
      <c r="IG6">
        <v>-1</v>
      </c>
      <c r="IJ6">
        <v>4</v>
      </c>
      <c r="IK6">
        <v>0</v>
      </c>
      <c r="IL6">
        <f t="shared" si="109"/>
        <v>5.5719033618600476E-3</v>
      </c>
      <c r="IM6">
        <f t="shared" si="110"/>
        <v>0</v>
      </c>
      <c r="IN6">
        <f t="shared" si="111"/>
        <v>0</v>
      </c>
      <c r="IO6">
        <v>11991.578371640935</v>
      </c>
      <c r="IP6">
        <v>-1</v>
      </c>
      <c r="IS6">
        <v>4</v>
      </c>
      <c r="IT6">
        <v>175</v>
      </c>
      <c r="IU6">
        <f t="shared" si="112"/>
        <v>4.5792193089838167E-2</v>
      </c>
      <c r="IV6">
        <f t="shared" si="113"/>
        <v>0</v>
      </c>
      <c r="IW6">
        <f t="shared" si="114"/>
        <v>30625</v>
      </c>
      <c r="IX6">
        <v>11991.578371640935</v>
      </c>
      <c r="IY6">
        <v>-1</v>
      </c>
      <c r="JJ6">
        <v>4</v>
      </c>
      <c r="JK6">
        <v>0</v>
      </c>
      <c r="JL6">
        <f t="shared" si="115"/>
        <v>7.2504336986401574E-2</v>
      </c>
      <c r="JM6">
        <f t="shared" si="116"/>
        <v>0</v>
      </c>
      <c r="JN6">
        <f t="shared" si="117"/>
        <v>0</v>
      </c>
      <c r="JO6">
        <v>11991.578371640935</v>
      </c>
      <c r="JP6">
        <v>-1</v>
      </c>
      <c r="JS6">
        <v>4</v>
      </c>
      <c r="JT6">
        <v>-4.2326086956521038</v>
      </c>
      <c r="JU6">
        <f t="shared" si="118"/>
        <v>6.1020389765755766E-2</v>
      </c>
      <c r="JV6">
        <f t="shared" si="119"/>
        <v>0</v>
      </c>
      <c r="JW6">
        <f t="shared" si="120"/>
        <v>17.914976370509805</v>
      </c>
      <c r="JX6">
        <v>11991.578371640935</v>
      </c>
      <c r="JY6">
        <v>-1</v>
      </c>
      <c r="KB6">
        <v>4</v>
      </c>
      <c r="KC6">
        <v>0</v>
      </c>
      <c r="KD6">
        <f t="shared" si="121"/>
        <v>4.0843363896255348E-2</v>
      </c>
      <c r="KE6">
        <f t="shared" si="122"/>
        <v>0</v>
      </c>
      <c r="KF6">
        <f t="shared" si="123"/>
        <v>0</v>
      </c>
      <c r="KG6">
        <v>11991.578371640935</v>
      </c>
      <c r="KH6">
        <v>-1</v>
      </c>
      <c r="KK6">
        <v>4</v>
      </c>
      <c r="KL6">
        <v>0</v>
      </c>
      <c r="KM6">
        <f t="shared" si="124"/>
        <v>2.1706875812524007E-2</v>
      </c>
      <c r="KN6">
        <f t="shared" si="125"/>
        <v>0</v>
      </c>
      <c r="KO6">
        <f t="shared" si="126"/>
        <v>0</v>
      </c>
      <c r="KP6">
        <v>11991.578371640935</v>
      </c>
      <c r="KQ6">
        <v>-1</v>
      </c>
      <c r="KT6">
        <v>4</v>
      </c>
      <c r="KU6">
        <v>10.590196078431219</v>
      </c>
      <c r="KV6">
        <f t="shared" si="127"/>
        <v>8.3756543655925473E-3</v>
      </c>
      <c r="KW6">
        <f t="shared" si="128"/>
        <v>0</v>
      </c>
      <c r="KX6">
        <f t="shared" si="129"/>
        <v>112.15225297961997</v>
      </c>
      <c r="KY6">
        <v>11991.578371640935</v>
      </c>
      <c r="KZ6">
        <v>-1</v>
      </c>
      <c r="LC6">
        <v>4</v>
      </c>
      <c r="LD6">
        <v>0</v>
      </c>
      <c r="LE6">
        <f t="shared" si="130"/>
        <v>4.2819437902815206E-3</v>
      </c>
      <c r="LF6">
        <f t="shared" si="131"/>
        <v>0</v>
      </c>
      <c r="LG6">
        <f t="shared" si="132"/>
        <v>0</v>
      </c>
      <c r="LH6">
        <v>11991.578371640935</v>
      </c>
      <c r="LI6">
        <v>-1</v>
      </c>
      <c r="LL6">
        <v>4</v>
      </c>
      <c r="LM6">
        <v>0</v>
      </c>
      <c r="LN6">
        <f t="shared" si="133"/>
        <v>3.8703148838640747E-2</v>
      </c>
      <c r="LO6">
        <f t="shared" si="134"/>
        <v>0</v>
      </c>
      <c r="LP6">
        <f t="shared" si="29"/>
        <v>0</v>
      </c>
      <c r="LQ6">
        <v>11991.578371640935</v>
      </c>
      <c r="LR6">
        <v>-1</v>
      </c>
      <c r="LU6">
        <v>4</v>
      </c>
      <c r="LV6">
        <v>0</v>
      </c>
      <c r="LW6">
        <f t="shared" si="135"/>
        <v>8.0762791647330551E-2</v>
      </c>
      <c r="LX6">
        <f t="shared" si="136"/>
        <v>0</v>
      </c>
      <c r="LY6">
        <f t="shared" si="30"/>
        <v>0</v>
      </c>
      <c r="LZ6">
        <v>11991.578371640935</v>
      </c>
      <c r="MA6">
        <v>-1</v>
      </c>
      <c r="MD6">
        <v>4</v>
      </c>
      <c r="ME6">
        <v>9</v>
      </c>
      <c r="MF6">
        <f t="shared" si="137"/>
        <v>0.16039190695920755</v>
      </c>
      <c r="MG6">
        <f t="shared" si="138"/>
        <v>0</v>
      </c>
      <c r="MH6">
        <f t="shared" si="31"/>
        <v>81</v>
      </c>
      <c r="MI6">
        <v>11991.578371640935</v>
      </c>
      <c r="MJ6">
        <v>-1</v>
      </c>
      <c r="MM6">
        <v>4</v>
      </c>
      <c r="MN6">
        <v>0</v>
      </c>
      <c r="MO6">
        <f t="shared" si="139"/>
        <v>1.7528119737374257E-2</v>
      </c>
      <c r="MP6">
        <f t="shared" si="140"/>
        <v>0</v>
      </c>
      <c r="MQ6">
        <f t="shared" si="32"/>
        <v>0</v>
      </c>
      <c r="MR6">
        <v>11991.578371640935</v>
      </c>
      <c r="MS6">
        <v>-1</v>
      </c>
      <c r="MV6">
        <v>4</v>
      </c>
      <c r="MW6">
        <v>0</v>
      </c>
      <c r="MX6">
        <f t="shared" si="141"/>
        <v>9.4054818469680335E-2</v>
      </c>
      <c r="MY6">
        <f t="shared" si="142"/>
        <v>0</v>
      </c>
      <c r="MZ6">
        <f t="shared" si="33"/>
        <v>0</v>
      </c>
      <c r="NA6">
        <v>11991.578371640935</v>
      </c>
      <c r="NB6">
        <v>-1</v>
      </c>
      <c r="NE6">
        <v>4</v>
      </c>
      <c r="NF6">
        <v>0</v>
      </c>
      <c r="NG6">
        <f t="shared" si="143"/>
        <v>5.8292880187896086E-2</v>
      </c>
      <c r="NH6">
        <f t="shared" si="144"/>
        <v>0</v>
      </c>
      <c r="NI6">
        <f t="shared" si="34"/>
        <v>0</v>
      </c>
      <c r="NJ6">
        <v>11991.578371640935</v>
      </c>
      <c r="NK6">
        <v>-1</v>
      </c>
      <c r="NN6">
        <v>4</v>
      </c>
      <c r="NO6">
        <v>0</v>
      </c>
      <c r="NP6" t="e">
        <f t="shared" si="145"/>
        <v>#DIV/0!</v>
      </c>
      <c r="NQ6" t="e">
        <f t="shared" si="146"/>
        <v>#NUM!</v>
      </c>
      <c r="NR6" t="e">
        <f t="shared" si="35"/>
        <v>#NUM!</v>
      </c>
      <c r="NW6">
        <v>4</v>
      </c>
      <c r="NX6">
        <v>138.80505050505042</v>
      </c>
      <c r="NY6" t="e">
        <f t="shared" si="147"/>
        <v>#DIV/0!</v>
      </c>
      <c r="NZ6" t="e">
        <f t="shared" si="148"/>
        <v>#NUM!</v>
      </c>
      <c r="OA6" t="e">
        <f t="shared" si="36"/>
        <v>#NUM!</v>
      </c>
      <c r="OF6">
        <v>4</v>
      </c>
      <c r="OG6">
        <f t="shared" si="163"/>
        <v>0</v>
      </c>
      <c r="OH6">
        <f t="shared" si="149"/>
        <v>5.1325806438596872E-3</v>
      </c>
      <c r="OI6">
        <f t="shared" si="150"/>
        <v>0</v>
      </c>
      <c r="OJ6">
        <f t="shared" si="37"/>
        <v>0</v>
      </c>
      <c r="OK6">
        <v>11991.578371640935</v>
      </c>
      <c r="OL6">
        <v>-1</v>
      </c>
      <c r="OO6">
        <v>4</v>
      </c>
      <c r="OP6">
        <v>0</v>
      </c>
      <c r="OQ6">
        <f t="shared" si="151"/>
        <v>5.3023163896233783E-3</v>
      </c>
      <c r="OR6">
        <f t="shared" si="152"/>
        <v>0</v>
      </c>
      <c r="OS6">
        <f t="shared" si="38"/>
        <v>0</v>
      </c>
      <c r="OT6">
        <v>11991.578371640935</v>
      </c>
      <c r="OU6">
        <v>-1</v>
      </c>
      <c r="OX6">
        <v>1</v>
      </c>
      <c r="OY6">
        <v>41</v>
      </c>
      <c r="OZ6">
        <f t="shared" si="153"/>
        <v>0.17441338859042962</v>
      </c>
      <c r="PA6">
        <f t="shared" si="154"/>
        <v>0</v>
      </c>
      <c r="PB6">
        <f t="shared" si="39"/>
        <v>1681</v>
      </c>
      <c r="PC6">
        <v>11991.578371640935</v>
      </c>
      <c r="PD6">
        <v>-1</v>
      </c>
      <c r="PG6">
        <v>4</v>
      </c>
      <c r="PH6">
        <v>0</v>
      </c>
      <c r="PI6">
        <f t="shared" si="155"/>
        <v>4.89273544070538E-2</v>
      </c>
      <c r="PJ6">
        <f t="shared" si="156"/>
        <v>0</v>
      </c>
      <c r="PK6">
        <f t="shared" si="40"/>
        <v>0</v>
      </c>
      <c r="PL6">
        <v>11991.578371640935</v>
      </c>
      <c r="PM6">
        <v>-1</v>
      </c>
      <c r="PP6">
        <v>4</v>
      </c>
      <c r="PQ6">
        <v>0</v>
      </c>
      <c r="PR6">
        <f t="shared" si="157"/>
        <v>9.8628823708559854E-2</v>
      </c>
      <c r="PS6">
        <f t="shared" si="158"/>
        <v>0</v>
      </c>
      <c r="PT6">
        <f t="shared" si="41"/>
        <v>0</v>
      </c>
      <c r="PU6">
        <v>11991.578371640935</v>
      </c>
      <c r="PV6">
        <v>-1</v>
      </c>
      <c r="PY6">
        <v>4</v>
      </c>
      <c r="PZ6">
        <v>0</v>
      </c>
      <c r="QA6">
        <f t="shared" si="159"/>
        <v>0.10923861065800564</v>
      </c>
      <c r="QB6">
        <f t="shared" si="160"/>
        <v>0</v>
      </c>
      <c r="QC6">
        <f t="shared" si="42"/>
        <v>0</v>
      </c>
      <c r="QD6">
        <v>11991.578371640935</v>
      </c>
      <c r="QE6">
        <v>-1</v>
      </c>
      <c r="QH6">
        <v>4</v>
      </c>
      <c r="QI6">
        <v>12</v>
      </c>
      <c r="QJ6">
        <f t="shared" si="161"/>
        <v>0.11712941861103023</v>
      </c>
      <c r="QK6">
        <f t="shared" si="162"/>
        <v>0</v>
      </c>
      <c r="QL6">
        <f t="shared" si="43"/>
        <v>144</v>
      </c>
      <c r="QM6">
        <v>11991.578371640935</v>
      </c>
      <c r="QN6">
        <v>-1</v>
      </c>
    </row>
    <row r="7" spans="1:457" x14ac:dyDescent="0.25">
      <c r="A7">
        <v>5</v>
      </c>
      <c r="B7">
        <v>0</v>
      </c>
      <c r="C7">
        <f t="shared" si="44"/>
        <v>8.803082234645114E-2</v>
      </c>
      <c r="D7">
        <f t="shared" si="45"/>
        <v>0</v>
      </c>
      <c r="E7">
        <f t="shared" si="46"/>
        <v>0</v>
      </c>
      <c r="G7">
        <v>-1</v>
      </c>
      <c r="J7">
        <v>5</v>
      </c>
      <c r="K7">
        <v>0</v>
      </c>
      <c r="L7">
        <f t="shared" si="47"/>
        <v>4.1132328146842284E-2</v>
      </c>
      <c r="M7">
        <f t="shared" si="48"/>
        <v>0</v>
      </c>
      <c r="N7">
        <f t="shared" si="49"/>
        <v>0</v>
      </c>
      <c r="S7">
        <v>5</v>
      </c>
      <c r="T7">
        <v>0</v>
      </c>
      <c r="U7">
        <f t="shared" si="50"/>
        <v>0.11751048353716793</v>
      </c>
      <c r="V7">
        <f t="shared" si="51"/>
        <v>0</v>
      </c>
      <c r="W7">
        <f t="shared" si="52"/>
        <v>0</v>
      </c>
      <c r="AB7">
        <v>5</v>
      </c>
      <c r="AC7">
        <v>2.2000000000000028</v>
      </c>
      <c r="AD7">
        <f t="shared" si="53"/>
        <v>4.656841590151034E-2</v>
      </c>
      <c r="AE7">
        <f t="shared" si="54"/>
        <v>0</v>
      </c>
      <c r="AF7">
        <f t="shared" si="55"/>
        <v>4.8400000000000123</v>
      </c>
      <c r="AK7">
        <v>5</v>
      </c>
      <c r="AL7">
        <v>3.3103448275862064</v>
      </c>
      <c r="AM7">
        <f t="shared" si="56"/>
        <v>0.15866420375162038</v>
      </c>
      <c r="AN7">
        <f t="shared" si="57"/>
        <v>0</v>
      </c>
      <c r="AO7">
        <f t="shared" si="58"/>
        <v>10.95838287752675</v>
      </c>
      <c r="AT7">
        <v>5</v>
      </c>
      <c r="AU7">
        <v>-1.8100000000000023</v>
      </c>
      <c r="AV7">
        <f t="shared" si="59"/>
        <v>0.12241607204128613</v>
      </c>
      <c r="AW7">
        <f t="shared" si="60"/>
        <v>0</v>
      </c>
      <c r="AX7">
        <f t="shared" si="61"/>
        <v>3.2761000000000084</v>
      </c>
      <c r="BC7">
        <v>5</v>
      </c>
      <c r="BD7">
        <v>0</v>
      </c>
      <c r="BE7">
        <f t="shared" si="62"/>
        <v>5.6704164131687079E-2</v>
      </c>
      <c r="BF7">
        <f t="shared" si="63"/>
        <v>0</v>
      </c>
      <c r="BG7">
        <f t="shared" si="0"/>
        <v>0</v>
      </c>
      <c r="BL7">
        <v>5</v>
      </c>
      <c r="BM7">
        <v>0</v>
      </c>
      <c r="BN7">
        <f t="shared" si="64"/>
        <v>2.288679671723021E-2</v>
      </c>
      <c r="BO7">
        <f t="shared" si="65"/>
        <v>0</v>
      </c>
      <c r="BP7">
        <f t="shared" si="1"/>
        <v>0</v>
      </c>
      <c r="BU7">
        <v>5</v>
      </c>
      <c r="BV7">
        <v>0</v>
      </c>
      <c r="BW7">
        <f t="shared" si="66"/>
        <v>0.14870448747586729</v>
      </c>
      <c r="BX7">
        <f t="shared" si="67"/>
        <v>0</v>
      </c>
      <c r="BY7">
        <f t="shared" si="2"/>
        <v>0</v>
      </c>
      <c r="CD7">
        <v>5</v>
      </c>
      <c r="CE7">
        <v>4</v>
      </c>
      <c r="CF7">
        <f t="shared" si="68"/>
        <v>0.10624858649466327</v>
      </c>
      <c r="CG7">
        <f t="shared" si="69"/>
        <v>0</v>
      </c>
      <c r="CH7">
        <f t="shared" si="3"/>
        <v>16</v>
      </c>
      <c r="CM7">
        <v>5</v>
      </c>
      <c r="CN7">
        <v>10.258064516129089</v>
      </c>
      <c r="CO7">
        <f t="shared" si="70"/>
        <v>7.510463338092617E-2</v>
      </c>
      <c r="CP7">
        <f t="shared" si="71"/>
        <v>0</v>
      </c>
      <c r="CQ7">
        <f t="shared" si="4"/>
        <v>105.22788761706671</v>
      </c>
      <c r="CV7">
        <v>5</v>
      </c>
      <c r="CW7">
        <v>47.684999999999818</v>
      </c>
      <c r="CX7">
        <f t="shared" si="72"/>
        <v>3.4844911651419078E-2</v>
      </c>
      <c r="CY7">
        <f t="shared" si="73"/>
        <v>0</v>
      </c>
      <c r="CZ7">
        <f t="shared" si="5"/>
        <v>2273.8592249999824</v>
      </c>
      <c r="DE7">
        <v>5</v>
      </c>
      <c r="DF7">
        <v>0</v>
      </c>
      <c r="DG7">
        <f t="shared" si="74"/>
        <v>1.2962224321061483E-2</v>
      </c>
      <c r="DH7">
        <f t="shared" si="75"/>
        <v>0</v>
      </c>
      <c r="DI7">
        <f t="shared" si="6"/>
        <v>0</v>
      </c>
      <c r="DN7">
        <v>5</v>
      </c>
      <c r="DO7">
        <v>0</v>
      </c>
      <c r="DP7">
        <f t="shared" si="76"/>
        <v>0.11884032087838069</v>
      </c>
      <c r="DQ7">
        <f t="shared" si="77"/>
        <v>0</v>
      </c>
      <c r="DR7">
        <f t="shared" si="7"/>
        <v>0</v>
      </c>
      <c r="DW7">
        <v>5</v>
      </c>
      <c r="DX7">
        <v>0</v>
      </c>
      <c r="DY7">
        <f t="shared" si="78"/>
        <v>9.9285828376928162E-2</v>
      </c>
      <c r="DZ7">
        <f t="shared" si="79"/>
        <v>0</v>
      </c>
      <c r="EA7">
        <f t="shared" si="8"/>
        <v>0</v>
      </c>
      <c r="EF7">
        <v>5</v>
      </c>
      <c r="EG7">
        <v>8.2000000000000028</v>
      </c>
      <c r="EH7">
        <f t="shared" si="80"/>
        <v>7.7100205930185128E-2</v>
      </c>
      <c r="EI7">
        <f t="shared" si="81"/>
        <v>0</v>
      </c>
      <c r="EJ7">
        <f t="shared" si="9"/>
        <v>67.240000000000052</v>
      </c>
      <c r="EO7">
        <v>5</v>
      </c>
      <c r="EP7">
        <v>50.359770114942542</v>
      </c>
      <c r="EQ7">
        <f t="shared" si="82"/>
        <v>4.0245446590684228E-2</v>
      </c>
      <c r="ER7">
        <f t="shared" si="83"/>
        <v>0</v>
      </c>
      <c r="ES7">
        <f t="shared" si="10"/>
        <v>2536.1064460298599</v>
      </c>
      <c r="EX7">
        <v>5</v>
      </c>
      <c r="EY7">
        <v>0</v>
      </c>
      <c r="EZ7">
        <f t="shared" si="84"/>
        <v>1.6099582089723678E-2</v>
      </c>
      <c r="FA7">
        <f t="shared" si="85"/>
        <v>0</v>
      </c>
      <c r="FB7">
        <f t="shared" si="11"/>
        <v>0</v>
      </c>
      <c r="FG7">
        <v>5</v>
      </c>
      <c r="FH7">
        <v>0</v>
      </c>
      <c r="FI7">
        <f t="shared" si="86"/>
        <v>8.7111613963837736E-2</v>
      </c>
      <c r="FJ7">
        <f t="shared" si="87"/>
        <v>0</v>
      </c>
      <c r="FK7">
        <f t="shared" si="12"/>
        <v>0</v>
      </c>
      <c r="FP7">
        <v>5</v>
      </c>
      <c r="FQ7">
        <v>0</v>
      </c>
      <c r="FR7" t="e">
        <f t="shared" si="88"/>
        <v>#DIV/0!</v>
      </c>
      <c r="FS7" t="e">
        <f t="shared" si="89"/>
        <v>#NUM!</v>
      </c>
      <c r="FT7" t="e">
        <f t="shared" si="13"/>
        <v>#NUM!</v>
      </c>
      <c r="FY7">
        <v>5</v>
      </c>
      <c r="FZ7">
        <v>0</v>
      </c>
      <c r="GA7">
        <f t="shared" si="90"/>
        <v>5.9363986292244118E-2</v>
      </c>
      <c r="GB7">
        <f t="shared" si="91"/>
        <v>0</v>
      </c>
      <c r="GC7">
        <f t="shared" si="14"/>
        <v>0</v>
      </c>
      <c r="GH7">
        <v>5</v>
      </c>
      <c r="GI7">
        <v>0</v>
      </c>
      <c r="GJ7">
        <f t="shared" si="92"/>
        <v>6.5533409362033682E-2</v>
      </c>
      <c r="GK7">
        <f t="shared" si="93"/>
        <v>0</v>
      </c>
      <c r="GL7">
        <f t="shared" si="15"/>
        <v>0</v>
      </c>
      <c r="GQ7">
        <v>5</v>
      </c>
      <c r="GR7">
        <v>-2.0224719101123583</v>
      </c>
      <c r="GS7">
        <f t="shared" si="94"/>
        <v>3.6838430250686463E-2</v>
      </c>
      <c r="GT7">
        <f t="shared" si="95"/>
        <v>0</v>
      </c>
      <c r="GU7">
        <f t="shared" si="96"/>
        <v>4.0903926271935314</v>
      </c>
      <c r="GZ7">
        <v>5</v>
      </c>
      <c r="HA7">
        <v>7.59375</v>
      </c>
      <c r="HB7">
        <f t="shared" si="97"/>
        <v>3.2051282051282048E-2</v>
      </c>
      <c r="HC7">
        <f t="shared" si="98"/>
        <v>0</v>
      </c>
      <c r="HD7">
        <f t="shared" si="99"/>
        <v>57.6650390625</v>
      </c>
      <c r="HI7">
        <v>5</v>
      </c>
      <c r="HJ7">
        <v>-12</v>
      </c>
      <c r="HK7">
        <f t="shared" si="100"/>
        <v>1.7857142857142856E-2</v>
      </c>
      <c r="HL7">
        <f t="shared" si="101"/>
        <v>0</v>
      </c>
      <c r="HM7">
        <f t="shared" si="102"/>
        <v>144</v>
      </c>
      <c r="HR7">
        <v>84</v>
      </c>
      <c r="HS7">
        <v>0</v>
      </c>
      <c r="HT7" t="e">
        <f t="shared" si="103"/>
        <v>#DIV/0!</v>
      </c>
      <c r="HU7" t="e">
        <f t="shared" si="104"/>
        <v>#NUM!</v>
      </c>
      <c r="HV7" t="e">
        <f t="shared" si="105"/>
        <v>#NUM!</v>
      </c>
      <c r="IA7">
        <v>5</v>
      </c>
      <c r="IB7">
        <v>0</v>
      </c>
      <c r="IC7">
        <f t="shared" si="106"/>
        <v>7.6693221834168868E-3</v>
      </c>
      <c r="ID7">
        <f t="shared" si="107"/>
        <v>0</v>
      </c>
      <c r="IE7">
        <f t="shared" si="108"/>
        <v>0</v>
      </c>
      <c r="IJ7">
        <v>5</v>
      </c>
      <c r="IK7">
        <v>0</v>
      </c>
      <c r="IL7">
        <f t="shared" si="109"/>
        <v>6.9648792023250597E-3</v>
      </c>
      <c r="IM7">
        <f t="shared" si="110"/>
        <v>0</v>
      </c>
      <c r="IN7">
        <f t="shared" si="111"/>
        <v>0</v>
      </c>
      <c r="IS7">
        <v>5</v>
      </c>
      <c r="IT7">
        <v>12</v>
      </c>
      <c r="IU7">
        <f t="shared" si="112"/>
        <v>5.7240241362297703E-2</v>
      </c>
      <c r="IV7">
        <f t="shared" si="113"/>
        <v>0</v>
      </c>
      <c r="IW7">
        <f t="shared" si="114"/>
        <v>144</v>
      </c>
      <c r="JJ7">
        <v>5</v>
      </c>
      <c r="JK7">
        <v>0</v>
      </c>
      <c r="JL7">
        <f t="shared" si="115"/>
        <v>9.0630421233001968E-2</v>
      </c>
      <c r="JM7">
        <f t="shared" si="116"/>
        <v>0</v>
      </c>
      <c r="JN7">
        <f t="shared" si="117"/>
        <v>0</v>
      </c>
      <c r="JS7">
        <v>5</v>
      </c>
      <c r="JT7">
        <v>-8.2326086956521038</v>
      </c>
      <c r="JU7">
        <f t="shared" si="118"/>
        <v>7.6275487207194709E-2</v>
      </c>
      <c r="JV7">
        <f t="shared" si="119"/>
        <v>0</v>
      </c>
      <c r="JW7">
        <f t="shared" si="120"/>
        <v>67.775845935726636</v>
      </c>
      <c r="KB7">
        <v>5</v>
      </c>
      <c r="KC7">
        <v>0</v>
      </c>
      <c r="KD7">
        <f t="shared" si="121"/>
        <v>5.1054204870319184E-2</v>
      </c>
      <c r="KE7">
        <f t="shared" si="122"/>
        <v>0</v>
      </c>
      <c r="KF7">
        <f t="shared" si="123"/>
        <v>0</v>
      </c>
      <c r="KK7">
        <v>5</v>
      </c>
      <c r="KL7">
        <v>0</v>
      </c>
      <c r="KM7">
        <f t="shared" si="124"/>
        <v>2.7133594765655012E-2</v>
      </c>
      <c r="KN7">
        <f t="shared" si="125"/>
        <v>0</v>
      </c>
      <c r="KO7">
        <f t="shared" si="126"/>
        <v>0</v>
      </c>
      <c r="KT7">
        <v>5</v>
      </c>
      <c r="KU7">
        <v>94.590196078431219</v>
      </c>
      <c r="KV7">
        <f t="shared" si="127"/>
        <v>1.0469567956990685E-2</v>
      </c>
      <c r="KW7">
        <f t="shared" si="128"/>
        <v>0</v>
      </c>
      <c r="KX7">
        <f t="shared" si="129"/>
        <v>8947.3051941560643</v>
      </c>
      <c r="LC7">
        <v>5</v>
      </c>
      <c r="LD7">
        <v>0</v>
      </c>
      <c r="LE7">
        <f t="shared" si="130"/>
        <v>5.3524297378519008E-3</v>
      </c>
      <c r="LF7">
        <f t="shared" si="131"/>
        <v>0</v>
      </c>
      <c r="LG7">
        <f t="shared" si="132"/>
        <v>0</v>
      </c>
      <c r="LL7">
        <v>5</v>
      </c>
      <c r="LM7">
        <v>0</v>
      </c>
      <c r="LN7">
        <f t="shared" si="133"/>
        <v>4.8378936048300937E-2</v>
      </c>
      <c r="LO7">
        <f t="shared" si="134"/>
        <v>0</v>
      </c>
      <c r="LP7">
        <f t="shared" si="29"/>
        <v>0</v>
      </c>
      <c r="LU7">
        <v>5</v>
      </c>
      <c r="LV7">
        <v>0</v>
      </c>
      <c r="LW7">
        <f t="shared" si="135"/>
        <v>0.10095348955916318</v>
      </c>
      <c r="LX7">
        <f t="shared" si="136"/>
        <v>0</v>
      </c>
      <c r="LY7">
        <f t="shared" si="30"/>
        <v>0</v>
      </c>
      <c r="MD7">
        <v>5</v>
      </c>
      <c r="ME7">
        <v>69</v>
      </c>
      <c r="MF7">
        <f t="shared" si="137"/>
        <v>0.20048988369900944</v>
      </c>
      <c r="MG7">
        <f t="shared" si="138"/>
        <v>0</v>
      </c>
      <c r="MH7">
        <f t="shared" si="31"/>
        <v>4761</v>
      </c>
      <c r="MM7">
        <v>5</v>
      </c>
      <c r="MN7">
        <v>0</v>
      </c>
      <c r="MO7">
        <f t="shared" si="139"/>
        <v>2.1910149671717821E-2</v>
      </c>
      <c r="MP7">
        <f t="shared" si="140"/>
        <v>0</v>
      </c>
      <c r="MQ7">
        <f t="shared" si="32"/>
        <v>0</v>
      </c>
      <c r="MV7">
        <v>5</v>
      </c>
      <c r="MW7">
        <v>0</v>
      </c>
      <c r="MX7">
        <f t="shared" si="141"/>
        <v>0.11756852308710042</v>
      </c>
      <c r="MY7">
        <f t="shared" si="142"/>
        <v>0</v>
      </c>
      <c r="MZ7">
        <f t="shared" si="33"/>
        <v>0</v>
      </c>
      <c r="NE7">
        <v>5</v>
      </c>
      <c r="NF7">
        <v>0</v>
      </c>
      <c r="NG7">
        <f t="shared" si="143"/>
        <v>7.2866100234870113E-2</v>
      </c>
      <c r="NH7">
        <f t="shared" si="144"/>
        <v>0</v>
      </c>
      <c r="NI7">
        <f t="shared" si="34"/>
        <v>0</v>
      </c>
      <c r="NN7">
        <v>5</v>
      </c>
      <c r="NO7">
        <v>0</v>
      </c>
      <c r="NP7" t="e">
        <f t="shared" si="145"/>
        <v>#DIV/0!</v>
      </c>
      <c r="NQ7" t="e">
        <f t="shared" si="146"/>
        <v>#NUM!</v>
      </c>
      <c r="NR7" t="e">
        <f t="shared" si="35"/>
        <v>#NUM!</v>
      </c>
      <c r="NW7">
        <v>5</v>
      </c>
      <c r="NX7">
        <v>121.80505050505042</v>
      </c>
      <c r="NY7" t="e">
        <f t="shared" si="147"/>
        <v>#DIV/0!</v>
      </c>
      <c r="NZ7" t="e">
        <f t="shared" si="148"/>
        <v>#NUM!</v>
      </c>
      <c r="OA7" t="e">
        <f t="shared" si="36"/>
        <v>#NUM!</v>
      </c>
      <c r="OF7">
        <v>5</v>
      </c>
      <c r="OG7">
        <f t="shared" si="163"/>
        <v>0</v>
      </c>
      <c r="OH7">
        <f t="shared" si="149"/>
        <v>6.4157258048246086E-3</v>
      </c>
      <c r="OI7">
        <f t="shared" si="150"/>
        <v>0</v>
      </c>
      <c r="OJ7">
        <f t="shared" si="37"/>
        <v>0</v>
      </c>
      <c r="OO7">
        <v>5</v>
      </c>
      <c r="OP7">
        <v>0</v>
      </c>
      <c r="OQ7">
        <f t="shared" si="151"/>
        <v>6.6278954870292225E-3</v>
      </c>
      <c r="OR7">
        <f t="shared" si="152"/>
        <v>0</v>
      </c>
      <c r="OS7">
        <f t="shared" si="38"/>
        <v>0</v>
      </c>
      <c r="OX7">
        <v>1.25</v>
      </c>
      <c r="OY7">
        <v>21</v>
      </c>
      <c r="OZ7">
        <f t="shared" si="153"/>
        <v>0.21801673573803704</v>
      </c>
      <c r="PA7">
        <f t="shared" si="154"/>
        <v>0</v>
      </c>
      <c r="PB7">
        <f t="shared" si="39"/>
        <v>441</v>
      </c>
      <c r="PG7">
        <v>5</v>
      </c>
      <c r="PH7">
        <v>0</v>
      </c>
      <c r="PI7">
        <f t="shared" si="155"/>
        <v>6.1159193008817253E-2</v>
      </c>
      <c r="PJ7">
        <f t="shared" si="156"/>
        <v>0</v>
      </c>
      <c r="PK7">
        <f t="shared" si="40"/>
        <v>0</v>
      </c>
      <c r="PP7">
        <v>5</v>
      </c>
      <c r="PQ7">
        <v>0</v>
      </c>
      <c r="PR7">
        <f t="shared" si="157"/>
        <v>0.12328602963569982</v>
      </c>
      <c r="PS7">
        <f t="shared" si="158"/>
        <v>0</v>
      </c>
      <c r="PT7">
        <f t="shared" si="41"/>
        <v>0</v>
      </c>
      <c r="PY7">
        <v>5</v>
      </c>
      <c r="PZ7">
        <v>0</v>
      </c>
      <c r="QA7">
        <f t="shared" si="159"/>
        <v>0.13654826332250702</v>
      </c>
      <c r="QB7">
        <f t="shared" si="160"/>
        <v>0</v>
      </c>
      <c r="QC7">
        <f t="shared" si="42"/>
        <v>0</v>
      </c>
      <c r="QH7">
        <v>5</v>
      </c>
      <c r="QI7">
        <v>8</v>
      </c>
      <c r="QJ7">
        <f t="shared" si="161"/>
        <v>0.14641177326378779</v>
      </c>
      <c r="QK7">
        <f t="shared" si="162"/>
        <v>0</v>
      </c>
      <c r="QL7">
        <f t="shared" si="43"/>
        <v>64</v>
      </c>
    </row>
    <row r="8" spans="1:457" x14ac:dyDescent="0.25">
      <c r="A8">
        <v>6</v>
      </c>
      <c r="B8">
        <v>0</v>
      </c>
      <c r="C8">
        <f t="shared" si="44"/>
        <v>0.10563698681574137</v>
      </c>
      <c r="D8">
        <f t="shared" si="45"/>
        <v>0</v>
      </c>
      <c r="E8">
        <f t="shared" si="46"/>
        <v>0</v>
      </c>
      <c r="J8">
        <v>6</v>
      </c>
      <c r="K8">
        <v>0</v>
      </c>
      <c r="L8">
        <f t="shared" si="47"/>
        <v>4.9358793776210746E-2</v>
      </c>
      <c r="M8">
        <f t="shared" si="48"/>
        <v>0</v>
      </c>
      <c r="N8">
        <f t="shared" si="49"/>
        <v>0</v>
      </c>
      <c r="S8">
        <v>6</v>
      </c>
      <c r="T8">
        <v>0</v>
      </c>
      <c r="U8">
        <f t="shared" si="50"/>
        <v>0.14101258024460153</v>
      </c>
      <c r="V8">
        <f t="shared" si="51"/>
        <v>0</v>
      </c>
      <c r="W8">
        <f t="shared" si="52"/>
        <v>0</v>
      </c>
      <c r="AB8">
        <v>6</v>
      </c>
      <c r="AC8">
        <v>5.7999999999999972</v>
      </c>
      <c r="AD8">
        <f t="shared" si="53"/>
        <v>5.5882099081812409E-2</v>
      </c>
      <c r="AE8">
        <f t="shared" si="54"/>
        <v>0</v>
      </c>
      <c r="AF8">
        <f t="shared" si="55"/>
        <v>33.639999999999965</v>
      </c>
      <c r="AK8">
        <v>6</v>
      </c>
      <c r="AL8">
        <v>3.3103448275862064</v>
      </c>
      <c r="AM8">
        <f t="shared" si="56"/>
        <v>0.19039704450194445</v>
      </c>
      <c r="AN8">
        <f t="shared" si="57"/>
        <v>0</v>
      </c>
      <c r="AO8">
        <f t="shared" si="58"/>
        <v>10.95838287752675</v>
      </c>
      <c r="AT8">
        <v>6</v>
      </c>
      <c r="AU8">
        <v>-1.8100000000000023</v>
      </c>
      <c r="AV8">
        <f t="shared" si="59"/>
        <v>0.14689928644954334</v>
      </c>
      <c r="AW8">
        <f t="shared" si="60"/>
        <v>0</v>
      </c>
      <c r="AX8">
        <f t="shared" si="61"/>
        <v>3.2761000000000084</v>
      </c>
      <c r="BC8">
        <v>6</v>
      </c>
      <c r="BD8">
        <v>0</v>
      </c>
      <c r="BE8">
        <f t="shared" si="62"/>
        <v>6.8044996958024503E-2</v>
      </c>
      <c r="BF8">
        <f t="shared" si="63"/>
        <v>0</v>
      </c>
      <c r="BG8">
        <f t="shared" si="0"/>
        <v>0</v>
      </c>
      <c r="BL8">
        <v>6</v>
      </c>
      <c r="BM8">
        <v>0</v>
      </c>
      <c r="BN8">
        <f t="shared" si="64"/>
        <v>2.7464156060676252E-2</v>
      </c>
      <c r="BO8">
        <f t="shared" si="65"/>
        <v>0</v>
      </c>
      <c r="BP8">
        <f t="shared" si="1"/>
        <v>0</v>
      </c>
      <c r="BU8">
        <v>6</v>
      </c>
      <c r="BV8">
        <v>0</v>
      </c>
      <c r="BW8">
        <f t="shared" si="66"/>
        <v>0.17844538497104076</v>
      </c>
      <c r="BX8">
        <f t="shared" si="67"/>
        <v>0</v>
      </c>
      <c r="BY8">
        <f t="shared" si="2"/>
        <v>0</v>
      </c>
      <c r="CD8">
        <v>6</v>
      </c>
      <c r="CE8">
        <v>4</v>
      </c>
      <c r="CF8">
        <f t="shared" si="68"/>
        <v>0.12749830379359595</v>
      </c>
      <c r="CG8">
        <f t="shared" si="69"/>
        <v>0</v>
      </c>
      <c r="CH8">
        <f t="shared" si="3"/>
        <v>16</v>
      </c>
      <c r="CM8">
        <v>6</v>
      </c>
      <c r="CN8">
        <v>6.2580645161290889</v>
      </c>
      <c r="CO8">
        <f t="shared" si="70"/>
        <v>9.0125560057111392E-2</v>
      </c>
      <c r="CP8">
        <f t="shared" si="71"/>
        <v>0</v>
      </c>
      <c r="CQ8">
        <f t="shared" si="4"/>
        <v>39.163371488034009</v>
      </c>
      <c r="CV8">
        <v>6</v>
      </c>
      <c r="CW8">
        <v>47.684999999999818</v>
      </c>
      <c r="CX8">
        <f t="shared" si="72"/>
        <v>4.181389398170289E-2</v>
      </c>
      <c r="CY8">
        <f t="shared" si="73"/>
        <v>0</v>
      </c>
      <c r="CZ8">
        <f t="shared" si="5"/>
        <v>2273.8592249999824</v>
      </c>
      <c r="DE8">
        <v>6</v>
      </c>
      <c r="DF8">
        <v>0</v>
      </c>
      <c r="DG8">
        <f t="shared" si="74"/>
        <v>1.5554669185273779E-2</v>
      </c>
      <c r="DH8">
        <f t="shared" si="75"/>
        <v>0</v>
      </c>
      <c r="DI8">
        <f t="shared" si="6"/>
        <v>0</v>
      </c>
      <c r="DN8">
        <v>6</v>
      </c>
      <c r="DO8">
        <v>0</v>
      </c>
      <c r="DP8">
        <f t="shared" si="76"/>
        <v>0.14260838505405682</v>
      </c>
      <c r="DQ8">
        <f t="shared" si="77"/>
        <v>0</v>
      </c>
      <c r="DR8">
        <f t="shared" si="7"/>
        <v>0</v>
      </c>
      <c r="DW8">
        <v>6</v>
      </c>
      <c r="DX8">
        <v>0</v>
      </c>
      <c r="DY8">
        <f t="shared" si="78"/>
        <v>0.11914299405231379</v>
      </c>
      <c r="DZ8">
        <f t="shared" si="79"/>
        <v>0</v>
      </c>
      <c r="EA8">
        <f t="shared" si="8"/>
        <v>0</v>
      </c>
      <c r="EF8">
        <v>6</v>
      </c>
      <c r="EG8">
        <v>8.2000000000000028</v>
      </c>
      <c r="EH8">
        <f t="shared" si="80"/>
        <v>9.2520247116222143E-2</v>
      </c>
      <c r="EI8">
        <f t="shared" si="81"/>
        <v>0</v>
      </c>
      <c r="EJ8">
        <f t="shared" si="9"/>
        <v>67.240000000000052</v>
      </c>
      <c r="EO8">
        <v>6</v>
      </c>
      <c r="EP8">
        <v>-1.5402298850574567</v>
      </c>
      <c r="EQ8">
        <f t="shared" si="82"/>
        <v>4.8294535908821073E-2</v>
      </c>
      <c r="ER8">
        <f t="shared" si="83"/>
        <v>0</v>
      </c>
      <c r="ES8">
        <f t="shared" si="10"/>
        <v>2.3723080988241065</v>
      </c>
      <c r="EX8">
        <v>6</v>
      </c>
      <c r="EY8">
        <v>0</v>
      </c>
      <c r="EZ8">
        <f t="shared" si="84"/>
        <v>1.9319498507668415E-2</v>
      </c>
      <c r="FA8">
        <f t="shared" si="85"/>
        <v>0</v>
      </c>
      <c r="FB8">
        <f t="shared" si="11"/>
        <v>0</v>
      </c>
      <c r="FG8">
        <v>6</v>
      </c>
      <c r="FH8">
        <v>0</v>
      </c>
      <c r="FI8">
        <f t="shared" si="86"/>
        <v>0.10453393675660529</v>
      </c>
      <c r="FJ8">
        <f t="shared" si="87"/>
        <v>0</v>
      </c>
      <c r="FK8">
        <f t="shared" si="12"/>
        <v>0</v>
      </c>
      <c r="FP8">
        <v>6</v>
      </c>
      <c r="FQ8">
        <v>0</v>
      </c>
      <c r="FR8" t="e">
        <f t="shared" si="88"/>
        <v>#DIV/0!</v>
      </c>
      <c r="FS8" t="e">
        <f t="shared" si="89"/>
        <v>#NUM!</v>
      </c>
      <c r="FT8" t="e">
        <f t="shared" si="13"/>
        <v>#NUM!</v>
      </c>
      <c r="FY8">
        <v>6</v>
      </c>
      <c r="FZ8">
        <v>0</v>
      </c>
      <c r="GA8">
        <f t="shared" si="90"/>
        <v>7.1236783550692948E-2</v>
      </c>
      <c r="GB8">
        <f t="shared" si="91"/>
        <v>0</v>
      </c>
      <c r="GC8">
        <f t="shared" si="14"/>
        <v>0</v>
      </c>
      <c r="GH8">
        <v>6</v>
      </c>
      <c r="GI8">
        <v>0</v>
      </c>
      <c r="GJ8">
        <f t="shared" si="92"/>
        <v>7.8640091234440421E-2</v>
      </c>
      <c r="GK8">
        <f t="shared" si="93"/>
        <v>0</v>
      </c>
      <c r="GL8">
        <f t="shared" si="15"/>
        <v>0</v>
      </c>
      <c r="GQ8">
        <v>6</v>
      </c>
      <c r="GR8">
        <v>-2.0224719101123583</v>
      </c>
      <c r="GS8">
        <f t="shared" si="94"/>
        <v>4.4206116300823758E-2</v>
      </c>
      <c r="GT8">
        <f t="shared" si="95"/>
        <v>0</v>
      </c>
      <c r="GU8">
        <f t="shared" si="96"/>
        <v>4.0903926271935314</v>
      </c>
      <c r="GZ8">
        <v>6</v>
      </c>
      <c r="HA8">
        <v>9.59375</v>
      </c>
      <c r="HB8">
        <f t="shared" si="97"/>
        <v>3.8461538461538464E-2</v>
      </c>
      <c r="HC8">
        <f t="shared" si="98"/>
        <v>0</v>
      </c>
      <c r="HD8">
        <f t="shared" si="99"/>
        <v>92.0400390625</v>
      </c>
      <c r="HI8">
        <v>6</v>
      </c>
      <c r="HJ8">
        <v>0</v>
      </c>
      <c r="HK8">
        <f t="shared" si="100"/>
        <v>2.1428571428571429E-2</v>
      </c>
      <c r="HL8">
        <f t="shared" si="101"/>
        <v>0</v>
      </c>
      <c r="HM8">
        <f t="shared" si="102"/>
        <v>0</v>
      </c>
      <c r="HR8">
        <v>85</v>
      </c>
      <c r="HS8">
        <v>0</v>
      </c>
      <c r="HT8" t="e">
        <f t="shared" si="103"/>
        <v>#DIV/0!</v>
      </c>
      <c r="HU8" t="e">
        <f t="shared" si="104"/>
        <v>#NUM!</v>
      </c>
      <c r="HV8" t="e">
        <f t="shared" si="105"/>
        <v>#NUM!</v>
      </c>
      <c r="IA8">
        <v>6</v>
      </c>
      <c r="IB8">
        <v>0</v>
      </c>
      <c r="IC8">
        <f t="shared" si="106"/>
        <v>9.2031866201002632E-3</v>
      </c>
      <c r="ID8">
        <f t="shared" si="107"/>
        <v>0</v>
      </c>
      <c r="IE8">
        <f t="shared" si="108"/>
        <v>0</v>
      </c>
      <c r="IJ8">
        <v>6</v>
      </c>
      <c r="IK8">
        <v>0</v>
      </c>
      <c r="IL8">
        <f t="shared" si="109"/>
        <v>8.3578550427900709E-3</v>
      </c>
      <c r="IM8">
        <f t="shared" si="110"/>
        <v>0</v>
      </c>
      <c r="IN8">
        <f t="shared" si="111"/>
        <v>0</v>
      </c>
      <c r="IS8">
        <v>6</v>
      </c>
      <c r="IT8">
        <v>8</v>
      </c>
      <c r="IU8">
        <f t="shared" si="112"/>
        <v>6.8688289634757246E-2</v>
      </c>
      <c r="IV8">
        <f t="shared" si="113"/>
        <v>0</v>
      </c>
      <c r="IW8">
        <f t="shared" si="114"/>
        <v>64</v>
      </c>
      <c r="JJ8">
        <v>6</v>
      </c>
      <c r="JK8">
        <v>0</v>
      </c>
      <c r="JL8">
        <f t="shared" si="115"/>
        <v>0.10875650547960236</v>
      </c>
      <c r="JM8">
        <f t="shared" si="116"/>
        <v>0</v>
      </c>
      <c r="JN8">
        <f t="shared" si="117"/>
        <v>0</v>
      </c>
      <c r="JS8">
        <v>6</v>
      </c>
      <c r="JT8">
        <v>-16.232608695652104</v>
      </c>
      <c r="JU8">
        <f t="shared" si="118"/>
        <v>9.1530584648633659E-2</v>
      </c>
      <c r="JV8">
        <f t="shared" si="119"/>
        <v>0</v>
      </c>
      <c r="JW8">
        <f t="shared" si="120"/>
        <v>263.4975850661603</v>
      </c>
      <c r="KB8">
        <v>6</v>
      </c>
      <c r="KC8">
        <v>0</v>
      </c>
      <c r="KD8">
        <f t="shared" si="121"/>
        <v>6.1265045844383019E-2</v>
      </c>
      <c r="KE8">
        <f t="shared" si="122"/>
        <v>0</v>
      </c>
      <c r="KF8">
        <f t="shared" si="123"/>
        <v>0</v>
      </c>
      <c r="KK8">
        <v>6</v>
      </c>
      <c r="KL8">
        <v>0</v>
      </c>
      <c r="KM8">
        <f t="shared" si="124"/>
        <v>3.256031371878601E-2</v>
      </c>
      <c r="KN8">
        <f t="shared" si="125"/>
        <v>0</v>
      </c>
      <c r="KO8">
        <f t="shared" si="126"/>
        <v>0</v>
      </c>
      <c r="KT8">
        <v>6</v>
      </c>
      <c r="KU8">
        <v>183.59019607843123</v>
      </c>
      <c r="KV8">
        <f t="shared" si="127"/>
        <v>1.2563481548388822E-2</v>
      </c>
      <c r="KW8">
        <f t="shared" si="128"/>
        <v>0</v>
      </c>
      <c r="KX8">
        <f t="shared" si="129"/>
        <v>33705.360096116827</v>
      </c>
      <c r="LC8">
        <v>6</v>
      </c>
      <c r="LD8">
        <v>33</v>
      </c>
      <c r="LE8">
        <f t="shared" si="130"/>
        <v>6.422915685422281E-3</v>
      </c>
      <c r="LF8">
        <f t="shared" si="131"/>
        <v>0</v>
      </c>
      <c r="LG8">
        <f t="shared" si="132"/>
        <v>1089</v>
      </c>
      <c r="LL8">
        <v>6</v>
      </c>
      <c r="LM8">
        <v>0</v>
      </c>
      <c r="LN8">
        <f t="shared" si="133"/>
        <v>5.805472325796112E-2</v>
      </c>
      <c r="LO8">
        <f t="shared" si="134"/>
        <v>0</v>
      </c>
      <c r="LP8">
        <f t="shared" si="29"/>
        <v>0</v>
      </c>
      <c r="LU8">
        <v>6</v>
      </c>
      <c r="LV8">
        <v>0</v>
      </c>
      <c r="LW8">
        <f t="shared" si="135"/>
        <v>0.12114418747099581</v>
      </c>
      <c r="LX8">
        <f t="shared" si="136"/>
        <v>0</v>
      </c>
      <c r="LY8">
        <f t="shared" si="30"/>
        <v>0</v>
      </c>
      <c r="MD8">
        <v>6</v>
      </c>
      <c r="ME8">
        <v>-3</v>
      </c>
      <c r="MF8">
        <f t="shared" si="137"/>
        <v>0.24058786043881134</v>
      </c>
      <c r="MG8">
        <f t="shared" si="138"/>
        <v>0</v>
      </c>
      <c r="MH8">
        <f t="shared" si="31"/>
        <v>9</v>
      </c>
      <c r="MM8">
        <v>6</v>
      </c>
      <c r="MN8">
        <v>0</v>
      </c>
      <c r="MO8">
        <f t="shared" si="139"/>
        <v>2.6292179606061384E-2</v>
      </c>
      <c r="MP8">
        <f t="shared" si="140"/>
        <v>0</v>
      </c>
      <c r="MQ8">
        <f t="shared" si="32"/>
        <v>0</v>
      </c>
      <c r="MV8">
        <v>6</v>
      </c>
      <c r="MW8">
        <v>0</v>
      </c>
      <c r="MX8">
        <f t="shared" si="141"/>
        <v>0.1410822277045205</v>
      </c>
      <c r="MY8">
        <f t="shared" si="142"/>
        <v>0</v>
      </c>
      <c r="MZ8">
        <f t="shared" si="33"/>
        <v>0</v>
      </c>
      <c r="NE8">
        <v>6</v>
      </c>
      <c r="NF8">
        <v>0</v>
      </c>
      <c r="NG8">
        <f t="shared" si="143"/>
        <v>8.7439320281844132E-2</v>
      </c>
      <c r="NH8">
        <f t="shared" si="144"/>
        <v>0</v>
      </c>
      <c r="NI8">
        <f t="shared" si="34"/>
        <v>0</v>
      </c>
      <c r="NN8">
        <v>6</v>
      </c>
      <c r="NO8">
        <v>0</v>
      </c>
      <c r="NP8" t="e">
        <f t="shared" si="145"/>
        <v>#DIV/0!</v>
      </c>
      <c r="NQ8" t="e">
        <f t="shared" si="146"/>
        <v>#NUM!</v>
      </c>
      <c r="NR8" t="e">
        <f t="shared" si="35"/>
        <v>#NUM!</v>
      </c>
      <c r="NW8">
        <v>6</v>
      </c>
      <c r="NX8">
        <v>118.80505050505042</v>
      </c>
      <c r="NY8" t="e">
        <f t="shared" si="147"/>
        <v>#DIV/0!</v>
      </c>
      <c r="NZ8" t="e">
        <f t="shared" si="148"/>
        <v>#NUM!</v>
      </c>
      <c r="OA8" t="e">
        <f t="shared" si="36"/>
        <v>#NUM!</v>
      </c>
      <c r="OF8">
        <v>6</v>
      </c>
      <c r="OG8">
        <f t="shared" si="163"/>
        <v>0</v>
      </c>
      <c r="OH8">
        <f t="shared" si="149"/>
        <v>7.6988709657895308E-3</v>
      </c>
      <c r="OI8">
        <f t="shared" si="150"/>
        <v>0</v>
      </c>
      <c r="OJ8">
        <f t="shared" si="37"/>
        <v>0</v>
      </c>
      <c r="OO8">
        <v>6</v>
      </c>
      <c r="OP8">
        <v>0</v>
      </c>
      <c r="OQ8">
        <f t="shared" si="151"/>
        <v>7.9534745844350666E-3</v>
      </c>
      <c r="OR8">
        <f t="shared" si="152"/>
        <v>0</v>
      </c>
      <c r="OS8">
        <f t="shared" si="38"/>
        <v>0</v>
      </c>
      <c r="OX8">
        <v>1.5</v>
      </c>
      <c r="OY8">
        <v>16</v>
      </c>
      <c r="OZ8">
        <f t="shared" si="153"/>
        <v>0.26162008288564442</v>
      </c>
      <c r="PA8">
        <f t="shared" si="154"/>
        <v>0</v>
      </c>
      <c r="PB8">
        <f t="shared" si="39"/>
        <v>256</v>
      </c>
      <c r="PG8">
        <v>6</v>
      </c>
      <c r="PH8">
        <v>0</v>
      </c>
      <c r="PI8">
        <f t="shared" si="155"/>
        <v>7.3391031610580706E-2</v>
      </c>
      <c r="PJ8">
        <f t="shared" si="156"/>
        <v>0</v>
      </c>
      <c r="PK8">
        <f t="shared" si="40"/>
        <v>0</v>
      </c>
      <c r="PP8">
        <v>6</v>
      </c>
      <c r="PQ8">
        <v>0</v>
      </c>
      <c r="PR8">
        <f t="shared" si="157"/>
        <v>0.14794323556283978</v>
      </c>
      <c r="PS8">
        <f t="shared" si="158"/>
        <v>0</v>
      </c>
      <c r="PT8">
        <f t="shared" si="41"/>
        <v>0</v>
      </c>
      <c r="PY8">
        <v>6</v>
      </c>
      <c r="PZ8">
        <v>0</v>
      </c>
      <c r="QA8">
        <f t="shared" si="159"/>
        <v>0.16385791598700844</v>
      </c>
      <c r="QB8">
        <f t="shared" si="160"/>
        <v>0</v>
      </c>
      <c r="QC8">
        <f t="shared" si="42"/>
        <v>0</v>
      </c>
      <c r="QH8">
        <v>6</v>
      </c>
      <c r="QI8">
        <v>8</v>
      </c>
      <c r="QJ8">
        <f t="shared" si="161"/>
        <v>0.17569412791654535</v>
      </c>
      <c r="QK8">
        <f t="shared" si="162"/>
        <v>0</v>
      </c>
      <c r="QL8">
        <f t="shared" si="43"/>
        <v>64</v>
      </c>
    </row>
    <row r="9" spans="1:457" x14ac:dyDescent="0.25">
      <c r="A9">
        <v>7</v>
      </c>
      <c r="B9">
        <v>0</v>
      </c>
      <c r="C9">
        <f t="shared" si="44"/>
        <v>0.12324315128503159</v>
      </c>
      <c r="D9">
        <f t="shared" si="45"/>
        <v>0</v>
      </c>
      <c r="E9">
        <f t="shared" si="46"/>
        <v>0</v>
      </c>
      <c r="J9">
        <v>7</v>
      </c>
      <c r="K9">
        <v>0</v>
      </c>
      <c r="L9">
        <f t="shared" si="47"/>
        <v>5.7585259405579202E-2</v>
      </c>
      <c r="M9">
        <f t="shared" si="48"/>
        <v>0</v>
      </c>
      <c r="N9">
        <f t="shared" si="49"/>
        <v>0</v>
      </c>
      <c r="S9">
        <v>7</v>
      </c>
      <c r="T9">
        <v>0</v>
      </c>
      <c r="U9">
        <f t="shared" si="50"/>
        <v>0.16451467695203512</v>
      </c>
      <c r="V9">
        <f t="shared" si="51"/>
        <v>0</v>
      </c>
      <c r="W9">
        <f t="shared" si="52"/>
        <v>0</v>
      </c>
      <c r="AB9">
        <v>7</v>
      </c>
      <c r="AC9">
        <v>5.7999999999999972</v>
      </c>
      <c r="AD9">
        <f t="shared" si="53"/>
        <v>6.5195782262114477E-2</v>
      </c>
      <c r="AE9">
        <f t="shared" si="54"/>
        <v>0</v>
      </c>
      <c r="AF9">
        <f t="shared" si="55"/>
        <v>33.639999999999965</v>
      </c>
      <c r="AK9">
        <v>7</v>
      </c>
      <c r="AL9">
        <v>3.3103448275862064</v>
      </c>
      <c r="AM9">
        <f t="shared" si="56"/>
        <v>0.22212988525226854</v>
      </c>
      <c r="AN9">
        <f t="shared" si="57"/>
        <v>0</v>
      </c>
      <c r="AO9">
        <f t="shared" si="58"/>
        <v>10.95838287752675</v>
      </c>
      <c r="AT9">
        <v>7</v>
      </c>
      <c r="AU9">
        <v>-1.8100000000000023</v>
      </c>
      <c r="AV9">
        <f t="shared" si="59"/>
        <v>0.17138250085780057</v>
      </c>
      <c r="AW9">
        <f t="shared" si="60"/>
        <v>0</v>
      </c>
      <c r="AX9">
        <f t="shared" si="61"/>
        <v>3.2761000000000084</v>
      </c>
      <c r="BC9">
        <v>7</v>
      </c>
      <c r="BD9">
        <v>-4</v>
      </c>
      <c r="BE9">
        <f t="shared" si="62"/>
        <v>7.9385829784361914E-2</v>
      </c>
      <c r="BF9">
        <f t="shared" si="63"/>
        <v>0</v>
      </c>
      <c r="BG9">
        <f t="shared" si="0"/>
        <v>16</v>
      </c>
      <c r="BL9">
        <v>7</v>
      </c>
      <c r="BM9">
        <v>0</v>
      </c>
      <c r="BN9">
        <f t="shared" si="64"/>
        <v>3.2041515404122291E-2</v>
      </c>
      <c r="BO9">
        <f t="shared" si="65"/>
        <v>0</v>
      </c>
      <c r="BP9">
        <f t="shared" si="1"/>
        <v>0</v>
      </c>
      <c r="BU9">
        <v>7</v>
      </c>
      <c r="BV9">
        <v>0</v>
      </c>
      <c r="BW9">
        <f t="shared" si="66"/>
        <v>0.20818628246621421</v>
      </c>
      <c r="BX9">
        <f t="shared" si="67"/>
        <v>0</v>
      </c>
      <c r="BY9">
        <f t="shared" si="2"/>
        <v>0</v>
      </c>
      <c r="CD9">
        <v>7</v>
      </c>
      <c r="CE9">
        <v>4</v>
      </c>
      <c r="CF9">
        <f t="shared" si="68"/>
        <v>0.1487480210925286</v>
      </c>
      <c r="CG9">
        <f t="shared" si="69"/>
        <v>0</v>
      </c>
      <c r="CH9">
        <f t="shared" si="3"/>
        <v>16</v>
      </c>
      <c r="CM9">
        <v>7</v>
      </c>
      <c r="CN9">
        <v>10.258064516129089</v>
      </c>
      <c r="CO9">
        <f t="shared" si="70"/>
        <v>0.10514648673329663</v>
      </c>
      <c r="CP9">
        <f t="shared" si="71"/>
        <v>0</v>
      </c>
      <c r="CQ9">
        <f t="shared" si="4"/>
        <v>105.22788761706671</v>
      </c>
      <c r="CV9">
        <v>7</v>
      </c>
      <c r="CW9">
        <v>47.684999999999818</v>
      </c>
      <c r="CX9">
        <f t="shared" si="72"/>
        <v>4.8782876311986703E-2</v>
      </c>
      <c r="CY9">
        <f t="shared" si="73"/>
        <v>0</v>
      </c>
      <c r="CZ9">
        <f t="shared" si="5"/>
        <v>2273.8592249999824</v>
      </c>
      <c r="DE9">
        <v>7</v>
      </c>
      <c r="DF9">
        <v>0</v>
      </c>
      <c r="DG9">
        <f t="shared" si="74"/>
        <v>1.8147114049486077E-2</v>
      </c>
      <c r="DH9">
        <f t="shared" si="75"/>
        <v>0</v>
      </c>
      <c r="DI9">
        <f t="shared" si="6"/>
        <v>0</v>
      </c>
      <c r="DN9">
        <v>7</v>
      </c>
      <c r="DO9">
        <v>0</v>
      </c>
      <c r="DP9">
        <f t="shared" si="76"/>
        <v>0.16637644922973296</v>
      </c>
      <c r="DQ9">
        <f t="shared" si="77"/>
        <v>0</v>
      </c>
      <c r="DR9">
        <f t="shared" si="7"/>
        <v>0</v>
      </c>
      <c r="DW9">
        <v>7</v>
      </c>
      <c r="DX9">
        <v>0</v>
      </c>
      <c r="DY9">
        <f t="shared" si="78"/>
        <v>0.13900015972769944</v>
      </c>
      <c r="DZ9">
        <f t="shared" si="79"/>
        <v>0</v>
      </c>
      <c r="EA9">
        <f t="shared" si="8"/>
        <v>0</v>
      </c>
      <c r="EF9">
        <v>7</v>
      </c>
      <c r="EG9">
        <v>8.2000000000000028</v>
      </c>
      <c r="EH9">
        <f t="shared" si="80"/>
        <v>0.10794028830225917</v>
      </c>
      <c r="EI9">
        <f t="shared" si="81"/>
        <v>0</v>
      </c>
      <c r="EJ9">
        <f t="shared" si="9"/>
        <v>67.240000000000052</v>
      </c>
      <c r="EO9">
        <v>7</v>
      </c>
      <c r="EP9">
        <v>-5.5402298850574567</v>
      </c>
      <c r="EQ9">
        <f t="shared" si="82"/>
        <v>5.6343625226957919E-2</v>
      </c>
      <c r="ER9">
        <f t="shared" si="83"/>
        <v>0</v>
      </c>
      <c r="ES9">
        <f t="shared" si="10"/>
        <v>30.69414717928376</v>
      </c>
      <c r="EX9">
        <v>7</v>
      </c>
      <c r="EY9">
        <v>0</v>
      </c>
      <c r="EZ9">
        <f t="shared" si="84"/>
        <v>2.2539414925613149E-2</v>
      </c>
      <c r="FA9">
        <f t="shared" si="85"/>
        <v>0</v>
      </c>
      <c r="FB9">
        <f t="shared" si="11"/>
        <v>0</v>
      </c>
      <c r="FG9">
        <v>7</v>
      </c>
      <c r="FH9">
        <v>0</v>
      </c>
      <c r="FI9">
        <f t="shared" si="86"/>
        <v>0.12195625954937284</v>
      </c>
      <c r="FJ9">
        <f t="shared" si="87"/>
        <v>0</v>
      </c>
      <c r="FK9">
        <f t="shared" si="12"/>
        <v>0</v>
      </c>
      <c r="FP9">
        <v>7</v>
      </c>
      <c r="FQ9">
        <v>0</v>
      </c>
      <c r="FR9" t="e">
        <f t="shared" si="88"/>
        <v>#DIV/0!</v>
      </c>
      <c r="FS9" t="e">
        <f t="shared" si="89"/>
        <v>#NUM!</v>
      </c>
      <c r="FT9" t="e">
        <f t="shared" si="13"/>
        <v>#NUM!</v>
      </c>
      <c r="FY9">
        <v>7</v>
      </c>
      <c r="FZ9">
        <v>0</v>
      </c>
      <c r="GA9">
        <f t="shared" si="90"/>
        <v>8.310958080914177E-2</v>
      </c>
      <c r="GB9">
        <f t="shared" si="91"/>
        <v>0</v>
      </c>
      <c r="GC9">
        <f t="shared" si="14"/>
        <v>0</v>
      </c>
      <c r="GH9">
        <v>7</v>
      </c>
      <c r="GI9">
        <v>0</v>
      </c>
      <c r="GJ9">
        <f t="shared" si="92"/>
        <v>9.1746773106847146E-2</v>
      </c>
      <c r="GK9">
        <f t="shared" si="93"/>
        <v>0</v>
      </c>
      <c r="GL9">
        <f t="shared" si="15"/>
        <v>0</v>
      </c>
      <c r="GQ9">
        <v>7</v>
      </c>
      <c r="GR9">
        <v>-2.0224719101123583</v>
      </c>
      <c r="GS9">
        <f t="shared" si="94"/>
        <v>5.1573802350961054E-2</v>
      </c>
      <c r="GT9">
        <f t="shared" si="95"/>
        <v>0</v>
      </c>
      <c r="GU9">
        <f t="shared" si="96"/>
        <v>4.0903926271935314</v>
      </c>
      <c r="GZ9">
        <v>7</v>
      </c>
      <c r="HA9">
        <v>7.09375</v>
      </c>
      <c r="HB9">
        <f t="shared" si="97"/>
        <v>4.4871794871794872E-2</v>
      </c>
      <c r="HC9">
        <f t="shared" si="98"/>
        <v>0</v>
      </c>
      <c r="HD9">
        <f t="shared" si="99"/>
        <v>50.3212890625</v>
      </c>
      <c r="HI9">
        <v>7</v>
      </c>
      <c r="HJ9">
        <v>0</v>
      </c>
      <c r="HK9">
        <f t="shared" si="100"/>
        <v>2.5000000000000001E-2</v>
      </c>
      <c r="HL9">
        <f t="shared" si="101"/>
        <v>0</v>
      </c>
      <c r="HM9">
        <f t="shared" si="102"/>
        <v>0</v>
      </c>
      <c r="HR9">
        <v>86</v>
      </c>
      <c r="HS9">
        <v>14.05</v>
      </c>
      <c r="HT9" t="e">
        <f t="shared" si="103"/>
        <v>#DIV/0!</v>
      </c>
      <c r="HU9" t="e">
        <f t="shared" si="104"/>
        <v>#NUM!</v>
      </c>
      <c r="HV9" t="e">
        <f t="shared" si="105"/>
        <v>#NUM!</v>
      </c>
      <c r="IA9">
        <v>7</v>
      </c>
      <c r="IB9">
        <v>0</v>
      </c>
      <c r="IC9">
        <f t="shared" si="106"/>
        <v>1.0737051056783641E-2</v>
      </c>
      <c r="ID9">
        <f t="shared" si="107"/>
        <v>0</v>
      </c>
      <c r="IE9">
        <f t="shared" si="108"/>
        <v>0</v>
      </c>
      <c r="IJ9">
        <v>7</v>
      </c>
      <c r="IK9">
        <v>0</v>
      </c>
      <c r="IL9">
        <f t="shared" si="109"/>
        <v>9.7508308832550839E-3</v>
      </c>
      <c r="IM9">
        <f t="shared" si="110"/>
        <v>0</v>
      </c>
      <c r="IN9">
        <f t="shared" si="111"/>
        <v>0</v>
      </c>
      <c r="IS9">
        <v>7</v>
      </c>
      <c r="IT9">
        <v>16</v>
      </c>
      <c r="IU9">
        <f t="shared" si="112"/>
        <v>8.013633790721679E-2</v>
      </c>
      <c r="IV9">
        <f t="shared" si="113"/>
        <v>0</v>
      </c>
      <c r="IW9">
        <f t="shared" si="114"/>
        <v>256</v>
      </c>
      <c r="JJ9">
        <v>7</v>
      </c>
      <c r="JK9">
        <v>0</v>
      </c>
      <c r="JL9">
        <f t="shared" si="115"/>
        <v>0.12688258972620275</v>
      </c>
      <c r="JM9">
        <f t="shared" si="116"/>
        <v>0</v>
      </c>
      <c r="JN9">
        <f t="shared" si="117"/>
        <v>0</v>
      </c>
      <c r="JS9">
        <v>7</v>
      </c>
      <c r="JT9">
        <v>39.567391304347893</v>
      </c>
      <c r="JU9">
        <f t="shared" si="118"/>
        <v>0.1067856820900726</v>
      </c>
      <c r="JV9">
        <f t="shared" si="119"/>
        <v>0</v>
      </c>
      <c r="JW9">
        <f t="shared" si="120"/>
        <v>1565.5784546313853</v>
      </c>
      <c r="KB9">
        <v>7</v>
      </c>
      <c r="KC9">
        <v>3.9999999999999929</v>
      </c>
      <c r="KD9">
        <f t="shared" si="121"/>
        <v>7.1475886818446854E-2</v>
      </c>
      <c r="KE9">
        <f t="shared" si="122"/>
        <v>0</v>
      </c>
      <c r="KF9">
        <f t="shared" si="123"/>
        <v>15.999999999999943</v>
      </c>
      <c r="KK9">
        <v>7</v>
      </c>
      <c r="KL9">
        <v>0</v>
      </c>
      <c r="KM9">
        <f t="shared" si="124"/>
        <v>3.7987032671917012E-2</v>
      </c>
      <c r="KN9">
        <f t="shared" si="125"/>
        <v>0</v>
      </c>
      <c r="KO9">
        <f t="shared" si="126"/>
        <v>0</v>
      </c>
      <c r="KT9">
        <v>7</v>
      </c>
      <c r="KU9">
        <v>54.590196078431219</v>
      </c>
      <c r="KV9">
        <f t="shared" si="127"/>
        <v>1.4657395139786958E-2</v>
      </c>
      <c r="KW9">
        <f t="shared" si="128"/>
        <v>0</v>
      </c>
      <c r="KX9">
        <f t="shared" si="129"/>
        <v>2980.0895078815674</v>
      </c>
      <c r="LC9">
        <v>7</v>
      </c>
      <c r="LD9">
        <v>21</v>
      </c>
      <c r="LE9">
        <f t="shared" si="130"/>
        <v>7.4934016329926611E-3</v>
      </c>
      <c r="LF9">
        <f t="shared" si="131"/>
        <v>0</v>
      </c>
      <c r="LG9">
        <f t="shared" si="132"/>
        <v>441</v>
      </c>
      <c r="LL9">
        <v>7</v>
      </c>
      <c r="LM9">
        <v>0</v>
      </c>
      <c r="LN9">
        <f t="shared" si="133"/>
        <v>6.773051046762131E-2</v>
      </c>
      <c r="LO9">
        <f t="shared" si="134"/>
        <v>0</v>
      </c>
      <c r="LP9">
        <f t="shared" si="29"/>
        <v>0</v>
      </c>
      <c r="LU9">
        <v>7</v>
      </c>
      <c r="LV9">
        <v>-4</v>
      </c>
      <c r="LW9">
        <f t="shared" si="135"/>
        <v>0.14133488538282846</v>
      </c>
      <c r="LX9">
        <f t="shared" si="136"/>
        <v>0</v>
      </c>
      <c r="LY9">
        <f t="shared" si="30"/>
        <v>16</v>
      </c>
      <c r="MD9">
        <v>7</v>
      </c>
      <c r="ME9">
        <v>-3</v>
      </c>
      <c r="MF9">
        <f t="shared" si="137"/>
        <v>0.28068583717861323</v>
      </c>
      <c r="MG9">
        <f t="shared" si="138"/>
        <v>0</v>
      </c>
      <c r="MH9">
        <f t="shared" si="31"/>
        <v>9</v>
      </c>
      <c r="MM9">
        <v>7</v>
      </c>
      <c r="MN9">
        <v>0</v>
      </c>
      <c r="MO9">
        <f t="shared" si="139"/>
        <v>3.0674209540404947E-2</v>
      </c>
      <c r="MP9">
        <f t="shared" si="140"/>
        <v>0</v>
      </c>
      <c r="MQ9">
        <f t="shared" si="32"/>
        <v>0</v>
      </c>
      <c r="MV9">
        <v>7</v>
      </c>
      <c r="MW9">
        <v>0</v>
      </c>
      <c r="MX9">
        <f t="shared" si="141"/>
        <v>0.16459593232194059</v>
      </c>
      <c r="MY9">
        <f t="shared" si="142"/>
        <v>0</v>
      </c>
      <c r="MZ9">
        <f t="shared" si="33"/>
        <v>0</v>
      </c>
      <c r="NE9">
        <v>7</v>
      </c>
      <c r="NF9">
        <v>0</v>
      </c>
      <c r="NG9">
        <f t="shared" si="143"/>
        <v>0.10201254032881815</v>
      </c>
      <c r="NH9">
        <f t="shared" si="144"/>
        <v>0</v>
      </c>
      <c r="NI9">
        <f t="shared" si="34"/>
        <v>0</v>
      </c>
      <c r="NN9">
        <v>7</v>
      </c>
      <c r="NO9">
        <v>0</v>
      </c>
      <c r="NP9" t="e">
        <f t="shared" si="145"/>
        <v>#DIV/0!</v>
      </c>
      <c r="NQ9" t="e">
        <f t="shared" si="146"/>
        <v>#NUM!</v>
      </c>
      <c r="NR9" t="e">
        <f t="shared" si="35"/>
        <v>#NUM!</v>
      </c>
      <c r="NW9">
        <v>7</v>
      </c>
      <c r="NX9">
        <v>109.80505050505042</v>
      </c>
      <c r="NY9" t="e">
        <f t="shared" si="147"/>
        <v>#DIV/0!</v>
      </c>
      <c r="NZ9" t="e">
        <f t="shared" si="148"/>
        <v>#NUM!</v>
      </c>
      <c r="OA9" t="e">
        <f t="shared" si="36"/>
        <v>#NUM!</v>
      </c>
      <c r="OF9">
        <v>7</v>
      </c>
      <c r="OG9">
        <f t="shared" si="163"/>
        <v>0</v>
      </c>
      <c r="OH9">
        <f t="shared" si="149"/>
        <v>8.9820161267544531E-3</v>
      </c>
      <c r="OI9">
        <f t="shared" si="150"/>
        <v>0</v>
      </c>
      <c r="OJ9">
        <f t="shared" si="37"/>
        <v>0</v>
      </c>
      <c r="OO9">
        <v>7</v>
      </c>
      <c r="OP9">
        <v>0</v>
      </c>
      <c r="OQ9">
        <f t="shared" si="151"/>
        <v>9.2790536818409125E-3</v>
      </c>
      <c r="OR9">
        <f t="shared" si="152"/>
        <v>0</v>
      </c>
      <c r="OS9">
        <f t="shared" si="38"/>
        <v>0</v>
      </c>
      <c r="OX9">
        <v>1.75</v>
      </c>
      <c r="OY9">
        <v>12</v>
      </c>
      <c r="OZ9">
        <f t="shared" si="153"/>
        <v>0.30522343003325181</v>
      </c>
      <c r="PA9">
        <f t="shared" si="154"/>
        <v>0</v>
      </c>
      <c r="PB9">
        <f t="shared" si="39"/>
        <v>144</v>
      </c>
      <c r="PG9">
        <v>7</v>
      </c>
      <c r="PH9">
        <v>0</v>
      </c>
      <c r="PI9">
        <f t="shared" si="155"/>
        <v>8.5622870212344146E-2</v>
      </c>
      <c r="PJ9">
        <f t="shared" si="156"/>
        <v>0</v>
      </c>
      <c r="PK9">
        <f t="shared" si="40"/>
        <v>0</v>
      </c>
      <c r="PP9">
        <v>7</v>
      </c>
      <c r="PQ9">
        <v>0</v>
      </c>
      <c r="PR9">
        <f t="shared" si="157"/>
        <v>0.17260044148997974</v>
      </c>
      <c r="PS9">
        <f t="shared" si="158"/>
        <v>0</v>
      </c>
      <c r="PT9">
        <f t="shared" si="41"/>
        <v>0</v>
      </c>
      <c r="PY9">
        <v>7</v>
      </c>
      <c r="PZ9">
        <v>0</v>
      </c>
      <c r="QA9">
        <f t="shared" si="159"/>
        <v>0.19116756865150986</v>
      </c>
      <c r="QB9">
        <f t="shared" si="160"/>
        <v>0</v>
      </c>
      <c r="QC9">
        <f t="shared" si="42"/>
        <v>0</v>
      </c>
      <c r="QH9">
        <v>7</v>
      </c>
      <c r="QI9">
        <v>8</v>
      </c>
      <c r="QJ9">
        <f t="shared" si="161"/>
        <v>0.2049764825693029</v>
      </c>
      <c r="QK9">
        <f t="shared" si="162"/>
        <v>0</v>
      </c>
      <c r="QL9">
        <f t="shared" si="43"/>
        <v>64</v>
      </c>
    </row>
    <row r="10" spans="1:457" x14ac:dyDescent="0.25">
      <c r="A10">
        <v>8</v>
      </c>
      <c r="B10">
        <v>0</v>
      </c>
      <c r="C10">
        <f t="shared" si="44"/>
        <v>0.1408493157543218</v>
      </c>
      <c r="D10">
        <f t="shared" si="45"/>
        <v>0</v>
      </c>
      <c r="E10">
        <f t="shared" si="46"/>
        <v>0</v>
      </c>
      <c r="J10">
        <v>8</v>
      </c>
      <c r="K10">
        <v>0</v>
      </c>
      <c r="L10">
        <f t="shared" si="47"/>
        <v>6.5811725034947657E-2</v>
      </c>
      <c r="M10">
        <f t="shared" si="48"/>
        <v>0</v>
      </c>
      <c r="N10">
        <f t="shared" si="49"/>
        <v>0</v>
      </c>
      <c r="S10">
        <v>8</v>
      </c>
      <c r="T10">
        <v>0</v>
      </c>
      <c r="U10">
        <f t="shared" si="50"/>
        <v>0.1880167736594687</v>
      </c>
      <c r="V10">
        <f t="shared" si="51"/>
        <v>0</v>
      </c>
      <c r="W10">
        <f t="shared" si="52"/>
        <v>0</v>
      </c>
      <c r="AB10">
        <v>8</v>
      </c>
      <c r="AC10">
        <v>46</v>
      </c>
      <c r="AD10">
        <f t="shared" si="53"/>
        <v>7.4509465442416545E-2</v>
      </c>
      <c r="AE10">
        <f t="shared" si="54"/>
        <v>0</v>
      </c>
      <c r="AF10">
        <f t="shared" si="55"/>
        <v>2116</v>
      </c>
      <c r="AK10">
        <v>8</v>
      </c>
      <c r="AL10">
        <v>3.3103448275862064</v>
      </c>
      <c r="AM10">
        <f t="shared" si="56"/>
        <v>0.25386272600259258</v>
      </c>
      <c r="AN10">
        <f t="shared" si="57"/>
        <v>0</v>
      </c>
      <c r="AO10">
        <f t="shared" si="58"/>
        <v>10.95838287752675</v>
      </c>
      <c r="AT10">
        <v>8</v>
      </c>
      <c r="AU10">
        <v>0.18999999999999773</v>
      </c>
      <c r="AV10">
        <f t="shared" si="59"/>
        <v>0.19586571526605781</v>
      </c>
      <c r="AW10">
        <f t="shared" si="60"/>
        <v>0</v>
      </c>
      <c r="AX10">
        <f t="shared" si="61"/>
        <v>3.6099999999999133E-2</v>
      </c>
      <c r="BC10">
        <v>8</v>
      </c>
      <c r="BD10">
        <v>0</v>
      </c>
      <c r="BE10">
        <f t="shared" si="62"/>
        <v>9.0726662610699338E-2</v>
      </c>
      <c r="BF10">
        <f t="shared" si="63"/>
        <v>0</v>
      </c>
      <c r="BG10">
        <f t="shared" si="0"/>
        <v>0</v>
      </c>
      <c r="BL10">
        <v>8</v>
      </c>
      <c r="BM10">
        <v>0</v>
      </c>
      <c r="BN10">
        <f t="shared" si="64"/>
        <v>3.6618874747568336E-2</v>
      </c>
      <c r="BO10">
        <f t="shared" si="65"/>
        <v>0</v>
      </c>
      <c r="BP10">
        <f t="shared" si="1"/>
        <v>0</v>
      </c>
      <c r="BU10">
        <v>8</v>
      </c>
      <c r="BV10">
        <v>0</v>
      </c>
      <c r="BW10">
        <f t="shared" si="66"/>
        <v>0.23792717996138765</v>
      </c>
      <c r="BX10">
        <f t="shared" si="67"/>
        <v>0</v>
      </c>
      <c r="BY10">
        <f t="shared" si="2"/>
        <v>0</v>
      </c>
      <c r="CD10">
        <v>8</v>
      </c>
      <c r="CE10">
        <v>4</v>
      </c>
      <c r="CF10">
        <f t="shared" si="68"/>
        <v>0.16999773839146123</v>
      </c>
      <c r="CG10">
        <f t="shared" si="69"/>
        <v>0</v>
      </c>
      <c r="CH10">
        <f t="shared" si="3"/>
        <v>16</v>
      </c>
      <c r="CM10">
        <v>8</v>
      </c>
      <c r="CN10">
        <v>10.258064516129089</v>
      </c>
      <c r="CO10">
        <f t="shared" si="70"/>
        <v>0.12016741340948187</v>
      </c>
      <c r="CP10">
        <f t="shared" si="71"/>
        <v>0</v>
      </c>
      <c r="CQ10">
        <f t="shared" si="4"/>
        <v>105.22788761706671</v>
      </c>
      <c r="CV10">
        <v>8</v>
      </c>
      <c r="CW10">
        <v>47.684999999999818</v>
      </c>
      <c r="CX10">
        <f t="shared" si="72"/>
        <v>5.5751858642270523E-2</v>
      </c>
      <c r="CY10">
        <f t="shared" si="73"/>
        <v>0</v>
      </c>
      <c r="CZ10">
        <f t="shared" si="5"/>
        <v>2273.8592249999824</v>
      </c>
      <c r="DE10">
        <v>8</v>
      </c>
      <c r="DF10">
        <v>0</v>
      </c>
      <c r="DG10">
        <f t="shared" si="74"/>
        <v>2.0739558913698372E-2</v>
      </c>
      <c r="DH10">
        <f t="shared" si="75"/>
        <v>0</v>
      </c>
      <c r="DI10">
        <f t="shared" si="6"/>
        <v>0</v>
      </c>
      <c r="DN10">
        <v>8</v>
      </c>
      <c r="DO10">
        <v>0</v>
      </c>
      <c r="DP10">
        <f t="shared" si="76"/>
        <v>0.19014451340540911</v>
      </c>
      <c r="DQ10">
        <f t="shared" si="77"/>
        <v>0</v>
      </c>
      <c r="DR10">
        <f t="shared" si="7"/>
        <v>0</v>
      </c>
      <c r="DW10">
        <v>8</v>
      </c>
      <c r="DX10">
        <v>0</v>
      </c>
      <c r="DY10">
        <f t="shared" si="78"/>
        <v>0.15885732540308506</v>
      </c>
      <c r="DZ10">
        <f t="shared" si="79"/>
        <v>0</v>
      </c>
      <c r="EA10">
        <f t="shared" si="8"/>
        <v>0</v>
      </c>
      <c r="EF10">
        <v>8</v>
      </c>
      <c r="EG10">
        <v>8.2000000000000028</v>
      </c>
      <c r="EH10">
        <f t="shared" si="80"/>
        <v>0.1233603294882962</v>
      </c>
      <c r="EI10">
        <f t="shared" si="81"/>
        <v>0</v>
      </c>
      <c r="EJ10">
        <f t="shared" si="9"/>
        <v>67.240000000000052</v>
      </c>
      <c r="EO10">
        <v>8</v>
      </c>
      <c r="EP10">
        <v>-5.5402298850574567</v>
      </c>
      <c r="EQ10">
        <f t="shared" si="82"/>
        <v>6.4392714545094765E-2</v>
      </c>
      <c r="ER10">
        <f t="shared" si="83"/>
        <v>0</v>
      </c>
      <c r="ES10">
        <f t="shared" si="10"/>
        <v>30.69414717928376</v>
      </c>
      <c r="EX10">
        <v>8</v>
      </c>
      <c r="EY10">
        <v>4</v>
      </c>
      <c r="EZ10">
        <f t="shared" si="84"/>
        <v>2.5759331343557887E-2</v>
      </c>
      <c r="FA10">
        <f t="shared" si="85"/>
        <v>0</v>
      </c>
      <c r="FB10">
        <f t="shared" si="11"/>
        <v>16</v>
      </c>
      <c r="FG10">
        <v>8</v>
      </c>
      <c r="FH10">
        <v>0</v>
      </c>
      <c r="FI10">
        <f t="shared" si="86"/>
        <v>0.13937858234214037</v>
      </c>
      <c r="FJ10">
        <f t="shared" si="87"/>
        <v>0</v>
      </c>
      <c r="FK10">
        <f t="shared" si="12"/>
        <v>0</v>
      </c>
      <c r="FP10">
        <v>8</v>
      </c>
      <c r="FQ10">
        <v>6</v>
      </c>
      <c r="FR10" t="e">
        <f t="shared" si="88"/>
        <v>#DIV/0!</v>
      </c>
      <c r="FS10" t="e">
        <f t="shared" si="89"/>
        <v>#NUM!</v>
      </c>
      <c r="FT10" t="e">
        <f t="shared" si="13"/>
        <v>#NUM!</v>
      </c>
      <c r="FY10">
        <v>8</v>
      </c>
      <c r="FZ10">
        <v>0</v>
      </c>
      <c r="GA10">
        <f t="shared" si="90"/>
        <v>9.4982378067590592E-2</v>
      </c>
      <c r="GB10">
        <f t="shared" si="91"/>
        <v>0</v>
      </c>
      <c r="GC10">
        <f t="shared" si="14"/>
        <v>0</v>
      </c>
      <c r="GH10">
        <v>8</v>
      </c>
      <c r="GI10">
        <v>0</v>
      </c>
      <c r="GJ10">
        <f t="shared" si="92"/>
        <v>0.10485345497925389</v>
      </c>
      <c r="GK10">
        <f t="shared" si="93"/>
        <v>0</v>
      </c>
      <c r="GL10">
        <f t="shared" si="15"/>
        <v>0</v>
      </c>
      <c r="GQ10">
        <v>8</v>
      </c>
      <c r="GR10">
        <v>-2.0224719101123583</v>
      </c>
      <c r="GS10">
        <f t="shared" si="94"/>
        <v>5.8941488401098342E-2</v>
      </c>
      <c r="GT10">
        <f t="shared" si="95"/>
        <v>0</v>
      </c>
      <c r="GU10">
        <f t="shared" si="96"/>
        <v>4.0903926271935314</v>
      </c>
      <c r="GZ10">
        <v>8</v>
      </c>
      <c r="HA10">
        <v>7.09375</v>
      </c>
      <c r="HB10">
        <f t="shared" si="97"/>
        <v>5.128205128205128E-2</v>
      </c>
      <c r="HC10">
        <f t="shared" si="98"/>
        <v>0</v>
      </c>
      <c r="HD10">
        <f t="shared" si="99"/>
        <v>50.3212890625</v>
      </c>
      <c r="HI10">
        <v>8</v>
      </c>
      <c r="HJ10">
        <v>0</v>
      </c>
      <c r="HK10">
        <f t="shared" si="100"/>
        <v>2.8571428571428571E-2</v>
      </c>
      <c r="HL10">
        <f t="shared" si="101"/>
        <v>0</v>
      </c>
      <c r="HM10">
        <f t="shared" si="102"/>
        <v>0</v>
      </c>
      <c r="HR10">
        <v>87</v>
      </c>
      <c r="HS10">
        <v>44.1</v>
      </c>
      <c r="HT10" t="e">
        <f t="shared" si="103"/>
        <v>#DIV/0!</v>
      </c>
      <c r="HU10" t="e">
        <f t="shared" si="104"/>
        <v>#NUM!</v>
      </c>
      <c r="HV10" t="e">
        <f t="shared" si="105"/>
        <v>#NUM!</v>
      </c>
      <c r="IA10">
        <v>8</v>
      </c>
      <c r="IB10">
        <v>0</v>
      </c>
      <c r="IC10">
        <f t="shared" si="106"/>
        <v>1.2270915493467019E-2</v>
      </c>
      <c r="ID10">
        <f t="shared" si="107"/>
        <v>0</v>
      </c>
      <c r="IE10">
        <f t="shared" si="108"/>
        <v>0</v>
      </c>
      <c r="IJ10">
        <v>8</v>
      </c>
      <c r="IK10">
        <v>0</v>
      </c>
      <c r="IL10">
        <f t="shared" si="109"/>
        <v>1.1143806723720095E-2</v>
      </c>
      <c r="IM10">
        <f t="shared" si="110"/>
        <v>0</v>
      </c>
      <c r="IN10">
        <f t="shared" si="111"/>
        <v>0</v>
      </c>
      <c r="IS10">
        <v>8</v>
      </c>
      <c r="IT10">
        <v>4</v>
      </c>
      <c r="IU10">
        <f t="shared" si="112"/>
        <v>9.1584386179676333E-2</v>
      </c>
      <c r="IV10">
        <f t="shared" si="113"/>
        <v>0</v>
      </c>
      <c r="IW10">
        <f t="shared" si="114"/>
        <v>16</v>
      </c>
      <c r="JJ10">
        <v>8</v>
      </c>
      <c r="JK10">
        <v>0</v>
      </c>
      <c r="JL10">
        <f t="shared" si="115"/>
        <v>0.14500867397280315</v>
      </c>
      <c r="JM10">
        <f t="shared" si="116"/>
        <v>0</v>
      </c>
      <c r="JN10">
        <f t="shared" si="117"/>
        <v>0</v>
      </c>
      <c r="JS10">
        <v>8</v>
      </c>
      <c r="JT10">
        <v>-8.2326086956521038</v>
      </c>
      <c r="JU10">
        <f t="shared" si="118"/>
        <v>0.12204077953151153</v>
      </c>
      <c r="JV10">
        <f t="shared" si="119"/>
        <v>0</v>
      </c>
      <c r="JW10">
        <f t="shared" si="120"/>
        <v>67.775845935726636</v>
      </c>
      <c r="KB10">
        <v>8</v>
      </c>
      <c r="KC10">
        <v>36.1</v>
      </c>
      <c r="KD10">
        <f t="shared" si="121"/>
        <v>8.1686727792510697E-2</v>
      </c>
      <c r="KE10">
        <f t="shared" si="122"/>
        <v>0</v>
      </c>
      <c r="KF10">
        <f t="shared" si="123"/>
        <v>1303.21</v>
      </c>
      <c r="KK10">
        <v>8</v>
      </c>
      <c r="KL10">
        <v>0</v>
      </c>
      <c r="KM10">
        <f t="shared" si="124"/>
        <v>4.3413751625048014E-2</v>
      </c>
      <c r="KN10">
        <f t="shared" si="125"/>
        <v>0</v>
      </c>
      <c r="KO10">
        <f t="shared" si="126"/>
        <v>0</v>
      </c>
      <c r="KT10">
        <v>8</v>
      </c>
      <c r="KU10">
        <v>2.5901960784312195</v>
      </c>
      <c r="KV10">
        <f t="shared" si="127"/>
        <v>1.6751308731185095E-2</v>
      </c>
      <c r="KW10">
        <f t="shared" si="128"/>
        <v>0</v>
      </c>
      <c r="KX10">
        <f t="shared" si="129"/>
        <v>6.7091157247204682</v>
      </c>
      <c r="LC10">
        <v>8</v>
      </c>
      <c r="LD10">
        <v>21</v>
      </c>
      <c r="LE10">
        <f t="shared" si="130"/>
        <v>8.5638875805630413E-3</v>
      </c>
      <c r="LF10">
        <f t="shared" si="131"/>
        <v>0</v>
      </c>
      <c r="LG10">
        <f t="shared" si="132"/>
        <v>441</v>
      </c>
      <c r="LL10">
        <v>8</v>
      </c>
      <c r="LM10">
        <v>0</v>
      </c>
      <c r="LN10">
        <f t="shared" si="133"/>
        <v>7.7406297677281494E-2</v>
      </c>
      <c r="LO10">
        <f t="shared" si="134"/>
        <v>0</v>
      </c>
      <c r="LP10">
        <f t="shared" si="29"/>
        <v>0</v>
      </c>
      <c r="LU10">
        <v>8</v>
      </c>
      <c r="LV10">
        <v>-4</v>
      </c>
      <c r="LW10">
        <f t="shared" si="135"/>
        <v>0.1615255832946611</v>
      </c>
      <c r="LX10">
        <f t="shared" si="136"/>
        <v>0</v>
      </c>
      <c r="LY10">
        <f t="shared" si="30"/>
        <v>16</v>
      </c>
      <c r="MD10">
        <v>8</v>
      </c>
      <c r="ME10">
        <v>9</v>
      </c>
      <c r="MF10">
        <f t="shared" si="137"/>
        <v>0.32078381391841509</v>
      </c>
      <c r="MG10">
        <f t="shared" si="138"/>
        <v>0</v>
      </c>
      <c r="MH10">
        <f t="shared" si="31"/>
        <v>81</v>
      </c>
      <c r="MM10">
        <v>8</v>
      </c>
      <c r="MN10">
        <v>0</v>
      </c>
      <c r="MO10">
        <f t="shared" si="139"/>
        <v>3.5056239474748514E-2</v>
      </c>
      <c r="MP10">
        <f t="shared" si="140"/>
        <v>0</v>
      </c>
      <c r="MQ10">
        <f t="shared" si="32"/>
        <v>0</v>
      </c>
      <c r="MV10">
        <v>8</v>
      </c>
      <c r="MW10">
        <v>0</v>
      </c>
      <c r="MX10">
        <f t="shared" si="141"/>
        <v>0.18810963693936067</v>
      </c>
      <c r="MY10">
        <f t="shared" si="142"/>
        <v>0</v>
      </c>
      <c r="MZ10">
        <f t="shared" si="33"/>
        <v>0</v>
      </c>
      <c r="NE10">
        <v>8</v>
      </c>
      <c r="NF10">
        <v>0</v>
      </c>
      <c r="NG10">
        <f t="shared" si="143"/>
        <v>0.11658576037579217</v>
      </c>
      <c r="NH10">
        <f t="shared" si="144"/>
        <v>0</v>
      </c>
      <c r="NI10">
        <f t="shared" si="34"/>
        <v>0</v>
      </c>
      <c r="NN10">
        <v>8</v>
      </c>
      <c r="NO10">
        <v>0</v>
      </c>
      <c r="NP10" t="e">
        <f t="shared" si="145"/>
        <v>#DIV/0!</v>
      </c>
      <c r="NQ10" t="e">
        <f t="shared" si="146"/>
        <v>#NUM!</v>
      </c>
      <c r="NR10" t="e">
        <f t="shared" si="35"/>
        <v>#NUM!</v>
      </c>
      <c r="NW10">
        <v>8</v>
      </c>
      <c r="NX10">
        <v>113.80505050505042</v>
      </c>
      <c r="NY10" t="e">
        <f t="shared" si="147"/>
        <v>#DIV/0!</v>
      </c>
      <c r="NZ10" t="e">
        <f t="shared" si="148"/>
        <v>#NUM!</v>
      </c>
      <c r="OA10" t="e">
        <f t="shared" si="36"/>
        <v>#NUM!</v>
      </c>
      <c r="OF10">
        <v>8</v>
      </c>
      <c r="OG10">
        <f t="shared" si="163"/>
        <v>0</v>
      </c>
      <c r="OH10">
        <f t="shared" si="149"/>
        <v>1.0265161287719374E-2</v>
      </c>
      <c r="OI10">
        <f t="shared" si="150"/>
        <v>0</v>
      </c>
      <c r="OJ10">
        <f t="shared" si="37"/>
        <v>0</v>
      </c>
      <c r="OO10">
        <v>8</v>
      </c>
      <c r="OP10">
        <v>0</v>
      </c>
      <c r="OQ10">
        <f t="shared" si="151"/>
        <v>1.0604632779246757E-2</v>
      </c>
      <c r="OR10">
        <f t="shared" si="152"/>
        <v>0</v>
      </c>
      <c r="OS10">
        <f t="shared" si="38"/>
        <v>0</v>
      </c>
      <c r="OX10">
        <v>2</v>
      </c>
      <c r="OY10">
        <v>4</v>
      </c>
      <c r="OZ10">
        <f t="shared" si="153"/>
        <v>0.34882677718085925</v>
      </c>
      <c r="PA10">
        <f t="shared" si="154"/>
        <v>0</v>
      </c>
      <c r="PB10">
        <f t="shared" si="39"/>
        <v>16</v>
      </c>
      <c r="PG10">
        <v>8</v>
      </c>
      <c r="PH10">
        <v>0</v>
      </c>
      <c r="PI10">
        <f t="shared" si="155"/>
        <v>9.7854708814107599E-2</v>
      </c>
      <c r="PJ10">
        <f t="shared" si="156"/>
        <v>0</v>
      </c>
      <c r="PK10">
        <f t="shared" si="40"/>
        <v>0</v>
      </c>
      <c r="PP10">
        <v>8</v>
      </c>
      <c r="PQ10">
        <v>0</v>
      </c>
      <c r="PR10">
        <f t="shared" si="157"/>
        <v>0.19725764741711971</v>
      </c>
      <c r="PS10">
        <f t="shared" si="158"/>
        <v>0</v>
      </c>
      <c r="PT10">
        <f t="shared" si="41"/>
        <v>0</v>
      </c>
      <c r="PY10">
        <v>8</v>
      </c>
      <c r="PZ10">
        <v>0</v>
      </c>
      <c r="QA10">
        <f t="shared" si="159"/>
        <v>0.21847722131601127</v>
      </c>
      <c r="QB10">
        <f t="shared" si="160"/>
        <v>0</v>
      </c>
      <c r="QC10">
        <f t="shared" si="42"/>
        <v>0</v>
      </c>
      <c r="QH10">
        <v>8</v>
      </c>
      <c r="QI10">
        <v>3.7999999999999972</v>
      </c>
      <c r="QJ10">
        <f t="shared" si="161"/>
        <v>0.23425883722206045</v>
      </c>
      <c r="QK10">
        <f t="shared" si="162"/>
        <v>0</v>
      </c>
      <c r="QL10">
        <f t="shared" si="43"/>
        <v>14.439999999999978</v>
      </c>
    </row>
    <row r="11" spans="1:457" x14ac:dyDescent="0.25">
      <c r="A11">
        <v>9</v>
      </c>
      <c r="B11">
        <v>0</v>
      </c>
      <c r="C11">
        <f t="shared" si="44"/>
        <v>0.15845548022361203</v>
      </c>
      <c r="D11">
        <f t="shared" si="45"/>
        <v>0</v>
      </c>
      <c r="E11">
        <f t="shared" si="46"/>
        <v>0</v>
      </c>
      <c r="J11">
        <v>9</v>
      </c>
      <c r="K11">
        <v>0</v>
      </c>
      <c r="L11">
        <f t="shared" si="47"/>
        <v>7.403819066431612E-2</v>
      </c>
      <c r="M11">
        <f t="shared" si="48"/>
        <v>0</v>
      </c>
      <c r="N11">
        <f t="shared" si="49"/>
        <v>0</v>
      </c>
      <c r="S11">
        <v>9</v>
      </c>
      <c r="T11">
        <v>0</v>
      </c>
      <c r="U11">
        <f t="shared" si="50"/>
        <v>0.21151887036690228</v>
      </c>
      <c r="V11">
        <f t="shared" si="51"/>
        <v>0</v>
      </c>
      <c r="W11">
        <f t="shared" si="52"/>
        <v>0</v>
      </c>
      <c r="AB11">
        <v>9</v>
      </c>
      <c r="AC11">
        <v>-1.7999999999999972</v>
      </c>
      <c r="AD11">
        <f t="shared" si="53"/>
        <v>8.3823148622718613E-2</v>
      </c>
      <c r="AE11">
        <f t="shared" si="54"/>
        <v>0</v>
      </c>
      <c r="AF11">
        <f t="shared" si="55"/>
        <v>3.2399999999999896</v>
      </c>
      <c r="AK11">
        <v>9</v>
      </c>
      <c r="AL11">
        <v>3.3103448275862064</v>
      </c>
      <c r="AM11">
        <f t="shared" si="56"/>
        <v>0.2855955667529167</v>
      </c>
      <c r="AN11">
        <f t="shared" si="57"/>
        <v>0</v>
      </c>
      <c r="AO11">
        <f t="shared" si="58"/>
        <v>10.95838287752675</v>
      </c>
      <c r="AT11">
        <v>9</v>
      </c>
      <c r="AU11">
        <v>-1.8100000000000023</v>
      </c>
      <c r="AV11">
        <f t="shared" si="59"/>
        <v>0.22034892967431502</v>
      </c>
      <c r="AW11">
        <f t="shared" si="60"/>
        <v>0</v>
      </c>
      <c r="AX11">
        <f t="shared" si="61"/>
        <v>3.2761000000000084</v>
      </c>
      <c r="BC11">
        <v>9</v>
      </c>
      <c r="BD11">
        <v>0</v>
      </c>
      <c r="BE11">
        <f t="shared" si="62"/>
        <v>0.10206749543703675</v>
      </c>
      <c r="BF11">
        <f t="shared" si="63"/>
        <v>0</v>
      </c>
      <c r="BG11">
        <f t="shared" si="0"/>
        <v>0</v>
      </c>
      <c r="BL11">
        <v>9</v>
      </c>
      <c r="BM11">
        <v>0</v>
      </c>
      <c r="BN11">
        <f t="shared" si="64"/>
        <v>4.1196234091014375E-2</v>
      </c>
      <c r="BO11">
        <f t="shared" si="65"/>
        <v>0</v>
      </c>
      <c r="BP11">
        <f t="shared" si="1"/>
        <v>0</v>
      </c>
      <c r="BU11">
        <v>9</v>
      </c>
      <c r="BV11">
        <v>0</v>
      </c>
      <c r="BW11">
        <f t="shared" si="66"/>
        <v>0.26766807745656113</v>
      </c>
      <c r="BX11">
        <f t="shared" si="67"/>
        <v>0</v>
      </c>
      <c r="BY11">
        <f t="shared" si="2"/>
        <v>0</v>
      </c>
      <c r="CD11">
        <v>9</v>
      </c>
      <c r="CE11">
        <v>4</v>
      </c>
      <c r="CF11">
        <f t="shared" si="68"/>
        <v>0.19124745569039389</v>
      </c>
      <c r="CG11">
        <f t="shared" si="69"/>
        <v>0</v>
      </c>
      <c r="CH11">
        <f t="shared" si="3"/>
        <v>16</v>
      </c>
      <c r="CM11">
        <v>9</v>
      </c>
      <c r="CN11">
        <v>-1.741935483870904</v>
      </c>
      <c r="CO11">
        <f t="shared" si="70"/>
        <v>0.1351883400856671</v>
      </c>
      <c r="CP11">
        <f t="shared" si="71"/>
        <v>0</v>
      </c>
      <c r="CQ11">
        <f t="shared" si="4"/>
        <v>3.0343392299685603</v>
      </c>
      <c r="CV11">
        <v>9</v>
      </c>
      <c r="CW11">
        <v>47.684999999999818</v>
      </c>
      <c r="CX11">
        <f t="shared" si="72"/>
        <v>6.2720840972554329E-2</v>
      </c>
      <c r="CY11">
        <f t="shared" si="73"/>
        <v>0</v>
      </c>
      <c r="CZ11">
        <f t="shared" si="5"/>
        <v>2273.8592249999824</v>
      </c>
      <c r="DE11">
        <v>9</v>
      </c>
      <c r="DF11">
        <v>0</v>
      </c>
      <c r="DG11">
        <f t="shared" si="74"/>
        <v>2.333200377791067E-2</v>
      </c>
      <c r="DH11">
        <f t="shared" si="75"/>
        <v>0</v>
      </c>
      <c r="DI11">
        <f t="shared" si="6"/>
        <v>0</v>
      </c>
      <c r="DN11">
        <v>9</v>
      </c>
      <c r="DO11">
        <v>0</v>
      </c>
      <c r="DP11">
        <f t="shared" si="76"/>
        <v>0.21391257758108523</v>
      </c>
      <c r="DQ11">
        <f t="shared" si="77"/>
        <v>0</v>
      </c>
      <c r="DR11">
        <f t="shared" si="7"/>
        <v>0</v>
      </c>
      <c r="DW11">
        <v>9</v>
      </c>
      <c r="DX11">
        <v>0</v>
      </c>
      <c r="DY11">
        <f t="shared" si="78"/>
        <v>0.17871449107847071</v>
      </c>
      <c r="DZ11">
        <f t="shared" si="79"/>
        <v>0</v>
      </c>
      <c r="EA11">
        <f t="shared" si="8"/>
        <v>0</v>
      </c>
      <c r="EF11">
        <v>9</v>
      </c>
      <c r="EG11">
        <v>8.2000000000000028</v>
      </c>
      <c r="EH11">
        <f t="shared" si="80"/>
        <v>0.13878037067433321</v>
      </c>
      <c r="EI11">
        <f t="shared" si="81"/>
        <v>0</v>
      </c>
      <c r="EJ11">
        <f t="shared" si="9"/>
        <v>67.240000000000052</v>
      </c>
      <c r="EO11">
        <v>9</v>
      </c>
      <c r="EP11">
        <v>26.559770114942545</v>
      </c>
      <c r="EQ11">
        <f t="shared" si="82"/>
        <v>7.244180386323161E-2</v>
      </c>
      <c r="ER11">
        <f t="shared" si="83"/>
        <v>0</v>
      </c>
      <c r="ES11">
        <f t="shared" si="10"/>
        <v>705.42138855859514</v>
      </c>
      <c r="EX11">
        <v>9</v>
      </c>
      <c r="EY11">
        <v>4</v>
      </c>
      <c r="EZ11">
        <f t="shared" si="84"/>
        <v>2.8979247761502621E-2</v>
      </c>
      <c r="FA11">
        <f t="shared" si="85"/>
        <v>0</v>
      </c>
      <c r="FB11">
        <f t="shared" si="11"/>
        <v>16</v>
      </c>
      <c r="FG11">
        <v>9</v>
      </c>
      <c r="FH11">
        <v>0</v>
      </c>
      <c r="FI11">
        <f t="shared" si="86"/>
        <v>0.15680090513490794</v>
      </c>
      <c r="FJ11">
        <f t="shared" si="87"/>
        <v>0</v>
      </c>
      <c r="FK11">
        <f t="shared" si="12"/>
        <v>0</v>
      </c>
      <c r="FP11">
        <v>9</v>
      </c>
      <c r="FQ11">
        <v>6</v>
      </c>
      <c r="FR11" t="e">
        <f t="shared" si="88"/>
        <v>#DIV/0!</v>
      </c>
      <c r="FS11" t="e">
        <f t="shared" si="89"/>
        <v>#NUM!</v>
      </c>
      <c r="FT11" t="e">
        <f t="shared" si="13"/>
        <v>#NUM!</v>
      </c>
      <c r="FY11">
        <v>9</v>
      </c>
      <c r="FZ11">
        <v>0</v>
      </c>
      <c r="GA11">
        <f t="shared" si="90"/>
        <v>0.10685517532603941</v>
      </c>
      <c r="GB11">
        <f t="shared" si="91"/>
        <v>0</v>
      </c>
      <c r="GC11">
        <f t="shared" si="14"/>
        <v>0</v>
      </c>
      <c r="GH11">
        <v>9</v>
      </c>
      <c r="GI11">
        <v>0</v>
      </c>
      <c r="GJ11">
        <f t="shared" si="92"/>
        <v>0.11796013685166062</v>
      </c>
      <c r="GK11">
        <f t="shared" si="93"/>
        <v>0</v>
      </c>
      <c r="GL11">
        <f t="shared" si="15"/>
        <v>0</v>
      </c>
      <c r="GQ11">
        <v>9</v>
      </c>
      <c r="GR11">
        <v>-2.0224719101123583</v>
      </c>
      <c r="GS11">
        <f t="shared" si="94"/>
        <v>6.6309174451235631E-2</v>
      </c>
      <c r="GT11">
        <f t="shared" si="95"/>
        <v>0</v>
      </c>
      <c r="GU11">
        <f t="shared" si="96"/>
        <v>4.0903926271935314</v>
      </c>
      <c r="GZ11">
        <v>9</v>
      </c>
      <c r="HA11">
        <v>11.09375</v>
      </c>
      <c r="HB11">
        <f t="shared" si="97"/>
        <v>5.7692307692307696E-2</v>
      </c>
      <c r="HC11">
        <f t="shared" si="98"/>
        <v>0</v>
      </c>
      <c r="HD11">
        <f t="shared" si="99"/>
        <v>123.0712890625</v>
      </c>
      <c r="HI11">
        <v>9</v>
      </c>
      <c r="HJ11">
        <v>0</v>
      </c>
      <c r="HK11">
        <f t="shared" si="100"/>
        <v>3.214285714285714E-2</v>
      </c>
      <c r="HL11">
        <f t="shared" si="101"/>
        <v>0</v>
      </c>
      <c r="HM11">
        <f t="shared" si="102"/>
        <v>0</v>
      </c>
      <c r="HR11">
        <v>88</v>
      </c>
      <c r="HS11">
        <v>48.1</v>
      </c>
      <c r="HT11" t="e">
        <f t="shared" si="103"/>
        <v>#DIV/0!</v>
      </c>
      <c r="HU11" t="e">
        <f t="shared" si="104"/>
        <v>#NUM!</v>
      </c>
      <c r="HV11" t="e">
        <f t="shared" si="105"/>
        <v>#NUM!</v>
      </c>
      <c r="IA11">
        <v>9</v>
      </c>
      <c r="IB11">
        <v>0</v>
      </c>
      <c r="IC11">
        <f t="shared" si="106"/>
        <v>1.3804779930150396E-2</v>
      </c>
      <c r="ID11">
        <f t="shared" si="107"/>
        <v>0</v>
      </c>
      <c r="IE11">
        <f t="shared" si="108"/>
        <v>0</v>
      </c>
      <c r="IJ11">
        <v>9</v>
      </c>
      <c r="IK11">
        <v>0</v>
      </c>
      <c r="IL11">
        <f t="shared" si="109"/>
        <v>1.2536782564185108E-2</v>
      </c>
      <c r="IM11">
        <f t="shared" si="110"/>
        <v>0</v>
      </c>
      <c r="IN11">
        <f t="shared" si="111"/>
        <v>0</v>
      </c>
      <c r="IS11">
        <v>9</v>
      </c>
      <c r="IT11">
        <v>28</v>
      </c>
      <c r="IU11">
        <f t="shared" si="112"/>
        <v>0.10303243445213588</v>
      </c>
      <c r="IV11">
        <f t="shared" si="113"/>
        <v>0</v>
      </c>
      <c r="IW11">
        <f t="shared" si="114"/>
        <v>784</v>
      </c>
      <c r="JJ11">
        <v>9</v>
      </c>
      <c r="JK11">
        <v>0</v>
      </c>
      <c r="JL11">
        <f t="shared" si="115"/>
        <v>0.16313475821940354</v>
      </c>
      <c r="JM11">
        <f t="shared" si="116"/>
        <v>0</v>
      </c>
      <c r="JN11">
        <f t="shared" si="117"/>
        <v>0</v>
      </c>
      <c r="JS11">
        <v>9</v>
      </c>
      <c r="JT11">
        <v>-12.232608695652104</v>
      </c>
      <c r="JU11">
        <f t="shared" si="118"/>
        <v>0.13729587697295048</v>
      </c>
      <c r="JV11">
        <f t="shared" si="119"/>
        <v>0</v>
      </c>
      <c r="JW11">
        <f t="shared" si="120"/>
        <v>149.63671550094347</v>
      </c>
      <c r="KB11">
        <v>9</v>
      </c>
      <c r="KC11">
        <v>-4</v>
      </c>
      <c r="KD11">
        <f t="shared" si="121"/>
        <v>9.1897568766574525E-2</v>
      </c>
      <c r="KE11">
        <f t="shared" si="122"/>
        <v>0</v>
      </c>
      <c r="KF11">
        <f t="shared" si="123"/>
        <v>16</v>
      </c>
      <c r="KK11">
        <v>9</v>
      </c>
      <c r="KL11">
        <v>0</v>
      </c>
      <c r="KM11">
        <f t="shared" si="124"/>
        <v>4.8840470578179015E-2</v>
      </c>
      <c r="KN11">
        <f t="shared" si="125"/>
        <v>0</v>
      </c>
      <c r="KO11">
        <f t="shared" si="126"/>
        <v>0</v>
      </c>
      <c r="KT11">
        <v>9</v>
      </c>
      <c r="KU11">
        <v>18.590196078431219</v>
      </c>
      <c r="KV11">
        <f t="shared" si="127"/>
        <v>1.8845222322583233E-2</v>
      </c>
      <c r="KW11">
        <f t="shared" si="128"/>
        <v>0</v>
      </c>
      <c r="KX11">
        <f t="shared" si="129"/>
        <v>345.59539023451947</v>
      </c>
      <c r="LC11">
        <v>9</v>
      </c>
      <c r="LD11">
        <v>16</v>
      </c>
      <c r="LE11">
        <f t="shared" si="130"/>
        <v>9.6343735281334206E-3</v>
      </c>
      <c r="LF11">
        <f t="shared" si="131"/>
        <v>0</v>
      </c>
      <c r="LG11">
        <f t="shared" si="132"/>
        <v>256</v>
      </c>
      <c r="LL11">
        <v>9</v>
      </c>
      <c r="LM11">
        <v>0</v>
      </c>
      <c r="LN11">
        <f t="shared" si="133"/>
        <v>8.7082084886941691E-2</v>
      </c>
      <c r="LO11">
        <f t="shared" si="134"/>
        <v>0</v>
      </c>
      <c r="LP11">
        <f t="shared" si="29"/>
        <v>0</v>
      </c>
      <c r="LU11">
        <v>9</v>
      </c>
      <c r="LV11">
        <v>-4</v>
      </c>
      <c r="LW11">
        <f t="shared" si="135"/>
        <v>0.18171628120649372</v>
      </c>
      <c r="LX11">
        <f t="shared" si="136"/>
        <v>0</v>
      </c>
      <c r="LY11">
        <f t="shared" si="30"/>
        <v>16</v>
      </c>
      <c r="MD11">
        <v>9</v>
      </c>
      <c r="ME11">
        <v>0</v>
      </c>
      <c r="MF11">
        <f t="shared" si="137"/>
        <v>0.36088179065821696</v>
      </c>
      <c r="MG11">
        <f t="shared" si="138"/>
        <v>0</v>
      </c>
      <c r="MH11">
        <f t="shared" si="31"/>
        <v>0</v>
      </c>
      <c r="MM11">
        <v>9</v>
      </c>
      <c r="MN11">
        <v>0</v>
      </c>
      <c r="MO11">
        <f t="shared" si="139"/>
        <v>3.9438269409092078E-2</v>
      </c>
      <c r="MP11">
        <f t="shared" si="140"/>
        <v>0</v>
      </c>
      <c r="MQ11">
        <f t="shared" si="32"/>
        <v>0</v>
      </c>
      <c r="MV11">
        <v>9</v>
      </c>
      <c r="MW11">
        <v>0</v>
      </c>
      <c r="MX11">
        <f t="shared" si="141"/>
        <v>0.21162334155678075</v>
      </c>
      <c r="MY11">
        <f t="shared" si="142"/>
        <v>0</v>
      </c>
      <c r="MZ11">
        <f t="shared" si="33"/>
        <v>0</v>
      </c>
      <c r="NE11">
        <v>9</v>
      </c>
      <c r="NF11">
        <v>0</v>
      </c>
      <c r="NG11">
        <f t="shared" si="143"/>
        <v>0.13115898042276619</v>
      </c>
      <c r="NH11">
        <f t="shared" si="144"/>
        <v>0</v>
      </c>
      <c r="NI11">
        <f t="shared" si="34"/>
        <v>0</v>
      </c>
      <c r="NN11">
        <v>9</v>
      </c>
      <c r="NO11">
        <v>0</v>
      </c>
      <c r="NP11" t="e">
        <f t="shared" si="145"/>
        <v>#DIV/0!</v>
      </c>
      <c r="NQ11" t="e">
        <f t="shared" si="146"/>
        <v>#NUM!</v>
      </c>
      <c r="NR11" t="e">
        <f t="shared" si="35"/>
        <v>#NUM!</v>
      </c>
      <c r="NW11">
        <v>9</v>
      </c>
      <c r="NX11">
        <v>104.80505050505042</v>
      </c>
      <c r="NY11" t="e">
        <f t="shared" si="147"/>
        <v>#DIV/0!</v>
      </c>
      <c r="NZ11" t="e">
        <f t="shared" si="148"/>
        <v>#NUM!</v>
      </c>
      <c r="OA11" t="e">
        <f t="shared" si="36"/>
        <v>#NUM!</v>
      </c>
      <c r="OF11">
        <v>9</v>
      </c>
      <c r="OG11">
        <f t="shared" si="163"/>
        <v>0</v>
      </c>
      <c r="OH11">
        <f t="shared" si="149"/>
        <v>1.1548306448684296E-2</v>
      </c>
      <c r="OI11">
        <f t="shared" si="150"/>
        <v>0</v>
      </c>
      <c r="OJ11">
        <f t="shared" si="37"/>
        <v>0</v>
      </c>
      <c r="OO11">
        <v>9</v>
      </c>
      <c r="OP11">
        <v>0</v>
      </c>
      <c r="OQ11">
        <f t="shared" si="151"/>
        <v>1.1930211876652601E-2</v>
      </c>
      <c r="OR11">
        <f t="shared" si="152"/>
        <v>0</v>
      </c>
      <c r="OS11">
        <f t="shared" si="38"/>
        <v>0</v>
      </c>
      <c r="OX11">
        <v>2.25</v>
      </c>
      <c r="OY11">
        <v>4</v>
      </c>
      <c r="OZ11">
        <f t="shared" si="153"/>
        <v>0.39243012432846663</v>
      </c>
      <c r="PA11">
        <f t="shared" si="154"/>
        <v>0</v>
      </c>
      <c r="PB11">
        <f t="shared" si="39"/>
        <v>16</v>
      </c>
      <c r="PG11">
        <v>9</v>
      </c>
      <c r="PH11">
        <v>0</v>
      </c>
      <c r="PI11">
        <f t="shared" si="155"/>
        <v>0.11008654741587105</v>
      </c>
      <c r="PJ11">
        <f t="shared" si="156"/>
        <v>0</v>
      </c>
      <c r="PK11">
        <f t="shared" si="40"/>
        <v>0</v>
      </c>
      <c r="PP11">
        <v>9</v>
      </c>
      <c r="PQ11">
        <v>0</v>
      </c>
      <c r="PR11">
        <f t="shared" si="157"/>
        <v>0.22191485334425967</v>
      </c>
      <c r="PS11">
        <f t="shared" si="158"/>
        <v>0</v>
      </c>
      <c r="PT11">
        <f t="shared" si="41"/>
        <v>0</v>
      </c>
      <c r="PY11">
        <v>9</v>
      </c>
      <c r="PZ11">
        <v>0</v>
      </c>
      <c r="QA11">
        <f t="shared" si="159"/>
        <v>0.24578687398051266</v>
      </c>
      <c r="QB11">
        <f t="shared" si="160"/>
        <v>0</v>
      </c>
      <c r="QC11">
        <f t="shared" si="42"/>
        <v>0</v>
      </c>
      <c r="QH11">
        <v>9</v>
      </c>
      <c r="QI11">
        <v>3.7999999999999972</v>
      </c>
      <c r="QJ11">
        <f t="shared" si="161"/>
        <v>0.263541191874818</v>
      </c>
      <c r="QK11">
        <f t="shared" si="162"/>
        <v>0</v>
      </c>
      <c r="QL11">
        <f t="shared" si="43"/>
        <v>14.439999999999978</v>
      </c>
    </row>
    <row r="12" spans="1:457" x14ac:dyDescent="0.25">
      <c r="A12">
        <v>10</v>
      </c>
      <c r="B12">
        <v>0</v>
      </c>
      <c r="C12">
        <f t="shared" si="44"/>
        <v>0.17606164469290228</v>
      </c>
      <c r="D12">
        <f t="shared" si="45"/>
        <v>0</v>
      </c>
      <c r="E12">
        <f t="shared" si="46"/>
        <v>0</v>
      </c>
      <c r="J12">
        <v>10</v>
      </c>
      <c r="K12">
        <v>0</v>
      </c>
      <c r="L12">
        <f t="shared" si="47"/>
        <v>8.2264656293684568E-2</v>
      </c>
      <c r="M12">
        <f t="shared" si="48"/>
        <v>0</v>
      </c>
      <c r="N12">
        <f t="shared" si="49"/>
        <v>0</v>
      </c>
      <c r="S12">
        <v>10</v>
      </c>
      <c r="T12">
        <v>0</v>
      </c>
      <c r="U12">
        <f t="shared" si="50"/>
        <v>0.23502096707433587</v>
      </c>
      <c r="V12">
        <f t="shared" si="51"/>
        <v>0</v>
      </c>
      <c r="W12">
        <f t="shared" si="52"/>
        <v>0</v>
      </c>
      <c r="AB12">
        <v>10</v>
      </c>
      <c r="AC12">
        <v>2.2000000000000028</v>
      </c>
      <c r="AD12">
        <f t="shared" si="53"/>
        <v>9.3136831803020681E-2</v>
      </c>
      <c r="AE12">
        <f t="shared" si="54"/>
        <v>0</v>
      </c>
      <c r="AF12">
        <f t="shared" si="55"/>
        <v>4.8400000000000123</v>
      </c>
      <c r="AK12">
        <v>10</v>
      </c>
      <c r="AL12">
        <v>3.3103448275862064</v>
      </c>
      <c r="AM12">
        <f t="shared" si="56"/>
        <v>0.31732840750324076</v>
      </c>
      <c r="AN12">
        <f t="shared" si="57"/>
        <v>0</v>
      </c>
      <c r="AO12">
        <f t="shared" si="58"/>
        <v>10.95838287752675</v>
      </c>
      <c r="AT12">
        <v>10</v>
      </c>
      <c r="AU12">
        <v>0.18999999999999773</v>
      </c>
      <c r="AV12">
        <f t="shared" si="59"/>
        <v>0.24483214408257226</v>
      </c>
      <c r="AW12">
        <f t="shared" si="60"/>
        <v>0</v>
      </c>
      <c r="AX12">
        <f t="shared" si="61"/>
        <v>3.6099999999999133E-2</v>
      </c>
      <c r="BC12">
        <v>10</v>
      </c>
      <c r="BD12">
        <v>0</v>
      </c>
      <c r="BE12">
        <f t="shared" si="62"/>
        <v>0.11340832826337416</v>
      </c>
      <c r="BF12">
        <f t="shared" si="63"/>
        <v>0</v>
      </c>
      <c r="BG12">
        <f t="shared" si="0"/>
        <v>0</v>
      </c>
      <c r="BL12">
        <v>10</v>
      </c>
      <c r="BM12">
        <v>0</v>
      </c>
      <c r="BN12">
        <f t="shared" si="64"/>
        <v>4.577359343446042E-2</v>
      </c>
      <c r="BO12">
        <f t="shared" si="65"/>
        <v>0</v>
      </c>
      <c r="BP12">
        <f t="shared" si="1"/>
        <v>0</v>
      </c>
      <c r="BU12">
        <v>10</v>
      </c>
      <c r="BV12">
        <v>0</v>
      </c>
      <c r="BW12">
        <f t="shared" si="66"/>
        <v>0.29740897495173457</v>
      </c>
      <c r="BX12">
        <f t="shared" si="67"/>
        <v>0</v>
      </c>
      <c r="BY12">
        <f t="shared" si="2"/>
        <v>0</v>
      </c>
      <c r="CD12">
        <v>10</v>
      </c>
      <c r="CE12">
        <v>4</v>
      </c>
      <c r="CF12">
        <f t="shared" si="68"/>
        <v>0.21249717298932655</v>
      </c>
      <c r="CG12">
        <f t="shared" si="69"/>
        <v>0</v>
      </c>
      <c r="CH12">
        <f t="shared" si="3"/>
        <v>16</v>
      </c>
      <c r="CM12">
        <v>10</v>
      </c>
      <c r="CN12">
        <v>-1.741935483870904</v>
      </c>
      <c r="CO12">
        <f t="shared" si="70"/>
        <v>0.15020926676185234</v>
      </c>
      <c r="CP12">
        <f t="shared" si="71"/>
        <v>0</v>
      </c>
      <c r="CQ12">
        <f t="shared" si="4"/>
        <v>3.0343392299685603</v>
      </c>
      <c r="CV12">
        <v>10</v>
      </c>
      <c r="CW12">
        <v>47.684999999999818</v>
      </c>
      <c r="CX12">
        <f t="shared" si="72"/>
        <v>6.9689823302838155E-2</v>
      </c>
      <c r="CY12">
        <f t="shared" si="73"/>
        <v>0</v>
      </c>
      <c r="CZ12">
        <f t="shared" si="5"/>
        <v>2273.8592249999824</v>
      </c>
      <c r="DE12">
        <v>10</v>
      </c>
      <c r="DF12">
        <v>0</v>
      </c>
      <c r="DG12">
        <f t="shared" si="74"/>
        <v>2.5924448642122965E-2</v>
      </c>
      <c r="DH12">
        <f t="shared" si="75"/>
        <v>0</v>
      </c>
      <c r="DI12">
        <f t="shared" si="6"/>
        <v>0</v>
      </c>
      <c r="DN12">
        <v>10</v>
      </c>
      <c r="DO12">
        <v>0</v>
      </c>
      <c r="DP12">
        <f t="shared" si="76"/>
        <v>0.23768064175676137</v>
      </c>
      <c r="DQ12">
        <f t="shared" si="77"/>
        <v>0</v>
      </c>
      <c r="DR12">
        <f t="shared" si="7"/>
        <v>0</v>
      </c>
      <c r="DW12">
        <v>10</v>
      </c>
      <c r="DX12">
        <v>0</v>
      </c>
      <c r="DY12">
        <f t="shared" si="78"/>
        <v>0.19857165675385632</v>
      </c>
      <c r="DZ12">
        <f t="shared" si="79"/>
        <v>0</v>
      </c>
      <c r="EA12">
        <f t="shared" si="8"/>
        <v>0</v>
      </c>
      <c r="EF12">
        <v>10</v>
      </c>
      <c r="EG12">
        <v>8.2000000000000028</v>
      </c>
      <c r="EH12">
        <f t="shared" si="80"/>
        <v>0.15420041186037026</v>
      </c>
      <c r="EI12">
        <f t="shared" si="81"/>
        <v>0</v>
      </c>
      <c r="EJ12">
        <f t="shared" si="9"/>
        <v>67.240000000000052</v>
      </c>
      <c r="EO12">
        <v>10</v>
      </c>
      <c r="EP12">
        <v>-5.5402298850574567</v>
      </c>
      <c r="EQ12">
        <f t="shared" si="82"/>
        <v>8.0490893181368456E-2</v>
      </c>
      <c r="ER12">
        <f t="shared" si="83"/>
        <v>0</v>
      </c>
      <c r="ES12">
        <f t="shared" si="10"/>
        <v>30.69414717928376</v>
      </c>
      <c r="EX12">
        <v>10</v>
      </c>
      <c r="EY12">
        <v>4</v>
      </c>
      <c r="EZ12">
        <f t="shared" si="84"/>
        <v>3.2199164179447355E-2</v>
      </c>
      <c r="FA12">
        <f t="shared" si="85"/>
        <v>0</v>
      </c>
      <c r="FB12">
        <f t="shared" si="11"/>
        <v>16</v>
      </c>
      <c r="FG12">
        <v>10</v>
      </c>
      <c r="FH12">
        <v>0</v>
      </c>
      <c r="FI12">
        <f t="shared" si="86"/>
        <v>0.17422322792767547</v>
      </c>
      <c r="FJ12">
        <f t="shared" si="87"/>
        <v>0</v>
      </c>
      <c r="FK12">
        <f t="shared" si="12"/>
        <v>0</v>
      </c>
      <c r="FP12">
        <v>10</v>
      </c>
      <c r="FQ12">
        <v>0</v>
      </c>
      <c r="FR12" t="e">
        <f t="shared" si="88"/>
        <v>#DIV/0!</v>
      </c>
      <c r="FS12" t="e">
        <f t="shared" si="89"/>
        <v>#NUM!</v>
      </c>
      <c r="FT12" t="e">
        <f t="shared" si="13"/>
        <v>#NUM!</v>
      </c>
      <c r="FY12">
        <v>10</v>
      </c>
      <c r="FZ12">
        <v>0</v>
      </c>
      <c r="GA12">
        <f t="shared" si="90"/>
        <v>0.11872797258448824</v>
      </c>
      <c r="GB12">
        <f t="shared" si="91"/>
        <v>0</v>
      </c>
      <c r="GC12">
        <f t="shared" si="14"/>
        <v>0</v>
      </c>
      <c r="GH12">
        <v>10</v>
      </c>
      <c r="GI12">
        <v>0</v>
      </c>
      <c r="GJ12">
        <f t="shared" si="92"/>
        <v>0.13106681872406736</v>
      </c>
      <c r="GK12">
        <f t="shared" si="93"/>
        <v>0</v>
      </c>
      <c r="GL12">
        <f t="shared" si="15"/>
        <v>0</v>
      </c>
      <c r="GQ12">
        <v>10</v>
      </c>
      <c r="GR12">
        <v>-2.0224719101123583</v>
      </c>
      <c r="GS12">
        <f t="shared" si="94"/>
        <v>7.3676860501372926E-2</v>
      </c>
      <c r="GT12">
        <f t="shared" si="95"/>
        <v>0</v>
      </c>
      <c r="GU12">
        <f t="shared" si="96"/>
        <v>4.0903926271935314</v>
      </c>
      <c r="GZ12">
        <v>10</v>
      </c>
      <c r="HA12">
        <v>9.59375</v>
      </c>
      <c r="HB12">
        <f t="shared" si="97"/>
        <v>6.4102564102564097E-2</v>
      </c>
      <c r="HC12">
        <f t="shared" si="98"/>
        <v>0</v>
      </c>
      <c r="HD12">
        <f t="shared" si="99"/>
        <v>92.0400390625</v>
      </c>
      <c r="HI12">
        <v>10</v>
      </c>
      <c r="HJ12">
        <v>0</v>
      </c>
      <c r="HK12">
        <f t="shared" si="100"/>
        <v>3.5714285714285712E-2</v>
      </c>
      <c r="HL12">
        <f t="shared" si="101"/>
        <v>0</v>
      </c>
      <c r="HM12">
        <f t="shared" si="102"/>
        <v>0</v>
      </c>
      <c r="HR12">
        <v>89</v>
      </c>
      <c r="HS12">
        <v>44.1</v>
      </c>
      <c r="HT12" t="e">
        <f t="shared" si="103"/>
        <v>#DIV/0!</v>
      </c>
      <c r="HU12" t="e">
        <f t="shared" si="104"/>
        <v>#NUM!</v>
      </c>
      <c r="HV12" t="e">
        <f t="shared" si="105"/>
        <v>#NUM!</v>
      </c>
      <c r="IA12">
        <v>10</v>
      </c>
      <c r="IB12">
        <v>0</v>
      </c>
      <c r="IC12">
        <f t="shared" si="106"/>
        <v>1.5338644366833774E-2</v>
      </c>
      <c r="ID12">
        <f t="shared" si="107"/>
        <v>0</v>
      </c>
      <c r="IE12">
        <f t="shared" si="108"/>
        <v>0</v>
      </c>
      <c r="IJ12">
        <v>10</v>
      </c>
      <c r="IK12">
        <v>0</v>
      </c>
      <c r="IL12">
        <f t="shared" si="109"/>
        <v>1.3929758404650119E-2</v>
      </c>
      <c r="IM12">
        <f t="shared" si="110"/>
        <v>0</v>
      </c>
      <c r="IN12">
        <f t="shared" si="111"/>
        <v>0</v>
      </c>
      <c r="IS12">
        <v>10</v>
      </c>
      <c r="IT12">
        <v>12</v>
      </c>
      <c r="IU12">
        <f t="shared" si="112"/>
        <v>0.11448048272459541</v>
      </c>
      <c r="IV12">
        <f t="shared" si="113"/>
        <v>0</v>
      </c>
      <c r="IW12">
        <f t="shared" si="114"/>
        <v>144</v>
      </c>
      <c r="JJ12">
        <v>10</v>
      </c>
      <c r="JK12">
        <v>0</v>
      </c>
      <c r="JL12">
        <f t="shared" si="115"/>
        <v>0.18126084246600394</v>
      </c>
      <c r="JM12">
        <f t="shared" si="116"/>
        <v>0</v>
      </c>
      <c r="JN12">
        <f t="shared" si="117"/>
        <v>0</v>
      </c>
      <c r="JS12">
        <v>10</v>
      </c>
      <c r="JT12">
        <v>31.567391304347893</v>
      </c>
      <c r="JU12">
        <f t="shared" si="118"/>
        <v>0.15255097441438942</v>
      </c>
      <c r="JV12">
        <f t="shared" si="119"/>
        <v>0</v>
      </c>
      <c r="JW12">
        <f t="shared" si="120"/>
        <v>996.50019376181899</v>
      </c>
      <c r="KB12">
        <v>10</v>
      </c>
      <c r="KC12">
        <v>-12</v>
      </c>
      <c r="KD12">
        <f t="shared" si="121"/>
        <v>0.10210840974063837</v>
      </c>
      <c r="KE12">
        <f t="shared" si="122"/>
        <v>0</v>
      </c>
      <c r="KF12">
        <f t="shared" si="123"/>
        <v>144</v>
      </c>
      <c r="KK12">
        <v>10</v>
      </c>
      <c r="KL12">
        <v>0</v>
      </c>
      <c r="KM12">
        <f t="shared" si="124"/>
        <v>5.4267189531310024E-2</v>
      </c>
      <c r="KN12">
        <f t="shared" si="125"/>
        <v>0</v>
      </c>
      <c r="KO12">
        <f t="shared" si="126"/>
        <v>0</v>
      </c>
      <c r="KT12">
        <v>10</v>
      </c>
      <c r="KU12">
        <v>34.590196078431219</v>
      </c>
      <c r="KV12">
        <f t="shared" si="127"/>
        <v>2.0939135913981371E-2</v>
      </c>
      <c r="KW12">
        <f t="shared" si="128"/>
        <v>0</v>
      </c>
      <c r="KX12">
        <f t="shared" si="129"/>
        <v>1196.4816647443186</v>
      </c>
      <c r="LC12">
        <v>10</v>
      </c>
      <c r="LD12">
        <v>16</v>
      </c>
      <c r="LE12">
        <f t="shared" si="130"/>
        <v>1.0704859475703802E-2</v>
      </c>
      <c r="LF12">
        <f t="shared" si="131"/>
        <v>0</v>
      </c>
      <c r="LG12">
        <f t="shared" si="132"/>
        <v>256</v>
      </c>
      <c r="LL12">
        <v>10</v>
      </c>
      <c r="LM12">
        <v>0</v>
      </c>
      <c r="LN12">
        <f t="shared" si="133"/>
        <v>9.6757872096601874E-2</v>
      </c>
      <c r="LO12">
        <f t="shared" si="134"/>
        <v>0</v>
      </c>
      <c r="LP12">
        <f t="shared" si="29"/>
        <v>0</v>
      </c>
      <c r="LU12">
        <v>10</v>
      </c>
      <c r="LV12">
        <v>-8</v>
      </c>
      <c r="LW12">
        <f t="shared" si="135"/>
        <v>0.20190697911832636</v>
      </c>
      <c r="LX12">
        <f t="shared" si="136"/>
        <v>0</v>
      </c>
      <c r="LY12">
        <f t="shared" si="30"/>
        <v>64</v>
      </c>
      <c r="MD12">
        <v>10</v>
      </c>
      <c r="ME12">
        <v>-3</v>
      </c>
      <c r="MF12">
        <f t="shared" si="137"/>
        <v>0.40097976739801888</v>
      </c>
      <c r="MG12">
        <f t="shared" si="138"/>
        <v>0</v>
      </c>
      <c r="MH12">
        <f t="shared" si="31"/>
        <v>9</v>
      </c>
      <c r="MM12">
        <v>10</v>
      </c>
      <c r="MN12">
        <v>0</v>
      </c>
      <c r="MO12">
        <f t="shared" si="139"/>
        <v>4.3820299343435641E-2</v>
      </c>
      <c r="MP12">
        <f t="shared" si="140"/>
        <v>0</v>
      </c>
      <c r="MQ12">
        <f t="shared" si="32"/>
        <v>0</v>
      </c>
      <c r="MV12">
        <v>10</v>
      </c>
      <c r="MW12">
        <v>0</v>
      </c>
      <c r="MX12">
        <f t="shared" si="141"/>
        <v>0.23513704617420084</v>
      </c>
      <c r="MY12">
        <f t="shared" si="142"/>
        <v>0</v>
      </c>
      <c r="MZ12">
        <f t="shared" si="33"/>
        <v>0</v>
      </c>
      <c r="NE12">
        <v>10</v>
      </c>
      <c r="NF12">
        <v>0</v>
      </c>
      <c r="NG12">
        <f t="shared" si="143"/>
        <v>0.14573220046974023</v>
      </c>
      <c r="NH12">
        <f t="shared" si="144"/>
        <v>0</v>
      </c>
      <c r="NI12">
        <f t="shared" si="34"/>
        <v>0</v>
      </c>
      <c r="NN12">
        <v>10</v>
      </c>
      <c r="NO12">
        <v>4</v>
      </c>
      <c r="NP12" t="e">
        <f t="shared" si="145"/>
        <v>#DIV/0!</v>
      </c>
      <c r="NQ12" t="e">
        <f t="shared" si="146"/>
        <v>#NUM!</v>
      </c>
      <c r="NR12" t="e">
        <f t="shared" si="35"/>
        <v>#NUM!</v>
      </c>
      <c r="NW12">
        <v>10</v>
      </c>
      <c r="NX12">
        <v>104.80505050505042</v>
      </c>
      <c r="NY12" t="e">
        <f t="shared" si="147"/>
        <v>#DIV/0!</v>
      </c>
      <c r="NZ12" t="e">
        <f t="shared" si="148"/>
        <v>#NUM!</v>
      </c>
      <c r="OA12" t="e">
        <f t="shared" si="36"/>
        <v>#NUM!</v>
      </c>
      <c r="OF12">
        <v>10</v>
      </c>
      <c r="OG12">
        <f t="shared" si="163"/>
        <v>0</v>
      </c>
      <c r="OH12">
        <f t="shared" si="149"/>
        <v>1.2831451609649217E-2</v>
      </c>
      <c r="OI12">
        <f t="shared" si="150"/>
        <v>0</v>
      </c>
      <c r="OJ12">
        <f t="shared" si="37"/>
        <v>0</v>
      </c>
      <c r="OO12">
        <v>10</v>
      </c>
      <c r="OP12">
        <v>0</v>
      </c>
      <c r="OQ12">
        <f t="shared" si="151"/>
        <v>1.3255790974058445E-2</v>
      </c>
      <c r="OR12">
        <f t="shared" si="152"/>
        <v>0</v>
      </c>
      <c r="OS12">
        <f t="shared" si="38"/>
        <v>0</v>
      </c>
      <c r="OX12">
        <v>2.5</v>
      </c>
      <c r="OY12">
        <v>16</v>
      </c>
      <c r="OZ12">
        <f t="shared" si="153"/>
        <v>0.43603347147607407</v>
      </c>
      <c r="PA12">
        <f t="shared" si="154"/>
        <v>0</v>
      </c>
      <c r="PB12">
        <f t="shared" si="39"/>
        <v>256</v>
      </c>
      <c r="PG12">
        <v>10</v>
      </c>
      <c r="PH12">
        <v>0</v>
      </c>
      <c r="PI12">
        <f t="shared" si="155"/>
        <v>0.12231838601763451</v>
      </c>
      <c r="PJ12">
        <f t="shared" si="156"/>
        <v>0</v>
      </c>
      <c r="PK12">
        <f t="shared" si="40"/>
        <v>0</v>
      </c>
      <c r="PP12">
        <v>10</v>
      </c>
      <c r="PQ12">
        <v>4</v>
      </c>
      <c r="PR12">
        <f t="shared" si="157"/>
        <v>0.24657205927139964</v>
      </c>
      <c r="PS12">
        <f t="shared" si="158"/>
        <v>0</v>
      </c>
      <c r="PT12">
        <f t="shared" si="41"/>
        <v>16</v>
      </c>
      <c r="PY12">
        <v>10</v>
      </c>
      <c r="PZ12">
        <v>0</v>
      </c>
      <c r="QA12">
        <f t="shared" si="159"/>
        <v>0.27309652664501405</v>
      </c>
      <c r="QB12">
        <f t="shared" si="160"/>
        <v>0</v>
      </c>
      <c r="QC12">
        <f t="shared" si="42"/>
        <v>0</v>
      </c>
      <c r="QH12">
        <v>10</v>
      </c>
      <c r="QI12">
        <v>3.7999999999999972</v>
      </c>
      <c r="QJ12">
        <f t="shared" si="161"/>
        <v>0.29282354652757558</v>
      </c>
      <c r="QK12">
        <f t="shared" si="162"/>
        <v>0</v>
      </c>
      <c r="QL12">
        <f t="shared" si="43"/>
        <v>14.439999999999978</v>
      </c>
    </row>
    <row r="13" spans="1:457" x14ac:dyDescent="0.25">
      <c r="A13">
        <v>11</v>
      </c>
      <c r="B13">
        <v>0</v>
      </c>
      <c r="C13">
        <f t="shared" si="44"/>
        <v>0.19366780916219251</v>
      </c>
      <c r="D13">
        <f t="shared" si="45"/>
        <v>0</v>
      </c>
      <c r="E13">
        <f t="shared" si="46"/>
        <v>0</v>
      </c>
      <c r="J13">
        <v>11</v>
      </c>
      <c r="K13">
        <v>0</v>
      </c>
      <c r="L13">
        <f t="shared" si="47"/>
        <v>9.0491121923053031E-2</v>
      </c>
      <c r="M13">
        <f t="shared" si="48"/>
        <v>0</v>
      </c>
      <c r="N13">
        <f t="shared" si="49"/>
        <v>0</v>
      </c>
      <c r="S13">
        <v>11</v>
      </c>
      <c r="T13">
        <v>0</v>
      </c>
      <c r="U13">
        <f t="shared" si="50"/>
        <v>0.25852306378176948</v>
      </c>
      <c r="V13">
        <f t="shared" si="51"/>
        <v>0</v>
      </c>
      <c r="W13">
        <f t="shared" si="52"/>
        <v>0</v>
      </c>
      <c r="AB13">
        <v>11</v>
      </c>
      <c r="AC13">
        <v>-1.7999999999999972</v>
      </c>
      <c r="AD13">
        <f t="shared" si="53"/>
        <v>0.10245051498332275</v>
      </c>
      <c r="AE13">
        <f t="shared" si="54"/>
        <v>0</v>
      </c>
      <c r="AF13">
        <f t="shared" si="55"/>
        <v>3.2399999999999896</v>
      </c>
      <c r="AK13">
        <v>11</v>
      </c>
      <c r="AL13">
        <v>3.3103448275862064</v>
      </c>
      <c r="AM13">
        <f t="shared" si="56"/>
        <v>0.34906124825356483</v>
      </c>
      <c r="AN13">
        <f t="shared" si="57"/>
        <v>0</v>
      </c>
      <c r="AO13">
        <f t="shared" si="58"/>
        <v>10.95838287752675</v>
      </c>
      <c r="AT13">
        <v>11</v>
      </c>
      <c r="AU13">
        <v>0.18999999999999773</v>
      </c>
      <c r="AV13">
        <f t="shared" si="59"/>
        <v>0.26931535849082949</v>
      </c>
      <c r="AW13">
        <f t="shared" si="60"/>
        <v>0</v>
      </c>
      <c r="AX13">
        <f t="shared" si="61"/>
        <v>3.6099999999999133E-2</v>
      </c>
      <c r="BC13">
        <v>11</v>
      </c>
      <c r="BD13">
        <v>0</v>
      </c>
      <c r="BE13">
        <f t="shared" si="62"/>
        <v>0.12474916108971158</v>
      </c>
      <c r="BF13">
        <f t="shared" si="63"/>
        <v>0</v>
      </c>
      <c r="BG13">
        <f t="shared" si="0"/>
        <v>0</v>
      </c>
      <c r="BL13">
        <v>11</v>
      </c>
      <c r="BM13">
        <v>0</v>
      </c>
      <c r="BN13">
        <f t="shared" si="64"/>
        <v>5.0350952777906459E-2</v>
      </c>
      <c r="BO13">
        <f t="shared" si="65"/>
        <v>0</v>
      </c>
      <c r="BP13">
        <f t="shared" si="1"/>
        <v>0</v>
      </c>
      <c r="BU13">
        <v>11</v>
      </c>
      <c r="BV13">
        <v>0</v>
      </c>
      <c r="BW13">
        <f t="shared" si="66"/>
        <v>0.32714987244690802</v>
      </c>
      <c r="BX13">
        <f t="shared" si="67"/>
        <v>0</v>
      </c>
      <c r="BY13">
        <f t="shared" si="2"/>
        <v>0</v>
      </c>
      <c r="CD13">
        <v>11</v>
      </c>
      <c r="CE13">
        <v>4</v>
      </c>
      <c r="CF13">
        <f t="shared" si="68"/>
        <v>0.23374689028825921</v>
      </c>
      <c r="CG13">
        <f t="shared" si="69"/>
        <v>0</v>
      </c>
      <c r="CH13">
        <f t="shared" si="3"/>
        <v>16</v>
      </c>
      <c r="CM13">
        <v>11</v>
      </c>
      <c r="CN13">
        <v>-1.741935483870904</v>
      </c>
      <c r="CO13">
        <f t="shared" si="70"/>
        <v>0.16523019343803758</v>
      </c>
      <c r="CP13">
        <f t="shared" si="71"/>
        <v>0</v>
      </c>
      <c r="CQ13">
        <f t="shared" si="4"/>
        <v>3.0343392299685603</v>
      </c>
      <c r="CV13">
        <v>11</v>
      </c>
      <c r="CW13">
        <v>47.684999999999818</v>
      </c>
      <c r="CX13">
        <f t="shared" si="72"/>
        <v>7.6658805633121968E-2</v>
      </c>
      <c r="CY13">
        <f t="shared" si="73"/>
        <v>0</v>
      </c>
      <c r="CZ13">
        <f t="shared" si="5"/>
        <v>2273.8592249999824</v>
      </c>
      <c r="DE13">
        <v>11</v>
      </c>
      <c r="DF13">
        <v>0</v>
      </c>
      <c r="DG13">
        <f t="shared" si="74"/>
        <v>2.8516893506335263E-2</v>
      </c>
      <c r="DH13">
        <f t="shared" si="75"/>
        <v>0</v>
      </c>
      <c r="DI13">
        <f t="shared" si="6"/>
        <v>0</v>
      </c>
      <c r="DN13">
        <v>11</v>
      </c>
      <c r="DO13">
        <v>0</v>
      </c>
      <c r="DP13">
        <f t="shared" si="76"/>
        <v>0.26144870593243752</v>
      </c>
      <c r="DQ13">
        <f t="shared" si="77"/>
        <v>0</v>
      </c>
      <c r="DR13">
        <f t="shared" si="7"/>
        <v>0</v>
      </c>
      <c r="DW13">
        <v>11</v>
      </c>
      <c r="DX13">
        <v>0</v>
      </c>
      <c r="DY13">
        <f t="shared" si="78"/>
        <v>0.21842882242924197</v>
      </c>
      <c r="DZ13">
        <f t="shared" si="79"/>
        <v>0</v>
      </c>
      <c r="EA13">
        <f t="shared" si="8"/>
        <v>0</v>
      </c>
      <c r="EF13">
        <v>11</v>
      </c>
      <c r="EG13">
        <v>8.2000000000000028</v>
      </c>
      <c r="EH13">
        <f t="shared" si="80"/>
        <v>0.16962045304640727</v>
      </c>
      <c r="EI13">
        <f t="shared" si="81"/>
        <v>0</v>
      </c>
      <c r="EJ13">
        <f t="shared" si="9"/>
        <v>67.240000000000052</v>
      </c>
      <c r="EO13">
        <v>11</v>
      </c>
      <c r="EP13">
        <v>-5.5402298850574567</v>
      </c>
      <c r="EQ13">
        <f t="shared" si="82"/>
        <v>8.8539982499505301E-2</v>
      </c>
      <c r="ER13">
        <f t="shared" si="83"/>
        <v>0</v>
      </c>
      <c r="ES13">
        <f t="shared" si="10"/>
        <v>30.69414717928376</v>
      </c>
      <c r="EX13">
        <v>11</v>
      </c>
      <c r="EY13">
        <v>4</v>
      </c>
      <c r="EZ13">
        <f t="shared" si="84"/>
        <v>3.5419080597392093E-2</v>
      </c>
      <c r="FA13">
        <f t="shared" si="85"/>
        <v>0</v>
      </c>
      <c r="FB13">
        <f t="shared" si="11"/>
        <v>16</v>
      </c>
      <c r="FG13">
        <v>11</v>
      </c>
      <c r="FH13">
        <v>0</v>
      </c>
      <c r="FI13">
        <f t="shared" si="86"/>
        <v>0.19164555072044304</v>
      </c>
      <c r="FJ13">
        <f t="shared" si="87"/>
        <v>0</v>
      </c>
      <c r="FK13">
        <f t="shared" si="12"/>
        <v>0</v>
      </c>
      <c r="FP13">
        <v>11</v>
      </c>
      <c r="FQ13">
        <v>0</v>
      </c>
      <c r="FR13" t="e">
        <f t="shared" si="88"/>
        <v>#DIV/0!</v>
      </c>
      <c r="FS13" t="e">
        <f t="shared" si="89"/>
        <v>#NUM!</v>
      </c>
      <c r="FT13" t="e">
        <f t="shared" si="13"/>
        <v>#NUM!</v>
      </c>
      <c r="FY13">
        <v>11</v>
      </c>
      <c r="FZ13">
        <v>0</v>
      </c>
      <c r="GA13">
        <f t="shared" si="90"/>
        <v>0.13060076984293706</v>
      </c>
      <c r="GB13">
        <f t="shared" si="91"/>
        <v>0</v>
      </c>
      <c r="GC13">
        <f t="shared" si="14"/>
        <v>0</v>
      </c>
      <c r="GH13">
        <v>11</v>
      </c>
      <c r="GI13">
        <v>0</v>
      </c>
      <c r="GJ13">
        <f t="shared" si="92"/>
        <v>0.1441735005964741</v>
      </c>
      <c r="GK13">
        <f t="shared" si="93"/>
        <v>0</v>
      </c>
      <c r="GL13">
        <f t="shared" si="15"/>
        <v>0</v>
      </c>
      <c r="GQ13">
        <v>11</v>
      </c>
      <c r="GR13">
        <v>-2.0224719101123583</v>
      </c>
      <c r="GS13">
        <f t="shared" si="94"/>
        <v>8.1044546551510221E-2</v>
      </c>
      <c r="GT13">
        <f t="shared" si="95"/>
        <v>0</v>
      </c>
      <c r="GU13">
        <f t="shared" si="96"/>
        <v>4.0903926271935314</v>
      </c>
      <c r="GZ13">
        <v>11</v>
      </c>
      <c r="HA13">
        <v>7.09375</v>
      </c>
      <c r="HB13">
        <f t="shared" si="97"/>
        <v>7.0512820512820512E-2</v>
      </c>
      <c r="HC13">
        <f t="shared" si="98"/>
        <v>0</v>
      </c>
      <c r="HD13">
        <f t="shared" si="99"/>
        <v>50.3212890625</v>
      </c>
      <c r="HI13">
        <v>11</v>
      </c>
      <c r="HJ13">
        <v>0</v>
      </c>
      <c r="HK13">
        <f t="shared" si="100"/>
        <v>3.9285714285714285E-2</v>
      </c>
      <c r="HL13">
        <f t="shared" si="101"/>
        <v>0</v>
      </c>
      <c r="HM13">
        <f t="shared" si="102"/>
        <v>0</v>
      </c>
      <c r="HR13">
        <v>90</v>
      </c>
      <c r="HS13">
        <v>38.1</v>
      </c>
      <c r="HT13" t="e">
        <f t="shared" si="103"/>
        <v>#DIV/0!</v>
      </c>
      <c r="HU13" t="e">
        <f t="shared" si="104"/>
        <v>#NUM!</v>
      </c>
      <c r="HV13" t="e">
        <f t="shared" si="105"/>
        <v>#NUM!</v>
      </c>
      <c r="IA13">
        <v>11</v>
      </c>
      <c r="IB13">
        <v>0</v>
      </c>
      <c r="IC13">
        <f t="shared" si="106"/>
        <v>1.687250880351715E-2</v>
      </c>
      <c r="ID13">
        <f t="shared" si="107"/>
        <v>0</v>
      </c>
      <c r="IE13">
        <f t="shared" si="108"/>
        <v>0</v>
      </c>
      <c r="IJ13">
        <v>11</v>
      </c>
      <c r="IK13">
        <v>-4.1000000000000085</v>
      </c>
      <c r="IL13">
        <f t="shared" si="109"/>
        <v>1.5322734245115132E-2</v>
      </c>
      <c r="IM13">
        <f t="shared" si="110"/>
        <v>0</v>
      </c>
      <c r="IN13">
        <f t="shared" si="111"/>
        <v>16.81000000000007</v>
      </c>
      <c r="IS13">
        <v>11</v>
      </c>
      <c r="IT13">
        <v>20</v>
      </c>
      <c r="IU13">
        <f t="shared" si="112"/>
        <v>0.12592853099705495</v>
      </c>
      <c r="IV13">
        <f t="shared" si="113"/>
        <v>0</v>
      </c>
      <c r="IW13">
        <f t="shared" si="114"/>
        <v>400</v>
      </c>
      <c r="JJ13">
        <v>11</v>
      </c>
      <c r="JK13">
        <v>0</v>
      </c>
      <c r="JL13">
        <f t="shared" si="115"/>
        <v>0.19938692671260433</v>
      </c>
      <c r="JM13">
        <f t="shared" si="116"/>
        <v>0</v>
      </c>
      <c r="JN13">
        <f t="shared" si="117"/>
        <v>0</v>
      </c>
      <c r="JS13">
        <v>11</v>
      </c>
      <c r="JT13">
        <v>84.567391304347893</v>
      </c>
      <c r="JU13">
        <f t="shared" si="118"/>
        <v>0.16780607185582835</v>
      </c>
      <c r="JV13">
        <f t="shared" si="119"/>
        <v>0</v>
      </c>
      <c r="JW13">
        <f t="shared" si="120"/>
        <v>7151.6436720226957</v>
      </c>
      <c r="KB13">
        <v>11</v>
      </c>
      <c r="KC13">
        <v>20.100000000000001</v>
      </c>
      <c r="KD13">
        <f t="shared" si="121"/>
        <v>0.1123192507147022</v>
      </c>
      <c r="KE13">
        <f t="shared" si="122"/>
        <v>0</v>
      </c>
      <c r="KF13">
        <f t="shared" si="123"/>
        <v>404.01000000000005</v>
      </c>
      <c r="KK13">
        <v>11</v>
      </c>
      <c r="KL13">
        <v>0</v>
      </c>
      <c r="KM13">
        <f t="shared" si="124"/>
        <v>5.9693908484441026E-2</v>
      </c>
      <c r="KN13">
        <f t="shared" si="125"/>
        <v>0</v>
      </c>
      <c r="KO13">
        <f t="shared" si="126"/>
        <v>0</v>
      </c>
      <c r="KT13">
        <v>11</v>
      </c>
      <c r="KU13">
        <v>34.590196078431219</v>
      </c>
      <c r="KV13">
        <f t="shared" si="127"/>
        <v>2.3033049505379505E-2</v>
      </c>
      <c r="KW13">
        <f t="shared" si="128"/>
        <v>0</v>
      </c>
      <c r="KX13">
        <f t="shared" si="129"/>
        <v>1196.4816647443186</v>
      </c>
      <c r="LC13">
        <v>11</v>
      </c>
      <c r="LD13">
        <v>13</v>
      </c>
      <c r="LE13">
        <f t="shared" si="130"/>
        <v>1.1775345423274181E-2</v>
      </c>
      <c r="LF13">
        <f t="shared" si="131"/>
        <v>0</v>
      </c>
      <c r="LG13">
        <f t="shared" si="132"/>
        <v>169</v>
      </c>
      <c r="LL13">
        <v>11</v>
      </c>
      <c r="LM13">
        <v>0</v>
      </c>
      <c r="LN13">
        <f t="shared" si="133"/>
        <v>0.10643365930626206</v>
      </c>
      <c r="LO13">
        <f t="shared" si="134"/>
        <v>0</v>
      </c>
      <c r="LP13">
        <f t="shared" si="29"/>
        <v>0</v>
      </c>
      <c r="LU13">
        <v>11</v>
      </c>
      <c r="LV13">
        <v>-8</v>
      </c>
      <c r="LW13">
        <f t="shared" si="135"/>
        <v>0.22209767703015901</v>
      </c>
      <c r="LX13">
        <f t="shared" si="136"/>
        <v>0</v>
      </c>
      <c r="LY13">
        <f t="shared" si="30"/>
        <v>64</v>
      </c>
      <c r="MD13">
        <v>11</v>
      </c>
      <c r="ME13">
        <v>-3</v>
      </c>
      <c r="MF13">
        <f t="shared" si="137"/>
        <v>0.44107774413782075</v>
      </c>
      <c r="MG13">
        <f t="shared" si="138"/>
        <v>0</v>
      </c>
      <c r="MH13">
        <f t="shared" si="31"/>
        <v>9</v>
      </c>
      <c r="MM13">
        <v>11</v>
      </c>
      <c r="MN13">
        <v>0</v>
      </c>
      <c r="MO13">
        <f t="shared" si="139"/>
        <v>4.8202329277779205E-2</v>
      </c>
      <c r="MP13">
        <f t="shared" si="140"/>
        <v>0</v>
      </c>
      <c r="MQ13">
        <f t="shared" si="32"/>
        <v>0</v>
      </c>
      <c r="MV13">
        <v>11</v>
      </c>
      <c r="MW13">
        <v>0</v>
      </c>
      <c r="MX13">
        <f t="shared" si="141"/>
        <v>0.25865075079162092</v>
      </c>
      <c r="MY13">
        <f t="shared" si="142"/>
        <v>0</v>
      </c>
      <c r="MZ13">
        <f t="shared" si="33"/>
        <v>0</v>
      </c>
      <c r="NE13">
        <v>11</v>
      </c>
      <c r="NF13">
        <v>0</v>
      </c>
      <c r="NG13">
        <f t="shared" si="143"/>
        <v>0.16030542051671423</v>
      </c>
      <c r="NH13">
        <f t="shared" si="144"/>
        <v>0</v>
      </c>
      <c r="NI13">
        <f t="shared" si="34"/>
        <v>0</v>
      </c>
      <c r="NN13">
        <v>11</v>
      </c>
      <c r="NO13">
        <v>0</v>
      </c>
      <c r="NP13" t="e">
        <f t="shared" si="145"/>
        <v>#DIV/0!</v>
      </c>
      <c r="NQ13" t="e">
        <f t="shared" si="146"/>
        <v>#NUM!</v>
      </c>
      <c r="NR13" t="e">
        <f t="shared" si="35"/>
        <v>#NUM!</v>
      </c>
      <c r="NW13">
        <v>11</v>
      </c>
      <c r="NX13">
        <v>104.80505050505042</v>
      </c>
      <c r="NY13" t="e">
        <f t="shared" si="147"/>
        <v>#DIV/0!</v>
      </c>
      <c r="NZ13" t="e">
        <f t="shared" si="148"/>
        <v>#NUM!</v>
      </c>
      <c r="OA13" t="e">
        <f t="shared" si="36"/>
        <v>#NUM!</v>
      </c>
      <c r="OF13">
        <v>11</v>
      </c>
      <c r="OG13">
        <f t="shared" si="163"/>
        <v>0</v>
      </c>
      <c r="OH13">
        <f t="shared" si="149"/>
        <v>1.411459677061414E-2</v>
      </c>
      <c r="OI13">
        <f t="shared" si="150"/>
        <v>0</v>
      </c>
      <c r="OJ13">
        <f t="shared" si="37"/>
        <v>0</v>
      </c>
      <c r="OO13">
        <v>11</v>
      </c>
      <c r="OP13">
        <v>0</v>
      </c>
      <c r="OQ13">
        <f t="shared" si="151"/>
        <v>1.4581370071464289E-2</v>
      </c>
      <c r="OR13">
        <f t="shared" si="152"/>
        <v>0</v>
      </c>
      <c r="OS13">
        <f t="shared" si="38"/>
        <v>0</v>
      </c>
      <c r="OX13">
        <v>2.75</v>
      </c>
      <c r="OY13">
        <v>0</v>
      </c>
      <c r="OZ13">
        <f t="shared" si="153"/>
        <v>0.47963681862368146</v>
      </c>
      <c r="PA13">
        <f t="shared" si="154"/>
        <v>0</v>
      </c>
      <c r="PB13">
        <f t="shared" si="39"/>
        <v>0</v>
      </c>
      <c r="PG13">
        <v>11</v>
      </c>
      <c r="PH13">
        <v>0</v>
      </c>
      <c r="PI13">
        <f t="shared" si="155"/>
        <v>0.13455022461939795</v>
      </c>
      <c r="PJ13">
        <f t="shared" si="156"/>
        <v>0</v>
      </c>
      <c r="PK13">
        <f t="shared" si="40"/>
        <v>0</v>
      </c>
      <c r="PP13">
        <v>11</v>
      </c>
      <c r="PQ13">
        <v>27.999999999999993</v>
      </c>
      <c r="PR13">
        <f t="shared" si="157"/>
        <v>0.27122926519853957</v>
      </c>
      <c r="PS13">
        <f t="shared" si="158"/>
        <v>0</v>
      </c>
      <c r="PT13">
        <f t="shared" si="41"/>
        <v>783.99999999999955</v>
      </c>
      <c r="PY13">
        <v>11</v>
      </c>
      <c r="PZ13">
        <v>0</v>
      </c>
      <c r="QA13">
        <f t="shared" si="159"/>
        <v>0.30040617930951546</v>
      </c>
      <c r="QB13">
        <f t="shared" si="160"/>
        <v>0</v>
      </c>
      <c r="QC13">
        <f t="shared" si="42"/>
        <v>0</v>
      </c>
      <c r="QH13">
        <v>11</v>
      </c>
      <c r="QI13">
        <v>3.7999999999999972</v>
      </c>
      <c r="QJ13">
        <f t="shared" si="161"/>
        <v>0.32210590118033311</v>
      </c>
      <c r="QK13">
        <f t="shared" si="162"/>
        <v>0</v>
      </c>
      <c r="QL13">
        <f t="shared" si="43"/>
        <v>14.439999999999978</v>
      </c>
    </row>
    <row r="14" spans="1:457" x14ac:dyDescent="0.25">
      <c r="A14">
        <v>12</v>
      </c>
      <c r="B14">
        <v>0</v>
      </c>
      <c r="C14">
        <f t="shared" si="44"/>
        <v>0.21127397363148273</v>
      </c>
      <c r="D14">
        <f t="shared" si="45"/>
        <v>0</v>
      </c>
      <c r="E14">
        <f t="shared" si="46"/>
        <v>0</v>
      </c>
      <c r="J14">
        <v>12</v>
      </c>
      <c r="K14">
        <v>0</v>
      </c>
      <c r="L14">
        <f t="shared" si="47"/>
        <v>9.8717587552421493E-2</v>
      </c>
      <c r="M14">
        <f t="shared" si="48"/>
        <v>0</v>
      </c>
      <c r="N14">
        <f t="shared" si="49"/>
        <v>0</v>
      </c>
      <c r="S14">
        <v>12</v>
      </c>
      <c r="T14">
        <v>0</v>
      </c>
      <c r="U14">
        <f t="shared" si="50"/>
        <v>0.28202516048920306</v>
      </c>
      <c r="V14">
        <f t="shared" si="51"/>
        <v>0</v>
      </c>
      <c r="W14">
        <f t="shared" si="52"/>
        <v>0</v>
      </c>
      <c r="AB14">
        <v>12</v>
      </c>
      <c r="AC14">
        <v>-1.7999999999999972</v>
      </c>
      <c r="AD14">
        <f t="shared" si="53"/>
        <v>0.11176419816362482</v>
      </c>
      <c r="AE14">
        <f t="shared" si="54"/>
        <v>0</v>
      </c>
      <c r="AF14">
        <f t="shared" si="55"/>
        <v>3.2399999999999896</v>
      </c>
      <c r="AK14">
        <v>12</v>
      </c>
      <c r="AL14">
        <v>3.3103448275862064</v>
      </c>
      <c r="AM14">
        <f t="shared" si="56"/>
        <v>0.38079408900388889</v>
      </c>
      <c r="AN14">
        <f t="shared" si="57"/>
        <v>0</v>
      </c>
      <c r="AO14">
        <f t="shared" si="58"/>
        <v>10.95838287752675</v>
      </c>
      <c r="AT14">
        <v>12</v>
      </c>
      <c r="AU14">
        <v>0.18999999999999773</v>
      </c>
      <c r="AV14">
        <f t="shared" si="59"/>
        <v>0.29379857289908667</v>
      </c>
      <c r="AW14">
        <f t="shared" si="60"/>
        <v>0</v>
      </c>
      <c r="AX14">
        <f t="shared" si="61"/>
        <v>3.6099999999999133E-2</v>
      </c>
      <c r="BC14">
        <v>12</v>
      </c>
      <c r="BD14">
        <v>0</v>
      </c>
      <c r="BE14">
        <f t="shared" si="62"/>
        <v>0.13608999391604901</v>
      </c>
      <c r="BF14">
        <f t="shared" si="63"/>
        <v>0</v>
      </c>
      <c r="BG14">
        <f t="shared" si="0"/>
        <v>0</v>
      </c>
      <c r="BL14">
        <v>12</v>
      </c>
      <c r="BM14">
        <v>0</v>
      </c>
      <c r="BN14">
        <f t="shared" si="64"/>
        <v>5.4928312121352504E-2</v>
      </c>
      <c r="BO14">
        <f t="shared" si="65"/>
        <v>0</v>
      </c>
      <c r="BP14">
        <f t="shared" si="1"/>
        <v>0</v>
      </c>
      <c r="BU14">
        <v>12</v>
      </c>
      <c r="BV14">
        <v>0</v>
      </c>
      <c r="BW14">
        <f t="shared" si="66"/>
        <v>0.35689076994208152</v>
      </c>
      <c r="BX14">
        <f t="shared" si="67"/>
        <v>0</v>
      </c>
      <c r="BY14">
        <f t="shared" si="2"/>
        <v>0</v>
      </c>
      <c r="CD14">
        <v>12</v>
      </c>
      <c r="CE14">
        <v>4</v>
      </c>
      <c r="CF14">
        <f t="shared" si="68"/>
        <v>0.25499660758719189</v>
      </c>
      <c r="CG14">
        <f t="shared" si="69"/>
        <v>0</v>
      </c>
      <c r="CH14">
        <f t="shared" si="3"/>
        <v>16</v>
      </c>
      <c r="CM14">
        <v>12</v>
      </c>
      <c r="CN14">
        <v>-1.741935483870904</v>
      </c>
      <c r="CO14">
        <f t="shared" si="70"/>
        <v>0.18025112011422278</v>
      </c>
      <c r="CP14">
        <f t="shared" si="71"/>
        <v>0</v>
      </c>
      <c r="CQ14">
        <f t="shared" si="4"/>
        <v>3.0343392299685603</v>
      </c>
      <c r="CV14">
        <v>12</v>
      </c>
      <c r="CW14">
        <v>43.684999999999818</v>
      </c>
      <c r="CX14">
        <f t="shared" si="72"/>
        <v>8.3627787963405781E-2</v>
      </c>
      <c r="CY14">
        <f t="shared" si="73"/>
        <v>0</v>
      </c>
      <c r="CZ14">
        <f t="shared" si="5"/>
        <v>1908.379224999984</v>
      </c>
      <c r="DE14">
        <v>12</v>
      </c>
      <c r="DF14">
        <v>0</v>
      </c>
      <c r="DG14">
        <f t="shared" si="74"/>
        <v>3.1109338370547558E-2</v>
      </c>
      <c r="DH14">
        <f t="shared" si="75"/>
        <v>0</v>
      </c>
      <c r="DI14">
        <f t="shared" si="6"/>
        <v>0</v>
      </c>
      <c r="DN14">
        <v>12</v>
      </c>
      <c r="DO14">
        <v>0</v>
      </c>
      <c r="DP14">
        <f t="shared" si="76"/>
        <v>0.28521677010811364</v>
      </c>
      <c r="DQ14">
        <f t="shared" si="77"/>
        <v>0</v>
      </c>
      <c r="DR14">
        <f t="shared" si="7"/>
        <v>0</v>
      </c>
      <c r="DW14">
        <v>12</v>
      </c>
      <c r="DX14">
        <v>0</v>
      </c>
      <c r="DY14">
        <f t="shared" si="78"/>
        <v>0.23828598810462759</v>
      </c>
      <c r="DZ14">
        <f t="shared" si="79"/>
        <v>0</v>
      </c>
      <c r="EA14">
        <f t="shared" si="8"/>
        <v>0</v>
      </c>
      <c r="EF14">
        <v>12</v>
      </c>
      <c r="EG14">
        <v>8.2000000000000028</v>
      </c>
      <c r="EH14">
        <f t="shared" si="80"/>
        <v>0.18504049423244429</v>
      </c>
      <c r="EI14">
        <f t="shared" si="81"/>
        <v>0</v>
      </c>
      <c r="EJ14">
        <f t="shared" si="9"/>
        <v>67.240000000000052</v>
      </c>
      <c r="EO14">
        <v>12</v>
      </c>
      <c r="EP14">
        <v>34.559770114942545</v>
      </c>
      <c r="EQ14">
        <f t="shared" si="82"/>
        <v>9.6589071817642147E-2</v>
      </c>
      <c r="ER14">
        <f t="shared" si="83"/>
        <v>0</v>
      </c>
      <c r="ES14">
        <f t="shared" si="10"/>
        <v>1194.3777103976759</v>
      </c>
      <c r="EX14">
        <v>12</v>
      </c>
      <c r="EY14">
        <v>4</v>
      </c>
      <c r="EZ14">
        <f t="shared" si="84"/>
        <v>3.863899701533683E-2</v>
      </c>
      <c r="FA14">
        <f t="shared" si="85"/>
        <v>0</v>
      </c>
      <c r="FB14">
        <f t="shared" si="11"/>
        <v>16</v>
      </c>
      <c r="FG14">
        <v>12</v>
      </c>
      <c r="FH14">
        <v>0</v>
      </c>
      <c r="FI14">
        <f t="shared" si="86"/>
        <v>0.20906787351321057</v>
      </c>
      <c r="FJ14">
        <f t="shared" si="87"/>
        <v>0</v>
      </c>
      <c r="FK14">
        <f t="shared" si="12"/>
        <v>0</v>
      </c>
      <c r="FP14">
        <v>12</v>
      </c>
      <c r="FQ14">
        <v>0</v>
      </c>
      <c r="FR14" t="e">
        <f t="shared" si="88"/>
        <v>#DIV/0!</v>
      </c>
      <c r="FS14" t="e">
        <f t="shared" si="89"/>
        <v>#NUM!</v>
      </c>
      <c r="FT14" t="e">
        <f t="shared" si="13"/>
        <v>#NUM!</v>
      </c>
      <c r="FY14">
        <v>12</v>
      </c>
      <c r="FZ14">
        <v>0</v>
      </c>
      <c r="GA14">
        <f t="shared" si="90"/>
        <v>0.1424735671013859</v>
      </c>
      <c r="GB14">
        <f t="shared" si="91"/>
        <v>0</v>
      </c>
      <c r="GC14">
        <f t="shared" si="14"/>
        <v>0</v>
      </c>
      <c r="GH14">
        <v>12</v>
      </c>
      <c r="GI14">
        <v>0</v>
      </c>
      <c r="GJ14">
        <f t="shared" si="92"/>
        <v>0.15728018246888084</v>
      </c>
      <c r="GK14">
        <f t="shared" si="93"/>
        <v>0</v>
      </c>
      <c r="GL14">
        <f t="shared" si="15"/>
        <v>0</v>
      </c>
      <c r="GQ14">
        <v>12</v>
      </c>
      <c r="GR14">
        <v>-2.0224719101123583</v>
      </c>
      <c r="GS14">
        <f t="shared" si="94"/>
        <v>8.8412232601647517E-2</v>
      </c>
      <c r="GT14">
        <f t="shared" si="95"/>
        <v>0</v>
      </c>
      <c r="GU14">
        <f t="shared" si="96"/>
        <v>4.0903926271935314</v>
      </c>
      <c r="GZ14">
        <v>12</v>
      </c>
      <c r="HA14">
        <v>11.09375</v>
      </c>
      <c r="HB14">
        <f t="shared" si="97"/>
        <v>7.6923076923076927E-2</v>
      </c>
      <c r="HC14">
        <f t="shared" si="98"/>
        <v>0</v>
      </c>
      <c r="HD14">
        <f t="shared" si="99"/>
        <v>123.0712890625</v>
      </c>
      <c r="HI14">
        <v>12</v>
      </c>
      <c r="HJ14">
        <v>0</v>
      </c>
      <c r="HK14">
        <f t="shared" si="100"/>
        <v>4.2857142857142858E-2</v>
      </c>
      <c r="HL14">
        <f t="shared" si="101"/>
        <v>0</v>
      </c>
      <c r="HM14">
        <f t="shared" si="102"/>
        <v>0</v>
      </c>
      <c r="HR14">
        <v>91</v>
      </c>
      <c r="HS14">
        <v>38.1</v>
      </c>
      <c r="HT14" t="e">
        <f t="shared" si="103"/>
        <v>#DIV/0!</v>
      </c>
      <c r="HU14" t="e">
        <f t="shared" si="104"/>
        <v>#NUM!</v>
      </c>
      <c r="HV14" t="e">
        <f t="shared" si="105"/>
        <v>#NUM!</v>
      </c>
      <c r="IA14">
        <v>12</v>
      </c>
      <c r="IB14">
        <v>0</v>
      </c>
      <c r="IC14">
        <f t="shared" si="106"/>
        <v>1.8406373240200526E-2</v>
      </c>
      <c r="ID14">
        <f t="shared" si="107"/>
        <v>0</v>
      </c>
      <c r="IE14">
        <f t="shared" si="108"/>
        <v>0</v>
      </c>
      <c r="IJ14">
        <v>12</v>
      </c>
      <c r="IK14">
        <v>-4.1000000000000085</v>
      </c>
      <c r="IL14">
        <f t="shared" si="109"/>
        <v>1.6715710085580142E-2</v>
      </c>
      <c r="IM14">
        <f t="shared" si="110"/>
        <v>0</v>
      </c>
      <c r="IN14">
        <f t="shared" si="111"/>
        <v>16.81000000000007</v>
      </c>
      <c r="IS14">
        <v>12</v>
      </c>
      <c r="IT14">
        <v>-16</v>
      </c>
      <c r="IU14">
        <f t="shared" si="112"/>
        <v>0.13737657926951449</v>
      </c>
      <c r="IV14">
        <f t="shared" si="113"/>
        <v>0</v>
      </c>
      <c r="IW14">
        <f t="shared" si="114"/>
        <v>256</v>
      </c>
      <c r="JJ14">
        <v>12</v>
      </c>
      <c r="JK14">
        <v>0</v>
      </c>
      <c r="JL14">
        <f t="shared" si="115"/>
        <v>0.21751301095920472</v>
      </c>
      <c r="JM14">
        <f t="shared" si="116"/>
        <v>0</v>
      </c>
      <c r="JN14">
        <f t="shared" si="117"/>
        <v>0</v>
      </c>
      <c r="JS14">
        <v>12</v>
      </c>
      <c r="JT14">
        <v>-12.232608695652104</v>
      </c>
      <c r="JU14">
        <f t="shared" si="118"/>
        <v>0.18306116929726732</v>
      </c>
      <c r="JV14">
        <f t="shared" si="119"/>
        <v>0</v>
      </c>
      <c r="JW14">
        <f t="shared" si="120"/>
        <v>149.63671550094347</v>
      </c>
      <c r="KB14">
        <v>12</v>
      </c>
      <c r="KC14">
        <v>20.100000000000001</v>
      </c>
      <c r="KD14">
        <f t="shared" si="121"/>
        <v>0.12253009168876604</v>
      </c>
      <c r="KE14">
        <f t="shared" si="122"/>
        <v>0</v>
      </c>
      <c r="KF14">
        <f t="shared" si="123"/>
        <v>404.01000000000005</v>
      </c>
      <c r="KK14">
        <v>12</v>
      </c>
      <c r="KL14">
        <v>0</v>
      </c>
      <c r="KM14">
        <f t="shared" si="124"/>
        <v>6.5120627437572021E-2</v>
      </c>
      <c r="KN14">
        <f t="shared" si="125"/>
        <v>0</v>
      </c>
      <c r="KO14">
        <f t="shared" si="126"/>
        <v>0</v>
      </c>
      <c r="KT14">
        <v>12</v>
      </c>
      <c r="KU14">
        <v>54.590196078431219</v>
      </c>
      <c r="KV14">
        <f t="shared" si="127"/>
        <v>2.5126963096777644E-2</v>
      </c>
      <c r="KW14">
        <f t="shared" si="128"/>
        <v>0</v>
      </c>
      <c r="KX14">
        <f t="shared" si="129"/>
        <v>2980.0895078815674</v>
      </c>
      <c r="LC14">
        <v>12</v>
      </c>
      <c r="LD14">
        <v>16</v>
      </c>
      <c r="LE14">
        <f t="shared" si="130"/>
        <v>1.2845831370844562E-2</v>
      </c>
      <c r="LF14">
        <f t="shared" si="131"/>
        <v>0</v>
      </c>
      <c r="LG14">
        <f t="shared" si="132"/>
        <v>256</v>
      </c>
      <c r="LL14">
        <v>12</v>
      </c>
      <c r="LM14">
        <v>0</v>
      </c>
      <c r="LN14">
        <f t="shared" si="133"/>
        <v>0.11610944651592224</v>
      </c>
      <c r="LO14">
        <f t="shared" si="134"/>
        <v>0</v>
      </c>
      <c r="LP14">
        <f t="shared" si="29"/>
        <v>0</v>
      </c>
      <c r="LU14">
        <v>12</v>
      </c>
      <c r="LV14">
        <v>-8</v>
      </c>
      <c r="LW14">
        <f t="shared" si="135"/>
        <v>0.24228837494199162</v>
      </c>
      <c r="LX14">
        <f t="shared" si="136"/>
        <v>0</v>
      </c>
      <c r="LY14">
        <f t="shared" si="30"/>
        <v>64</v>
      </c>
      <c r="MD14">
        <v>12</v>
      </c>
      <c r="ME14">
        <v>-16</v>
      </c>
      <c r="MF14">
        <f t="shared" si="137"/>
        <v>0.48117572087762267</v>
      </c>
      <c r="MG14">
        <f t="shared" si="138"/>
        <v>0</v>
      </c>
      <c r="MH14">
        <f t="shared" si="31"/>
        <v>256</v>
      </c>
      <c r="MM14">
        <v>12</v>
      </c>
      <c r="MN14">
        <v>0</v>
      </c>
      <c r="MO14">
        <f t="shared" si="139"/>
        <v>5.2584359212122768E-2</v>
      </c>
      <c r="MP14">
        <f t="shared" si="140"/>
        <v>0</v>
      </c>
      <c r="MQ14">
        <f t="shared" si="32"/>
        <v>0</v>
      </c>
      <c r="MV14">
        <v>12</v>
      </c>
      <c r="MW14">
        <v>0</v>
      </c>
      <c r="MX14">
        <f t="shared" si="141"/>
        <v>0.282164455409041</v>
      </c>
      <c r="MY14">
        <f t="shared" si="142"/>
        <v>0</v>
      </c>
      <c r="MZ14">
        <f t="shared" si="33"/>
        <v>0</v>
      </c>
      <c r="NE14">
        <v>12</v>
      </c>
      <c r="NF14">
        <v>0</v>
      </c>
      <c r="NG14">
        <f t="shared" si="143"/>
        <v>0.17487864056368826</v>
      </c>
      <c r="NH14">
        <f t="shared" si="144"/>
        <v>0</v>
      </c>
      <c r="NI14">
        <f t="shared" si="34"/>
        <v>0</v>
      </c>
      <c r="NN14">
        <v>12</v>
      </c>
      <c r="NO14">
        <v>4</v>
      </c>
      <c r="NP14" t="e">
        <f t="shared" si="145"/>
        <v>#DIV/0!</v>
      </c>
      <c r="NQ14" t="e">
        <f t="shared" si="146"/>
        <v>#NUM!</v>
      </c>
      <c r="NR14" t="e">
        <f t="shared" si="35"/>
        <v>#NUM!</v>
      </c>
      <c r="NW14">
        <v>12</v>
      </c>
      <c r="NX14">
        <v>98.805050505050417</v>
      </c>
      <c r="NY14" t="e">
        <f t="shared" si="147"/>
        <v>#DIV/0!</v>
      </c>
      <c r="NZ14" t="e">
        <f t="shared" si="148"/>
        <v>#NUM!</v>
      </c>
      <c r="OA14" t="e">
        <f t="shared" si="36"/>
        <v>#NUM!</v>
      </c>
      <c r="OF14">
        <v>12</v>
      </c>
      <c r="OG14">
        <f t="shared" si="163"/>
        <v>0</v>
      </c>
      <c r="OH14">
        <f t="shared" si="149"/>
        <v>1.5397741931579062E-2</v>
      </c>
      <c r="OI14">
        <f t="shared" si="150"/>
        <v>0</v>
      </c>
      <c r="OJ14">
        <f t="shared" si="37"/>
        <v>0</v>
      </c>
      <c r="OO14">
        <v>12</v>
      </c>
      <c r="OP14">
        <v>0</v>
      </c>
      <c r="OQ14">
        <f t="shared" si="151"/>
        <v>1.5906949168870133E-2</v>
      </c>
      <c r="OR14">
        <f t="shared" si="152"/>
        <v>0</v>
      </c>
      <c r="OS14">
        <f t="shared" si="38"/>
        <v>0</v>
      </c>
      <c r="OX14">
        <v>3</v>
      </c>
      <c r="OY14">
        <v>8</v>
      </c>
      <c r="OZ14">
        <f t="shared" si="153"/>
        <v>0.52324016577128885</v>
      </c>
      <c r="PA14">
        <f t="shared" si="154"/>
        <v>0</v>
      </c>
      <c r="PB14">
        <f t="shared" si="39"/>
        <v>64</v>
      </c>
      <c r="PG14">
        <v>12</v>
      </c>
      <c r="PH14">
        <v>0</v>
      </c>
      <c r="PI14">
        <f t="shared" si="155"/>
        <v>0.14678206322116141</v>
      </c>
      <c r="PJ14">
        <f t="shared" si="156"/>
        <v>0</v>
      </c>
      <c r="PK14">
        <f t="shared" si="40"/>
        <v>0</v>
      </c>
      <c r="PP14">
        <v>12</v>
      </c>
      <c r="PQ14">
        <v>52.1</v>
      </c>
      <c r="PR14">
        <f t="shared" si="157"/>
        <v>0.29588647112567956</v>
      </c>
      <c r="PS14">
        <f t="shared" si="158"/>
        <v>0</v>
      </c>
      <c r="PT14">
        <f t="shared" si="41"/>
        <v>2714.4100000000003</v>
      </c>
      <c r="PY14">
        <v>12</v>
      </c>
      <c r="PZ14">
        <v>0</v>
      </c>
      <c r="QA14">
        <f t="shared" si="159"/>
        <v>0.32771583197401688</v>
      </c>
      <c r="QB14">
        <f t="shared" si="160"/>
        <v>0</v>
      </c>
      <c r="QC14">
        <f t="shared" si="42"/>
        <v>0</v>
      </c>
      <c r="QH14">
        <v>12</v>
      </c>
      <c r="QI14">
        <v>3.7999999999999972</v>
      </c>
      <c r="QJ14">
        <f t="shared" si="161"/>
        <v>0.35138825583309069</v>
      </c>
      <c r="QK14">
        <f t="shared" si="162"/>
        <v>0</v>
      </c>
      <c r="QL14">
        <f t="shared" si="43"/>
        <v>14.439999999999978</v>
      </c>
    </row>
    <row r="15" spans="1:457" x14ac:dyDescent="0.25">
      <c r="A15">
        <v>13</v>
      </c>
      <c r="B15">
        <v>0</v>
      </c>
      <c r="C15">
        <f t="shared" si="44"/>
        <v>0.22888013810077296</v>
      </c>
      <c r="D15">
        <f t="shared" si="45"/>
        <v>0</v>
      </c>
      <c r="E15">
        <f t="shared" si="46"/>
        <v>0</v>
      </c>
      <c r="J15">
        <v>13</v>
      </c>
      <c r="K15">
        <v>0</v>
      </c>
      <c r="L15">
        <f t="shared" si="47"/>
        <v>0.10694405318178994</v>
      </c>
      <c r="M15">
        <f t="shared" si="48"/>
        <v>0</v>
      </c>
      <c r="N15">
        <f t="shared" si="49"/>
        <v>0</v>
      </c>
      <c r="S15">
        <v>13</v>
      </c>
      <c r="T15">
        <v>0</v>
      </c>
      <c r="U15">
        <f t="shared" si="50"/>
        <v>0.30552725719663665</v>
      </c>
      <c r="V15">
        <f t="shared" si="51"/>
        <v>0</v>
      </c>
      <c r="W15">
        <f t="shared" si="52"/>
        <v>0</v>
      </c>
      <c r="AB15">
        <v>13</v>
      </c>
      <c r="AC15">
        <v>-1.7999999999999972</v>
      </c>
      <c r="AD15">
        <f t="shared" si="53"/>
        <v>0.12107788134392689</v>
      </c>
      <c r="AE15">
        <f t="shared" si="54"/>
        <v>0</v>
      </c>
      <c r="AF15">
        <f t="shared" si="55"/>
        <v>3.2399999999999896</v>
      </c>
      <c r="AK15">
        <v>13</v>
      </c>
      <c r="AL15">
        <v>-4.6896551724137936</v>
      </c>
      <c r="AM15">
        <f t="shared" si="56"/>
        <v>0.41252692975421296</v>
      </c>
      <c r="AN15">
        <f t="shared" si="57"/>
        <v>0</v>
      </c>
      <c r="AO15">
        <f t="shared" si="58"/>
        <v>21.992865636147449</v>
      </c>
      <c r="AT15">
        <v>13</v>
      </c>
      <c r="AU15">
        <v>0.18999999999999773</v>
      </c>
      <c r="AV15">
        <f t="shared" si="59"/>
        <v>0.31828178730734391</v>
      </c>
      <c r="AW15">
        <f t="shared" si="60"/>
        <v>0</v>
      </c>
      <c r="AX15">
        <f t="shared" si="61"/>
        <v>3.6099999999999133E-2</v>
      </c>
      <c r="BC15">
        <v>13</v>
      </c>
      <c r="BD15">
        <v>0</v>
      </c>
      <c r="BE15">
        <f t="shared" si="62"/>
        <v>0.14743082674238642</v>
      </c>
      <c r="BF15">
        <f t="shared" si="63"/>
        <v>0</v>
      </c>
      <c r="BG15">
        <f t="shared" si="0"/>
        <v>0</v>
      </c>
      <c r="BL15">
        <v>13</v>
      </c>
      <c r="BM15">
        <v>0</v>
      </c>
      <c r="BN15">
        <f t="shared" si="64"/>
        <v>5.9505671464798543E-2</v>
      </c>
      <c r="BO15">
        <f t="shared" si="65"/>
        <v>0</v>
      </c>
      <c r="BP15">
        <f t="shared" si="1"/>
        <v>0</v>
      </c>
      <c r="BU15">
        <v>13</v>
      </c>
      <c r="BV15">
        <v>0</v>
      </c>
      <c r="BW15">
        <f t="shared" si="66"/>
        <v>0.38663166743725497</v>
      </c>
      <c r="BX15">
        <f t="shared" si="67"/>
        <v>0</v>
      </c>
      <c r="BY15">
        <f t="shared" si="2"/>
        <v>0</v>
      </c>
      <c r="CD15">
        <v>13</v>
      </c>
      <c r="CE15">
        <v>4</v>
      </c>
      <c r="CF15">
        <f t="shared" si="68"/>
        <v>0.27624632488612455</v>
      </c>
      <c r="CG15">
        <f t="shared" si="69"/>
        <v>0</v>
      </c>
      <c r="CH15">
        <f t="shared" si="3"/>
        <v>16</v>
      </c>
      <c r="CM15">
        <v>13</v>
      </c>
      <c r="CN15">
        <v>-1.741935483870904</v>
      </c>
      <c r="CO15">
        <f t="shared" si="70"/>
        <v>0.19527204679040802</v>
      </c>
      <c r="CP15">
        <f t="shared" si="71"/>
        <v>0</v>
      </c>
      <c r="CQ15">
        <f t="shared" si="4"/>
        <v>3.0343392299685603</v>
      </c>
      <c r="CV15">
        <v>13</v>
      </c>
      <c r="CW15">
        <v>43.684999999999818</v>
      </c>
      <c r="CX15">
        <f t="shared" si="72"/>
        <v>9.0596770293689594E-2</v>
      </c>
      <c r="CY15">
        <f t="shared" si="73"/>
        <v>0</v>
      </c>
      <c r="CZ15">
        <f t="shared" si="5"/>
        <v>1908.379224999984</v>
      </c>
      <c r="DE15">
        <v>13</v>
      </c>
      <c r="DF15">
        <v>0</v>
      </c>
      <c r="DG15">
        <f t="shared" si="74"/>
        <v>3.3701783234759856E-2</v>
      </c>
      <c r="DH15">
        <f t="shared" si="75"/>
        <v>0</v>
      </c>
      <c r="DI15">
        <f t="shared" si="6"/>
        <v>0</v>
      </c>
      <c r="DN15">
        <v>13</v>
      </c>
      <c r="DO15">
        <v>0</v>
      </c>
      <c r="DP15">
        <f t="shared" si="76"/>
        <v>0.30898483428378981</v>
      </c>
      <c r="DQ15">
        <f t="shared" si="77"/>
        <v>0</v>
      </c>
      <c r="DR15">
        <f t="shared" si="7"/>
        <v>0</v>
      </c>
      <c r="DW15">
        <v>13</v>
      </c>
      <c r="DX15">
        <v>0</v>
      </c>
      <c r="DY15">
        <f t="shared" si="78"/>
        <v>0.25814315378001323</v>
      </c>
      <c r="DZ15">
        <f t="shared" si="79"/>
        <v>0</v>
      </c>
      <c r="EA15">
        <f t="shared" si="8"/>
        <v>0</v>
      </c>
      <c r="EF15">
        <v>13</v>
      </c>
      <c r="EG15">
        <v>12.200000000000003</v>
      </c>
      <c r="EH15">
        <f t="shared" si="80"/>
        <v>0.20046053541848133</v>
      </c>
      <c r="EI15">
        <f t="shared" si="81"/>
        <v>0</v>
      </c>
      <c r="EJ15">
        <f t="shared" si="9"/>
        <v>148.84000000000006</v>
      </c>
      <c r="EO15">
        <v>13</v>
      </c>
      <c r="EP15">
        <v>18.459770114942536</v>
      </c>
      <c r="EQ15">
        <f t="shared" si="82"/>
        <v>0.10463816113577899</v>
      </c>
      <c r="ER15">
        <f t="shared" si="83"/>
        <v>0</v>
      </c>
      <c r="ES15">
        <f t="shared" si="10"/>
        <v>340.76311269652558</v>
      </c>
      <c r="EX15">
        <v>13</v>
      </c>
      <c r="EY15">
        <v>4</v>
      </c>
      <c r="EZ15">
        <f t="shared" si="84"/>
        <v>4.1858913433281561E-2</v>
      </c>
      <c r="FA15">
        <f t="shared" si="85"/>
        <v>0</v>
      </c>
      <c r="FB15">
        <f t="shared" si="11"/>
        <v>16</v>
      </c>
      <c r="FG15">
        <v>13</v>
      </c>
      <c r="FH15">
        <v>0</v>
      </c>
      <c r="FI15">
        <f t="shared" si="86"/>
        <v>0.22649019630597814</v>
      </c>
      <c r="FJ15">
        <f t="shared" si="87"/>
        <v>0</v>
      </c>
      <c r="FK15">
        <f t="shared" si="12"/>
        <v>0</v>
      </c>
      <c r="FP15">
        <v>13</v>
      </c>
      <c r="FQ15">
        <v>0</v>
      </c>
      <c r="FR15" t="e">
        <f t="shared" si="88"/>
        <v>#DIV/0!</v>
      </c>
      <c r="FS15" t="e">
        <f t="shared" si="89"/>
        <v>#NUM!</v>
      </c>
      <c r="FT15" t="e">
        <f t="shared" si="13"/>
        <v>#NUM!</v>
      </c>
      <c r="FY15">
        <v>13</v>
      </c>
      <c r="FZ15">
        <v>0</v>
      </c>
      <c r="GA15">
        <f t="shared" si="90"/>
        <v>0.1543463643598347</v>
      </c>
      <c r="GB15">
        <f t="shared" si="91"/>
        <v>0</v>
      </c>
      <c r="GC15">
        <f t="shared" si="14"/>
        <v>0</v>
      </c>
      <c r="GH15">
        <v>13</v>
      </c>
      <c r="GI15">
        <v>0</v>
      </c>
      <c r="GJ15">
        <f t="shared" si="92"/>
        <v>0.17038686434128755</v>
      </c>
      <c r="GK15">
        <f t="shared" si="93"/>
        <v>0</v>
      </c>
      <c r="GL15">
        <f t="shared" si="15"/>
        <v>0</v>
      </c>
      <c r="GQ15">
        <v>13</v>
      </c>
      <c r="GR15">
        <v>-2.0224719101123583</v>
      </c>
      <c r="GS15">
        <f t="shared" si="94"/>
        <v>9.5779918651784812E-2</v>
      </c>
      <c r="GT15">
        <f t="shared" si="95"/>
        <v>0</v>
      </c>
      <c r="GU15">
        <f t="shared" si="96"/>
        <v>4.0903926271935314</v>
      </c>
      <c r="GZ15">
        <v>13</v>
      </c>
      <c r="HA15">
        <v>-4.40625</v>
      </c>
      <c r="HB15">
        <f t="shared" si="97"/>
        <v>8.3333333333333329E-2</v>
      </c>
      <c r="HC15">
        <f t="shared" si="98"/>
        <v>0</v>
      </c>
      <c r="HD15">
        <f t="shared" si="99"/>
        <v>19.4150390625</v>
      </c>
      <c r="HI15">
        <v>13</v>
      </c>
      <c r="HJ15">
        <v>0</v>
      </c>
      <c r="HK15">
        <f t="shared" si="100"/>
        <v>4.642857142857143E-2</v>
      </c>
      <c r="HL15">
        <f t="shared" si="101"/>
        <v>0</v>
      </c>
      <c r="HM15">
        <f t="shared" si="102"/>
        <v>0</v>
      </c>
      <c r="HR15">
        <v>92</v>
      </c>
      <c r="HS15">
        <v>38.1</v>
      </c>
      <c r="HT15" t="e">
        <f t="shared" si="103"/>
        <v>#DIV/0!</v>
      </c>
      <c r="HU15" t="e">
        <f t="shared" si="104"/>
        <v>#NUM!</v>
      </c>
      <c r="HV15" t="e">
        <f t="shared" si="105"/>
        <v>#NUM!</v>
      </c>
      <c r="IA15">
        <v>13</v>
      </c>
      <c r="IB15">
        <v>0</v>
      </c>
      <c r="IC15">
        <f t="shared" si="106"/>
        <v>1.9940237676883906E-2</v>
      </c>
      <c r="ID15">
        <f t="shared" si="107"/>
        <v>0</v>
      </c>
      <c r="IE15">
        <f t="shared" si="108"/>
        <v>0</v>
      </c>
      <c r="IJ15">
        <v>13</v>
      </c>
      <c r="IK15">
        <v>0</v>
      </c>
      <c r="IL15">
        <f t="shared" si="109"/>
        <v>1.8108685926045157E-2</v>
      </c>
      <c r="IM15">
        <f t="shared" si="110"/>
        <v>0</v>
      </c>
      <c r="IN15">
        <f t="shared" si="111"/>
        <v>0</v>
      </c>
      <c r="IS15">
        <v>13</v>
      </c>
      <c r="IT15">
        <v>0</v>
      </c>
      <c r="IU15">
        <f t="shared" si="112"/>
        <v>0.14882462754197404</v>
      </c>
      <c r="IV15">
        <f t="shared" si="113"/>
        <v>0</v>
      </c>
      <c r="IW15">
        <f t="shared" si="114"/>
        <v>0</v>
      </c>
      <c r="JJ15">
        <v>13</v>
      </c>
      <c r="JK15">
        <v>0</v>
      </c>
      <c r="JL15">
        <f t="shared" si="115"/>
        <v>0.23563909520580512</v>
      </c>
      <c r="JM15">
        <f t="shared" si="116"/>
        <v>0</v>
      </c>
      <c r="JN15">
        <f t="shared" si="117"/>
        <v>0</v>
      </c>
      <c r="JS15">
        <v>13</v>
      </c>
      <c r="JT15">
        <v>-0.63260869565210953</v>
      </c>
      <c r="JU15">
        <f t="shared" si="118"/>
        <v>0.19831626673870625</v>
      </c>
      <c r="JV15">
        <f t="shared" si="119"/>
        <v>0</v>
      </c>
      <c r="JW15">
        <f t="shared" si="120"/>
        <v>0.40019376181466332</v>
      </c>
      <c r="KB15">
        <v>13</v>
      </c>
      <c r="KC15">
        <v>28.1</v>
      </c>
      <c r="KD15">
        <f t="shared" si="121"/>
        <v>0.13274093266282988</v>
      </c>
      <c r="KE15">
        <f t="shared" si="122"/>
        <v>0</v>
      </c>
      <c r="KF15">
        <f t="shared" si="123"/>
        <v>789.61000000000013</v>
      </c>
      <c r="KK15">
        <v>13</v>
      </c>
      <c r="KL15">
        <v>0</v>
      </c>
      <c r="KM15">
        <f t="shared" si="124"/>
        <v>7.0547346390703022E-2</v>
      </c>
      <c r="KN15">
        <f t="shared" si="125"/>
        <v>0</v>
      </c>
      <c r="KO15">
        <f t="shared" si="126"/>
        <v>0</v>
      </c>
      <c r="KT15">
        <v>13</v>
      </c>
      <c r="KU15">
        <v>54.590196078431219</v>
      </c>
      <c r="KV15">
        <f t="shared" si="127"/>
        <v>2.7220876688175782E-2</v>
      </c>
      <c r="KW15">
        <f t="shared" si="128"/>
        <v>0</v>
      </c>
      <c r="KX15">
        <f t="shared" si="129"/>
        <v>2980.0895078815674</v>
      </c>
      <c r="LC15">
        <v>13</v>
      </c>
      <c r="LD15">
        <v>16</v>
      </c>
      <c r="LE15">
        <f t="shared" si="130"/>
        <v>1.3916317318414941E-2</v>
      </c>
      <c r="LF15">
        <f t="shared" si="131"/>
        <v>0</v>
      </c>
      <c r="LG15">
        <f t="shared" si="132"/>
        <v>256</v>
      </c>
      <c r="LL15">
        <v>13</v>
      </c>
      <c r="LM15">
        <v>0</v>
      </c>
      <c r="LN15">
        <f t="shared" si="133"/>
        <v>0.12578523372558242</v>
      </c>
      <c r="LO15">
        <f t="shared" si="134"/>
        <v>0</v>
      </c>
      <c r="LP15">
        <f t="shared" si="29"/>
        <v>0</v>
      </c>
      <c r="LU15">
        <v>13</v>
      </c>
      <c r="LV15">
        <v>-8</v>
      </c>
      <c r="LW15">
        <f t="shared" si="135"/>
        <v>0.26247907285382427</v>
      </c>
      <c r="LX15">
        <f t="shared" si="136"/>
        <v>0</v>
      </c>
      <c r="LY15">
        <f t="shared" si="30"/>
        <v>64</v>
      </c>
      <c r="MD15">
        <v>13</v>
      </c>
      <c r="ME15">
        <v>-40</v>
      </c>
      <c r="MF15">
        <f t="shared" si="137"/>
        <v>0.52127369761742448</v>
      </c>
      <c r="MG15">
        <f t="shared" si="138"/>
        <v>0</v>
      </c>
      <c r="MH15">
        <f t="shared" si="31"/>
        <v>1600</v>
      </c>
      <c r="MM15">
        <v>13</v>
      </c>
      <c r="MN15">
        <v>0</v>
      </c>
      <c r="MO15">
        <f t="shared" si="139"/>
        <v>5.6966389146466331E-2</v>
      </c>
      <c r="MP15">
        <f t="shared" si="140"/>
        <v>0</v>
      </c>
      <c r="MQ15">
        <f t="shared" si="32"/>
        <v>0</v>
      </c>
      <c r="MV15">
        <v>13</v>
      </c>
      <c r="MW15">
        <v>0</v>
      </c>
      <c r="MX15">
        <f t="shared" si="141"/>
        <v>0.30567816002646109</v>
      </c>
      <c r="MY15">
        <f t="shared" si="142"/>
        <v>0</v>
      </c>
      <c r="MZ15">
        <f t="shared" si="33"/>
        <v>0</v>
      </c>
      <c r="NE15">
        <v>13</v>
      </c>
      <c r="NF15">
        <v>0</v>
      </c>
      <c r="NG15">
        <f t="shared" si="143"/>
        <v>0.18945186061066227</v>
      </c>
      <c r="NH15">
        <f t="shared" si="144"/>
        <v>0</v>
      </c>
      <c r="NI15">
        <f t="shared" si="34"/>
        <v>0</v>
      </c>
      <c r="NN15">
        <v>13</v>
      </c>
      <c r="NO15">
        <v>4</v>
      </c>
      <c r="NP15" t="e">
        <f t="shared" si="145"/>
        <v>#DIV/0!</v>
      </c>
      <c r="NQ15" t="e">
        <f t="shared" si="146"/>
        <v>#NUM!</v>
      </c>
      <c r="NR15" t="e">
        <f t="shared" si="35"/>
        <v>#NUM!</v>
      </c>
      <c r="NW15">
        <v>13</v>
      </c>
      <c r="NX15">
        <v>58.80505050505041</v>
      </c>
      <c r="NY15" t="e">
        <f t="shared" si="147"/>
        <v>#DIV/0!</v>
      </c>
      <c r="NZ15" t="e">
        <f t="shared" si="148"/>
        <v>#NUM!</v>
      </c>
      <c r="OA15" t="e">
        <f t="shared" si="36"/>
        <v>#NUM!</v>
      </c>
      <c r="OF15">
        <v>13</v>
      </c>
      <c r="OG15">
        <f t="shared" si="163"/>
        <v>0</v>
      </c>
      <c r="OH15">
        <f t="shared" si="149"/>
        <v>1.6680887092543985E-2</v>
      </c>
      <c r="OI15">
        <f t="shared" si="150"/>
        <v>0</v>
      </c>
      <c r="OJ15">
        <f t="shared" si="37"/>
        <v>0</v>
      </c>
      <c r="OO15">
        <v>13</v>
      </c>
      <c r="OP15">
        <v>0</v>
      </c>
      <c r="OQ15">
        <f t="shared" si="151"/>
        <v>1.7232528266275977E-2</v>
      </c>
      <c r="OR15">
        <f t="shared" si="152"/>
        <v>0</v>
      </c>
      <c r="OS15">
        <f t="shared" si="38"/>
        <v>0</v>
      </c>
      <c r="OX15">
        <v>3.25</v>
      </c>
      <c r="OY15">
        <v>36</v>
      </c>
      <c r="OZ15">
        <f t="shared" si="153"/>
        <v>0.56684351291889623</v>
      </c>
      <c r="PA15">
        <f t="shared" si="154"/>
        <v>0</v>
      </c>
      <c r="PB15">
        <f t="shared" si="39"/>
        <v>1296</v>
      </c>
      <c r="PG15">
        <v>13</v>
      </c>
      <c r="PH15">
        <v>0</v>
      </c>
      <c r="PI15">
        <f t="shared" si="155"/>
        <v>0.15901390182292485</v>
      </c>
      <c r="PJ15">
        <f t="shared" si="156"/>
        <v>0</v>
      </c>
      <c r="PK15">
        <f t="shared" si="40"/>
        <v>0</v>
      </c>
      <c r="PP15">
        <v>13</v>
      </c>
      <c r="PQ15">
        <v>4</v>
      </c>
      <c r="PR15">
        <f t="shared" si="157"/>
        <v>0.3205436770528195</v>
      </c>
      <c r="PS15">
        <f t="shared" si="158"/>
        <v>0</v>
      </c>
      <c r="PT15">
        <f t="shared" si="41"/>
        <v>16</v>
      </c>
      <c r="PY15">
        <v>13</v>
      </c>
      <c r="PZ15">
        <v>0</v>
      </c>
      <c r="QA15">
        <f t="shared" si="159"/>
        <v>0.3550254846385183</v>
      </c>
      <c r="QB15">
        <f t="shared" si="160"/>
        <v>0</v>
      </c>
      <c r="QC15">
        <f t="shared" si="42"/>
        <v>0</v>
      </c>
      <c r="QH15">
        <v>13</v>
      </c>
      <c r="QI15">
        <v>3.7999999999999972</v>
      </c>
      <c r="QJ15">
        <f t="shared" si="161"/>
        <v>0.38067061048584822</v>
      </c>
      <c r="QK15">
        <f t="shared" si="162"/>
        <v>0</v>
      </c>
      <c r="QL15">
        <f t="shared" si="43"/>
        <v>14.439999999999978</v>
      </c>
    </row>
    <row r="16" spans="1:457" x14ac:dyDescent="0.25">
      <c r="A16">
        <v>14</v>
      </c>
      <c r="B16">
        <v>0</v>
      </c>
      <c r="C16">
        <f t="shared" si="44"/>
        <v>0.24648630257006318</v>
      </c>
      <c r="D16">
        <f t="shared" si="45"/>
        <v>0</v>
      </c>
      <c r="E16">
        <f t="shared" si="46"/>
        <v>0</v>
      </c>
      <c r="J16">
        <v>14</v>
      </c>
      <c r="K16">
        <v>0</v>
      </c>
      <c r="L16">
        <f t="shared" si="47"/>
        <v>0.1151705188111584</v>
      </c>
      <c r="M16">
        <f t="shared" si="48"/>
        <v>0</v>
      </c>
      <c r="N16">
        <f t="shared" si="49"/>
        <v>0</v>
      </c>
      <c r="S16">
        <v>14</v>
      </c>
      <c r="T16">
        <v>0</v>
      </c>
      <c r="U16">
        <f t="shared" si="50"/>
        <v>0.32902935390407023</v>
      </c>
      <c r="V16">
        <f t="shared" si="51"/>
        <v>0</v>
      </c>
      <c r="W16">
        <f t="shared" si="52"/>
        <v>0</v>
      </c>
      <c r="AB16">
        <v>14</v>
      </c>
      <c r="AC16">
        <v>14</v>
      </c>
      <c r="AD16">
        <f t="shared" si="53"/>
        <v>0.13039156452422895</v>
      </c>
      <c r="AE16">
        <f t="shared" si="54"/>
        <v>0</v>
      </c>
      <c r="AF16">
        <f t="shared" si="55"/>
        <v>196</v>
      </c>
      <c r="AK16">
        <v>14</v>
      </c>
      <c r="AL16">
        <v>-4.6896551724137936</v>
      </c>
      <c r="AM16">
        <f t="shared" si="56"/>
        <v>0.44425977050453708</v>
      </c>
      <c r="AN16">
        <f t="shared" si="57"/>
        <v>0</v>
      </c>
      <c r="AO16">
        <f t="shared" si="58"/>
        <v>21.992865636147449</v>
      </c>
      <c r="AT16">
        <v>14</v>
      </c>
      <c r="AU16">
        <v>0.18999999999999773</v>
      </c>
      <c r="AV16">
        <f t="shared" si="59"/>
        <v>0.34276500171560115</v>
      </c>
      <c r="AW16">
        <f t="shared" si="60"/>
        <v>0</v>
      </c>
      <c r="AX16">
        <f t="shared" si="61"/>
        <v>3.6099999999999133E-2</v>
      </c>
      <c r="BC16">
        <v>14</v>
      </c>
      <c r="BD16">
        <v>0</v>
      </c>
      <c r="BE16">
        <f t="shared" si="62"/>
        <v>0.15877165956872383</v>
      </c>
      <c r="BF16">
        <f t="shared" si="63"/>
        <v>0</v>
      </c>
      <c r="BG16">
        <f t="shared" si="0"/>
        <v>0</v>
      </c>
      <c r="BL16">
        <v>14</v>
      </c>
      <c r="BM16">
        <v>0</v>
      </c>
      <c r="BN16">
        <f t="shared" si="64"/>
        <v>6.4083030808244582E-2</v>
      </c>
      <c r="BO16">
        <f t="shared" si="65"/>
        <v>0</v>
      </c>
      <c r="BP16">
        <f t="shared" si="1"/>
        <v>0</v>
      </c>
      <c r="BU16">
        <v>14</v>
      </c>
      <c r="BV16">
        <v>0</v>
      </c>
      <c r="BW16">
        <f t="shared" si="66"/>
        <v>0.41637256493242841</v>
      </c>
      <c r="BX16">
        <f t="shared" si="67"/>
        <v>0</v>
      </c>
      <c r="BY16">
        <f t="shared" si="2"/>
        <v>0</v>
      </c>
      <c r="CD16">
        <v>14</v>
      </c>
      <c r="CE16">
        <v>4</v>
      </c>
      <c r="CF16">
        <f t="shared" si="68"/>
        <v>0.29749604218505721</v>
      </c>
      <c r="CG16">
        <f t="shared" si="69"/>
        <v>0</v>
      </c>
      <c r="CH16">
        <f t="shared" si="3"/>
        <v>16</v>
      </c>
      <c r="CM16">
        <v>14</v>
      </c>
      <c r="CN16">
        <v>2.258064516129096</v>
      </c>
      <c r="CO16">
        <f t="shared" si="70"/>
        <v>0.21029297346659326</v>
      </c>
      <c r="CP16">
        <f t="shared" si="71"/>
        <v>0</v>
      </c>
      <c r="CQ16">
        <f t="shared" si="4"/>
        <v>5.0988553590013286</v>
      </c>
      <c r="CV16">
        <v>14</v>
      </c>
      <c r="CW16">
        <v>43.684999999999818</v>
      </c>
      <c r="CX16">
        <f t="shared" si="72"/>
        <v>9.7565752623973406E-2</v>
      </c>
      <c r="CY16">
        <f t="shared" si="73"/>
        <v>0</v>
      </c>
      <c r="CZ16">
        <f t="shared" si="5"/>
        <v>1908.379224999984</v>
      </c>
      <c r="DE16">
        <v>14</v>
      </c>
      <c r="DF16">
        <v>0</v>
      </c>
      <c r="DG16">
        <f t="shared" si="74"/>
        <v>3.6294228098972155E-2</v>
      </c>
      <c r="DH16">
        <f t="shared" si="75"/>
        <v>0</v>
      </c>
      <c r="DI16">
        <f t="shared" si="6"/>
        <v>0</v>
      </c>
      <c r="DN16">
        <v>14</v>
      </c>
      <c r="DO16">
        <v>0</v>
      </c>
      <c r="DP16">
        <f t="shared" si="76"/>
        <v>0.33275289845946593</v>
      </c>
      <c r="DQ16">
        <f t="shared" si="77"/>
        <v>0</v>
      </c>
      <c r="DR16">
        <f t="shared" si="7"/>
        <v>0</v>
      </c>
      <c r="DW16">
        <v>14</v>
      </c>
      <c r="DX16">
        <v>0</v>
      </c>
      <c r="DY16">
        <f t="shared" si="78"/>
        <v>0.27800031945539888</v>
      </c>
      <c r="DZ16">
        <f t="shared" si="79"/>
        <v>0</v>
      </c>
      <c r="EA16">
        <f t="shared" si="8"/>
        <v>0</v>
      </c>
      <c r="EF16">
        <v>14</v>
      </c>
      <c r="EG16">
        <v>8.2000000000000028</v>
      </c>
      <c r="EH16">
        <f t="shared" si="80"/>
        <v>0.21588057660451834</v>
      </c>
      <c r="EI16">
        <f t="shared" si="81"/>
        <v>0</v>
      </c>
      <c r="EJ16">
        <f t="shared" si="9"/>
        <v>67.240000000000052</v>
      </c>
      <c r="EO16">
        <v>14</v>
      </c>
      <c r="EP16">
        <v>-1.5402298850574567</v>
      </c>
      <c r="EQ16">
        <f t="shared" si="82"/>
        <v>0.11268725045391584</v>
      </c>
      <c r="ER16">
        <f t="shared" si="83"/>
        <v>0</v>
      </c>
      <c r="ES16">
        <f t="shared" si="10"/>
        <v>2.3723080988241065</v>
      </c>
      <c r="EX16">
        <v>14</v>
      </c>
      <c r="EY16">
        <v>4</v>
      </c>
      <c r="EZ16">
        <f t="shared" si="84"/>
        <v>4.5078829851226299E-2</v>
      </c>
      <c r="FA16">
        <f t="shared" si="85"/>
        <v>0</v>
      </c>
      <c r="FB16">
        <f t="shared" si="11"/>
        <v>16</v>
      </c>
      <c r="FG16">
        <v>14</v>
      </c>
      <c r="FH16">
        <v>0</v>
      </c>
      <c r="FI16">
        <f t="shared" si="86"/>
        <v>0.24391251909874567</v>
      </c>
      <c r="FJ16">
        <f t="shared" si="87"/>
        <v>0</v>
      </c>
      <c r="FK16">
        <f t="shared" si="12"/>
        <v>0</v>
      </c>
      <c r="FP16">
        <v>14</v>
      </c>
      <c r="FQ16">
        <v>0</v>
      </c>
      <c r="FR16" t="e">
        <f t="shared" si="88"/>
        <v>#DIV/0!</v>
      </c>
      <c r="FS16" t="e">
        <f t="shared" si="89"/>
        <v>#NUM!</v>
      </c>
      <c r="FT16" t="e">
        <f t="shared" si="13"/>
        <v>#NUM!</v>
      </c>
      <c r="FY16">
        <v>14</v>
      </c>
      <c r="FZ16">
        <v>0</v>
      </c>
      <c r="GA16">
        <f t="shared" si="90"/>
        <v>0.16621916161828354</v>
      </c>
      <c r="GB16">
        <f t="shared" si="91"/>
        <v>0</v>
      </c>
      <c r="GC16">
        <f t="shared" si="14"/>
        <v>0</v>
      </c>
      <c r="GH16">
        <v>14</v>
      </c>
      <c r="GI16">
        <v>0</v>
      </c>
      <c r="GJ16">
        <f t="shared" si="92"/>
        <v>0.18349354621369429</v>
      </c>
      <c r="GK16">
        <f t="shared" si="93"/>
        <v>0</v>
      </c>
      <c r="GL16">
        <f t="shared" si="15"/>
        <v>0</v>
      </c>
      <c r="GQ16">
        <v>14</v>
      </c>
      <c r="GR16">
        <v>-2.0224719101123583</v>
      </c>
      <c r="GS16">
        <f t="shared" si="94"/>
        <v>0.10314760470192211</v>
      </c>
      <c r="GT16">
        <f t="shared" si="95"/>
        <v>0</v>
      </c>
      <c r="GU16">
        <f t="shared" si="96"/>
        <v>4.0903926271935314</v>
      </c>
      <c r="GZ16">
        <v>14</v>
      </c>
      <c r="HA16">
        <v>-4.40625</v>
      </c>
      <c r="HB16">
        <f t="shared" si="97"/>
        <v>8.9743589743589744E-2</v>
      </c>
      <c r="HC16">
        <f t="shared" si="98"/>
        <v>0</v>
      </c>
      <c r="HD16">
        <f t="shared" si="99"/>
        <v>19.4150390625</v>
      </c>
      <c r="HI16">
        <v>14</v>
      </c>
      <c r="HJ16">
        <v>0</v>
      </c>
      <c r="HK16">
        <f t="shared" si="100"/>
        <v>0.05</v>
      </c>
      <c r="HL16">
        <f t="shared" si="101"/>
        <v>0</v>
      </c>
      <c r="HM16">
        <f t="shared" si="102"/>
        <v>0</v>
      </c>
      <c r="HR16">
        <v>93</v>
      </c>
      <c r="HS16">
        <v>38.1</v>
      </c>
      <c r="HT16" t="e">
        <f t="shared" si="103"/>
        <v>#DIV/0!</v>
      </c>
      <c r="HU16" t="e">
        <f t="shared" si="104"/>
        <v>#NUM!</v>
      </c>
      <c r="HV16" t="e">
        <f t="shared" si="105"/>
        <v>#NUM!</v>
      </c>
      <c r="IA16">
        <v>14</v>
      </c>
      <c r="IB16">
        <v>0</v>
      </c>
      <c r="IC16">
        <f t="shared" si="106"/>
        <v>2.1474102113567282E-2</v>
      </c>
      <c r="ID16">
        <f t="shared" si="107"/>
        <v>0</v>
      </c>
      <c r="IE16">
        <f t="shared" si="108"/>
        <v>0</v>
      </c>
      <c r="IJ16">
        <v>14</v>
      </c>
      <c r="IK16">
        <v>0</v>
      </c>
      <c r="IL16">
        <f t="shared" si="109"/>
        <v>1.9501661766510168E-2</v>
      </c>
      <c r="IM16">
        <f t="shared" si="110"/>
        <v>0</v>
      </c>
      <c r="IN16">
        <f t="shared" si="111"/>
        <v>0</v>
      </c>
      <c r="IS16">
        <v>14</v>
      </c>
      <c r="IT16">
        <v>4</v>
      </c>
      <c r="IU16">
        <f t="shared" si="112"/>
        <v>0.16027267581443358</v>
      </c>
      <c r="IV16">
        <f t="shared" si="113"/>
        <v>0</v>
      </c>
      <c r="IW16">
        <f t="shared" si="114"/>
        <v>16</v>
      </c>
      <c r="JJ16">
        <v>14</v>
      </c>
      <c r="JK16">
        <v>0</v>
      </c>
      <c r="JL16">
        <f t="shared" si="115"/>
        <v>0.25376517945240551</v>
      </c>
      <c r="JM16">
        <f t="shared" si="116"/>
        <v>0</v>
      </c>
      <c r="JN16">
        <f t="shared" si="117"/>
        <v>0</v>
      </c>
      <c r="JS16">
        <v>14</v>
      </c>
      <c r="JT16">
        <v>-8.2326086956521038</v>
      </c>
      <c r="JU16">
        <f t="shared" si="118"/>
        <v>0.21357136418014519</v>
      </c>
      <c r="JV16">
        <f t="shared" si="119"/>
        <v>0</v>
      </c>
      <c r="JW16">
        <f t="shared" si="120"/>
        <v>67.775845935726636</v>
      </c>
      <c r="KB16">
        <v>14</v>
      </c>
      <c r="KC16">
        <v>11.999999999999993</v>
      </c>
      <c r="KD16">
        <f t="shared" si="121"/>
        <v>0.14295177363689371</v>
      </c>
      <c r="KE16">
        <f t="shared" si="122"/>
        <v>0</v>
      </c>
      <c r="KF16">
        <f t="shared" si="123"/>
        <v>143.99999999999983</v>
      </c>
      <c r="KK16">
        <v>14</v>
      </c>
      <c r="KL16">
        <v>0</v>
      </c>
      <c r="KM16">
        <f t="shared" si="124"/>
        <v>7.5974065343834024E-2</v>
      </c>
      <c r="KN16">
        <f t="shared" si="125"/>
        <v>0</v>
      </c>
      <c r="KO16">
        <f t="shared" si="126"/>
        <v>0</v>
      </c>
      <c r="KT16">
        <v>14</v>
      </c>
      <c r="KU16">
        <v>30.590196078431219</v>
      </c>
      <c r="KV16">
        <f t="shared" si="127"/>
        <v>2.9314790279573916E-2</v>
      </c>
      <c r="KW16">
        <f t="shared" si="128"/>
        <v>0</v>
      </c>
      <c r="KX16">
        <f t="shared" si="129"/>
        <v>935.76009611686879</v>
      </c>
      <c r="LC16">
        <v>14</v>
      </c>
      <c r="LD16">
        <v>13</v>
      </c>
      <c r="LE16">
        <f t="shared" si="130"/>
        <v>1.4986803265985322E-2</v>
      </c>
      <c r="LF16">
        <f t="shared" si="131"/>
        <v>0</v>
      </c>
      <c r="LG16">
        <f t="shared" si="132"/>
        <v>169</v>
      </c>
      <c r="LL16">
        <v>14</v>
      </c>
      <c r="LM16">
        <v>0</v>
      </c>
      <c r="LN16">
        <f t="shared" si="133"/>
        <v>0.13546102093524262</v>
      </c>
      <c r="LO16">
        <f t="shared" si="134"/>
        <v>0</v>
      </c>
      <c r="LP16">
        <f t="shared" si="29"/>
        <v>0</v>
      </c>
      <c r="LU16">
        <v>14</v>
      </c>
      <c r="LV16">
        <v>-4</v>
      </c>
      <c r="LW16">
        <f t="shared" si="135"/>
        <v>0.28266977076565691</v>
      </c>
      <c r="LX16">
        <f t="shared" si="136"/>
        <v>0</v>
      </c>
      <c r="LY16">
        <f t="shared" si="30"/>
        <v>16</v>
      </c>
      <c r="MD16">
        <v>14</v>
      </c>
      <c r="ME16">
        <v>-20</v>
      </c>
      <c r="MF16">
        <f t="shared" si="137"/>
        <v>0.56137167435722646</v>
      </c>
      <c r="MG16">
        <f t="shared" si="138"/>
        <v>0</v>
      </c>
      <c r="MH16">
        <f t="shared" si="31"/>
        <v>400</v>
      </c>
      <c r="MM16">
        <v>14</v>
      </c>
      <c r="MN16">
        <v>0</v>
      </c>
      <c r="MO16">
        <f t="shared" si="139"/>
        <v>6.1348419080809895E-2</v>
      </c>
      <c r="MP16">
        <f t="shared" si="140"/>
        <v>0</v>
      </c>
      <c r="MQ16">
        <f t="shared" si="32"/>
        <v>0</v>
      </c>
      <c r="MV16">
        <v>14</v>
      </c>
      <c r="MW16">
        <v>0</v>
      </c>
      <c r="MX16">
        <f t="shared" si="141"/>
        <v>0.32919186464388117</v>
      </c>
      <c r="MY16">
        <f t="shared" si="142"/>
        <v>0</v>
      </c>
      <c r="MZ16">
        <f t="shared" si="33"/>
        <v>0</v>
      </c>
      <c r="NE16">
        <v>14</v>
      </c>
      <c r="NF16">
        <v>0</v>
      </c>
      <c r="NG16">
        <f t="shared" si="143"/>
        <v>0.2040250806576363</v>
      </c>
      <c r="NH16">
        <f t="shared" si="144"/>
        <v>0</v>
      </c>
      <c r="NI16">
        <f t="shared" si="34"/>
        <v>0</v>
      </c>
      <c r="NN16">
        <v>14</v>
      </c>
      <c r="NO16">
        <v>4</v>
      </c>
      <c r="NP16" t="e">
        <f t="shared" si="145"/>
        <v>#DIV/0!</v>
      </c>
      <c r="NQ16" t="e">
        <f t="shared" si="146"/>
        <v>#NUM!</v>
      </c>
      <c r="NR16" t="e">
        <f t="shared" si="35"/>
        <v>#NUM!</v>
      </c>
      <c r="NW16">
        <v>14</v>
      </c>
      <c r="NX16">
        <v>53.80505050505041</v>
      </c>
      <c r="NY16" t="e">
        <f t="shared" si="147"/>
        <v>#DIV/0!</v>
      </c>
      <c r="NZ16" t="e">
        <f t="shared" si="148"/>
        <v>#NUM!</v>
      </c>
      <c r="OA16" t="e">
        <f t="shared" si="36"/>
        <v>#NUM!</v>
      </c>
      <c r="OF16">
        <v>14</v>
      </c>
      <c r="OG16">
        <f t="shared" si="163"/>
        <v>0</v>
      </c>
      <c r="OH16">
        <f t="shared" si="149"/>
        <v>1.7964032253508906E-2</v>
      </c>
      <c r="OI16">
        <f t="shared" si="150"/>
        <v>0</v>
      </c>
      <c r="OJ16">
        <f t="shared" si="37"/>
        <v>0</v>
      </c>
      <c r="OO16">
        <v>14</v>
      </c>
      <c r="OP16">
        <v>0</v>
      </c>
      <c r="OQ16">
        <f t="shared" si="151"/>
        <v>1.8558107363681825E-2</v>
      </c>
      <c r="OR16">
        <f t="shared" si="152"/>
        <v>0</v>
      </c>
      <c r="OS16">
        <f t="shared" si="38"/>
        <v>0</v>
      </c>
      <c r="OX16">
        <v>3.5</v>
      </c>
      <c r="OY16">
        <v>16</v>
      </c>
      <c r="OZ16">
        <f t="shared" si="153"/>
        <v>0.61044686006650362</v>
      </c>
      <c r="PA16">
        <f t="shared" si="154"/>
        <v>0</v>
      </c>
      <c r="PB16">
        <f t="shared" si="39"/>
        <v>256</v>
      </c>
      <c r="PG16">
        <v>14</v>
      </c>
      <c r="PH16">
        <v>0</v>
      </c>
      <c r="PI16">
        <f t="shared" si="155"/>
        <v>0.17124574042468829</v>
      </c>
      <c r="PJ16">
        <f t="shared" si="156"/>
        <v>0</v>
      </c>
      <c r="PK16">
        <f t="shared" si="40"/>
        <v>0</v>
      </c>
      <c r="PP16">
        <v>14</v>
      </c>
      <c r="PQ16">
        <v>4</v>
      </c>
      <c r="PR16">
        <f t="shared" si="157"/>
        <v>0.34520088297995949</v>
      </c>
      <c r="PS16">
        <f t="shared" si="158"/>
        <v>0</v>
      </c>
      <c r="PT16">
        <f t="shared" si="41"/>
        <v>16</v>
      </c>
      <c r="PY16">
        <v>14</v>
      </c>
      <c r="PZ16">
        <v>0</v>
      </c>
      <c r="QA16">
        <f t="shared" si="159"/>
        <v>0.38233513730301971</v>
      </c>
      <c r="QB16">
        <f t="shared" si="160"/>
        <v>0</v>
      </c>
      <c r="QC16">
        <f t="shared" si="42"/>
        <v>0</v>
      </c>
      <c r="QH16">
        <v>14</v>
      </c>
      <c r="QI16">
        <v>3.7999999999999972</v>
      </c>
      <c r="QJ16">
        <f t="shared" si="161"/>
        <v>0.4099529651386058</v>
      </c>
      <c r="QK16">
        <f t="shared" si="162"/>
        <v>0</v>
      </c>
      <c r="QL16">
        <f t="shared" si="43"/>
        <v>14.439999999999978</v>
      </c>
    </row>
    <row r="17" spans="1:454" x14ac:dyDescent="0.25">
      <c r="A17">
        <v>15</v>
      </c>
      <c r="B17">
        <v>0</v>
      </c>
      <c r="C17">
        <f t="shared" si="44"/>
        <v>0.26409246703935341</v>
      </c>
      <c r="D17">
        <f t="shared" si="45"/>
        <v>0</v>
      </c>
      <c r="E17">
        <f t="shared" si="46"/>
        <v>0</v>
      </c>
      <c r="J17">
        <v>15</v>
      </c>
      <c r="K17">
        <v>0</v>
      </c>
      <c r="L17">
        <f t="shared" si="47"/>
        <v>0.12339698444052687</v>
      </c>
      <c r="M17">
        <f t="shared" si="48"/>
        <v>0</v>
      </c>
      <c r="N17">
        <f t="shared" si="49"/>
        <v>0</v>
      </c>
      <c r="S17">
        <v>15</v>
      </c>
      <c r="T17">
        <v>0</v>
      </c>
      <c r="U17">
        <f t="shared" si="50"/>
        <v>0.35253145061150382</v>
      </c>
      <c r="V17">
        <f t="shared" si="51"/>
        <v>0</v>
      </c>
      <c r="W17">
        <f t="shared" si="52"/>
        <v>0</v>
      </c>
      <c r="AB17">
        <v>15</v>
      </c>
      <c r="AC17">
        <v>-1.7999999999999972</v>
      </c>
      <c r="AD17">
        <f t="shared" si="53"/>
        <v>0.13970524770453102</v>
      </c>
      <c r="AE17">
        <f t="shared" si="54"/>
        <v>0</v>
      </c>
      <c r="AF17">
        <f t="shared" si="55"/>
        <v>3.2399999999999896</v>
      </c>
      <c r="AK17">
        <v>15</v>
      </c>
      <c r="AL17">
        <v>-4.6896551724137936</v>
      </c>
      <c r="AM17">
        <f t="shared" si="56"/>
        <v>0.47599261125486114</v>
      </c>
      <c r="AN17">
        <f t="shared" si="57"/>
        <v>0</v>
      </c>
      <c r="AO17">
        <f t="shared" si="58"/>
        <v>21.992865636147449</v>
      </c>
      <c r="AT17">
        <v>15</v>
      </c>
      <c r="AU17">
        <v>0.18999999999999773</v>
      </c>
      <c r="AV17">
        <f t="shared" si="59"/>
        <v>0.36724821612385838</v>
      </c>
      <c r="AW17">
        <f t="shared" si="60"/>
        <v>0</v>
      </c>
      <c r="AX17">
        <f t="shared" si="61"/>
        <v>3.6099999999999133E-2</v>
      </c>
      <c r="BC17">
        <v>15</v>
      </c>
      <c r="BD17">
        <v>0</v>
      </c>
      <c r="BE17">
        <f t="shared" si="62"/>
        <v>0.17011249239506124</v>
      </c>
      <c r="BF17">
        <f t="shared" si="63"/>
        <v>0</v>
      </c>
      <c r="BG17">
        <f t="shared" si="0"/>
        <v>0</v>
      </c>
      <c r="BL17">
        <v>15</v>
      </c>
      <c r="BM17">
        <v>0</v>
      </c>
      <c r="BN17">
        <f t="shared" si="64"/>
        <v>6.8660390151690634E-2</v>
      </c>
      <c r="BO17">
        <f t="shared" si="65"/>
        <v>0</v>
      </c>
      <c r="BP17">
        <f t="shared" si="1"/>
        <v>0</v>
      </c>
      <c r="BU17">
        <v>15</v>
      </c>
      <c r="BV17">
        <v>0</v>
      </c>
      <c r="BW17">
        <f t="shared" si="66"/>
        <v>0.44611346242760186</v>
      </c>
      <c r="BX17">
        <f t="shared" si="67"/>
        <v>0</v>
      </c>
      <c r="BY17">
        <f t="shared" si="2"/>
        <v>0</v>
      </c>
      <c r="CD17">
        <v>15</v>
      </c>
      <c r="CE17">
        <v>6</v>
      </c>
      <c r="CF17">
        <f t="shared" si="68"/>
        <v>0.31874575948398987</v>
      </c>
      <c r="CG17">
        <f t="shared" si="69"/>
        <v>0</v>
      </c>
      <c r="CH17">
        <f t="shared" si="3"/>
        <v>36</v>
      </c>
      <c r="CM17">
        <v>15</v>
      </c>
      <c r="CN17">
        <v>-1.741935483870904</v>
      </c>
      <c r="CO17">
        <f t="shared" si="70"/>
        <v>0.22531390014277849</v>
      </c>
      <c r="CP17">
        <f t="shared" si="71"/>
        <v>0</v>
      </c>
      <c r="CQ17">
        <f t="shared" si="4"/>
        <v>3.0343392299685603</v>
      </c>
      <c r="CV17">
        <v>15</v>
      </c>
      <c r="CW17">
        <v>43.684999999999818</v>
      </c>
      <c r="CX17">
        <f t="shared" si="72"/>
        <v>0.10453473495425722</v>
      </c>
      <c r="CY17">
        <f t="shared" si="73"/>
        <v>0</v>
      </c>
      <c r="CZ17">
        <f t="shared" si="5"/>
        <v>1908.379224999984</v>
      </c>
      <c r="DE17">
        <v>15</v>
      </c>
      <c r="DF17">
        <v>0</v>
      </c>
      <c r="DG17">
        <f t="shared" si="74"/>
        <v>3.8886672963184446E-2</v>
      </c>
      <c r="DH17">
        <f t="shared" si="75"/>
        <v>0</v>
      </c>
      <c r="DI17">
        <f t="shared" si="6"/>
        <v>0</v>
      </c>
      <c r="DN17">
        <v>15</v>
      </c>
      <c r="DO17">
        <v>0</v>
      </c>
      <c r="DP17">
        <f t="shared" si="76"/>
        <v>0.35652096263514205</v>
      </c>
      <c r="DQ17">
        <f t="shared" si="77"/>
        <v>0</v>
      </c>
      <c r="DR17">
        <f t="shared" si="7"/>
        <v>0</v>
      </c>
      <c r="DW17">
        <v>15</v>
      </c>
      <c r="DX17">
        <v>0</v>
      </c>
      <c r="DY17">
        <f t="shared" si="78"/>
        <v>0.29785748513078447</v>
      </c>
      <c r="DZ17">
        <f t="shared" si="79"/>
        <v>0</v>
      </c>
      <c r="EA17">
        <f t="shared" si="8"/>
        <v>0</v>
      </c>
      <c r="EF17">
        <v>15</v>
      </c>
      <c r="EG17">
        <v>12.200000000000003</v>
      </c>
      <c r="EH17">
        <f t="shared" si="80"/>
        <v>0.23130061779055536</v>
      </c>
      <c r="EI17">
        <f t="shared" si="81"/>
        <v>0</v>
      </c>
      <c r="EJ17">
        <f t="shared" si="9"/>
        <v>148.84000000000006</v>
      </c>
      <c r="EO17">
        <v>15</v>
      </c>
      <c r="EP17">
        <v>2.4597701149425433</v>
      </c>
      <c r="EQ17">
        <f t="shared" si="82"/>
        <v>0.12073633977205268</v>
      </c>
      <c r="ER17">
        <f t="shared" si="83"/>
        <v>0</v>
      </c>
      <c r="ES17">
        <f t="shared" si="10"/>
        <v>6.0504690183644527</v>
      </c>
      <c r="EX17">
        <v>15</v>
      </c>
      <c r="EY17">
        <v>4</v>
      </c>
      <c r="EZ17">
        <f t="shared" si="84"/>
        <v>4.8298746269171036E-2</v>
      </c>
      <c r="FA17">
        <f t="shared" si="85"/>
        <v>0</v>
      </c>
      <c r="FB17">
        <f t="shared" si="11"/>
        <v>16</v>
      </c>
      <c r="FG17">
        <v>15</v>
      </c>
      <c r="FH17">
        <v>0</v>
      </c>
      <c r="FI17">
        <f t="shared" si="86"/>
        <v>0.26133484189151324</v>
      </c>
      <c r="FJ17">
        <f t="shared" si="87"/>
        <v>0</v>
      </c>
      <c r="FK17">
        <f t="shared" si="12"/>
        <v>0</v>
      </c>
      <c r="FP17">
        <v>15</v>
      </c>
      <c r="FQ17">
        <v>0</v>
      </c>
      <c r="FR17" t="e">
        <f t="shared" si="88"/>
        <v>#DIV/0!</v>
      </c>
      <c r="FS17" t="e">
        <f t="shared" si="89"/>
        <v>#NUM!</v>
      </c>
      <c r="FT17" t="e">
        <f t="shared" si="13"/>
        <v>#NUM!</v>
      </c>
      <c r="FY17">
        <v>15</v>
      </c>
      <c r="FZ17">
        <v>0</v>
      </c>
      <c r="GA17">
        <f t="shared" si="90"/>
        <v>0.17809195887673235</v>
      </c>
      <c r="GB17">
        <f t="shared" si="91"/>
        <v>0</v>
      </c>
      <c r="GC17">
        <f t="shared" si="14"/>
        <v>0</v>
      </c>
      <c r="GH17">
        <v>15</v>
      </c>
      <c r="GI17">
        <v>0</v>
      </c>
      <c r="GJ17">
        <f t="shared" si="92"/>
        <v>0.19660022808610103</v>
      </c>
      <c r="GK17">
        <f t="shared" si="93"/>
        <v>0</v>
      </c>
      <c r="GL17">
        <f t="shared" si="15"/>
        <v>0</v>
      </c>
      <c r="GQ17">
        <v>15</v>
      </c>
      <c r="GR17">
        <v>-2.0224719101123583</v>
      </c>
      <c r="GS17">
        <f t="shared" si="94"/>
        <v>0.11051529075205939</v>
      </c>
      <c r="GT17">
        <f t="shared" si="95"/>
        <v>0</v>
      </c>
      <c r="GU17">
        <f t="shared" si="96"/>
        <v>4.0903926271935314</v>
      </c>
      <c r="GZ17">
        <v>15</v>
      </c>
      <c r="HA17">
        <v>-4.40625</v>
      </c>
      <c r="HB17">
        <f t="shared" si="97"/>
        <v>9.6153846153846159E-2</v>
      </c>
      <c r="HC17">
        <f t="shared" si="98"/>
        <v>0</v>
      </c>
      <c r="HD17">
        <f t="shared" si="99"/>
        <v>19.4150390625</v>
      </c>
      <c r="HI17">
        <v>15</v>
      </c>
      <c r="HJ17">
        <v>0</v>
      </c>
      <c r="HK17">
        <f t="shared" si="100"/>
        <v>5.3571428571428568E-2</v>
      </c>
      <c r="HL17">
        <f t="shared" si="101"/>
        <v>0</v>
      </c>
      <c r="HM17">
        <f t="shared" si="102"/>
        <v>0</v>
      </c>
      <c r="HR17">
        <v>94</v>
      </c>
      <c r="HS17">
        <v>38.1</v>
      </c>
      <c r="HT17" t="e">
        <f t="shared" si="103"/>
        <v>#DIV/0!</v>
      </c>
      <c r="HU17" t="e">
        <f t="shared" si="104"/>
        <v>#NUM!</v>
      </c>
      <c r="HV17" t="e">
        <f t="shared" si="105"/>
        <v>#NUM!</v>
      </c>
      <c r="IA17">
        <v>15</v>
      </c>
      <c r="IB17">
        <v>0</v>
      </c>
      <c r="IC17">
        <f t="shared" si="106"/>
        <v>2.3007966550250659E-2</v>
      </c>
      <c r="ID17">
        <f t="shared" si="107"/>
        <v>0</v>
      </c>
      <c r="IE17">
        <f t="shared" si="108"/>
        <v>0</v>
      </c>
      <c r="IJ17">
        <v>15</v>
      </c>
      <c r="IK17">
        <v>0</v>
      </c>
      <c r="IL17">
        <f t="shared" si="109"/>
        <v>2.0894637606975179E-2</v>
      </c>
      <c r="IM17">
        <f t="shared" si="110"/>
        <v>0</v>
      </c>
      <c r="IN17">
        <f t="shared" si="111"/>
        <v>0</v>
      </c>
      <c r="IS17">
        <v>15</v>
      </c>
      <c r="IT17">
        <v>108</v>
      </c>
      <c r="IU17">
        <f t="shared" si="112"/>
        <v>0.17172072408689312</v>
      </c>
      <c r="IV17">
        <f t="shared" si="113"/>
        <v>0</v>
      </c>
      <c r="IW17">
        <f t="shared" si="114"/>
        <v>11664</v>
      </c>
      <c r="JJ17">
        <v>15</v>
      </c>
      <c r="JK17">
        <v>0</v>
      </c>
      <c r="JL17">
        <f t="shared" si="115"/>
        <v>0.2718912636990059</v>
      </c>
      <c r="JM17">
        <f t="shared" si="116"/>
        <v>0</v>
      </c>
      <c r="JN17">
        <f t="shared" si="117"/>
        <v>0</v>
      </c>
      <c r="JS17">
        <v>15</v>
      </c>
      <c r="JT17">
        <v>31.567391304347893</v>
      </c>
      <c r="JU17">
        <f t="shared" si="118"/>
        <v>0.22882646162158413</v>
      </c>
      <c r="JV17">
        <f t="shared" si="119"/>
        <v>0</v>
      </c>
      <c r="JW17">
        <f t="shared" si="120"/>
        <v>996.50019376181899</v>
      </c>
      <c r="KB17">
        <v>15</v>
      </c>
      <c r="KC17">
        <v>-4</v>
      </c>
      <c r="KD17">
        <f t="shared" si="121"/>
        <v>0.15316261461095754</v>
      </c>
      <c r="KE17">
        <f t="shared" si="122"/>
        <v>0</v>
      </c>
      <c r="KF17">
        <f t="shared" si="123"/>
        <v>16</v>
      </c>
      <c r="KK17">
        <v>15</v>
      </c>
      <c r="KL17">
        <v>0</v>
      </c>
      <c r="KM17">
        <f t="shared" si="124"/>
        <v>8.1400784296965026E-2</v>
      </c>
      <c r="KN17">
        <f t="shared" si="125"/>
        <v>0</v>
      </c>
      <c r="KO17">
        <f t="shared" si="126"/>
        <v>0</v>
      </c>
      <c r="KT17">
        <v>15</v>
      </c>
      <c r="KU17">
        <v>10.590196078431219</v>
      </c>
      <c r="KV17">
        <f t="shared" si="127"/>
        <v>3.1408703870972055E-2</v>
      </c>
      <c r="KW17">
        <f t="shared" si="128"/>
        <v>0</v>
      </c>
      <c r="KX17">
        <f t="shared" si="129"/>
        <v>112.15225297961997</v>
      </c>
      <c r="LC17">
        <v>15</v>
      </c>
      <c r="LD17">
        <v>13</v>
      </c>
      <c r="LE17">
        <f t="shared" si="130"/>
        <v>1.60572892135557E-2</v>
      </c>
      <c r="LF17">
        <f t="shared" si="131"/>
        <v>0</v>
      </c>
      <c r="LG17">
        <f t="shared" si="132"/>
        <v>169</v>
      </c>
      <c r="LL17">
        <v>15</v>
      </c>
      <c r="LM17">
        <v>0</v>
      </c>
      <c r="LN17">
        <f t="shared" si="133"/>
        <v>0.14513680814490282</v>
      </c>
      <c r="LO17">
        <f t="shared" si="134"/>
        <v>0</v>
      </c>
      <c r="LP17">
        <f t="shared" si="29"/>
        <v>0</v>
      </c>
      <c r="LU17">
        <v>15</v>
      </c>
      <c r="LV17">
        <v>-4</v>
      </c>
      <c r="LW17">
        <f t="shared" si="135"/>
        <v>0.30286046867748956</v>
      </c>
      <c r="LX17">
        <f t="shared" si="136"/>
        <v>0</v>
      </c>
      <c r="LY17">
        <f t="shared" si="30"/>
        <v>16</v>
      </c>
      <c r="MD17">
        <v>15</v>
      </c>
      <c r="ME17">
        <v>-20</v>
      </c>
      <c r="MF17">
        <f t="shared" si="137"/>
        <v>0.60146965109702832</v>
      </c>
      <c r="MG17">
        <f t="shared" si="138"/>
        <v>0</v>
      </c>
      <c r="MH17">
        <f t="shared" si="31"/>
        <v>400</v>
      </c>
      <c r="MM17">
        <v>15</v>
      </c>
      <c r="MN17">
        <v>0</v>
      </c>
      <c r="MO17">
        <f t="shared" si="139"/>
        <v>6.5730449015153458E-2</v>
      </c>
      <c r="MP17">
        <f t="shared" si="140"/>
        <v>0</v>
      </c>
      <c r="MQ17">
        <f t="shared" si="32"/>
        <v>0</v>
      </c>
      <c r="MV17">
        <v>15</v>
      </c>
      <c r="MW17">
        <v>0</v>
      </c>
      <c r="MX17">
        <f t="shared" si="141"/>
        <v>0.35270556926130125</v>
      </c>
      <c r="MY17">
        <f t="shared" si="142"/>
        <v>0</v>
      </c>
      <c r="MZ17">
        <f t="shared" si="33"/>
        <v>0</v>
      </c>
      <c r="NE17">
        <v>15</v>
      </c>
      <c r="NF17">
        <v>0</v>
      </c>
      <c r="NG17">
        <f t="shared" si="143"/>
        <v>0.21859830070461031</v>
      </c>
      <c r="NH17">
        <f t="shared" si="144"/>
        <v>0</v>
      </c>
      <c r="NI17">
        <f t="shared" si="34"/>
        <v>0</v>
      </c>
      <c r="NN17">
        <v>15</v>
      </c>
      <c r="NO17">
        <v>4</v>
      </c>
      <c r="NP17" t="e">
        <f t="shared" si="145"/>
        <v>#DIV/0!</v>
      </c>
      <c r="NQ17" t="e">
        <f t="shared" si="146"/>
        <v>#NUM!</v>
      </c>
      <c r="NR17" t="e">
        <f t="shared" si="35"/>
        <v>#NUM!</v>
      </c>
      <c r="NW17">
        <v>15</v>
      </c>
      <c r="NX17">
        <v>41.80505050505041</v>
      </c>
      <c r="NY17" t="e">
        <f t="shared" si="147"/>
        <v>#DIV/0!</v>
      </c>
      <c r="NZ17" t="e">
        <f t="shared" si="148"/>
        <v>#NUM!</v>
      </c>
      <c r="OA17" t="e">
        <f t="shared" si="36"/>
        <v>#NUM!</v>
      </c>
      <c r="OF17">
        <v>15</v>
      </c>
      <c r="OG17">
        <f>140-(136)</f>
        <v>4</v>
      </c>
      <c r="OH17">
        <f t="shared" si="149"/>
        <v>1.9247177414473828E-2</v>
      </c>
      <c r="OI17">
        <f t="shared" si="150"/>
        <v>0</v>
      </c>
      <c r="OJ17">
        <f t="shared" si="37"/>
        <v>16</v>
      </c>
      <c r="OO17">
        <v>15</v>
      </c>
      <c r="OP17">
        <v>0</v>
      </c>
      <c r="OQ17">
        <f t="shared" si="151"/>
        <v>1.9883686461087669E-2</v>
      </c>
      <c r="OR17">
        <f t="shared" si="152"/>
        <v>0</v>
      </c>
      <c r="OS17">
        <f t="shared" si="38"/>
        <v>0</v>
      </c>
      <c r="OX17">
        <v>3.75</v>
      </c>
      <c r="OY17">
        <v>64</v>
      </c>
      <c r="OZ17">
        <f t="shared" si="153"/>
        <v>0.65405020721411111</v>
      </c>
      <c r="PA17">
        <f t="shared" si="154"/>
        <v>0</v>
      </c>
      <c r="PB17">
        <f t="shared" si="39"/>
        <v>4096</v>
      </c>
      <c r="PG17">
        <v>15</v>
      </c>
      <c r="PH17">
        <v>0</v>
      </c>
      <c r="PI17">
        <f t="shared" si="155"/>
        <v>0.18347757902645176</v>
      </c>
      <c r="PJ17">
        <f t="shared" si="156"/>
        <v>0</v>
      </c>
      <c r="PK17">
        <f t="shared" si="40"/>
        <v>0</v>
      </c>
      <c r="PP17">
        <v>15</v>
      </c>
      <c r="PQ17">
        <v>27.999999999999993</v>
      </c>
      <c r="PR17">
        <f t="shared" si="157"/>
        <v>0.36985808890709942</v>
      </c>
      <c r="PS17">
        <f t="shared" si="158"/>
        <v>0</v>
      </c>
      <c r="PT17">
        <f t="shared" si="41"/>
        <v>783.99999999999955</v>
      </c>
      <c r="PY17">
        <v>15</v>
      </c>
      <c r="PZ17">
        <v>4</v>
      </c>
      <c r="QA17">
        <f t="shared" si="159"/>
        <v>0.40964478996752113</v>
      </c>
      <c r="QB17">
        <f t="shared" si="160"/>
        <v>0</v>
      </c>
      <c r="QC17">
        <f t="shared" si="42"/>
        <v>16</v>
      </c>
      <c r="QH17">
        <v>15</v>
      </c>
      <c r="QI17">
        <v>0</v>
      </c>
      <c r="QJ17">
        <f t="shared" si="161"/>
        <v>0.43923531979136332</v>
      </c>
      <c r="QK17">
        <f t="shared" si="162"/>
        <v>0</v>
      </c>
      <c r="QL17">
        <f t="shared" si="43"/>
        <v>0</v>
      </c>
    </row>
    <row r="18" spans="1:454" x14ac:dyDescent="0.25">
      <c r="A18">
        <v>16</v>
      </c>
      <c r="B18">
        <v>0</v>
      </c>
      <c r="C18">
        <f t="shared" si="44"/>
        <v>0.2816986315086436</v>
      </c>
      <c r="D18">
        <f t="shared" si="45"/>
        <v>0</v>
      </c>
      <c r="E18">
        <f t="shared" si="46"/>
        <v>0</v>
      </c>
      <c r="J18">
        <v>16</v>
      </c>
      <c r="K18">
        <v>0</v>
      </c>
      <c r="L18">
        <f t="shared" si="47"/>
        <v>0.13162345006989531</v>
      </c>
      <c r="M18">
        <f t="shared" si="48"/>
        <v>0</v>
      </c>
      <c r="N18">
        <f t="shared" si="49"/>
        <v>0</v>
      </c>
      <c r="S18">
        <v>16</v>
      </c>
      <c r="T18">
        <v>0</v>
      </c>
      <c r="U18">
        <f t="shared" si="50"/>
        <v>0.3760335473189374</v>
      </c>
      <c r="V18">
        <f t="shared" si="51"/>
        <v>0</v>
      </c>
      <c r="W18">
        <f t="shared" si="52"/>
        <v>0</v>
      </c>
      <c r="AB18">
        <v>16</v>
      </c>
      <c r="AC18">
        <v>2.2000000000000028</v>
      </c>
      <c r="AD18">
        <f t="shared" si="53"/>
        <v>0.14901893088483309</v>
      </c>
      <c r="AE18">
        <f t="shared" si="54"/>
        <v>0</v>
      </c>
      <c r="AF18">
        <f t="shared" si="55"/>
        <v>4.8400000000000123</v>
      </c>
      <c r="AK18">
        <v>16</v>
      </c>
      <c r="AL18">
        <v>-4.6896551724137936</v>
      </c>
      <c r="AM18">
        <f t="shared" si="56"/>
        <v>0.50772545200518515</v>
      </c>
      <c r="AN18">
        <f t="shared" si="57"/>
        <v>0</v>
      </c>
      <c r="AO18">
        <f t="shared" si="58"/>
        <v>21.992865636147449</v>
      </c>
      <c r="AT18">
        <v>16</v>
      </c>
      <c r="AU18">
        <v>0.18999999999999773</v>
      </c>
      <c r="AV18">
        <f t="shared" si="59"/>
        <v>0.39173143053211562</v>
      </c>
      <c r="AW18">
        <f t="shared" si="60"/>
        <v>0</v>
      </c>
      <c r="AX18">
        <f t="shared" si="61"/>
        <v>3.6099999999999133E-2</v>
      </c>
      <c r="BC18">
        <v>16</v>
      </c>
      <c r="BD18">
        <v>0</v>
      </c>
      <c r="BE18">
        <f t="shared" si="62"/>
        <v>0.18145332522139868</v>
      </c>
      <c r="BF18">
        <f t="shared" si="63"/>
        <v>0</v>
      </c>
      <c r="BG18">
        <f t="shared" si="0"/>
        <v>0</v>
      </c>
      <c r="BL18">
        <v>16</v>
      </c>
      <c r="BM18">
        <v>0</v>
      </c>
      <c r="BN18">
        <f t="shared" si="64"/>
        <v>7.3237749495136673E-2</v>
      </c>
      <c r="BO18">
        <f t="shared" si="65"/>
        <v>0</v>
      </c>
      <c r="BP18">
        <f t="shared" si="1"/>
        <v>0</v>
      </c>
      <c r="BU18">
        <v>16</v>
      </c>
      <c r="BV18">
        <v>0</v>
      </c>
      <c r="BW18">
        <f t="shared" si="66"/>
        <v>0.47585435992277531</v>
      </c>
      <c r="BX18">
        <f t="shared" si="67"/>
        <v>0</v>
      </c>
      <c r="BY18">
        <f t="shared" si="2"/>
        <v>0</v>
      </c>
      <c r="CD18">
        <v>16</v>
      </c>
      <c r="CE18">
        <v>4</v>
      </c>
      <c r="CF18">
        <f t="shared" si="68"/>
        <v>0.33999547678292247</v>
      </c>
      <c r="CG18">
        <f t="shared" si="69"/>
        <v>0</v>
      </c>
      <c r="CH18">
        <f t="shared" si="3"/>
        <v>16</v>
      </c>
      <c r="CM18">
        <v>16</v>
      </c>
      <c r="CN18">
        <v>-1.741935483870904</v>
      </c>
      <c r="CO18">
        <f t="shared" si="70"/>
        <v>0.24033482681896373</v>
      </c>
      <c r="CP18">
        <f t="shared" si="71"/>
        <v>0</v>
      </c>
      <c r="CQ18">
        <f t="shared" si="4"/>
        <v>3.0343392299685603</v>
      </c>
      <c r="CV18">
        <v>16</v>
      </c>
      <c r="CW18">
        <v>43.684999999999818</v>
      </c>
      <c r="CX18">
        <f t="shared" si="72"/>
        <v>0.11150371728454105</v>
      </c>
      <c r="CY18">
        <f t="shared" si="73"/>
        <v>0</v>
      </c>
      <c r="CZ18">
        <f t="shared" si="5"/>
        <v>1908.379224999984</v>
      </c>
      <c r="DE18">
        <v>16</v>
      </c>
      <c r="DF18">
        <v>0</v>
      </c>
      <c r="DG18">
        <f t="shared" si="74"/>
        <v>4.1479117827396744E-2</v>
      </c>
      <c r="DH18">
        <f t="shared" si="75"/>
        <v>0</v>
      </c>
      <c r="DI18">
        <f t="shared" si="6"/>
        <v>0</v>
      </c>
      <c r="DN18">
        <v>16</v>
      </c>
      <c r="DO18">
        <v>0</v>
      </c>
      <c r="DP18">
        <f t="shared" si="76"/>
        <v>0.38028902681081822</v>
      </c>
      <c r="DQ18">
        <f t="shared" si="77"/>
        <v>0</v>
      </c>
      <c r="DR18">
        <f t="shared" si="7"/>
        <v>0</v>
      </c>
      <c r="DW18">
        <v>16</v>
      </c>
      <c r="DX18">
        <v>0</v>
      </c>
      <c r="DY18">
        <f t="shared" si="78"/>
        <v>0.31771465080617012</v>
      </c>
      <c r="DZ18">
        <f t="shared" si="79"/>
        <v>0</v>
      </c>
      <c r="EA18">
        <f t="shared" si="8"/>
        <v>0</v>
      </c>
      <c r="EF18">
        <v>16</v>
      </c>
      <c r="EG18">
        <v>12.200000000000003</v>
      </c>
      <c r="EH18">
        <f t="shared" si="80"/>
        <v>0.2467206589765924</v>
      </c>
      <c r="EI18">
        <f t="shared" si="81"/>
        <v>0</v>
      </c>
      <c r="EJ18">
        <f t="shared" si="9"/>
        <v>148.84000000000006</v>
      </c>
      <c r="EO18">
        <v>16</v>
      </c>
      <c r="EP18">
        <v>18.459770114942536</v>
      </c>
      <c r="EQ18">
        <f t="shared" si="82"/>
        <v>0.12878542909018953</v>
      </c>
      <c r="ER18">
        <f t="shared" si="83"/>
        <v>0</v>
      </c>
      <c r="ES18">
        <f t="shared" si="10"/>
        <v>340.76311269652558</v>
      </c>
      <c r="EX18">
        <v>16</v>
      </c>
      <c r="EY18">
        <v>4</v>
      </c>
      <c r="EZ18">
        <f t="shared" si="84"/>
        <v>5.1518662687115774E-2</v>
      </c>
      <c r="FA18">
        <f t="shared" si="85"/>
        <v>0</v>
      </c>
      <c r="FB18">
        <f t="shared" si="11"/>
        <v>16</v>
      </c>
      <c r="FG18">
        <v>16</v>
      </c>
      <c r="FH18">
        <v>0</v>
      </c>
      <c r="FI18">
        <f t="shared" si="86"/>
        <v>0.27875716468428074</v>
      </c>
      <c r="FJ18">
        <f t="shared" si="87"/>
        <v>0</v>
      </c>
      <c r="FK18">
        <f t="shared" si="12"/>
        <v>0</v>
      </c>
      <c r="FP18">
        <v>16</v>
      </c>
      <c r="FQ18">
        <v>0</v>
      </c>
      <c r="FR18" t="e">
        <f t="shared" si="88"/>
        <v>#DIV/0!</v>
      </c>
      <c r="FS18" t="e">
        <f t="shared" si="89"/>
        <v>#NUM!</v>
      </c>
      <c r="FT18" t="e">
        <f t="shared" si="13"/>
        <v>#NUM!</v>
      </c>
      <c r="FY18">
        <v>16</v>
      </c>
      <c r="FZ18">
        <v>0</v>
      </c>
      <c r="GA18">
        <f t="shared" si="90"/>
        <v>0.18996475613518118</v>
      </c>
      <c r="GB18">
        <f t="shared" si="91"/>
        <v>0</v>
      </c>
      <c r="GC18">
        <f t="shared" si="14"/>
        <v>0</v>
      </c>
      <c r="GH18">
        <v>16</v>
      </c>
      <c r="GI18">
        <v>0</v>
      </c>
      <c r="GJ18">
        <f t="shared" si="92"/>
        <v>0.20970690995850777</v>
      </c>
      <c r="GK18">
        <f t="shared" si="93"/>
        <v>0</v>
      </c>
      <c r="GL18">
        <f t="shared" si="15"/>
        <v>0</v>
      </c>
      <c r="GQ18">
        <v>16</v>
      </c>
      <c r="GR18">
        <v>1.9775280898876417</v>
      </c>
      <c r="GS18">
        <f t="shared" si="94"/>
        <v>0.11788297680219668</v>
      </c>
      <c r="GT18">
        <f t="shared" si="95"/>
        <v>0</v>
      </c>
      <c r="GU18">
        <f t="shared" si="96"/>
        <v>3.9106173462946647</v>
      </c>
      <c r="GZ18">
        <v>16</v>
      </c>
      <c r="HA18">
        <v>-4.40625</v>
      </c>
      <c r="HB18">
        <f t="shared" si="97"/>
        <v>0.10256410256410256</v>
      </c>
      <c r="HC18">
        <f t="shared" si="98"/>
        <v>0</v>
      </c>
      <c r="HD18">
        <f t="shared" si="99"/>
        <v>19.4150390625</v>
      </c>
      <c r="HI18">
        <v>16</v>
      </c>
      <c r="HJ18">
        <v>0</v>
      </c>
      <c r="HK18">
        <f t="shared" si="100"/>
        <v>5.7142857142857141E-2</v>
      </c>
      <c r="HL18">
        <f t="shared" si="101"/>
        <v>0</v>
      </c>
      <c r="HM18">
        <f t="shared" si="102"/>
        <v>0</v>
      </c>
      <c r="HR18">
        <v>95</v>
      </c>
      <c r="HS18">
        <v>36.049999999999997</v>
      </c>
      <c r="HT18" t="e">
        <f t="shared" si="103"/>
        <v>#DIV/0!</v>
      </c>
      <c r="HU18" t="e">
        <f t="shared" si="104"/>
        <v>#NUM!</v>
      </c>
      <c r="HV18" t="e">
        <f t="shared" si="105"/>
        <v>#NUM!</v>
      </c>
      <c r="IA18">
        <v>16</v>
      </c>
      <c r="IB18">
        <v>0</v>
      </c>
      <c r="IC18">
        <f t="shared" si="106"/>
        <v>2.4541830986934039E-2</v>
      </c>
      <c r="ID18">
        <f t="shared" si="107"/>
        <v>0</v>
      </c>
      <c r="IE18">
        <f t="shared" si="108"/>
        <v>0</v>
      </c>
      <c r="IJ18">
        <v>16</v>
      </c>
      <c r="IK18">
        <v>4</v>
      </c>
      <c r="IL18">
        <f t="shared" si="109"/>
        <v>2.228761344744019E-2</v>
      </c>
      <c r="IM18">
        <f t="shared" si="110"/>
        <v>0</v>
      </c>
      <c r="IN18">
        <f t="shared" si="111"/>
        <v>16</v>
      </c>
      <c r="IS18">
        <v>16</v>
      </c>
      <c r="IT18">
        <v>-4</v>
      </c>
      <c r="IU18">
        <f t="shared" si="112"/>
        <v>0.18316877235935267</v>
      </c>
      <c r="IV18">
        <f t="shared" si="113"/>
        <v>0</v>
      </c>
      <c r="IW18">
        <f t="shared" si="114"/>
        <v>16</v>
      </c>
      <c r="JJ18">
        <v>16</v>
      </c>
      <c r="JK18">
        <v>0</v>
      </c>
      <c r="JL18">
        <f t="shared" si="115"/>
        <v>0.2900173479456063</v>
      </c>
      <c r="JM18">
        <f t="shared" si="116"/>
        <v>0</v>
      </c>
      <c r="JN18">
        <f t="shared" si="117"/>
        <v>0</v>
      </c>
      <c r="JS18">
        <v>16</v>
      </c>
      <c r="JT18">
        <v>-20.332608695652112</v>
      </c>
      <c r="JU18">
        <f t="shared" si="118"/>
        <v>0.24408155906302306</v>
      </c>
      <c r="JV18">
        <f t="shared" si="119"/>
        <v>0</v>
      </c>
      <c r="JW18">
        <f t="shared" si="120"/>
        <v>413.41497637050787</v>
      </c>
      <c r="KB18">
        <v>16</v>
      </c>
      <c r="KC18">
        <v>-20</v>
      </c>
      <c r="KD18">
        <f t="shared" si="121"/>
        <v>0.16337345558502139</v>
      </c>
      <c r="KE18">
        <f t="shared" si="122"/>
        <v>0</v>
      </c>
      <c r="KF18">
        <f t="shared" si="123"/>
        <v>400</v>
      </c>
      <c r="KK18">
        <v>16</v>
      </c>
      <c r="KL18">
        <v>0</v>
      </c>
      <c r="KM18">
        <f t="shared" si="124"/>
        <v>8.6827503250096028E-2</v>
      </c>
      <c r="KN18">
        <f t="shared" si="125"/>
        <v>0</v>
      </c>
      <c r="KO18">
        <f t="shared" si="126"/>
        <v>0</v>
      </c>
      <c r="KT18">
        <v>16</v>
      </c>
      <c r="KU18">
        <v>106.59019607843122</v>
      </c>
      <c r="KV18">
        <f t="shared" si="127"/>
        <v>3.3502617462370189E-2</v>
      </c>
      <c r="KW18">
        <f t="shared" si="128"/>
        <v>0</v>
      </c>
      <c r="KX18">
        <f t="shared" si="129"/>
        <v>11361.469900038413</v>
      </c>
      <c r="LC18">
        <v>16</v>
      </c>
      <c r="LD18">
        <v>13</v>
      </c>
      <c r="LE18">
        <f t="shared" si="130"/>
        <v>1.7127775161126083E-2</v>
      </c>
      <c r="LF18">
        <f t="shared" si="131"/>
        <v>0</v>
      </c>
      <c r="LG18">
        <f t="shared" si="132"/>
        <v>169</v>
      </c>
      <c r="LL18">
        <v>16</v>
      </c>
      <c r="LM18">
        <v>0</v>
      </c>
      <c r="LN18">
        <f t="shared" si="133"/>
        <v>0.15481259535456299</v>
      </c>
      <c r="LO18">
        <f t="shared" si="134"/>
        <v>0</v>
      </c>
      <c r="LP18">
        <f t="shared" si="29"/>
        <v>0</v>
      </c>
      <c r="LU18">
        <v>16</v>
      </c>
      <c r="LV18">
        <v>-4</v>
      </c>
      <c r="LW18">
        <f t="shared" si="135"/>
        <v>0.3230511665893222</v>
      </c>
      <c r="LX18">
        <f t="shared" si="136"/>
        <v>0</v>
      </c>
      <c r="LY18">
        <f t="shared" si="30"/>
        <v>16</v>
      </c>
      <c r="MD18">
        <v>16</v>
      </c>
      <c r="ME18">
        <v>-20</v>
      </c>
      <c r="MF18">
        <f t="shared" si="137"/>
        <v>0.64156762783683019</v>
      </c>
      <c r="MG18">
        <f t="shared" si="138"/>
        <v>0</v>
      </c>
      <c r="MH18">
        <f t="shared" si="31"/>
        <v>400</v>
      </c>
      <c r="MM18">
        <v>16</v>
      </c>
      <c r="MN18">
        <v>0</v>
      </c>
      <c r="MO18">
        <f t="shared" si="139"/>
        <v>7.0112478949497029E-2</v>
      </c>
      <c r="MP18">
        <f t="shared" si="140"/>
        <v>0</v>
      </c>
      <c r="MQ18">
        <f t="shared" si="32"/>
        <v>0</v>
      </c>
      <c r="MV18">
        <v>16</v>
      </c>
      <c r="MW18">
        <v>0</v>
      </c>
      <c r="MX18">
        <f t="shared" si="141"/>
        <v>0.37621927387872134</v>
      </c>
      <c r="MY18">
        <f t="shared" si="142"/>
        <v>0</v>
      </c>
      <c r="MZ18">
        <f t="shared" si="33"/>
        <v>0</v>
      </c>
      <c r="NE18">
        <v>16</v>
      </c>
      <c r="NF18">
        <v>0</v>
      </c>
      <c r="NG18">
        <f t="shared" si="143"/>
        <v>0.23317152075158434</v>
      </c>
      <c r="NH18">
        <f t="shared" si="144"/>
        <v>0</v>
      </c>
      <c r="NI18">
        <f t="shared" si="34"/>
        <v>0</v>
      </c>
      <c r="NN18">
        <v>16</v>
      </c>
      <c r="NO18">
        <v>4</v>
      </c>
      <c r="NP18" t="e">
        <f t="shared" si="145"/>
        <v>#DIV/0!</v>
      </c>
      <c r="NQ18" t="e">
        <f t="shared" si="146"/>
        <v>#NUM!</v>
      </c>
      <c r="NR18" t="e">
        <f t="shared" si="35"/>
        <v>#NUM!</v>
      </c>
      <c r="NW18">
        <v>16</v>
      </c>
      <c r="NX18">
        <v>25.80505050505041</v>
      </c>
      <c r="NY18" t="e">
        <f t="shared" si="147"/>
        <v>#DIV/0!</v>
      </c>
      <c r="NZ18" t="e">
        <f t="shared" si="148"/>
        <v>#NUM!</v>
      </c>
      <c r="OA18" t="e">
        <f t="shared" si="36"/>
        <v>#NUM!</v>
      </c>
      <c r="OF18">
        <v>16</v>
      </c>
      <c r="OG18">
        <f>140-(136)</f>
        <v>4</v>
      </c>
      <c r="OH18">
        <f t="shared" si="149"/>
        <v>2.0530322575438749E-2</v>
      </c>
      <c r="OI18">
        <f t="shared" si="150"/>
        <v>0</v>
      </c>
      <c r="OJ18">
        <f t="shared" si="37"/>
        <v>16</v>
      </c>
      <c r="OO18">
        <v>16</v>
      </c>
      <c r="OP18">
        <v>0</v>
      </c>
      <c r="OQ18">
        <f t="shared" si="151"/>
        <v>2.1209265558493513E-2</v>
      </c>
      <c r="OR18">
        <f t="shared" si="152"/>
        <v>0</v>
      </c>
      <c r="OS18">
        <f t="shared" si="38"/>
        <v>0</v>
      </c>
      <c r="OX18">
        <v>4</v>
      </c>
      <c r="OY18">
        <v>21</v>
      </c>
      <c r="OZ18">
        <f t="shared" si="153"/>
        <v>0.6976535543617185</v>
      </c>
      <c r="PA18">
        <f t="shared" si="154"/>
        <v>0</v>
      </c>
      <c r="PB18">
        <f t="shared" si="39"/>
        <v>441</v>
      </c>
      <c r="PG18">
        <v>16</v>
      </c>
      <c r="PH18">
        <v>0</v>
      </c>
      <c r="PI18">
        <f t="shared" si="155"/>
        <v>0.1957094176282152</v>
      </c>
      <c r="PJ18">
        <f t="shared" si="156"/>
        <v>0</v>
      </c>
      <c r="PK18">
        <f t="shared" si="40"/>
        <v>0</v>
      </c>
      <c r="PP18">
        <v>16</v>
      </c>
      <c r="PQ18">
        <v>8</v>
      </c>
      <c r="PR18">
        <f t="shared" si="157"/>
        <v>0.39451529483423942</v>
      </c>
      <c r="PS18">
        <f t="shared" si="158"/>
        <v>0</v>
      </c>
      <c r="PT18">
        <f t="shared" si="41"/>
        <v>64</v>
      </c>
      <c r="PY18">
        <v>16</v>
      </c>
      <c r="PZ18">
        <v>0</v>
      </c>
      <c r="QA18">
        <f t="shared" si="159"/>
        <v>0.43695444263202254</v>
      </c>
      <c r="QB18">
        <f t="shared" si="160"/>
        <v>0</v>
      </c>
      <c r="QC18">
        <f t="shared" si="42"/>
        <v>0</v>
      </c>
      <c r="QH18">
        <v>16</v>
      </c>
      <c r="QI18">
        <v>3.7999999999999972</v>
      </c>
      <c r="QJ18">
        <f t="shared" si="161"/>
        <v>0.4685176744441209</v>
      </c>
      <c r="QK18">
        <f t="shared" si="162"/>
        <v>0</v>
      </c>
      <c r="QL18">
        <f t="shared" si="43"/>
        <v>14.439999999999978</v>
      </c>
    </row>
    <row r="19" spans="1:454" x14ac:dyDescent="0.25">
      <c r="A19">
        <v>17</v>
      </c>
      <c r="B19">
        <v>0</v>
      </c>
      <c r="C19">
        <f t="shared" si="44"/>
        <v>0.29930479597793386</v>
      </c>
      <c r="D19">
        <f t="shared" si="45"/>
        <v>0</v>
      </c>
      <c r="E19">
        <f t="shared" si="46"/>
        <v>0</v>
      </c>
      <c r="J19">
        <v>17</v>
      </c>
      <c r="K19">
        <v>0</v>
      </c>
      <c r="L19">
        <f t="shared" si="47"/>
        <v>0.13984991569926378</v>
      </c>
      <c r="M19">
        <f t="shared" si="48"/>
        <v>0</v>
      </c>
      <c r="N19">
        <f t="shared" si="49"/>
        <v>0</v>
      </c>
      <c r="S19">
        <v>17</v>
      </c>
      <c r="T19">
        <v>0</v>
      </c>
      <c r="U19">
        <f t="shared" si="50"/>
        <v>0.39953564402637098</v>
      </c>
      <c r="V19">
        <f t="shared" si="51"/>
        <v>0</v>
      </c>
      <c r="W19">
        <f t="shared" si="52"/>
        <v>0</v>
      </c>
      <c r="AB19">
        <v>17</v>
      </c>
      <c r="AC19">
        <v>14</v>
      </c>
      <c r="AD19">
        <f t="shared" si="53"/>
        <v>0.15833261406513516</v>
      </c>
      <c r="AE19">
        <f t="shared" si="54"/>
        <v>0</v>
      </c>
      <c r="AF19">
        <f t="shared" si="55"/>
        <v>196</v>
      </c>
      <c r="AK19">
        <v>17</v>
      </c>
      <c r="AL19">
        <v>-4.6896551724137936</v>
      </c>
      <c r="AM19">
        <f t="shared" si="56"/>
        <v>0.53945829275550927</v>
      </c>
      <c r="AN19">
        <f t="shared" si="57"/>
        <v>0</v>
      </c>
      <c r="AO19">
        <f t="shared" si="58"/>
        <v>21.992865636147449</v>
      </c>
      <c r="AT19">
        <v>17</v>
      </c>
      <c r="AU19">
        <v>0.18999999999999773</v>
      </c>
      <c r="AV19">
        <f t="shared" si="59"/>
        <v>0.4162146449403728</v>
      </c>
      <c r="AW19">
        <f t="shared" si="60"/>
        <v>0</v>
      </c>
      <c r="AX19">
        <f t="shared" si="61"/>
        <v>3.6099999999999133E-2</v>
      </c>
      <c r="BC19">
        <v>17</v>
      </c>
      <c r="BD19">
        <v>0</v>
      </c>
      <c r="BE19">
        <f t="shared" si="62"/>
        <v>0.19279415804773609</v>
      </c>
      <c r="BF19">
        <f t="shared" si="63"/>
        <v>0</v>
      </c>
      <c r="BG19">
        <f t="shared" si="0"/>
        <v>0</v>
      </c>
      <c r="BL19">
        <v>17</v>
      </c>
      <c r="BM19">
        <v>0</v>
      </c>
      <c r="BN19">
        <f t="shared" si="64"/>
        <v>7.7815108838582711E-2</v>
      </c>
      <c r="BO19">
        <f t="shared" si="65"/>
        <v>0</v>
      </c>
      <c r="BP19">
        <f t="shared" si="1"/>
        <v>0</v>
      </c>
      <c r="BU19">
        <v>17</v>
      </c>
      <c r="BV19">
        <v>0</v>
      </c>
      <c r="BW19">
        <f t="shared" si="66"/>
        <v>0.50559525741794875</v>
      </c>
      <c r="BX19">
        <f t="shared" si="67"/>
        <v>0</v>
      </c>
      <c r="BY19">
        <f t="shared" si="2"/>
        <v>0</v>
      </c>
      <c r="CD19">
        <v>17</v>
      </c>
      <c r="CE19">
        <v>10</v>
      </c>
      <c r="CF19">
        <f t="shared" si="68"/>
        <v>0.36124519408185513</v>
      </c>
      <c r="CG19">
        <f t="shared" si="69"/>
        <v>0</v>
      </c>
      <c r="CH19">
        <f t="shared" si="3"/>
        <v>100</v>
      </c>
      <c r="CM19">
        <v>17</v>
      </c>
      <c r="CN19">
        <v>-1.741935483870904</v>
      </c>
      <c r="CO19">
        <f t="shared" si="70"/>
        <v>0.25535575349514894</v>
      </c>
      <c r="CP19">
        <f t="shared" si="71"/>
        <v>0</v>
      </c>
      <c r="CQ19">
        <f t="shared" si="4"/>
        <v>3.0343392299685603</v>
      </c>
      <c r="CV19">
        <v>17</v>
      </c>
      <c r="CW19">
        <v>43.684999999999818</v>
      </c>
      <c r="CX19">
        <f t="shared" si="72"/>
        <v>0.11847269961482486</v>
      </c>
      <c r="CY19">
        <f t="shared" si="73"/>
        <v>0</v>
      </c>
      <c r="CZ19">
        <f t="shared" si="5"/>
        <v>1908.379224999984</v>
      </c>
      <c r="DE19">
        <v>17</v>
      </c>
      <c r="DF19">
        <v>0</v>
      </c>
      <c r="DG19">
        <f t="shared" si="74"/>
        <v>4.4071562691609042E-2</v>
      </c>
      <c r="DH19">
        <f t="shared" si="75"/>
        <v>0</v>
      </c>
      <c r="DI19">
        <f t="shared" si="6"/>
        <v>0</v>
      </c>
      <c r="DN19">
        <v>17</v>
      </c>
      <c r="DO19">
        <v>0</v>
      </c>
      <c r="DP19">
        <f t="shared" si="76"/>
        <v>0.40405709098649434</v>
      </c>
      <c r="DQ19">
        <f t="shared" si="77"/>
        <v>0</v>
      </c>
      <c r="DR19">
        <f t="shared" si="7"/>
        <v>0</v>
      </c>
      <c r="DW19">
        <v>17</v>
      </c>
      <c r="DX19">
        <v>0</v>
      </c>
      <c r="DY19">
        <f t="shared" si="78"/>
        <v>0.33757181648155576</v>
      </c>
      <c r="DZ19">
        <f t="shared" si="79"/>
        <v>0</v>
      </c>
      <c r="EA19">
        <f t="shared" si="8"/>
        <v>0</v>
      </c>
      <c r="EF19">
        <v>17</v>
      </c>
      <c r="EG19">
        <v>12.200000000000003</v>
      </c>
      <c r="EH19">
        <f t="shared" si="80"/>
        <v>0.26214070016262941</v>
      </c>
      <c r="EI19">
        <f t="shared" si="81"/>
        <v>0</v>
      </c>
      <c r="EJ19">
        <f t="shared" si="9"/>
        <v>148.84000000000006</v>
      </c>
      <c r="EO19">
        <v>17</v>
      </c>
      <c r="EP19">
        <v>-5.5402298850574567</v>
      </c>
      <c r="EQ19">
        <f t="shared" si="82"/>
        <v>0.13683451840832636</v>
      </c>
      <c r="ER19">
        <f t="shared" si="83"/>
        <v>0</v>
      </c>
      <c r="ES19">
        <f t="shared" si="10"/>
        <v>30.69414717928376</v>
      </c>
      <c r="EX19">
        <v>17</v>
      </c>
      <c r="EY19">
        <v>4</v>
      </c>
      <c r="EZ19">
        <f t="shared" si="84"/>
        <v>5.4738579105060504E-2</v>
      </c>
      <c r="FA19">
        <f t="shared" si="85"/>
        <v>0</v>
      </c>
      <c r="FB19">
        <f t="shared" si="11"/>
        <v>16</v>
      </c>
      <c r="FG19">
        <v>17</v>
      </c>
      <c r="FH19">
        <v>0</v>
      </c>
      <c r="FI19">
        <f t="shared" si="86"/>
        <v>0.29617948747704831</v>
      </c>
      <c r="FJ19">
        <f t="shared" si="87"/>
        <v>0</v>
      </c>
      <c r="FK19">
        <f t="shared" si="12"/>
        <v>0</v>
      </c>
      <c r="FP19">
        <v>17</v>
      </c>
      <c r="FQ19">
        <v>0</v>
      </c>
      <c r="FR19" t="e">
        <f t="shared" si="88"/>
        <v>#DIV/0!</v>
      </c>
      <c r="FS19" t="e">
        <f t="shared" si="89"/>
        <v>#NUM!</v>
      </c>
      <c r="FT19" t="e">
        <f t="shared" si="13"/>
        <v>#NUM!</v>
      </c>
      <c r="FY19">
        <v>17</v>
      </c>
      <c r="FZ19">
        <v>0</v>
      </c>
      <c r="GA19">
        <f t="shared" si="90"/>
        <v>0.20183755339362999</v>
      </c>
      <c r="GB19">
        <f t="shared" si="91"/>
        <v>0</v>
      </c>
      <c r="GC19">
        <f t="shared" si="14"/>
        <v>0</v>
      </c>
      <c r="GH19">
        <v>17</v>
      </c>
      <c r="GI19">
        <v>0</v>
      </c>
      <c r="GJ19">
        <f t="shared" si="92"/>
        <v>0.22281359183091451</v>
      </c>
      <c r="GK19">
        <f t="shared" si="93"/>
        <v>0</v>
      </c>
      <c r="GL19">
        <f t="shared" si="15"/>
        <v>0</v>
      </c>
      <c r="GQ19">
        <v>17</v>
      </c>
      <c r="GR19">
        <v>-2.0224719101123583</v>
      </c>
      <c r="GS19">
        <f t="shared" si="94"/>
        <v>0.12525066285233399</v>
      </c>
      <c r="GT19">
        <f t="shared" si="95"/>
        <v>0</v>
      </c>
      <c r="GU19">
        <f t="shared" si="96"/>
        <v>4.0903926271935314</v>
      </c>
      <c r="GZ19">
        <v>17</v>
      </c>
      <c r="HA19">
        <v>-10.306250000000006</v>
      </c>
      <c r="HB19">
        <f t="shared" si="97"/>
        <v>0.10897435897435898</v>
      </c>
      <c r="HC19">
        <f t="shared" si="98"/>
        <v>0</v>
      </c>
      <c r="HD19">
        <f t="shared" si="99"/>
        <v>106.21878906250012</v>
      </c>
      <c r="HI19">
        <v>17</v>
      </c>
      <c r="HJ19">
        <v>0</v>
      </c>
      <c r="HK19">
        <f t="shared" si="100"/>
        <v>6.0714285714285714E-2</v>
      </c>
      <c r="HL19">
        <f t="shared" si="101"/>
        <v>0</v>
      </c>
      <c r="HM19">
        <f t="shared" si="102"/>
        <v>0</v>
      </c>
      <c r="HR19">
        <v>96</v>
      </c>
      <c r="HS19">
        <v>36.049999999999997</v>
      </c>
      <c r="HT19" t="e">
        <f t="shared" si="103"/>
        <v>#DIV/0!</v>
      </c>
      <c r="HU19" t="e">
        <f t="shared" si="104"/>
        <v>#NUM!</v>
      </c>
      <c r="HV19" t="e">
        <f t="shared" si="105"/>
        <v>#NUM!</v>
      </c>
      <c r="IA19">
        <v>17</v>
      </c>
      <c r="IB19">
        <v>0</v>
      </c>
      <c r="IC19">
        <f t="shared" si="106"/>
        <v>2.6075695423617415E-2</v>
      </c>
      <c r="ID19">
        <f t="shared" si="107"/>
        <v>0</v>
      </c>
      <c r="IE19">
        <f t="shared" si="108"/>
        <v>0</v>
      </c>
      <c r="IJ19">
        <v>17</v>
      </c>
      <c r="IK19">
        <v>0</v>
      </c>
      <c r="IL19">
        <f t="shared" si="109"/>
        <v>2.3680589287905205E-2</v>
      </c>
      <c r="IM19">
        <f t="shared" si="110"/>
        <v>0</v>
      </c>
      <c r="IN19">
        <f t="shared" si="111"/>
        <v>0</v>
      </c>
      <c r="IS19">
        <v>17</v>
      </c>
      <c r="IT19">
        <v>12</v>
      </c>
      <c r="IU19">
        <f t="shared" si="112"/>
        <v>0.19461682063181221</v>
      </c>
      <c r="IV19">
        <f t="shared" si="113"/>
        <v>0</v>
      </c>
      <c r="IW19">
        <f t="shared" si="114"/>
        <v>144</v>
      </c>
      <c r="JJ19">
        <v>17</v>
      </c>
      <c r="JK19">
        <v>0</v>
      </c>
      <c r="JL19">
        <f t="shared" si="115"/>
        <v>0.30814343219220669</v>
      </c>
      <c r="JM19">
        <f t="shared" si="116"/>
        <v>0</v>
      </c>
      <c r="JN19">
        <f t="shared" si="117"/>
        <v>0</v>
      </c>
      <c r="JS19">
        <v>17</v>
      </c>
      <c r="JT19">
        <v>-16.232608695652104</v>
      </c>
      <c r="JU19">
        <f t="shared" si="118"/>
        <v>0.25933665650446203</v>
      </c>
      <c r="JV19">
        <f t="shared" si="119"/>
        <v>0</v>
      </c>
      <c r="JW19">
        <f t="shared" si="120"/>
        <v>263.4975850661603</v>
      </c>
      <c r="KB19">
        <v>17</v>
      </c>
      <c r="KC19">
        <v>31.699999999999996</v>
      </c>
      <c r="KD19">
        <f t="shared" si="121"/>
        <v>0.17358429655908522</v>
      </c>
      <c r="KE19">
        <f t="shared" si="122"/>
        <v>0</v>
      </c>
      <c r="KF19">
        <f t="shared" si="123"/>
        <v>1004.8899999999998</v>
      </c>
      <c r="KK19">
        <v>17</v>
      </c>
      <c r="KL19">
        <v>0</v>
      </c>
      <c r="KM19">
        <f t="shared" si="124"/>
        <v>9.2254222203227029E-2</v>
      </c>
      <c r="KN19">
        <f t="shared" si="125"/>
        <v>0</v>
      </c>
      <c r="KO19">
        <f t="shared" si="126"/>
        <v>0</v>
      </c>
      <c r="KT19">
        <v>17</v>
      </c>
      <c r="KU19">
        <v>10.590196078431219</v>
      </c>
      <c r="KV19">
        <f t="shared" si="127"/>
        <v>3.5596531053768331E-2</v>
      </c>
      <c r="KW19">
        <f t="shared" si="128"/>
        <v>0</v>
      </c>
      <c r="KX19">
        <f t="shared" si="129"/>
        <v>112.15225297961997</v>
      </c>
      <c r="LC19">
        <v>17</v>
      </c>
      <c r="LD19">
        <v>28</v>
      </c>
      <c r="LE19">
        <f t="shared" si="130"/>
        <v>1.8198261108696462E-2</v>
      </c>
      <c r="LF19">
        <f t="shared" si="131"/>
        <v>0</v>
      </c>
      <c r="LG19">
        <f t="shared" si="132"/>
        <v>784</v>
      </c>
      <c r="LL19">
        <v>17</v>
      </c>
      <c r="LM19">
        <v>0</v>
      </c>
      <c r="LN19">
        <f t="shared" si="133"/>
        <v>0.16448838256422318</v>
      </c>
      <c r="LO19">
        <f t="shared" si="134"/>
        <v>0</v>
      </c>
      <c r="LP19">
        <f t="shared" si="29"/>
        <v>0</v>
      </c>
      <c r="LU19">
        <v>17</v>
      </c>
      <c r="LV19">
        <v>-4</v>
      </c>
      <c r="LW19">
        <f t="shared" si="135"/>
        <v>0.34324186450115479</v>
      </c>
      <c r="LX19">
        <f t="shared" si="136"/>
        <v>0</v>
      </c>
      <c r="LY19">
        <f t="shared" si="30"/>
        <v>16</v>
      </c>
      <c r="MD19">
        <v>17</v>
      </c>
      <c r="ME19">
        <v>-11</v>
      </c>
      <c r="MF19">
        <f t="shared" si="137"/>
        <v>0.68166560457663206</v>
      </c>
      <c r="MG19">
        <f t="shared" si="138"/>
        <v>0</v>
      </c>
      <c r="MH19">
        <f t="shared" si="31"/>
        <v>121</v>
      </c>
      <c r="MM19">
        <v>17</v>
      </c>
      <c r="MN19">
        <v>0</v>
      </c>
      <c r="MO19">
        <f t="shared" si="139"/>
        <v>7.4494508883840585E-2</v>
      </c>
      <c r="MP19">
        <f t="shared" si="140"/>
        <v>0</v>
      </c>
      <c r="MQ19">
        <f t="shared" si="32"/>
        <v>0</v>
      </c>
      <c r="MV19">
        <v>17</v>
      </c>
      <c r="MW19">
        <v>0</v>
      </c>
      <c r="MX19">
        <f t="shared" si="141"/>
        <v>0.39973297849614142</v>
      </c>
      <c r="MY19">
        <f t="shared" si="142"/>
        <v>0</v>
      </c>
      <c r="MZ19">
        <f t="shared" si="33"/>
        <v>0</v>
      </c>
      <c r="NE19">
        <v>17</v>
      </c>
      <c r="NF19">
        <v>0</v>
      </c>
      <c r="NG19">
        <f t="shared" si="143"/>
        <v>0.24774474079855835</v>
      </c>
      <c r="NH19">
        <f t="shared" si="144"/>
        <v>0</v>
      </c>
      <c r="NI19">
        <f t="shared" si="34"/>
        <v>0</v>
      </c>
      <c r="NN19">
        <v>17</v>
      </c>
      <c r="NO19">
        <v>4</v>
      </c>
      <c r="NP19" t="e">
        <f t="shared" si="145"/>
        <v>#DIV/0!</v>
      </c>
      <c r="NQ19" t="e">
        <f t="shared" si="146"/>
        <v>#NUM!</v>
      </c>
      <c r="NR19" t="e">
        <f t="shared" si="35"/>
        <v>#NUM!</v>
      </c>
      <c r="NW19">
        <v>17</v>
      </c>
      <c r="NX19">
        <v>17.80505050505041</v>
      </c>
      <c r="NY19" t="e">
        <f t="shared" si="147"/>
        <v>#DIV/0!</v>
      </c>
      <c r="NZ19" t="e">
        <f t="shared" si="148"/>
        <v>#NUM!</v>
      </c>
      <c r="OA19" t="e">
        <f t="shared" si="36"/>
        <v>#NUM!</v>
      </c>
      <c r="OF19">
        <v>17</v>
      </c>
      <c r="OG19">
        <f t="shared" ref="OG19:OG24" si="164">136-(136)</f>
        <v>0</v>
      </c>
      <c r="OH19">
        <f t="shared" si="149"/>
        <v>2.181346773640367E-2</v>
      </c>
      <c r="OI19">
        <f t="shared" si="150"/>
        <v>0</v>
      </c>
      <c r="OJ19">
        <f t="shared" si="37"/>
        <v>0</v>
      </c>
      <c r="OO19">
        <v>17</v>
      </c>
      <c r="OP19">
        <v>0</v>
      </c>
      <c r="OQ19">
        <f t="shared" si="151"/>
        <v>2.2534844655899357E-2</v>
      </c>
      <c r="OR19">
        <f t="shared" si="152"/>
        <v>0</v>
      </c>
      <c r="OS19">
        <f t="shared" si="38"/>
        <v>0</v>
      </c>
      <c r="OX19">
        <v>4.25</v>
      </c>
      <c r="OY19">
        <v>4</v>
      </c>
      <c r="OZ19">
        <f t="shared" si="153"/>
        <v>0.74125690150932588</v>
      </c>
      <c r="PA19">
        <f t="shared" si="154"/>
        <v>0</v>
      </c>
      <c r="PB19">
        <f t="shared" si="39"/>
        <v>16</v>
      </c>
      <c r="PG19">
        <v>17</v>
      </c>
      <c r="PH19">
        <v>0</v>
      </c>
      <c r="PI19">
        <f t="shared" si="155"/>
        <v>0.20794125622997867</v>
      </c>
      <c r="PJ19">
        <f t="shared" si="156"/>
        <v>0</v>
      </c>
      <c r="PK19">
        <f t="shared" si="40"/>
        <v>0</v>
      </c>
      <c r="PP19">
        <v>17</v>
      </c>
      <c r="PQ19">
        <v>8</v>
      </c>
      <c r="PR19">
        <f t="shared" si="157"/>
        <v>0.41917250076137935</v>
      </c>
      <c r="PS19">
        <f t="shared" si="158"/>
        <v>0</v>
      </c>
      <c r="PT19">
        <f t="shared" si="41"/>
        <v>64</v>
      </c>
      <c r="PY19">
        <v>17</v>
      </c>
      <c r="PZ19">
        <v>0</v>
      </c>
      <c r="QA19">
        <f t="shared" si="159"/>
        <v>0.4642640952965239</v>
      </c>
      <c r="QB19">
        <f t="shared" si="160"/>
        <v>0</v>
      </c>
      <c r="QC19">
        <f t="shared" si="42"/>
        <v>0</v>
      </c>
      <c r="QH19">
        <v>17</v>
      </c>
      <c r="QI19">
        <v>0</v>
      </c>
      <c r="QJ19">
        <f t="shared" si="161"/>
        <v>0.49780002909687848</v>
      </c>
      <c r="QK19">
        <f t="shared" si="162"/>
        <v>0</v>
      </c>
      <c r="QL19">
        <f t="shared" si="43"/>
        <v>0</v>
      </c>
    </row>
    <row r="20" spans="1:454" x14ac:dyDescent="0.25">
      <c r="A20">
        <v>18</v>
      </c>
      <c r="B20">
        <v>0</v>
      </c>
      <c r="C20">
        <f t="shared" si="44"/>
        <v>0.31691096044722405</v>
      </c>
      <c r="D20">
        <f t="shared" si="45"/>
        <v>0</v>
      </c>
      <c r="E20">
        <f t="shared" si="46"/>
        <v>0</v>
      </c>
      <c r="J20">
        <v>18</v>
      </c>
      <c r="K20">
        <v>0</v>
      </c>
      <c r="L20">
        <f t="shared" si="47"/>
        <v>0.14807638132863224</v>
      </c>
      <c r="M20">
        <f t="shared" si="48"/>
        <v>0</v>
      </c>
      <c r="N20">
        <f t="shared" si="49"/>
        <v>0</v>
      </c>
      <c r="S20">
        <v>18</v>
      </c>
      <c r="T20">
        <v>0</v>
      </c>
      <c r="U20">
        <f t="shared" si="50"/>
        <v>0.42303774073380457</v>
      </c>
      <c r="V20">
        <f t="shared" si="51"/>
        <v>0</v>
      </c>
      <c r="W20">
        <f t="shared" si="52"/>
        <v>0</v>
      </c>
      <c r="AB20">
        <v>18</v>
      </c>
      <c r="AC20">
        <v>5.7999999999999972</v>
      </c>
      <c r="AD20">
        <f t="shared" si="53"/>
        <v>0.16764629724543723</v>
      </c>
      <c r="AE20">
        <f t="shared" si="54"/>
        <v>0</v>
      </c>
      <c r="AF20">
        <f t="shared" si="55"/>
        <v>33.639999999999965</v>
      </c>
      <c r="AK20">
        <v>18</v>
      </c>
      <c r="AL20">
        <v>-4.6896551724137936</v>
      </c>
      <c r="AM20">
        <f t="shared" si="56"/>
        <v>0.57119113350583339</v>
      </c>
      <c r="AN20">
        <f t="shared" si="57"/>
        <v>0</v>
      </c>
      <c r="AO20">
        <f t="shared" si="58"/>
        <v>21.992865636147449</v>
      </c>
      <c r="AT20">
        <v>18</v>
      </c>
      <c r="AU20">
        <v>0.18999999999999773</v>
      </c>
      <c r="AV20">
        <f t="shared" si="59"/>
        <v>0.44069785934863004</v>
      </c>
      <c r="AW20">
        <f t="shared" si="60"/>
        <v>0</v>
      </c>
      <c r="AX20">
        <f t="shared" si="61"/>
        <v>3.6099999999999133E-2</v>
      </c>
      <c r="BC20">
        <v>18</v>
      </c>
      <c r="BD20">
        <v>0</v>
      </c>
      <c r="BE20">
        <f t="shared" si="62"/>
        <v>0.2041349908740735</v>
      </c>
      <c r="BF20">
        <f t="shared" si="63"/>
        <v>0</v>
      </c>
      <c r="BG20">
        <f t="shared" si="0"/>
        <v>0</v>
      </c>
      <c r="BL20">
        <v>18</v>
      </c>
      <c r="BM20">
        <v>0</v>
      </c>
      <c r="BN20">
        <f t="shared" si="64"/>
        <v>8.239246818202875E-2</v>
      </c>
      <c r="BO20">
        <f t="shared" si="65"/>
        <v>0</v>
      </c>
      <c r="BP20">
        <f t="shared" si="1"/>
        <v>0</v>
      </c>
      <c r="BU20">
        <v>18</v>
      </c>
      <c r="BV20">
        <v>0</v>
      </c>
      <c r="BW20">
        <f t="shared" si="66"/>
        <v>0.53533615491312225</v>
      </c>
      <c r="BX20">
        <f t="shared" si="67"/>
        <v>0</v>
      </c>
      <c r="BY20">
        <f t="shared" si="2"/>
        <v>0</v>
      </c>
      <c r="CD20">
        <v>18</v>
      </c>
      <c r="CE20">
        <v>10</v>
      </c>
      <c r="CF20">
        <f t="shared" si="68"/>
        <v>0.38249491138078778</v>
      </c>
      <c r="CG20">
        <f t="shared" si="69"/>
        <v>0</v>
      </c>
      <c r="CH20">
        <f t="shared" si="3"/>
        <v>100</v>
      </c>
      <c r="CM20">
        <v>18</v>
      </c>
      <c r="CN20">
        <v>-1.741935483870904</v>
      </c>
      <c r="CO20">
        <f t="shared" si="70"/>
        <v>0.2703766801713342</v>
      </c>
      <c r="CP20">
        <f t="shared" si="71"/>
        <v>0</v>
      </c>
      <c r="CQ20">
        <f t="shared" si="4"/>
        <v>3.0343392299685603</v>
      </c>
      <c r="CV20">
        <v>18</v>
      </c>
      <c r="CW20">
        <v>43.684999999999818</v>
      </c>
      <c r="CX20">
        <f t="shared" si="72"/>
        <v>0.12544168194510866</v>
      </c>
      <c r="CY20">
        <f t="shared" si="73"/>
        <v>0</v>
      </c>
      <c r="CZ20">
        <f t="shared" si="5"/>
        <v>1908.379224999984</v>
      </c>
      <c r="DE20">
        <v>18</v>
      </c>
      <c r="DF20">
        <v>0</v>
      </c>
      <c r="DG20">
        <f t="shared" si="74"/>
        <v>4.6664007555821341E-2</v>
      </c>
      <c r="DH20">
        <f t="shared" si="75"/>
        <v>0</v>
      </c>
      <c r="DI20">
        <f t="shared" si="6"/>
        <v>0</v>
      </c>
      <c r="DN20">
        <v>18</v>
      </c>
      <c r="DO20">
        <v>0</v>
      </c>
      <c r="DP20">
        <f t="shared" si="76"/>
        <v>0.42782515516217046</v>
      </c>
      <c r="DQ20">
        <f t="shared" si="77"/>
        <v>0</v>
      </c>
      <c r="DR20">
        <f t="shared" si="7"/>
        <v>0</v>
      </c>
      <c r="DW20">
        <v>18</v>
      </c>
      <c r="DX20">
        <v>0</v>
      </c>
      <c r="DY20">
        <f t="shared" si="78"/>
        <v>0.35742898215694141</v>
      </c>
      <c r="DZ20">
        <f t="shared" si="79"/>
        <v>0</v>
      </c>
      <c r="EA20">
        <f t="shared" si="8"/>
        <v>0</v>
      </c>
      <c r="EF20">
        <v>18</v>
      </c>
      <c r="EG20">
        <v>12.200000000000003</v>
      </c>
      <c r="EH20">
        <f t="shared" si="80"/>
        <v>0.27756074134866643</v>
      </c>
      <c r="EI20">
        <f t="shared" si="81"/>
        <v>0</v>
      </c>
      <c r="EJ20">
        <f t="shared" si="9"/>
        <v>148.84000000000006</v>
      </c>
      <c r="EO20">
        <v>18</v>
      </c>
      <c r="EP20">
        <v>-37.640229885057458</v>
      </c>
      <c r="EQ20">
        <f t="shared" si="82"/>
        <v>0.14488360772646322</v>
      </c>
      <c r="ER20">
        <f t="shared" si="83"/>
        <v>0</v>
      </c>
      <c r="ES20">
        <f t="shared" si="10"/>
        <v>1416.7869057999726</v>
      </c>
      <c r="EX20">
        <v>18</v>
      </c>
      <c r="EY20">
        <v>4</v>
      </c>
      <c r="EZ20">
        <f t="shared" si="84"/>
        <v>5.7958495523005242E-2</v>
      </c>
      <c r="FA20">
        <f t="shared" si="85"/>
        <v>0</v>
      </c>
      <c r="FB20">
        <f t="shared" si="11"/>
        <v>16</v>
      </c>
      <c r="FG20">
        <v>18</v>
      </c>
      <c r="FH20">
        <v>0</v>
      </c>
      <c r="FI20">
        <f t="shared" si="86"/>
        <v>0.31360181026981587</v>
      </c>
      <c r="FJ20">
        <f t="shared" si="87"/>
        <v>0</v>
      </c>
      <c r="FK20">
        <f t="shared" si="12"/>
        <v>0</v>
      </c>
      <c r="FP20">
        <v>18</v>
      </c>
      <c r="FQ20">
        <v>0</v>
      </c>
      <c r="FR20" t="e">
        <f t="shared" si="88"/>
        <v>#DIV/0!</v>
      </c>
      <c r="FS20" t="e">
        <f t="shared" si="89"/>
        <v>#NUM!</v>
      </c>
      <c r="FT20" t="e">
        <f t="shared" si="13"/>
        <v>#NUM!</v>
      </c>
      <c r="FY20">
        <v>18</v>
      </c>
      <c r="FZ20">
        <v>0</v>
      </c>
      <c r="GA20">
        <f t="shared" si="90"/>
        <v>0.21371035065207883</v>
      </c>
      <c r="GB20">
        <f t="shared" si="91"/>
        <v>0</v>
      </c>
      <c r="GC20">
        <f t="shared" si="14"/>
        <v>0</v>
      </c>
      <c r="GH20">
        <v>18</v>
      </c>
      <c r="GI20">
        <v>0</v>
      </c>
      <c r="GJ20">
        <f t="shared" si="92"/>
        <v>0.23592027370332125</v>
      </c>
      <c r="GK20">
        <f t="shared" si="93"/>
        <v>0</v>
      </c>
      <c r="GL20">
        <f t="shared" si="15"/>
        <v>0</v>
      </c>
      <c r="GQ20">
        <v>18</v>
      </c>
      <c r="GR20">
        <v>1.9775280898876417</v>
      </c>
      <c r="GS20">
        <f t="shared" si="94"/>
        <v>0.13261834890247126</v>
      </c>
      <c r="GT20">
        <f t="shared" si="95"/>
        <v>0</v>
      </c>
      <c r="GU20">
        <f t="shared" si="96"/>
        <v>3.9106173462946647</v>
      </c>
      <c r="GZ20">
        <v>18</v>
      </c>
      <c r="HA20">
        <v>-12.506249999999994</v>
      </c>
      <c r="HB20">
        <f t="shared" si="97"/>
        <v>0.11538461538461539</v>
      </c>
      <c r="HC20">
        <f t="shared" si="98"/>
        <v>0</v>
      </c>
      <c r="HD20">
        <f t="shared" si="99"/>
        <v>156.40628906249987</v>
      </c>
      <c r="HI20">
        <v>18</v>
      </c>
      <c r="HJ20">
        <v>0</v>
      </c>
      <c r="HK20">
        <f t="shared" si="100"/>
        <v>6.4285714285714279E-2</v>
      </c>
      <c r="HL20">
        <f t="shared" si="101"/>
        <v>0</v>
      </c>
      <c r="HM20">
        <f t="shared" si="102"/>
        <v>0</v>
      </c>
      <c r="HR20">
        <v>97</v>
      </c>
      <c r="HS20">
        <v>32.049999999999997</v>
      </c>
      <c r="HT20" t="e">
        <f t="shared" si="103"/>
        <v>#DIV/0!</v>
      </c>
      <c r="HU20" t="e">
        <f t="shared" si="104"/>
        <v>#NUM!</v>
      </c>
      <c r="HV20" t="e">
        <f t="shared" si="105"/>
        <v>#NUM!</v>
      </c>
      <c r="IA20">
        <v>18</v>
      </c>
      <c r="IB20">
        <v>0</v>
      </c>
      <c r="IC20">
        <f t="shared" si="106"/>
        <v>2.7609559860300791E-2</v>
      </c>
      <c r="ID20">
        <f t="shared" si="107"/>
        <v>0</v>
      </c>
      <c r="IE20">
        <f t="shared" si="108"/>
        <v>0</v>
      </c>
      <c r="IJ20">
        <v>18</v>
      </c>
      <c r="IK20">
        <v>0</v>
      </c>
      <c r="IL20">
        <f t="shared" si="109"/>
        <v>2.5073565128370216E-2</v>
      </c>
      <c r="IM20">
        <f t="shared" si="110"/>
        <v>0</v>
      </c>
      <c r="IN20">
        <f t="shared" si="111"/>
        <v>0</v>
      </c>
      <c r="IS20">
        <v>18</v>
      </c>
      <c r="IT20">
        <v>8</v>
      </c>
      <c r="IU20">
        <f t="shared" si="112"/>
        <v>0.20606486890427175</v>
      </c>
      <c r="IV20">
        <f t="shared" si="113"/>
        <v>0</v>
      </c>
      <c r="IW20">
        <f t="shared" si="114"/>
        <v>64</v>
      </c>
      <c r="JJ20">
        <v>18</v>
      </c>
      <c r="JK20">
        <v>0</v>
      </c>
      <c r="JL20">
        <f t="shared" si="115"/>
        <v>0.32626951643880708</v>
      </c>
      <c r="JM20">
        <f t="shared" si="116"/>
        <v>0</v>
      </c>
      <c r="JN20">
        <f t="shared" si="117"/>
        <v>0</v>
      </c>
      <c r="JS20">
        <v>18</v>
      </c>
      <c r="JT20">
        <v>-12.232608695652104</v>
      </c>
      <c r="JU20">
        <f t="shared" si="118"/>
        <v>0.27459175394590096</v>
      </c>
      <c r="JV20">
        <f t="shared" si="119"/>
        <v>0</v>
      </c>
      <c r="JW20">
        <f t="shared" si="120"/>
        <v>149.63671550094347</v>
      </c>
      <c r="KB20">
        <v>18</v>
      </c>
      <c r="KC20">
        <v>-36.1</v>
      </c>
      <c r="KD20">
        <f t="shared" si="121"/>
        <v>0.18379513753314905</v>
      </c>
      <c r="KE20">
        <f t="shared" si="122"/>
        <v>0</v>
      </c>
      <c r="KF20">
        <f t="shared" si="123"/>
        <v>1303.21</v>
      </c>
      <c r="KK20">
        <v>18</v>
      </c>
      <c r="KL20">
        <v>0</v>
      </c>
      <c r="KM20">
        <f t="shared" si="124"/>
        <v>9.7680941156358031E-2</v>
      </c>
      <c r="KN20">
        <f t="shared" si="125"/>
        <v>0</v>
      </c>
      <c r="KO20">
        <f t="shared" si="126"/>
        <v>0</v>
      </c>
      <c r="KT20">
        <v>18</v>
      </c>
      <c r="KU20">
        <v>54.590196078431219</v>
      </c>
      <c r="KV20">
        <f t="shared" si="127"/>
        <v>3.7690444645166465E-2</v>
      </c>
      <c r="KW20">
        <f t="shared" si="128"/>
        <v>0</v>
      </c>
      <c r="KX20">
        <f t="shared" si="129"/>
        <v>2980.0895078815674</v>
      </c>
      <c r="LC20">
        <v>18</v>
      </c>
      <c r="LD20">
        <v>16</v>
      </c>
      <c r="LE20">
        <f t="shared" si="130"/>
        <v>1.9268747056266841E-2</v>
      </c>
      <c r="LF20">
        <f t="shared" si="131"/>
        <v>0</v>
      </c>
      <c r="LG20">
        <f t="shared" si="132"/>
        <v>256</v>
      </c>
      <c r="LL20">
        <v>18</v>
      </c>
      <c r="LM20">
        <v>0</v>
      </c>
      <c r="LN20">
        <f t="shared" si="133"/>
        <v>0.17416416977388338</v>
      </c>
      <c r="LO20">
        <f t="shared" si="134"/>
        <v>0</v>
      </c>
      <c r="LP20">
        <f t="shared" si="29"/>
        <v>0</v>
      </c>
      <c r="LU20">
        <v>18</v>
      </c>
      <c r="LV20">
        <v>-8</v>
      </c>
      <c r="LW20">
        <f t="shared" si="135"/>
        <v>0.36343256241298744</v>
      </c>
      <c r="LX20">
        <f t="shared" si="136"/>
        <v>0</v>
      </c>
      <c r="LY20">
        <f t="shared" si="30"/>
        <v>64</v>
      </c>
      <c r="MD20">
        <v>18</v>
      </c>
      <c r="ME20">
        <v>-16</v>
      </c>
      <c r="MF20">
        <f t="shared" si="137"/>
        <v>0.72176358131643392</v>
      </c>
      <c r="MG20">
        <f t="shared" si="138"/>
        <v>0</v>
      </c>
      <c r="MH20">
        <f t="shared" si="31"/>
        <v>256</v>
      </c>
      <c r="MM20">
        <v>18</v>
      </c>
      <c r="MN20">
        <v>0</v>
      </c>
      <c r="MO20">
        <f t="shared" si="139"/>
        <v>7.8876538818184155E-2</v>
      </c>
      <c r="MP20">
        <f t="shared" si="140"/>
        <v>0</v>
      </c>
      <c r="MQ20">
        <f t="shared" si="32"/>
        <v>0</v>
      </c>
      <c r="MV20">
        <v>18</v>
      </c>
      <c r="MW20">
        <v>0</v>
      </c>
      <c r="MX20">
        <f t="shared" si="141"/>
        <v>0.42324668311356151</v>
      </c>
      <c r="MY20">
        <f t="shared" si="142"/>
        <v>0</v>
      </c>
      <c r="MZ20">
        <f t="shared" si="33"/>
        <v>0</v>
      </c>
      <c r="NE20">
        <v>18</v>
      </c>
      <c r="NF20">
        <v>0</v>
      </c>
      <c r="NG20">
        <f t="shared" si="143"/>
        <v>0.26231796084553238</v>
      </c>
      <c r="NH20">
        <f t="shared" si="144"/>
        <v>0</v>
      </c>
      <c r="NI20">
        <f t="shared" si="34"/>
        <v>0</v>
      </c>
      <c r="NN20">
        <v>18</v>
      </c>
      <c r="NO20">
        <v>4</v>
      </c>
      <c r="NP20" t="e">
        <f t="shared" si="145"/>
        <v>#DIV/0!</v>
      </c>
      <c r="NQ20" t="e">
        <f t="shared" si="146"/>
        <v>#NUM!</v>
      </c>
      <c r="NR20" t="e">
        <f t="shared" si="35"/>
        <v>#NUM!</v>
      </c>
      <c r="NW20">
        <v>18</v>
      </c>
      <c r="NX20">
        <v>-6.19494949494959</v>
      </c>
      <c r="NY20" t="e">
        <f t="shared" si="147"/>
        <v>#DIV/0!</v>
      </c>
      <c r="NZ20" t="e">
        <f t="shared" si="148"/>
        <v>#NUM!</v>
      </c>
      <c r="OA20" t="e">
        <f t="shared" si="36"/>
        <v>#NUM!</v>
      </c>
      <c r="OF20">
        <v>18</v>
      </c>
      <c r="OG20">
        <f t="shared" si="164"/>
        <v>0</v>
      </c>
      <c r="OH20">
        <f t="shared" si="149"/>
        <v>2.3096612897368592E-2</v>
      </c>
      <c r="OI20">
        <f t="shared" si="150"/>
        <v>0</v>
      </c>
      <c r="OJ20">
        <f t="shared" si="37"/>
        <v>0</v>
      </c>
      <c r="OO20">
        <v>18</v>
      </c>
      <c r="OP20">
        <v>0</v>
      </c>
      <c r="OQ20">
        <f t="shared" si="151"/>
        <v>2.3860423753305202E-2</v>
      </c>
      <c r="OR20">
        <f t="shared" si="152"/>
        <v>0</v>
      </c>
      <c r="OS20">
        <f t="shared" si="38"/>
        <v>0</v>
      </c>
      <c r="OX20">
        <v>4.5</v>
      </c>
      <c r="OY20">
        <v>0</v>
      </c>
      <c r="OZ20">
        <f t="shared" si="153"/>
        <v>0.78486024865693327</v>
      </c>
      <c r="PA20">
        <f t="shared" si="154"/>
        <v>0</v>
      </c>
      <c r="PB20">
        <f t="shared" si="39"/>
        <v>0</v>
      </c>
      <c r="PG20">
        <v>18</v>
      </c>
      <c r="PH20">
        <v>0</v>
      </c>
      <c r="PI20">
        <f t="shared" si="155"/>
        <v>0.22017309483174211</v>
      </c>
      <c r="PJ20">
        <f t="shared" si="156"/>
        <v>0</v>
      </c>
      <c r="PK20">
        <f t="shared" si="40"/>
        <v>0</v>
      </c>
      <c r="PP20">
        <v>18</v>
      </c>
      <c r="PQ20">
        <v>-8</v>
      </c>
      <c r="PR20">
        <f t="shared" si="157"/>
        <v>0.44382970668851934</v>
      </c>
      <c r="PS20">
        <f t="shared" si="158"/>
        <v>0</v>
      </c>
      <c r="PT20">
        <f t="shared" si="41"/>
        <v>64</v>
      </c>
      <c r="PY20">
        <v>18</v>
      </c>
      <c r="PZ20">
        <v>0</v>
      </c>
      <c r="QA20">
        <f t="shared" si="159"/>
        <v>0.49157374796102532</v>
      </c>
      <c r="QB20">
        <f t="shared" si="160"/>
        <v>0</v>
      </c>
      <c r="QC20">
        <f t="shared" si="42"/>
        <v>0</v>
      </c>
      <c r="QH20">
        <v>18</v>
      </c>
      <c r="QI20">
        <v>0</v>
      </c>
      <c r="QJ20">
        <f t="shared" si="161"/>
        <v>0.52708238374963601</v>
      </c>
      <c r="QK20">
        <f t="shared" si="162"/>
        <v>0</v>
      </c>
      <c r="QL20">
        <f t="shared" si="43"/>
        <v>0</v>
      </c>
    </row>
    <row r="21" spans="1:454" x14ac:dyDescent="0.25">
      <c r="A21">
        <v>19</v>
      </c>
      <c r="B21">
        <v>0</v>
      </c>
      <c r="C21">
        <f t="shared" si="44"/>
        <v>0.33451712491651431</v>
      </c>
      <c r="D21">
        <f t="shared" si="45"/>
        <v>0</v>
      </c>
      <c r="E21">
        <f t="shared" si="46"/>
        <v>0</v>
      </c>
      <c r="J21">
        <v>19</v>
      </c>
      <c r="K21">
        <v>0</v>
      </c>
      <c r="L21">
        <f t="shared" si="47"/>
        <v>0.1563028469580007</v>
      </c>
      <c r="M21">
        <f t="shared" si="48"/>
        <v>0</v>
      </c>
      <c r="N21">
        <f t="shared" si="49"/>
        <v>0</v>
      </c>
      <c r="S21">
        <v>19</v>
      </c>
      <c r="T21">
        <v>0</v>
      </c>
      <c r="U21">
        <f t="shared" si="50"/>
        <v>0.44653983744123815</v>
      </c>
      <c r="V21">
        <f t="shared" si="51"/>
        <v>0</v>
      </c>
      <c r="W21">
        <f t="shared" si="52"/>
        <v>0</v>
      </c>
      <c r="AB21">
        <v>19</v>
      </c>
      <c r="AC21">
        <v>18</v>
      </c>
      <c r="AD21">
        <f t="shared" si="53"/>
        <v>0.17695998042573929</v>
      </c>
      <c r="AE21">
        <f t="shared" si="54"/>
        <v>0</v>
      </c>
      <c r="AF21">
        <f t="shared" si="55"/>
        <v>324</v>
      </c>
      <c r="AK21">
        <v>19</v>
      </c>
      <c r="AL21">
        <v>-4.6896551724137936</v>
      </c>
      <c r="AM21">
        <f t="shared" si="56"/>
        <v>0.6029239742561574</v>
      </c>
      <c r="AN21">
        <f t="shared" si="57"/>
        <v>0</v>
      </c>
      <c r="AO21">
        <f t="shared" si="58"/>
        <v>21.992865636147449</v>
      </c>
      <c r="AT21">
        <v>19</v>
      </c>
      <c r="AU21">
        <v>0.18999999999999773</v>
      </c>
      <c r="AV21">
        <f t="shared" si="59"/>
        <v>0.46518107375688728</v>
      </c>
      <c r="AW21">
        <f t="shared" si="60"/>
        <v>0</v>
      </c>
      <c r="AX21">
        <f t="shared" si="61"/>
        <v>3.6099999999999133E-2</v>
      </c>
      <c r="BC21">
        <v>19</v>
      </c>
      <c r="BD21">
        <v>0</v>
      </c>
      <c r="BE21">
        <f t="shared" si="62"/>
        <v>0.21547582370041091</v>
      </c>
      <c r="BF21">
        <f t="shared" si="63"/>
        <v>0</v>
      </c>
      <c r="BG21">
        <f t="shared" si="0"/>
        <v>0</v>
      </c>
      <c r="BL21">
        <v>19</v>
      </c>
      <c r="BM21">
        <v>0</v>
      </c>
      <c r="BN21">
        <f t="shared" si="64"/>
        <v>8.6969827525474802E-2</v>
      </c>
      <c r="BO21">
        <f t="shared" si="65"/>
        <v>0</v>
      </c>
      <c r="BP21">
        <f t="shared" si="1"/>
        <v>0</v>
      </c>
      <c r="BU21">
        <v>19</v>
      </c>
      <c r="BV21">
        <v>0</v>
      </c>
      <c r="BW21">
        <f t="shared" si="66"/>
        <v>0.56507705240829575</v>
      </c>
      <c r="BX21">
        <f t="shared" si="67"/>
        <v>0</v>
      </c>
      <c r="BY21">
        <f t="shared" si="2"/>
        <v>0</v>
      </c>
      <c r="CD21">
        <v>19</v>
      </c>
      <c r="CE21">
        <v>10</v>
      </c>
      <c r="CF21">
        <f t="shared" si="68"/>
        <v>0.40374462867972044</v>
      </c>
      <c r="CG21">
        <f t="shared" si="69"/>
        <v>0</v>
      </c>
      <c r="CH21">
        <f t="shared" si="3"/>
        <v>100</v>
      </c>
      <c r="CM21">
        <v>19</v>
      </c>
      <c r="CN21">
        <v>-1.741935483870904</v>
      </c>
      <c r="CO21">
        <f t="shared" si="70"/>
        <v>0.28539760684751941</v>
      </c>
      <c r="CP21">
        <f t="shared" si="71"/>
        <v>0</v>
      </c>
      <c r="CQ21">
        <f t="shared" si="4"/>
        <v>3.0343392299685603</v>
      </c>
      <c r="CV21">
        <v>19</v>
      </c>
      <c r="CW21">
        <v>43.684999999999818</v>
      </c>
      <c r="CX21">
        <f t="shared" si="72"/>
        <v>0.1324106642753925</v>
      </c>
      <c r="CY21">
        <f t="shared" si="73"/>
        <v>0</v>
      </c>
      <c r="CZ21">
        <f t="shared" si="5"/>
        <v>1908.379224999984</v>
      </c>
      <c r="DE21">
        <v>19</v>
      </c>
      <c r="DF21">
        <v>0</v>
      </c>
      <c r="DG21">
        <f t="shared" si="74"/>
        <v>4.9256452420033632E-2</v>
      </c>
      <c r="DH21">
        <f t="shared" si="75"/>
        <v>0</v>
      </c>
      <c r="DI21">
        <f t="shared" si="6"/>
        <v>0</v>
      </c>
      <c r="DN21">
        <v>19</v>
      </c>
      <c r="DO21">
        <v>0</v>
      </c>
      <c r="DP21">
        <f t="shared" si="76"/>
        <v>0.45159321933784663</v>
      </c>
      <c r="DQ21">
        <f t="shared" si="77"/>
        <v>0</v>
      </c>
      <c r="DR21">
        <f t="shared" si="7"/>
        <v>0</v>
      </c>
      <c r="DW21">
        <v>19</v>
      </c>
      <c r="DX21">
        <v>0</v>
      </c>
      <c r="DY21">
        <f t="shared" si="78"/>
        <v>0.377286147832327</v>
      </c>
      <c r="DZ21">
        <f t="shared" si="79"/>
        <v>0</v>
      </c>
      <c r="EA21">
        <f t="shared" si="8"/>
        <v>0</v>
      </c>
      <c r="EF21">
        <v>19</v>
      </c>
      <c r="EG21">
        <v>12.200000000000003</v>
      </c>
      <c r="EH21">
        <f t="shared" si="80"/>
        <v>0.29298078253470344</v>
      </c>
      <c r="EI21">
        <f t="shared" si="81"/>
        <v>0</v>
      </c>
      <c r="EJ21">
        <f t="shared" si="9"/>
        <v>148.84000000000006</v>
      </c>
      <c r="EO21">
        <v>19</v>
      </c>
      <c r="EP21">
        <v>-17.540229885057457</v>
      </c>
      <c r="EQ21">
        <f t="shared" si="82"/>
        <v>0.15293269704460005</v>
      </c>
      <c r="ER21">
        <f t="shared" si="83"/>
        <v>0</v>
      </c>
      <c r="ES21">
        <f t="shared" si="10"/>
        <v>307.65966442066269</v>
      </c>
      <c r="EX21">
        <v>19</v>
      </c>
      <c r="EY21">
        <v>4</v>
      </c>
      <c r="EZ21">
        <f t="shared" si="84"/>
        <v>6.117841194094998E-2</v>
      </c>
      <c r="FA21">
        <f t="shared" si="85"/>
        <v>0</v>
      </c>
      <c r="FB21">
        <f t="shared" si="11"/>
        <v>16</v>
      </c>
      <c r="FG21">
        <v>19</v>
      </c>
      <c r="FH21">
        <v>0</v>
      </c>
      <c r="FI21">
        <f t="shared" si="86"/>
        <v>0.33102413306258344</v>
      </c>
      <c r="FJ21">
        <f t="shared" si="87"/>
        <v>0</v>
      </c>
      <c r="FK21">
        <f t="shared" si="12"/>
        <v>0</v>
      </c>
      <c r="FP21">
        <v>19</v>
      </c>
      <c r="FQ21">
        <v>0</v>
      </c>
      <c r="FR21" t="e">
        <f t="shared" si="88"/>
        <v>#DIV/0!</v>
      </c>
      <c r="FS21" t="e">
        <f t="shared" si="89"/>
        <v>#NUM!</v>
      </c>
      <c r="FT21" t="e">
        <f t="shared" si="13"/>
        <v>#NUM!</v>
      </c>
      <c r="FY21">
        <v>19</v>
      </c>
      <c r="FZ21">
        <v>0</v>
      </c>
      <c r="GA21">
        <f t="shared" si="90"/>
        <v>0.22558314791052764</v>
      </c>
      <c r="GB21">
        <f t="shared" si="91"/>
        <v>0</v>
      </c>
      <c r="GC21">
        <f t="shared" si="14"/>
        <v>0</v>
      </c>
      <c r="GH21">
        <v>19</v>
      </c>
      <c r="GI21">
        <v>0</v>
      </c>
      <c r="GJ21">
        <f t="shared" si="92"/>
        <v>0.24902695557572799</v>
      </c>
      <c r="GK21">
        <f t="shared" si="93"/>
        <v>0</v>
      </c>
      <c r="GL21">
        <f t="shared" si="15"/>
        <v>0</v>
      </c>
      <c r="GQ21">
        <v>19</v>
      </c>
      <c r="GR21">
        <v>-2.0224719101123583</v>
      </c>
      <c r="GS21">
        <f t="shared" si="94"/>
        <v>0.13998603495260856</v>
      </c>
      <c r="GT21">
        <f t="shared" si="95"/>
        <v>0</v>
      </c>
      <c r="GU21">
        <f t="shared" si="96"/>
        <v>4.0903926271935314</v>
      </c>
      <c r="GZ21">
        <v>19</v>
      </c>
      <c r="HA21">
        <v>-14.306250000000006</v>
      </c>
      <c r="HB21">
        <f t="shared" si="97"/>
        <v>0.12179487179487179</v>
      </c>
      <c r="HC21">
        <f t="shared" si="98"/>
        <v>0</v>
      </c>
      <c r="HD21">
        <f t="shared" si="99"/>
        <v>204.66878906250017</v>
      </c>
      <c r="HI21">
        <v>19</v>
      </c>
      <c r="HJ21">
        <v>0</v>
      </c>
      <c r="HK21">
        <f t="shared" si="100"/>
        <v>6.7857142857142852E-2</v>
      </c>
      <c r="HL21">
        <f t="shared" si="101"/>
        <v>0</v>
      </c>
      <c r="HM21">
        <f t="shared" si="102"/>
        <v>0</v>
      </c>
      <c r="HR21">
        <v>98</v>
      </c>
      <c r="HS21">
        <v>38.1</v>
      </c>
      <c r="HT21" t="e">
        <f t="shared" si="103"/>
        <v>#DIV/0!</v>
      </c>
      <c r="HU21" t="e">
        <f t="shared" si="104"/>
        <v>#NUM!</v>
      </c>
      <c r="HV21" t="e">
        <f t="shared" si="105"/>
        <v>#NUM!</v>
      </c>
      <c r="IA21">
        <v>19</v>
      </c>
      <c r="IB21">
        <v>0</v>
      </c>
      <c r="IC21">
        <f t="shared" si="106"/>
        <v>2.9143424296984168E-2</v>
      </c>
      <c r="ID21">
        <f t="shared" si="107"/>
        <v>0</v>
      </c>
      <c r="IE21">
        <f t="shared" si="108"/>
        <v>0</v>
      </c>
      <c r="IJ21">
        <v>19</v>
      </c>
      <c r="IK21">
        <v>4</v>
      </c>
      <c r="IL21">
        <f t="shared" si="109"/>
        <v>2.6466540968835228E-2</v>
      </c>
      <c r="IM21">
        <f t="shared" si="110"/>
        <v>0</v>
      </c>
      <c r="IN21">
        <f t="shared" si="111"/>
        <v>16</v>
      </c>
      <c r="IS21">
        <v>19</v>
      </c>
      <c r="IT21">
        <v>40</v>
      </c>
      <c r="IU21">
        <f t="shared" si="112"/>
        <v>0.2175129171767313</v>
      </c>
      <c r="IV21">
        <f t="shared" si="113"/>
        <v>0</v>
      </c>
      <c r="IW21">
        <f t="shared" si="114"/>
        <v>1600</v>
      </c>
      <c r="JJ21">
        <v>19</v>
      </c>
      <c r="JK21">
        <v>0</v>
      </c>
      <c r="JL21">
        <f t="shared" si="115"/>
        <v>0.34439560068540748</v>
      </c>
      <c r="JM21">
        <f t="shared" si="116"/>
        <v>0</v>
      </c>
      <c r="JN21">
        <f t="shared" si="117"/>
        <v>0</v>
      </c>
      <c r="JS21">
        <v>19</v>
      </c>
      <c r="JT21">
        <v>-16.232608695652104</v>
      </c>
      <c r="JU21">
        <f t="shared" si="118"/>
        <v>0.2898468513873399</v>
      </c>
      <c r="JV21">
        <f t="shared" si="119"/>
        <v>0</v>
      </c>
      <c r="JW21">
        <f t="shared" si="120"/>
        <v>263.4975850661603</v>
      </c>
      <c r="KB21">
        <v>19</v>
      </c>
      <c r="KC21">
        <v>-16</v>
      </c>
      <c r="KD21">
        <f t="shared" si="121"/>
        <v>0.19400597850721291</v>
      </c>
      <c r="KE21">
        <f t="shared" si="122"/>
        <v>0</v>
      </c>
      <c r="KF21">
        <f t="shared" si="123"/>
        <v>256</v>
      </c>
      <c r="KK21">
        <v>19</v>
      </c>
      <c r="KL21">
        <v>0</v>
      </c>
      <c r="KM21">
        <f t="shared" si="124"/>
        <v>0.10310766010948905</v>
      </c>
      <c r="KN21">
        <f t="shared" si="125"/>
        <v>0</v>
      </c>
      <c r="KO21">
        <f t="shared" si="126"/>
        <v>0</v>
      </c>
      <c r="KT21">
        <v>19</v>
      </c>
      <c r="KU21">
        <v>51.590196078431219</v>
      </c>
      <c r="KV21">
        <f t="shared" si="127"/>
        <v>3.97843582365646E-2</v>
      </c>
      <c r="KW21">
        <f t="shared" si="128"/>
        <v>0</v>
      </c>
      <c r="KX21">
        <f t="shared" si="129"/>
        <v>2661.5483314109802</v>
      </c>
      <c r="LC21">
        <v>19</v>
      </c>
      <c r="LD21">
        <v>13</v>
      </c>
      <c r="LE21">
        <f t="shared" si="130"/>
        <v>2.033923300383722E-2</v>
      </c>
      <c r="LF21">
        <f t="shared" si="131"/>
        <v>0</v>
      </c>
      <c r="LG21">
        <f t="shared" si="132"/>
        <v>169</v>
      </c>
      <c r="LL21">
        <v>19</v>
      </c>
      <c r="LM21">
        <v>0</v>
      </c>
      <c r="LN21">
        <f t="shared" si="133"/>
        <v>0.18383995698354355</v>
      </c>
      <c r="LO21">
        <f t="shared" si="134"/>
        <v>0</v>
      </c>
      <c r="LP21">
        <f t="shared" si="29"/>
        <v>0</v>
      </c>
      <c r="LU21">
        <v>19</v>
      </c>
      <c r="LV21">
        <v>-4</v>
      </c>
      <c r="LW21">
        <f t="shared" si="135"/>
        <v>0.38362326032482008</v>
      </c>
      <c r="LX21">
        <f t="shared" si="136"/>
        <v>0</v>
      </c>
      <c r="LY21">
        <f t="shared" si="30"/>
        <v>16</v>
      </c>
      <c r="MD21">
        <v>19</v>
      </c>
      <c r="ME21">
        <v>-16</v>
      </c>
      <c r="MF21">
        <f t="shared" si="137"/>
        <v>0.7618615580562359</v>
      </c>
      <c r="MG21">
        <f t="shared" si="138"/>
        <v>0</v>
      </c>
      <c r="MH21">
        <f t="shared" si="31"/>
        <v>256</v>
      </c>
      <c r="MM21">
        <v>19</v>
      </c>
      <c r="MN21">
        <v>0</v>
      </c>
      <c r="MO21">
        <f t="shared" si="139"/>
        <v>8.3258568752527712E-2</v>
      </c>
      <c r="MP21">
        <f t="shared" si="140"/>
        <v>0</v>
      </c>
      <c r="MQ21">
        <f t="shared" si="32"/>
        <v>0</v>
      </c>
      <c r="MV21">
        <v>19</v>
      </c>
      <c r="MW21">
        <v>0</v>
      </c>
      <c r="MX21">
        <f t="shared" si="141"/>
        <v>0.44676038773098159</v>
      </c>
      <c r="MY21">
        <f t="shared" si="142"/>
        <v>0</v>
      </c>
      <c r="MZ21">
        <f t="shared" si="33"/>
        <v>0</v>
      </c>
      <c r="NE21">
        <v>19</v>
      </c>
      <c r="NF21">
        <v>0</v>
      </c>
      <c r="NG21">
        <f t="shared" si="143"/>
        <v>0.27689118089250642</v>
      </c>
      <c r="NH21">
        <f t="shared" si="144"/>
        <v>0</v>
      </c>
      <c r="NI21">
        <f t="shared" si="34"/>
        <v>0</v>
      </c>
      <c r="NN21">
        <v>19</v>
      </c>
      <c r="NO21">
        <v>4</v>
      </c>
      <c r="NP21" t="e">
        <f t="shared" si="145"/>
        <v>#DIV/0!</v>
      </c>
      <c r="NQ21" t="e">
        <f t="shared" si="146"/>
        <v>#NUM!</v>
      </c>
      <c r="NR21" t="e">
        <f t="shared" si="35"/>
        <v>#NUM!</v>
      </c>
      <c r="NW21">
        <v>19</v>
      </c>
      <c r="NX21">
        <v>-6.19494949494959</v>
      </c>
      <c r="NY21" t="e">
        <f t="shared" si="147"/>
        <v>#DIV/0!</v>
      </c>
      <c r="NZ21" t="e">
        <f t="shared" si="148"/>
        <v>#NUM!</v>
      </c>
      <c r="OA21" t="e">
        <f t="shared" si="36"/>
        <v>#NUM!</v>
      </c>
      <c r="OF21">
        <v>19</v>
      </c>
      <c r="OG21">
        <f t="shared" si="164"/>
        <v>0</v>
      </c>
      <c r="OH21">
        <f t="shared" si="149"/>
        <v>2.4379758058333513E-2</v>
      </c>
      <c r="OI21">
        <f t="shared" si="150"/>
        <v>0</v>
      </c>
      <c r="OJ21">
        <f t="shared" si="37"/>
        <v>0</v>
      </c>
      <c r="OO21">
        <v>19</v>
      </c>
      <c r="OP21">
        <v>0</v>
      </c>
      <c r="OQ21">
        <f t="shared" si="151"/>
        <v>2.5186002850711046E-2</v>
      </c>
      <c r="OR21">
        <f t="shared" si="152"/>
        <v>0</v>
      </c>
      <c r="OS21">
        <f t="shared" si="38"/>
        <v>0</v>
      </c>
      <c r="OX21">
        <v>4.75</v>
      </c>
      <c r="OY21">
        <v>0</v>
      </c>
      <c r="OZ21">
        <f t="shared" si="153"/>
        <v>0.82846359580454065</v>
      </c>
      <c r="PA21">
        <f t="shared" si="154"/>
        <v>0</v>
      </c>
      <c r="PB21">
        <f t="shared" si="39"/>
        <v>0</v>
      </c>
      <c r="PG21">
        <v>19</v>
      </c>
      <c r="PH21">
        <v>0</v>
      </c>
      <c r="PI21">
        <f t="shared" si="155"/>
        <v>0.23240493343350555</v>
      </c>
      <c r="PJ21">
        <f t="shared" si="156"/>
        <v>0</v>
      </c>
      <c r="PK21">
        <f t="shared" si="40"/>
        <v>0</v>
      </c>
      <c r="PP21">
        <v>19</v>
      </c>
      <c r="PQ21">
        <v>0</v>
      </c>
      <c r="PR21">
        <f t="shared" si="157"/>
        <v>0.46848691261565928</v>
      </c>
      <c r="PS21">
        <f t="shared" si="158"/>
        <v>0</v>
      </c>
      <c r="PT21">
        <f t="shared" si="41"/>
        <v>0</v>
      </c>
      <c r="PY21">
        <v>19</v>
      </c>
      <c r="PZ21">
        <v>0</v>
      </c>
      <c r="QA21">
        <f t="shared" si="159"/>
        <v>0.51888340062552674</v>
      </c>
      <c r="QB21">
        <f t="shared" si="160"/>
        <v>0</v>
      </c>
      <c r="QC21">
        <f t="shared" si="42"/>
        <v>0</v>
      </c>
      <c r="QH21">
        <v>19</v>
      </c>
      <c r="QI21">
        <v>0</v>
      </c>
      <c r="QJ21">
        <f t="shared" si="161"/>
        <v>0.55636473840239353</v>
      </c>
      <c r="QK21">
        <f t="shared" si="162"/>
        <v>0</v>
      </c>
      <c r="QL21">
        <f t="shared" si="43"/>
        <v>0</v>
      </c>
    </row>
    <row r="22" spans="1:454" x14ac:dyDescent="0.25">
      <c r="A22">
        <v>20</v>
      </c>
      <c r="B22">
        <v>0</v>
      </c>
      <c r="C22">
        <f t="shared" si="44"/>
        <v>0.35212328938580456</v>
      </c>
      <c r="D22">
        <f t="shared" si="45"/>
        <v>0</v>
      </c>
      <c r="E22">
        <f t="shared" si="46"/>
        <v>0</v>
      </c>
      <c r="J22">
        <v>20</v>
      </c>
      <c r="K22">
        <v>0</v>
      </c>
      <c r="L22">
        <f t="shared" si="47"/>
        <v>0.16452931258736914</v>
      </c>
      <c r="M22">
        <f t="shared" si="48"/>
        <v>0</v>
      </c>
      <c r="N22">
        <f t="shared" si="49"/>
        <v>0</v>
      </c>
      <c r="S22">
        <v>20</v>
      </c>
      <c r="T22">
        <v>0</v>
      </c>
      <c r="U22">
        <f t="shared" si="50"/>
        <v>0.47004193414867174</v>
      </c>
      <c r="V22">
        <f t="shared" si="51"/>
        <v>0</v>
      </c>
      <c r="W22">
        <f t="shared" si="52"/>
        <v>0</v>
      </c>
      <c r="AB22">
        <v>20</v>
      </c>
      <c r="AC22">
        <v>2.2000000000000028</v>
      </c>
      <c r="AD22">
        <f t="shared" si="53"/>
        <v>0.18627366360604136</v>
      </c>
      <c r="AE22">
        <f t="shared" si="54"/>
        <v>0</v>
      </c>
      <c r="AF22">
        <f t="shared" si="55"/>
        <v>4.8400000000000123</v>
      </c>
      <c r="AK22">
        <v>20</v>
      </c>
      <c r="AL22">
        <v>-4.6896551724137936</v>
      </c>
      <c r="AM22">
        <f t="shared" si="56"/>
        <v>0.63465681500648152</v>
      </c>
      <c r="AN22">
        <f t="shared" si="57"/>
        <v>0</v>
      </c>
      <c r="AO22">
        <f t="shared" si="58"/>
        <v>21.992865636147449</v>
      </c>
      <c r="AT22">
        <v>20</v>
      </c>
      <c r="AU22">
        <v>2.2399999999999984</v>
      </c>
      <c r="AV22">
        <f t="shared" si="59"/>
        <v>0.48966428816514451</v>
      </c>
      <c r="AW22">
        <f t="shared" si="60"/>
        <v>0</v>
      </c>
      <c r="AX22">
        <f t="shared" si="61"/>
        <v>5.0175999999999927</v>
      </c>
      <c r="BC22">
        <v>20</v>
      </c>
      <c r="BD22">
        <v>0</v>
      </c>
      <c r="BE22">
        <f t="shared" si="62"/>
        <v>0.22681665652674832</v>
      </c>
      <c r="BF22">
        <f t="shared" si="63"/>
        <v>0</v>
      </c>
      <c r="BG22">
        <f t="shared" si="0"/>
        <v>0</v>
      </c>
      <c r="BL22">
        <v>20</v>
      </c>
      <c r="BM22">
        <v>0</v>
      </c>
      <c r="BN22">
        <f t="shared" si="64"/>
        <v>9.1547186868920841E-2</v>
      </c>
      <c r="BO22">
        <f t="shared" si="65"/>
        <v>0</v>
      </c>
      <c r="BP22">
        <f t="shared" si="1"/>
        <v>0</v>
      </c>
      <c r="BU22">
        <v>20</v>
      </c>
      <c r="BV22">
        <v>0</v>
      </c>
      <c r="BW22">
        <f t="shared" si="66"/>
        <v>0.59481794990346915</v>
      </c>
      <c r="BX22">
        <f t="shared" si="67"/>
        <v>0</v>
      </c>
      <c r="BY22">
        <f t="shared" si="2"/>
        <v>0</v>
      </c>
      <c r="CD22">
        <v>20</v>
      </c>
      <c r="CE22">
        <v>12</v>
      </c>
      <c r="CF22">
        <f t="shared" si="68"/>
        <v>0.4249943459786531</v>
      </c>
      <c r="CG22">
        <f t="shared" si="69"/>
        <v>0</v>
      </c>
      <c r="CH22">
        <f t="shared" si="3"/>
        <v>144</v>
      </c>
      <c r="CM22">
        <v>20</v>
      </c>
      <c r="CN22">
        <v>-5.741935483870904</v>
      </c>
      <c r="CO22">
        <f t="shared" si="70"/>
        <v>0.30041853352370468</v>
      </c>
      <c r="CP22">
        <f t="shared" si="71"/>
        <v>0</v>
      </c>
      <c r="CQ22">
        <f t="shared" si="4"/>
        <v>32.969823100935791</v>
      </c>
      <c r="CV22">
        <v>20</v>
      </c>
      <c r="CW22">
        <v>-8.215000000000181</v>
      </c>
      <c r="CX22">
        <f t="shared" si="72"/>
        <v>0.13937964660567631</v>
      </c>
      <c r="CY22">
        <f t="shared" si="73"/>
        <v>0</v>
      </c>
      <c r="CZ22">
        <f t="shared" si="5"/>
        <v>67.486225000002975</v>
      </c>
      <c r="DE22">
        <v>20</v>
      </c>
      <c r="DF22">
        <v>0</v>
      </c>
      <c r="DG22">
        <f t="shared" si="74"/>
        <v>5.184889728424593E-2</v>
      </c>
      <c r="DH22">
        <f t="shared" si="75"/>
        <v>0</v>
      </c>
      <c r="DI22">
        <f t="shared" si="6"/>
        <v>0</v>
      </c>
      <c r="DN22">
        <v>20</v>
      </c>
      <c r="DO22">
        <v>0</v>
      </c>
      <c r="DP22">
        <f t="shared" si="76"/>
        <v>0.47536128351352275</v>
      </c>
      <c r="DQ22">
        <f t="shared" si="77"/>
        <v>0</v>
      </c>
      <c r="DR22">
        <f t="shared" si="7"/>
        <v>0</v>
      </c>
      <c r="DW22">
        <v>20</v>
      </c>
      <c r="DX22">
        <v>0</v>
      </c>
      <c r="DY22">
        <f t="shared" si="78"/>
        <v>0.39714331350771265</v>
      </c>
      <c r="DZ22">
        <f t="shared" si="79"/>
        <v>0</v>
      </c>
      <c r="EA22">
        <f t="shared" si="8"/>
        <v>0</v>
      </c>
      <c r="EF22">
        <v>20</v>
      </c>
      <c r="EG22">
        <v>12.200000000000003</v>
      </c>
      <c r="EH22">
        <f t="shared" si="80"/>
        <v>0.30840082372074051</v>
      </c>
      <c r="EI22">
        <f t="shared" si="81"/>
        <v>0</v>
      </c>
      <c r="EJ22">
        <f t="shared" si="9"/>
        <v>148.84000000000006</v>
      </c>
      <c r="EO22">
        <v>20</v>
      </c>
      <c r="EP22">
        <v>-9.5402298850574567</v>
      </c>
      <c r="EQ22">
        <f t="shared" si="82"/>
        <v>0.16098178636273691</v>
      </c>
      <c r="ER22">
        <f t="shared" si="83"/>
        <v>0</v>
      </c>
      <c r="ES22">
        <f t="shared" si="10"/>
        <v>91.015986259743414</v>
      </c>
      <c r="EX22">
        <v>20</v>
      </c>
      <c r="EY22">
        <v>4</v>
      </c>
      <c r="EZ22">
        <f t="shared" si="84"/>
        <v>6.439832835889471E-2</v>
      </c>
      <c r="FA22">
        <f t="shared" si="85"/>
        <v>0</v>
      </c>
      <c r="FB22">
        <f t="shared" si="11"/>
        <v>16</v>
      </c>
      <c r="FG22">
        <v>20</v>
      </c>
      <c r="FH22">
        <v>0</v>
      </c>
      <c r="FI22">
        <f t="shared" si="86"/>
        <v>0.34844645585535095</v>
      </c>
      <c r="FJ22">
        <f t="shared" si="87"/>
        <v>0</v>
      </c>
      <c r="FK22">
        <f t="shared" si="12"/>
        <v>0</v>
      </c>
      <c r="FP22">
        <v>20</v>
      </c>
      <c r="FQ22">
        <v>0</v>
      </c>
      <c r="FR22" t="e">
        <f t="shared" si="88"/>
        <v>#DIV/0!</v>
      </c>
      <c r="FS22" t="e">
        <f t="shared" si="89"/>
        <v>#NUM!</v>
      </c>
      <c r="FT22" t="e">
        <f t="shared" si="13"/>
        <v>#NUM!</v>
      </c>
      <c r="FW22">
        <v>16</v>
      </c>
      <c r="FY22">
        <v>20</v>
      </c>
      <c r="FZ22">
        <v>0</v>
      </c>
      <c r="GA22">
        <f t="shared" si="90"/>
        <v>0.23745594516897647</v>
      </c>
      <c r="GB22">
        <f t="shared" si="91"/>
        <v>0</v>
      </c>
      <c r="GC22">
        <f t="shared" si="14"/>
        <v>0</v>
      </c>
      <c r="GH22">
        <v>20</v>
      </c>
      <c r="GI22">
        <v>0</v>
      </c>
      <c r="GJ22">
        <f t="shared" si="92"/>
        <v>0.26213363744813473</v>
      </c>
      <c r="GK22">
        <f t="shared" si="93"/>
        <v>0</v>
      </c>
      <c r="GL22">
        <f t="shared" si="15"/>
        <v>0</v>
      </c>
      <c r="GQ22">
        <v>20</v>
      </c>
      <c r="GR22">
        <v>1.9775280898876417</v>
      </c>
      <c r="GS22">
        <f t="shared" si="94"/>
        <v>0.14735372100274585</v>
      </c>
      <c r="GT22">
        <f t="shared" si="95"/>
        <v>0</v>
      </c>
      <c r="GU22">
        <f t="shared" si="96"/>
        <v>3.9106173462946647</v>
      </c>
      <c r="GZ22">
        <v>20</v>
      </c>
      <c r="HA22">
        <v>-15.006249999999994</v>
      </c>
      <c r="HB22">
        <f t="shared" si="97"/>
        <v>0.12820512820512819</v>
      </c>
      <c r="HC22">
        <f t="shared" si="98"/>
        <v>0</v>
      </c>
      <c r="HD22">
        <f t="shared" si="99"/>
        <v>225.18753906249984</v>
      </c>
      <c r="HI22">
        <v>20</v>
      </c>
      <c r="HJ22">
        <v>0</v>
      </c>
      <c r="HK22">
        <f t="shared" si="100"/>
        <v>7.1428571428571425E-2</v>
      </c>
      <c r="HL22">
        <f t="shared" si="101"/>
        <v>0</v>
      </c>
      <c r="HM22">
        <f t="shared" si="102"/>
        <v>0</v>
      </c>
      <c r="HR22">
        <v>99</v>
      </c>
      <c r="HS22">
        <v>48.1</v>
      </c>
      <c r="HT22" t="e">
        <f t="shared" si="103"/>
        <v>#DIV/0!</v>
      </c>
      <c r="HU22" t="e">
        <f t="shared" si="104"/>
        <v>#NUM!</v>
      </c>
      <c r="HV22" t="e">
        <f t="shared" si="105"/>
        <v>#NUM!</v>
      </c>
      <c r="IA22">
        <v>20</v>
      </c>
      <c r="IB22">
        <v>0</v>
      </c>
      <c r="IC22">
        <f t="shared" si="106"/>
        <v>3.0677288733667547E-2</v>
      </c>
      <c r="ID22">
        <f t="shared" si="107"/>
        <v>0</v>
      </c>
      <c r="IE22">
        <f t="shared" si="108"/>
        <v>0</v>
      </c>
      <c r="IJ22">
        <v>20</v>
      </c>
      <c r="IK22">
        <v>0</v>
      </c>
      <c r="IL22">
        <f t="shared" si="109"/>
        <v>2.7859516809300239E-2</v>
      </c>
      <c r="IM22">
        <f t="shared" si="110"/>
        <v>0</v>
      </c>
      <c r="IN22">
        <f t="shared" si="111"/>
        <v>0</v>
      </c>
      <c r="IS22">
        <v>20</v>
      </c>
      <c r="IT22">
        <v>80</v>
      </c>
      <c r="IU22">
        <f t="shared" si="112"/>
        <v>0.22896096544919081</v>
      </c>
      <c r="IV22">
        <f t="shared" si="113"/>
        <v>0</v>
      </c>
      <c r="IW22">
        <f t="shared" si="114"/>
        <v>6400</v>
      </c>
      <c r="JJ22">
        <v>20</v>
      </c>
      <c r="JK22">
        <v>0</v>
      </c>
      <c r="JL22">
        <f t="shared" si="115"/>
        <v>0.36252168493200787</v>
      </c>
      <c r="JM22">
        <f t="shared" si="116"/>
        <v>0</v>
      </c>
      <c r="JN22">
        <f t="shared" si="117"/>
        <v>0</v>
      </c>
      <c r="JS22">
        <v>20</v>
      </c>
      <c r="JT22">
        <v>-16.232608695652104</v>
      </c>
      <c r="JU22">
        <f t="shared" si="118"/>
        <v>0.30510194882877884</v>
      </c>
      <c r="JV22">
        <f t="shared" si="119"/>
        <v>0</v>
      </c>
      <c r="JW22">
        <f t="shared" si="120"/>
        <v>263.4975850661603</v>
      </c>
      <c r="KB22">
        <v>20</v>
      </c>
      <c r="KC22">
        <v>-16</v>
      </c>
      <c r="KD22">
        <f t="shared" si="121"/>
        <v>0.20421681948127673</v>
      </c>
      <c r="KE22">
        <f t="shared" si="122"/>
        <v>0</v>
      </c>
      <c r="KF22">
        <f t="shared" si="123"/>
        <v>256</v>
      </c>
      <c r="KK22">
        <v>20</v>
      </c>
      <c r="KL22">
        <v>0</v>
      </c>
      <c r="KM22">
        <f t="shared" si="124"/>
        <v>0.10853437906262005</v>
      </c>
      <c r="KN22">
        <f t="shared" si="125"/>
        <v>0</v>
      </c>
      <c r="KO22">
        <f t="shared" si="126"/>
        <v>0</v>
      </c>
      <c r="KT22">
        <v>20</v>
      </c>
      <c r="KU22">
        <v>26.590196078431219</v>
      </c>
      <c r="KV22">
        <f t="shared" si="127"/>
        <v>4.1878271827962742E-2</v>
      </c>
      <c r="KW22">
        <f t="shared" si="128"/>
        <v>0</v>
      </c>
      <c r="KX22">
        <f t="shared" si="129"/>
        <v>707.03852748941904</v>
      </c>
      <c r="LC22">
        <v>20</v>
      </c>
      <c r="LD22">
        <v>13</v>
      </c>
      <c r="LE22">
        <f t="shared" si="130"/>
        <v>2.1409718951407603E-2</v>
      </c>
      <c r="LF22">
        <f t="shared" si="131"/>
        <v>0</v>
      </c>
      <c r="LG22">
        <f t="shared" si="132"/>
        <v>169</v>
      </c>
      <c r="LL22">
        <v>20</v>
      </c>
      <c r="LM22">
        <v>0</v>
      </c>
      <c r="LN22">
        <f t="shared" si="133"/>
        <v>0.19351574419320375</v>
      </c>
      <c r="LO22">
        <f t="shared" si="134"/>
        <v>0</v>
      </c>
      <c r="LP22">
        <f t="shared" si="29"/>
        <v>0</v>
      </c>
      <c r="LU22">
        <v>20</v>
      </c>
      <c r="LV22">
        <v>-4</v>
      </c>
      <c r="LW22">
        <f t="shared" si="135"/>
        <v>0.40381395823665273</v>
      </c>
      <c r="LX22">
        <f t="shared" si="136"/>
        <v>0</v>
      </c>
      <c r="LY22">
        <f t="shared" si="30"/>
        <v>16</v>
      </c>
      <c r="MD22">
        <v>20</v>
      </c>
      <c r="ME22">
        <v>29</v>
      </c>
      <c r="MF22">
        <f t="shared" si="137"/>
        <v>0.80195953479603777</v>
      </c>
      <c r="MG22">
        <f t="shared" si="138"/>
        <v>0</v>
      </c>
      <c r="MH22">
        <f t="shared" si="31"/>
        <v>841</v>
      </c>
      <c r="MM22">
        <v>20</v>
      </c>
      <c r="MN22">
        <v>0</v>
      </c>
      <c r="MO22">
        <f t="shared" si="139"/>
        <v>8.7640598686871282E-2</v>
      </c>
      <c r="MP22">
        <f t="shared" si="140"/>
        <v>0</v>
      </c>
      <c r="MQ22">
        <f t="shared" si="32"/>
        <v>0</v>
      </c>
      <c r="MV22">
        <v>20</v>
      </c>
      <c r="MW22">
        <v>0</v>
      </c>
      <c r="MX22">
        <f t="shared" si="141"/>
        <v>0.47027409234840167</v>
      </c>
      <c r="MY22">
        <f t="shared" si="142"/>
        <v>0</v>
      </c>
      <c r="MZ22">
        <f t="shared" si="33"/>
        <v>0</v>
      </c>
      <c r="NE22">
        <v>20</v>
      </c>
      <c r="NF22">
        <v>0</v>
      </c>
      <c r="NG22">
        <f t="shared" si="143"/>
        <v>0.29146440093948045</v>
      </c>
      <c r="NH22">
        <f t="shared" si="144"/>
        <v>0</v>
      </c>
      <c r="NI22">
        <f t="shared" si="34"/>
        <v>0</v>
      </c>
      <c r="NN22">
        <v>20</v>
      </c>
      <c r="NO22">
        <v>4</v>
      </c>
      <c r="NP22" t="e">
        <f t="shared" si="145"/>
        <v>#DIV/0!</v>
      </c>
      <c r="NQ22" t="e">
        <f t="shared" si="146"/>
        <v>#NUM!</v>
      </c>
      <c r="NR22" t="e">
        <f t="shared" si="35"/>
        <v>#NUM!</v>
      </c>
      <c r="NW22">
        <v>20</v>
      </c>
      <c r="NX22">
        <v>-6.19494949494959</v>
      </c>
      <c r="NY22" t="e">
        <f t="shared" si="147"/>
        <v>#DIV/0!</v>
      </c>
      <c r="NZ22" t="e">
        <f t="shared" si="148"/>
        <v>#NUM!</v>
      </c>
      <c r="OA22" t="e">
        <f t="shared" si="36"/>
        <v>#NUM!</v>
      </c>
      <c r="OF22">
        <v>20</v>
      </c>
      <c r="OG22">
        <f t="shared" si="164"/>
        <v>0</v>
      </c>
      <c r="OH22">
        <f t="shared" si="149"/>
        <v>2.5662903219298434E-2</v>
      </c>
      <c r="OI22">
        <f t="shared" si="150"/>
        <v>0</v>
      </c>
      <c r="OJ22">
        <f t="shared" si="37"/>
        <v>0</v>
      </c>
      <c r="OO22">
        <v>20</v>
      </c>
      <c r="OP22">
        <v>0</v>
      </c>
      <c r="OQ22">
        <f t="shared" si="151"/>
        <v>2.651158194811689E-2</v>
      </c>
      <c r="OR22">
        <f t="shared" si="152"/>
        <v>0</v>
      </c>
      <c r="OS22">
        <f t="shared" si="38"/>
        <v>0</v>
      </c>
      <c r="OX22">
        <v>5</v>
      </c>
      <c r="OY22">
        <v>32</v>
      </c>
      <c r="OZ22">
        <f t="shared" si="153"/>
        <v>0.87206694295214815</v>
      </c>
      <c r="PA22">
        <f t="shared" si="154"/>
        <v>0</v>
      </c>
      <c r="PB22">
        <f t="shared" si="39"/>
        <v>1024</v>
      </c>
      <c r="PG22">
        <v>20</v>
      </c>
      <c r="PH22">
        <v>3.9999999999999929</v>
      </c>
      <c r="PI22">
        <f t="shared" si="155"/>
        <v>0.24463677203526901</v>
      </c>
      <c r="PJ22">
        <f t="shared" si="156"/>
        <v>0</v>
      </c>
      <c r="PK22">
        <f t="shared" si="40"/>
        <v>15.999999999999943</v>
      </c>
      <c r="PP22">
        <v>20</v>
      </c>
      <c r="PQ22">
        <v>8</v>
      </c>
      <c r="PR22">
        <f t="shared" si="157"/>
        <v>0.49314411854279927</v>
      </c>
      <c r="PS22">
        <f t="shared" si="158"/>
        <v>0</v>
      </c>
      <c r="PT22">
        <f t="shared" si="41"/>
        <v>64</v>
      </c>
      <c r="PY22">
        <v>20</v>
      </c>
      <c r="PZ22">
        <v>0</v>
      </c>
      <c r="QA22">
        <f t="shared" si="159"/>
        <v>0.5461930532900281</v>
      </c>
      <c r="QB22">
        <f t="shared" si="160"/>
        <v>0</v>
      </c>
      <c r="QC22">
        <f t="shared" si="42"/>
        <v>0</v>
      </c>
      <c r="QH22">
        <v>20</v>
      </c>
      <c r="QI22">
        <v>0</v>
      </c>
      <c r="QJ22">
        <f t="shared" si="161"/>
        <v>0.58564709305515117</v>
      </c>
      <c r="QK22">
        <f t="shared" si="162"/>
        <v>0</v>
      </c>
      <c r="QL22">
        <f t="shared" si="43"/>
        <v>0</v>
      </c>
    </row>
    <row r="23" spans="1:454" x14ac:dyDescent="0.25">
      <c r="A23">
        <v>21</v>
      </c>
      <c r="B23">
        <v>0</v>
      </c>
      <c r="C23">
        <f t="shared" si="44"/>
        <v>0.36972945385509476</v>
      </c>
      <c r="D23">
        <f t="shared" si="45"/>
        <v>0</v>
      </c>
      <c r="E23">
        <f t="shared" si="46"/>
        <v>0</v>
      </c>
      <c r="J23">
        <v>21</v>
      </c>
      <c r="K23">
        <v>0</v>
      </c>
      <c r="L23">
        <f t="shared" si="47"/>
        <v>0.1727557782167376</v>
      </c>
      <c r="M23">
        <f t="shared" si="48"/>
        <v>0</v>
      </c>
      <c r="N23">
        <f t="shared" si="49"/>
        <v>0</v>
      </c>
      <c r="S23">
        <v>21</v>
      </c>
      <c r="T23">
        <v>0</v>
      </c>
      <c r="U23">
        <f t="shared" si="50"/>
        <v>0.49354403085610532</v>
      </c>
      <c r="V23">
        <f t="shared" si="51"/>
        <v>0</v>
      </c>
      <c r="W23">
        <f t="shared" si="52"/>
        <v>0</v>
      </c>
      <c r="AB23">
        <v>21</v>
      </c>
      <c r="AC23">
        <v>2.2000000000000028</v>
      </c>
      <c r="AD23">
        <f t="shared" si="53"/>
        <v>0.19558734678634343</v>
      </c>
      <c r="AE23">
        <f t="shared" si="54"/>
        <v>0</v>
      </c>
      <c r="AF23">
        <f t="shared" si="55"/>
        <v>4.8400000000000123</v>
      </c>
      <c r="AK23">
        <v>21</v>
      </c>
      <c r="AL23">
        <v>-4.6896551724137936</v>
      </c>
      <c r="AM23">
        <f t="shared" si="56"/>
        <v>0.66638965575680553</v>
      </c>
      <c r="AN23">
        <f t="shared" si="57"/>
        <v>0</v>
      </c>
      <c r="AO23">
        <f t="shared" si="58"/>
        <v>21.992865636147449</v>
      </c>
      <c r="AT23">
        <v>21</v>
      </c>
      <c r="AU23">
        <v>0.18999999999999773</v>
      </c>
      <c r="AV23">
        <f t="shared" si="59"/>
        <v>0.51414750257340169</v>
      </c>
      <c r="AW23">
        <f t="shared" si="60"/>
        <v>0</v>
      </c>
      <c r="AX23">
        <f t="shared" si="61"/>
        <v>3.6099999999999133E-2</v>
      </c>
      <c r="BC23">
        <v>21</v>
      </c>
      <c r="BD23">
        <v>0</v>
      </c>
      <c r="BE23">
        <f t="shared" si="62"/>
        <v>0.23815748935308576</v>
      </c>
      <c r="BF23">
        <f t="shared" si="63"/>
        <v>0</v>
      </c>
      <c r="BG23">
        <f t="shared" si="0"/>
        <v>0</v>
      </c>
      <c r="BL23">
        <v>21</v>
      </c>
      <c r="BM23">
        <v>0</v>
      </c>
      <c r="BN23">
        <f t="shared" si="64"/>
        <v>9.6124546212366879E-2</v>
      </c>
      <c r="BO23">
        <f t="shared" si="65"/>
        <v>0</v>
      </c>
      <c r="BP23">
        <f t="shared" si="1"/>
        <v>0</v>
      </c>
      <c r="BU23">
        <v>21</v>
      </c>
      <c r="BV23">
        <v>0</v>
      </c>
      <c r="BW23">
        <f t="shared" si="66"/>
        <v>0.62455884739864265</v>
      </c>
      <c r="BX23">
        <f t="shared" si="67"/>
        <v>0</v>
      </c>
      <c r="BY23">
        <f t="shared" si="2"/>
        <v>0</v>
      </c>
      <c r="CD23">
        <v>21</v>
      </c>
      <c r="CE23">
        <v>12</v>
      </c>
      <c r="CF23">
        <f t="shared" si="68"/>
        <v>0.44624406327758576</v>
      </c>
      <c r="CG23">
        <f t="shared" si="69"/>
        <v>0</v>
      </c>
      <c r="CH23">
        <f t="shared" si="3"/>
        <v>144</v>
      </c>
      <c r="CM23">
        <v>21</v>
      </c>
      <c r="CN23">
        <v>-5.741935483870904</v>
      </c>
      <c r="CO23">
        <f t="shared" si="70"/>
        <v>0.31543946019988989</v>
      </c>
      <c r="CP23">
        <f t="shared" si="71"/>
        <v>0</v>
      </c>
      <c r="CQ23">
        <f t="shared" si="4"/>
        <v>32.969823100935791</v>
      </c>
      <c r="CV23">
        <v>21</v>
      </c>
      <c r="CW23">
        <v>-8.215000000000181</v>
      </c>
      <c r="CX23">
        <f t="shared" si="72"/>
        <v>0.14634862893596012</v>
      </c>
      <c r="CY23">
        <f t="shared" si="73"/>
        <v>0</v>
      </c>
      <c r="CZ23">
        <f t="shared" si="5"/>
        <v>67.486225000002975</v>
      </c>
      <c r="DE23">
        <v>21</v>
      </c>
      <c r="DF23">
        <v>0</v>
      </c>
      <c r="DG23">
        <f t="shared" si="74"/>
        <v>5.4441342148458229E-2</v>
      </c>
      <c r="DH23">
        <f t="shared" si="75"/>
        <v>0</v>
      </c>
      <c r="DI23">
        <f t="shared" si="6"/>
        <v>0</v>
      </c>
      <c r="DN23">
        <v>21</v>
      </c>
      <c r="DO23">
        <v>0</v>
      </c>
      <c r="DP23">
        <f t="shared" si="76"/>
        <v>0.49912934768919887</v>
      </c>
      <c r="DQ23">
        <f t="shared" si="77"/>
        <v>0</v>
      </c>
      <c r="DR23">
        <f t="shared" si="7"/>
        <v>0</v>
      </c>
      <c r="DW23">
        <v>21</v>
      </c>
      <c r="DX23">
        <v>0</v>
      </c>
      <c r="DY23">
        <f t="shared" si="78"/>
        <v>0.41700047918309829</v>
      </c>
      <c r="DZ23">
        <f t="shared" si="79"/>
        <v>0</v>
      </c>
      <c r="EA23">
        <f t="shared" si="8"/>
        <v>0</v>
      </c>
      <c r="EF23">
        <v>21</v>
      </c>
      <c r="EG23">
        <v>12.200000000000003</v>
      </c>
      <c r="EH23">
        <f t="shared" si="80"/>
        <v>0.32382086490677753</v>
      </c>
      <c r="EI23">
        <f t="shared" si="81"/>
        <v>0</v>
      </c>
      <c r="EJ23">
        <f t="shared" si="9"/>
        <v>148.84000000000006</v>
      </c>
      <c r="EO23">
        <v>21</v>
      </c>
      <c r="EP23">
        <v>26.559770114942545</v>
      </c>
      <c r="EQ23">
        <f t="shared" si="82"/>
        <v>0.16903087568087374</v>
      </c>
      <c r="ER23">
        <f t="shared" si="83"/>
        <v>0</v>
      </c>
      <c r="ES23">
        <f t="shared" si="10"/>
        <v>705.42138855859514</v>
      </c>
      <c r="EX23">
        <v>21</v>
      </c>
      <c r="EY23">
        <v>4</v>
      </c>
      <c r="EZ23">
        <f t="shared" si="84"/>
        <v>6.7618244776839448E-2</v>
      </c>
      <c r="FA23">
        <f t="shared" si="85"/>
        <v>0</v>
      </c>
      <c r="FB23">
        <f t="shared" si="11"/>
        <v>16</v>
      </c>
      <c r="FG23">
        <v>21</v>
      </c>
      <c r="FH23">
        <v>0</v>
      </c>
      <c r="FI23">
        <f t="shared" si="86"/>
        <v>0.36586877864811851</v>
      </c>
      <c r="FJ23">
        <f t="shared" si="87"/>
        <v>0</v>
      </c>
      <c r="FK23">
        <f t="shared" si="12"/>
        <v>0</v>
      </c>
      <c r="FP23">
        <v>21</v>
      </c>
      <c r="FQ23">
        <v>8</v>
      </c>
      <c r="FR23" t="e">
        <f t="shared" si="88"/>
        <v>#DIV/0!</v>
      </c>
      <c r="FS23" t="e">
        <f t="shared" si="89"/>
        <v>#NUM!</v>
      </c>
      <c r="FT23" t="e">
        <f t="shared" si="13"/>
        <v>#NUM!</v>
      </c>
      <c r="FY23">
        <v>21</v>
      </c>
      <c r="FZ23">
        <v>0</v>
      </c>
      <c r="GA23">
        <f t="shared" si="90"/>
        <v>0.24932874242742531</v>
      </c>
      <c r="GB23">
        <f t="shared" si="91"/>
        <v>0</v>
      </c>
      <c r="GC23">
        <f t="shared" si="14"/>
        <v>0</v>
      </c>
      <c r="GH23">
        <v>21</v>
      </c>
      <c r="GI23">
        <v>0</v>
      </c>
      <c r="GJ23">
        <f t="shared" si="92"/>
        <v>0.27524031932054144</v>
      </c>
      <c r="GK23">
        <f t="shared" si="93"/>
        <v>0</v>
      </c>
      <c r="GL23">
        <f t="shared" si="15"/>
        <v>0</v>
      </c>
      <c r="GQ23">
        <v>21</v>
      </c>
      <c r="GR23">
        <v>1.9775280898876417</v>
      </c>
      <c r="GS23">
        <f t="shared" si="94"/>
        <v>0.15472140705288315</v>
      </c>
      <c r="GT23">
        <f t="shared" si="95"/>
        <v>0</v>
      </c>
      <c r="GU23">
        <f t="shared" si="96"/>
        <v>3.9106173462946647</v>
      </c>
      <c r="GZ23">
        <v>21</v>
      </c>
      <c r="HA23">
        <v>-15.006249999999994</v>
      </c>
      <c r="HB23">
        <f t="shared" si="97"/>
        <v>0.13461538461538461</v>
      </c>
      <c r="HC23">
        <f t="shared" si="98"/>
        <v>0</v>
      </c>
      <c r="HD23">
        <f t="shared" si="99"/>
        <v>225.18753906249984</v>
      </c>
      <c r="HI23">
        <v>21</v>
      </c>
      <c r="HJ23">
        <v>0</v>
      </c>
      <c r="HK23">
        <f t="shared" si="100"/>
        <v>7.4999999999999997E-2</v>
      </c>
      <c r="HL23">
        <f t="shared" si="101"/>
        <v>0</v>
      </c>
      <c r="HM23">
        <f t="shared" si="102"/>
        <v>0</v>
      </c>
      <c r="HR23">
        <v>100</v>
      </c>
      <c r="HS23">
        <v>36.049999999999997</v>
      </c>
      <c r="HT23" t="e">
        <f t="shared" si="103"/>
        <v>#DIV/0!</v>
      </c>
      <c r="HU23" t="e">
        <f t="shared" si="104"/>
        <v>#NUM!</v>
      </c>
      <c r="HV23" t="e">
        <f t="shared" si="105"/>
        <v>#NUM!</v>
      </c>
      <c r="IA23">
        <v>21</v>
      </c>
      <c r="IB23">
        <v>0</v>
      </c>
      <c r="IC23">
        <f t="shared" si="106"/>
        <v>3.221115317035092E-2</v>
      </c>
      <c r="ID23">
        <f t="shared" si="107"/>
        <v>0</v>
      </c>
      <c r="IE23">
        <f t="shared" si="108"/>
        <v>0</v>
      </c>
      <c r="IJ23">
        <v>21</v>
      </c>
      <c r="IK23">
        <v>0</v>
      </c>
      <c r="IL23">
        <f t="shared" si="109"/>
        <v>2.925249264976525E-2</v>
      </c>
      <c r="IM23">
        <f t="shared" si="110"/>
        <v>0</v>
      </c>
      <c r="IN23">
        <f t="shared" si="111"/>
        <v>0</v>
      </c>
      <c r="IS23">
        <v>21</v>
      </c>
      <c r="IT23">
        <v>76</v>
      </c>
      <c r="IU23">
        <f t="shared" si="112"/>
        <v>0.24040901372165036</v>
      </c>
      <c r="IV23">
        <f t="shared" si="113"/>
        <v>0</v>
      </c>
      <c r="IW23">
        <f t="shared" si="114"/>
        <v>5776</v>
      </c>
      <c r="JJ23">
        <v>21</v>
      </c>
      <c r="JK23">
        <v>0</v>
      </c>
      <c r="JL23">
        <f t="shared" si="115"/>
        <v>0.38064776917860826</v>
      </c>
      <c r="JM23">
        <f t="shared" si="116"/>
        <v>0</v>
      </c>
      <c r="JN23">
        <f t="shared" si="117"/>
        <v>0</v>
      </c>
      <c r="JS23">
        <v>21</v>
      </c>
      <c r="JT23">
        <v>3.7673913043478962</v>
      </c>
      <c r="JU23">
        <f t="shared" si="118"/>
        <v>0.32035704627021777</v>
      </c>
      <c r="JV23">
        <f t="shared" si="119"/>
        <v>0</v>
      </c>
      <c r="JW23">
        <f t="shared" si="120"/>
        <v>14.193237240076142</v>
      </c>
      <c r="KB23">
        <v>21</v>
      </c>
      <c r="KC23">
        <v>-12</v>
      </c>
      <c r="KD23">
        <f t="shared" si="121"/>
        <v>0.21442766045534056</v>
      </c>
      <c r="KE23">
        <f t="shared" si="122"/>
        <v>0</v>
      </c>
      <c r="KF23">
        <f t="shared" si="123"/>
        <v>144</v>
      </c>
      <c r="KK23">
        <v>21</v>
      </c>
      <c r="KL23">
        <v>0</v>
      </c>
      <c r="KM23">
        <f t="shared" si="124"/>
        <v>0.11396109801575105</v>
      </c>
      <c r="KN23">
        <f t="shared" si="125"/>
        <v>0</v>
      </c>
      <c r="KO23">
        <f t="shared" si="126"/>
        <v>0</v>
      </c>
      <c r="KT23">
        <v>21</v>
      </c>
      <c r="KU23">
        <v>-5.4098039215687805</v>
      </c>
      <c r="KV23">
        <f t="shared" si="127"/>
        <v>4.3972185419360876E-2</v>
      </c>
      <c r="KW23">
        <f t="shared" si="128"/>
        <v>0</v>
      </c>
      <c r="KX23">
        <f t="shared" si="129"/>
        <v>29.265978469820958</v>
      </c>
      <c r="LC23">
        <v>21</v>
      </c>
      <c r="LD23">
        <v>8</v>
      </c>
      <c r="LE23">
        <f t="shared" si="130"/>
        <v>2.2480204898977982E-2</v>
      </c>
      <c r="LF23">
        <f t="shared" si="131"/>
        <v>0</v>
      </c>
      <c r="LG23">
        <f t="shared" si="132"/>
        <v>64</v>
      </c>
      <c r="LL23">
        <v>21</v>
      </c>
      <c r="LM23">
        <v>0</v>
      </c>
      <c r="LN23">
        <f t="shared" si="133"/>
        <v>0.20319153140286392</v>
      </c>
      <c r="LO23">
        <f t="shared" si="134"/>
        <v>0</v>
      </c>
      <c r="LP23">
        <f t="shared" si="29"/>
        <v>0</v>
      </c>
      <c r="LU23">
        <v>21</v>
      </c>
      <c r="LV23">
        <v>0</v>
      </c>
      <c r="LW23">
        <f t="shared" si="135"/>
        <v>0.42400465614848537</v>
      </c>
      <c r="LX23">
        <f t="shared" si="136"/>
        <v>0</v>
      </c>
      <c r="LY23">
        <f t="shared" si="30"/>
        <v>0</v>
      </c>
      <c r="MD23">
        <v>21</v>
      </c>
      <c r="ME23">
        <v>35</v>
      </c>
      <c r="MF23">
        <f t="shared" si="137"/>
        <v>0.84205751153583963</v>
      </c>
      <c r="MG23">
        <f t="shared" si="138"/>
        <v>0</v>
      </c>
      <c r="MH23">
        <f t="shared" si="31"/>
        <v>1225</v>
      </c>
      <c r="MM23">
        <v>21</v>
      </c>
      <c r="MN23">
        <v>0</v>
      </c>
      <c r="MO23">
        <f t="shared" si="139"/>
        <v>9.2022628621214839E-2</v>
      </c>
      <c r="MP23">
        <f t="shared" si="140"/>
        <v>0</v>
      </c>
      <c r="MQ23">
        <f t="shared" si="32"/>
        <v>0</v>
      </c>
      <c r="MV23">
        <v>21</v>
      </c>
      <c r="MW23">
        <v>0</v>
      </c>
      <c r="MX23">
        <f t="shared" si="141"/>
        <v>0.49378779696582176</v>
      </c>
      <c r="MY23">
        <f t="shared" si="142"/>
        <v>0</v>
      </c>
      <c r="MZ23">
        <f t="shared" si="33"/>
        <v>0</v>
      </c>
      <c r="NE23">
        <v>21</v>
      </c>
      <c r="NF23">
        <v>0</v>
      </c>
      <c r="NG23">
        <f t="shared" si="143"/>
        <v>0.30603762098645443</v>
      </c>
      <c r="NH23">
        <f t="shared" si="144"/>
        <v>0</v>
      </c>
      <c r="NI23">
        <f t="shared" si="34"/>
        <v>0</v>
      </c>
      <c r="NN23">
        <v>21</v>
      </c>
      <c r="NO23">
        <v>4</v>
      </c>
      <c r="NP23" t="e">
        <f t="shared" si="145"/>
        <v>#DIV/0!</v>
      </c>
      <c r="NQ23" t="e">
        <f t="shared" si="146"/>
        <v>#NUM!</v>
      </c>
      <c r="NR23" t="e">
        <f t="shared" si="35"/>
        <v>#NUM!</v>
      </c>
      <c r="NW23">
        <v>21</v>
      </c>
      <c r="NX23">
        <v>-10.19494949494959</v>
      </c>
      <c r="NY23" t="e">
        <f t="shared" si="147"/>
        <v>#DIV/0!</v>
      </c>
      <c r="NZ23" t="e">
        <f t="shared" si="148"/>
        <v>#NUM!</v>
      </c>
      <c r="OA23" t="e">
        <f t="shared" si="36"/>
        <v>#NUM!</v>
      </c>
      <c r="OF23">
        <v>21</v>
      </c>
      <c r="OG23">
        <f t="shared" si="164"/>
        <v>0</v>
      </c>
      <c r="OH23">
        <f t="shared" si="149"/>
        <v>2.6946048380263359E-2</v>
      </c>
      <c r="OI23">
        <f t="shared" si="150"/>
        <v>0</v>
      </c>
      <c r="OJ23">
        <f t="shared" si="37"/>
        <v>0</v>
      </c>
      <c r="OO23">
        <v>21</v>
      </c>
      <c r="OP23">
        <v>0</v>
      </c>
      <c r="OQ23">
        <f t="shared" si="151"/>
        <v>2.7837161045522734E-2</v>
      </c>
      <c r="OR23">
        <f t="shared" si="152"/>
        <v>0</v>
      </c>
      <c r="OS23">
        <f t="shared" si="38"/>
        <v>0</v>
      </c>
      <c r="OX23">
        <v>5.25</v>
      </c>
      <c r="OY23">
        <v>36</v>
      </c>
      <c r="OZ23">
        <f t="shared" si="153"/>
        <v>0.91567029009975553</v>
      </c>
      <c r="PA23">
        <f t="shared" si="154"/>
        <v>0</v>
      </c>
      <c r="PB23">
        <f t="shared" si="39"/>
        <v>1296</v>
      </c>
      <c r="PG23">
        <v>21</v>
      </c>
      <c r="PH23">
        <v>3.9999999999999929</v>
      </c>
      <c r="PI23">
        <f t="shared" si="155"/>
        <v>0.25686861063703248</v>
      </c>
      <c r="PJ23">
        <f t="shared" si="156"/>
        <v>0</v>
      </c>
      <c r="PK23">
        <f t="shared" si="40"/>
        <v>15.999999999999943</v>
      </c>
      <c r="PP23">
        <v>21</v>
      </c>
      <c r="PQ23">
        <v>12</v>
      </c>
      <c r="PR23">
        <f t="shared" si="157"/>
        <v>0.51780132446993921</v>
      </c>
      <c r="PS23">
        <f t="shared" si="158"/>
        <v>0</v>
      </c>
      <c r="PT23">
        <f t="shared" si="41"/>
        <v>144</v>
      </c>
      <c r="PY23">
        <v>21</v>
      </c>
      <c r="PZ23">
        <v>0</v>
      </c>
      <c r="QA23">
        <f t="shared" si="159"/>
        <v>0.57350270595452957</v>
      </c>
      <c r="QB23">
        <f t="shared" si="160"/>
        <v>0</v>
      </c>
      <c r="QC23">
        <f t="shared" si="42"/>
        <v>0</v>
      </c>
      <c r="QH23">
        <v>21</v>
      </c>
      <c r="QI23">
        <v>0</v>
      </c>
      <c r="QJ23">
        <f t="shared" si="161"/>
        <v>0.61492944770790869</v>
      </c>
      <c r="QK23">
        <f t="shared" si="162"/>
        <v>0</v>
      </c>
      <c r="QL23">
        <f t="shared" si="43"/>
        <v>0</v>
      </c>
    </row>
    <row r="24" spans="1:454" x14ac:dyDescent="0.25">
      <c r="A24">
        <v>22</v>
      </c>
      <c r="B24">
        <v>0</v>
      </c>
      <c r="C24">
        <f t="shared" si="44"/>
        <v>0.38733561832438501</v>
      </c>
      <c r="D24">
        <f t="shared" si="45"/>
        <v>0</v>
      </c>
      <c r="E24">
        <f t="shared" si="46"/>
        <v>0</v>
      </c>
      <c r="J24">
        <v>22</v>
      </c>
      <c r="K24">
        <v>0</v>
      </c>
      <c r="L24">
        <f t="shared" si="47"/>
        <v>0.18098224384610606</v>
      </c>
      <c r="M24">
        <f t="shared" si="48"/>
        <v>0</v>
      </c>
      <c r="N24">
        <f t="shared" si="49"/>
        <v>0</v>
      </c>
      <c r="S24">
        <v>22</v>
      </c>
      <c r="T24">
        <v>0</v>
      </c>
      <c r="U24">
        <f t="shared" si="50"/>
        <v>0.51704612756353896</v>
      </c>
      <c r="V24">
        <f t="shared" si="51"/>
        <v>0</v>
      </c>
      <c r="W24">
        <f t="shared" si="52"/>
        <v>0</v>
      </c>
      <c r="AB24">
        <v>22</v>
      </c>
      <c r="AC24">
        <v>2.2000000000000028</v>
      </c>
      <c r="AD24">
        <f t="shared" si="53"/>
        <v>0.2049010299666455</v>
      </c>
      <c r="AE24">
        <f t="shared" si="54"/>
        <v>0</v>
      </c>
      <c r="AF24">
        <f t="shared" si="55"/>
        <v>4.8400000000000123</v>
      </c>
      <c r="AK24">
        <v>22</v>
      </c>
      <c r="AL24">
        <v>-0.68965517241379359</v>
      </c>
      <c r="AM24">
        <f t="shared" si="56"/>
        <v>0.69812249650712965</v>
      </c>
      <c r="AN24">
        <f t="shared" si="57"/>
        <v>0</v>
      </c>
      <c r="AO24">
        <f t="shared" si="58"/>
        <v>0.47562425683709936</v>
      </c>
      <c r="AT24">
        <v>22</v>
      </c>
      <c r="AU24">
        <v>0.18999999999999773</v>
      </c>
      <c r="AV24">
        <f t="shared" si="59"/>
        <v>0.53863071698165899</v>
      </c>
      <c r="AW24">
        <f t="shared" si="60"/>
        <v>0</v>
      </c>
      <c r="AX24">
        <f t="shared" si="61"/>
        <v>3.6099999999999133E-2</v>
      </c>
      <c r="BC24">
        <v>22</v>
      </c>
      <c r="BD24">
        <v>0</v>
      </c>
      <c r="BE24">
        <f t="shared" si="62"/>
        <v>0.24949832217942317</v>
      </c>
      <c r="BF24">
        <f t="shared" si="63"/>
        <v>0</v>
      </c>
      <c r="BG24">
        <f t="shared" si="0"/>
        <v>0</v>
      </c>
      <c r="BL24">
        <v>22</v>
      </c>
      <c r="BM24">
        <v>0</v>
      </c>
      <c r="BN24">
        <f t="shared" si="64"/>
        <v>0.10070190555581292</v>
      </c>
      <c r="BO24">
        <f t="shared" si="65"/>
        <v>0</v>
      </c>
      <c r="BP24">
        <f t="shared" si="1"/>
        <v>0</v>
      </c>
      <c r="BU24">
        <v>22</v>
      </c>
      <c r="BV24">
        <v>0</v>
      </c>
      <c r="BW24">
        <f t="shared" si="66"/>
        <v>0.65429974489381604</v>
      </c>
      <c r="BX24">
        <f t="shared" si="67"/>
        <v>0</v>
      </c>
      <c r="BY24">
        <f t="shared" si="2"/>
        <v>0</v>
      </c>
      <c r="CD24">
        <v>22</v>
      </c>
      <c r="CE24">
        <v>12</v>
      </c>
      <c r="CF24">
        <f t="shared" si="68"/>
        <v>0.46749378057651841</v>
      </c>
      <c r="CG24">
        <f t="shared" si="69"/>
        <v>0</v>
      </c>
      <c r="CH24">
        <f t="shared" si="3"/>
        <v>144</v>
      </c>
      <c r="CM24">
        <v>22</v>
      </c>
      <c r="CN24">
        <v>-5.741935483870904</v>
      </c>
      <c r="CO24">
        <f t="shared" si="70"/>
        <v>0.33046038687607515</v>
      </c>
      <c r="CP24">
        <f t="shared" si="71"/>
        <v>0</v>
      </c>
      <c r="CQ24">
        <f t="shared" si="4"/>
        <v>32.969823100935791</v>
      </c>
      <c r="CV24">
        <v>22</v>
      </c>
      <c r="CW24">
        <v>-8.215000000000181</v>
      </c>
      <c r="CX24">
        <f t="shared" si="72"/>
        <v>0.15331761126624394</v>
      </c>
      <c r="CY24">
        <f t="shared" si="73"/>
        <v>0</v>
      </c>
      <c r="CZ24">
        <f t="shared" si="5"/>
        <v>67.486225000002975</v>
      </c>
      <c r="DE24">
        <v>22</v>
      </c>
      <c r="DF24">
        <v>0</v>
      </c>
      <c r="DG24">
        <f t="shared" si="74"/>
        <v>5.7033787012670527E-2</v>
      </c>
      <c r="DH24">
        <f t="shared" si="75"/>
        <v>0</v>
      </c>
      <c r="DI24">
        <f t="shared" si="6"/>
        <v>0</v>
      </c>
      <c r="DN24">
        <v>22</v>
      </c>
      <c r="DO24">
        <v>0</v>
      </c>
      <c r="DP24">
        <f t="shared" si="76"/>
        <v>0.52289741186487504</v>
      </c>
      <c r="DQ24">
        <f t="shared" si="77"/>
        <v>0</v>
      </c>
      <c r="DR24">
        <f t="shared" si="7"/>
        <v>0</v>
      </c>
      <c r="DW24">
        <v>22</v>
      </c>
      <c r="DX24">
        <v>0</v>
      </c>
      <c r="DY24">
        <f t="shared" si="78"/>
        <v>0.43685764485848394</v>
      </c>
      <c r="DZ24">
        <f t="shared" si="79"/>
        <v>0</v>
      </c>
      <c r="EA24">
        <f t="shared" si="8"/>
        <v>0</v>
      </c>
      <c r="EF24">
        <v>22</v>
      </c>
      <c r="EG24">
        <v>12.200000000000003</v>
      </c>
      <c r="EH24">
        <f t="shared" si="80"/>
        <v>0.33924090609281454</v>
      </c>
      <c r="EI24">
        <f t="shared" si="81"/>
        <v>0</v>
      </c>
      <c r="EJ24">
        <f t="shared" si="9"/>
        <v>148.84000000000006</v>
      </c>
      <c r="EO24">
        <v>22</v>
      </c>
      <c r="EP24">
        <v>-5.5402298850574567</v>
      </c>
      <c r="EQ24">
        <f t="shared" si="82"/>
        <v>0.1770799649990106</v>
      </c>
      <c r="ER24">
        <f t="shared" si="83"/>
        <v>0</v>
      </c>
      <c r="ES24">
        <f t="shared" si="10"/>
        <v>30.69414717928376</v>
      </c>
      <c r="EX24">
        <v>22</v>
      </c>
      <c r="EY24">
        <v>4</v>
      </c>
      <c r="EZ24">
        <f t="shared" si="84"/>
        <v>7.0838161194784185E-2</v>
      </c>
      <c r="FA24">
        <f t="shared" si="85"/>
        <v>0</v>
      </c>
      <c r="FB24">
        <f t="shared" si="11"/>
        <v>16</v>
      </c>
      <c r="FG24">
        <v>22</v>
      </c>
      <c r="FH24">
        <v>0</v>
      </c>
      <c r="FI24">
        <f t="shared" si="86"/>
        <v>0.38329110144088607</v>
      </c>
      <c r="FJ24">
        <f t="shared" si="87"/>
        <v>0</v>
      </c>
      <c r="FK24">
        <f t="shared" si="12"/>
        <v>0</v>
      </c>
      <c r="FP24">
        <v>22</v>
      </c>
      <c r="FQ24">
        <v>8</v>
      </c>
      <c r="FR24" t="e">
        <f t="shared" si="88"/>
        <v>#DIV/0!</v>
      </c>
      <c r="FS24" t="e">
        <f t="shared" si="89"/>
        <v>#NUM!</v>
      </c>
      <c r="FT24" t="e">
        <f t="shared" si="13"/>
        <v>#NUM!</v>
      </c>
      <c r="FY24">
        <v>22</v>
      </c>
      <c r="FZ24">
        <v>0</v>
      </c>
      <c r="GA24">
        <f t="shared" si="90"/>
        <v>0.26120153968587412</v>
      </c>
      <c r="GB24">
        <f t="shared" si="91"/>
        <v>0</v>
      </c>
      <c r="GC24">
        <f t="shared" si="14"/>
        <v>0</v>
      </c>
      <c r="GH24">
        <v>22</v>
      </c>
      <c r="GI24">
        <v>0</v>
      </c>
      <c r="GJ24">
        <f t="shared" si="92"/>
        <v>0.2883470011929482</v>
      </c>
      <c r="GK24">
        <f t="shared" si="93"/>
        <v>0</v>
      </c>
      <c r="GL24">
        <f t="shared" si="15"/>
        <v>0</v>
      </c>
      <c r="GQ24">
        <v>22</v>
      </c>
      <c r="GR24">
        <v>-2.0224719101123583</v>
      </c>
      <c r="GS24">
        <f t="shared" si="94"/>
        <v>0.16208909310302044</v>
      </c>
      <c r="GT24">
        <f t="shared" si="95"/>
        <v>0</v>
      </c>
      <c r="GU24">
        <f t="shared" si="96"/>
        <v>4.0903926271935314</v>
      </c>
      <c r="GZ24">
        <v>22</v>
      </c>
      <c r="HA24">
        <v>-12.506249999999994</v>
      </c>
      <c r="HB24">
        <f t="shared" si="97"/>
        <v>0.14102564102564102</v>
      </c>
      <c r="HC24">
        <f t="shared" si="98"/>
        <v>0</v>
      </c>
      <c r="HD24">
        <f t="shared" si="99"/>
        <v>156.40628906249987</v>
      </c>
      <c r="HI24">
        <v>22</v>
      </c>
      <c r="HJ24">
        <v>0</v>
      </c>
      <c r="HK24">
        <f t="shared" si="100"/>
        <v>7.857142857142857E-2</v>
      </c>
      <c r="HL24">
        <f t="shared" si="101"/>
        <v>0</v>
      </c>
      <c r="HM24">
        <f t="shared" si="102"/>
        <v>0</v>
      </c>
      <c r="HR24">
        <v>101</v>
      </c>
      <c r="HS24">
        <v>62</v>
      </c>
      <c r="HT24" t="e">
        <f t="shared" si="103"/>
        <v>#DIV/0!</v>
      </c>
      <c r="HU24" t="e">
        <f t="shared" si="104"/>
        <v>#NUM!</v>
      </c>
      <c r="HV24" t="e">
        <f t="shared" si="105"/>
        <v>#NUM!</v>
      </c>
      <c r="IA24">
        <v>22</v>
      </c>
      <c r="IB24">
        <v>0</v>
      </c>
      <c r="IC24">
        <f t="shared" si="106"/>
        <v>3.37450176070343E-2</v>
      </c>
      <c r="ID24">
        <f t="shared" si="107"/>
        <v>0</v>
      </c>
      <c r="IE24">
        <f t="shared" si="108"/>
        <v>0</v>
      </c>
      <c r="IJ24">
        <v>22</v>
      </c>
      <c r="IK24">
        <v>0</v>
      </c>
      <c r="IL24">
        <f t="shared" si="109"/>
        <v>3.0645468490230265E-2</v>
      </c>
      <c r="IM24">
        <f t="shared" si="110"/>
        <v>0</v>
      </c>
      <c r="IN24">
        <f t="shared" si="111"/>
        <v>0</v>
      </c>
      <c r="IS24">
        <v>22</v>
      </c>
      <c r="IT24">
        <v>28</v>
      </c>
      <c r="IU24">
        <f t="shared" si="112"/>
        <v>0.2518570619941099</v>
      </c>
      <c r="IV24">
        <f t="shared" si="113"/>
        <v>0</v>
      </c>
      <c r="IW24">
        <f t="shared" si="114"/>
        <v>784</v>
      </c>
      <c r="JJ24">
        <v>22</v>
      </c>
      <c r="JK24">
        <v>0</v>
      </c>
      <c r="JL24">
        <f t="shared" si="115"/>
        <v>0.39877385342520866</v>
      </c>
      <c r="JM24">
        <f t="shared" si="116"/>
        <v>0</v>
      </c>
      <c r="JN24">
        <f t="shared" si="117"/>
        <v>0</v>
      </c>
      <c r="JS24">
        <v>22</v>
      </c>
      <c r="JT24">
        <v>-20.332608695652112</v>
      </c>
      <c r="JU24">
        <f t="shared" si="118"/>
        <v>0.33561214371165671</v>
      </c>
      <c r="JV24">
        <f t="shared" si="119"/>
        <v>0</v>
      </c>
      <c r="JW24">
        <f t="shared" si="120"/>
        <v>413.41497637050787</v>
      </c>
      <c r="KB24">
        <v>22</v>
      </c>
      <c r="KC24">
        <v>-12</v>
      </c>
      <c r="KD24">
        <f t="shared" si="121"/>
        <v>0.22463850142940439</v>
      </c>
      <c r="KE24">
        <f t="shared" si="122"/>
        <v>0</v>
      </c>
      <c r="KF24">
        <f t="shared" si="123"/>
        <v>144</v>
      </c>
      <c r="KK24">
        <v>22</v>
      </c>
      <c r="KL24">
        <v>0</v>
      </c>
      <c r="KM24">
        <f t="shared" si="124"/>
        <v>0.11938781696888205</v>
      </c>
      <c r="KN24">
        <f t="shared" si="125"/>
        <v>0</v>
      </c>
      <c r="KO24">
        <f t="shared" si="126"/>
        <v>0</v>
      </c>
      <c r="KT24">
        <v>22</v>
      </c>
      <c r="KU24">
        <v>-29.209803921568778</v>
      </c>
      <c r="KV24">
        <f t="shared" si="127"/>
        <v>4.6066099010759011E-2</v>
      </c>
      <c r="KW24">
        <f t="shared" si="128"/>
        <v>0</v>
      </c>
      <c r="KX24">
        <f t="shared" si="129"/>
        <v>853.21264513649476</v>
      </c>
      <c r="LC24">
        <v>22</v>
      </c>
      <c r="LD24">
        <v>36</v>
      </c>
      <c r="LE24">
        <f t="shared" si="130"/>
        <v>2.3550690846548362E-2</v>
      </c>
      <c r="LF24">
        <f t="shared" si="131"/>
        <v>0</v>
      </c>
      <c r="LG24">
        <f t="shared" si="132"/>
        <v>1296</v>
      </c>
      <c r="LL24">
        <v>22</v>
      </c>
      <c r="LM24">
        <v>0</v>
      </c>
      <c r="LN24">
        <f t="shared" si="133"/>
        <v>0.21286731861252411</v>
      </c>
      <c r="LO24">
        <f t="shared" si="134"/>
        <v>0</v>
      </c>
      <c r="LP24">
        <f t="shared" si="29"/>
        <v>0</v>
      </c>
      <c r="LU24">
        <v>22</v>
      </c>
      <c r="LV24">
        <v>-4</v>
      </c>
      <c r="LW24">
        <f t="shared" si="135"/>
        <v>0.44419535406031802</v>
      </c>
      <c r="LX24">
        <f t="shared" si="136"/>
        <v>0</v>
      </c>
      <c r="LY24">
        <f t="shared" si="30"/>
        <v>16</v>
      </c>
      <c r="MD24">
        <v>22</v>
      </c>
      <c r="ME24">
        <v>-8</v>
      </c>
      <c r="MF24">
        <f t="shared" si="137"/>
        <v>0.8821554882756415</v>
      </c>
      <c r="MG24">
        <f t="shared" si="138"/>
        <v>0</v>
      </c>
      <c r="MH24">
        <f t="shared" si="31"/>
        <v>64</v>
      </c>
      <c r="MM24">
        <v>22</v>
      </c>
      <c r="MN24">
        <v>0</v>
      </c>
      <c r="MO24">
        <f t="shared" si="139"/>
        <v>9.6404658555558409E-2</v>
      </c>
      <c r="MP24">
        <f t="shared" si="140"/>
        <v>0</v>
      </c>
      <c r="MQ24">
        <f t="shared" si="32"/>
        <v>0</v>
      </c>
      <c r="MV24">
        <v>22</v>
      </c>
      <c r="MW24">
        <v>0</v>
      </c>
      <c r="MX24">
        <f t="shared" si="141"/>
        <v>0.51730150158324184</v>
      </c>
      <c r="MY24">
        <f t="shared" si="142"/>
        <v>0</v>
      </c>
      <c r="MZ24">
        <f t="shared" si="33"/>
        <v>0</v>
      </c>
      <c r="NE24">
        <v>22</v>
      </c>
      <c r="NF24">
        <v>0</v>
      </c>
      <c r="NG24">
        <f t="shared" si="143"/>
        <v>0.32061084103342846</v>
      </c>
      <c r="NH24">
        <f t="shared" si="144"/>
        <v>0</v>
      </c>
      <c r="NI24">
        <f t="shared" si="34"/>
        <v>0</v>
      </c>
      <c r="NN24">
        <v>22</v>
      </c>
      <c r="NO24">
        <v>8</v>
      </c>
      <c r="NP24" t="e">
        <f t="shared" si="145"/>
        <v>#DIV/0!</v>
      </c>
      <c r="NQ24" t="e">
        <f t="shared" si="146"/>
        <v>#NUM!</v>
      </c>
      <c r="NR24" t="e">
        <f t="shared" si="35"/>
        <v>#NUM!</v>
      </c>
      <c r="NW24">
        <v>22</v>
      </c>
      <c r="NX24">
        <v>-10.19494949494959</v>
      </c>
      <c r="NY24" t="e">
        <f t="shared" si="147"/>
        <v>#DIV/0!</v>
      </c>
      <c r="NZ24" t="e">
        <f t="shared" si="148"/>
        <v>#NUM!</v>
      </c>
      <c r="OA24" t="e">
        <f t="shared" si="36"/>
        <v>#NUM!</v>
      </c>
      <c r="OF24">
        <v>22</v>
      </c>
      <c r="OG24">
        <f t="shared" si="164"/>
        <v>0</v>
      </c>
      <c r="OH24">
        <f t="shared" si="149"/>
        <v>2.8229193541228281E-2</v>
      </c>
      <c r="OI24">
        <f t="shared" si="150"/>
        <v>0</v>
      </c>
      <c r="OJ24">
        <f t="shared" si="37"/>
        <v>0</v>
      </c>
      <c r="OO24">
        <v>22</v>
      </c>
      <c r="OP24">
        <v>0</v>
      </c>
      <c r="OQ24">
        <f t="shared" si="151"/>
        <v>2.9162740142928578E-2</v>
      </c>
      <c r="OR24">
        <f t="shared" si="152"/>
        <v>0</v>
      </c>
      <c r="OS24">
        <f t="shared" si="38"/>
        <v>0</v>
      </c>
      <c r="OX24">
        <v>5.5</v>
      </c>
      <c r="OY24">
        <v>104</v>
      </c>
      <c r="OZ24">
        <f t="shared" si="153"/>
        <v>0.95927363724736292</v>
      </c>
      <c r="PA24">
        <f t="shared" si="154"/>
        <v>0</v>
      </c>
      <c r="PB24">
        <f t="shared" si="39"/>
        <v>10816</v>
      </c>
      <c r="PG24">
        <v>22</v>
      </c>
      <c r="PH24">
        <v>3.9999999999999929</v>
      </c>
      <c r="PI24">
        <f t="shared" si="155"/>
        <v>0.26910044923879589</v>
      </c>
      <c r="PJ24">
        <f t="shared" si="156"/>
        <v>0</v>
      </c>
      <c r="PK24">
        <f t="shared" si="40"/>
        <v>15.999999999999943</v>
      </c>
      <c r="PP24">
        <v>22</v>
      </c>
      <c r="PQ24">
        <v>59.9</v>
      </c>
      <c r="PR24">
        <f t="shared" si="157"/>
        <v>0.54245853039707914</v>
      </c>
      <c r="PS24">
        <f t="shared" si="158"/>
        <v>0</v>
      </c>
      <c r="PT24">
        <f t="shared" si="41"/>
        <v>3588.0099999999998</v>
      </c>
      <c r="PY24">
        <v>22</v>
      </c>
      <c r="PZ24">
        <v>0</v>
      </c>
      <c r="QA24">
        <f t="shared" si="159"/>
        <v>0.60081235861903093</v>
      </c>
      <c r="QB24">
        <f t="shared" si="160"/>
        <v>0</v>
      </c>
      <c r="QC24">
        <f t="shared" si="42"/>
        <v>0</v>
      </c>
      <c r="QH24">
        <v>22</v>
      </c>
      <c r="QI24">
        <v>0</v>
      </c>
      <c r="QJ24">
        <f t="shared" si="161"/>
        <v>0.64421180236066622</v>
      </c>
      <c r="QK24">
        <f t="shared" si="162"/>
        <v>0</v>
      </c>
      <c r="QL24">
        <f t="shared" si="43"/>
        <v>0</v>
      </c>
    </row>
    <row r="25" spans="1:454" x14ac:dyDescent="0.25">
      <c r="A25">
        <v>23</v>
      </c>
      <c r="B25">
        <v>0</v>
      </c>
      <c r="C25">
        <f t="shared" si="44"/>
        <v>0.40494178279367521</v>
      </c>
      <c r="D25">
        <f t="shared" si="45"/>
        <v>0</v>
      </c>
      <c r="E25">
        <f t="shared" si="46"/>
        <v>0</v>
      </c>
      <c r="J25">
        <v>23</v>
      </c>
      <c r="K25">
        <v>0</v>
      </c>
      <c r="L25">
        <f t="shared" si="47"/>
        <v>0.18920870947547452</v>
      </c>
      <c r="M25">
        <f t="shared" si="48"/>
        <v>0</v>
      </c>
      <c r="N25">
        <f t="shared" si="49"/>
        <v>0</v>
      </c>
      <c r="S25">
        <v>23</v>
      </c>
      <c r="T25">
        <v>0</v>
      </c>
      <c r="U25">
        <f t="shared" si="50"/>
        <v>0.54054822427097249</v>
      </c>
      <c r="V25">
        <f t="shared" si="51"/>
        <v>0</v>
      </c>
      <c r="W25">
        <f t="shared" si="52"/>
        <v>0</v>
      </c>
      <c r="AB25">
        <v>23</v>
      </c>
      <c r="AC25">
        <v>-1.7999999999999972</v>
      </c>
      <c r="AD25">
        <f t="shared" si="53"/>
        <v>0.21421471314694757</v>
      </c>
      <c r="AE25">
        <f t="shared" si="54"/>
        <v>0</v>
      </c>
      <c r="AF25">
        <f t="shared" si="55"/>
        <v>3.2399999999999896</v>
      </c>
      <c r="AK25">
        <v>23</v>
      </c>
      <c r="AL25">
        <v>-0.68965517241379359</v>
      </c>
      <c r="AM25">
        <f t="shared" si="56"/>
        <v>0.72985533725745377</v>
      </c>
      <c r="AN25">
        <f t="shared" si="57"/>
        <v>0</v>
      </c>
      <c r="AO25">
        <f t="shared" si="58"/>
        <v>0.47562425683709936</v>
      </c>
      <c r="AT25">
        <v>23</v>
      </c>
      <c r="AU25">
        <v>0.18999999999999773</v>
      </c>
      <c r="AV25">
        <f t="shared" si="59"/>
        <v>0.56311393138991617</v>
      </c>
      <c r="AW25">
        <f t="shared" si="60"/>
        <v>0</v>
      </c>
      <c r="AX25">
        <f t="shared" si="61"/>
        <v>3.6099999999999133E-2</v>
      </c>
      <c r="BC25">
        <v>23</v>
      </c>
      <c r="BD25">
        <v>0</v>
      </c>
      <c r="BE25">
        <f t="shared" si="62"/>
        <v>0.2608391550057606</v>
      </c>
      <c r="BF25">
        <f t="shared" si="63"/>
        <v>0</v>
      </c>
      <c r="BG25">
        <f t="shared" si="0"/>
        <v>0</v>
      </c>
      <c r="BL25">
        <v>23</v>
      </c>
      <c r="BM25">
        <v>0</v>
      </c>
      <c r="BN25">
        <f t="shared" si="64"/>
        <v>0.10527926489925897</v>
      </c>
      <c r="BO25">
        <f t="shared" si="65"/>
        <v>0</v>
      </c>
      <c r="BP25">
        <f t="shared" si="1"/>
        <v>0</v>
      </c>
      <c r="BU25">
        <v>23</v>
      </c>
      <c r="BV25">
        <v>0</v>
      </c>
      <c r="BW25">
        <f t="shared" si="66"/>
        <v>0.68404064238898954</v>
      </c>
      <c r="BX25">
        <f t="shared" si="67"/>
        <v>0</v>
      </c>
      <c r="BY25">
        <f t="shared" si="2"/>
        <v>0</v>
      </c>
      <c r="CD25">
        <v>23</v>
      </c>
      <c r="CE25">
        <v>12</v>
      </c>
      <c r="CF25">
        <f t="shared" si="68"/>
        <v>0.48874349787545107</v>
      </c>
      <c r="CG25">
        <f t="shared" si="69"/>
        <v>0</v>
      </c>
      <c r="CH25">
        <f t="shared" si="3"/>
        <v>144</v>
      </c>
      <c r="CM25">
        <v>23</v>
      </c>
      <c r="CN25">
        <v>-1.741935483870904</v>
      </c>
      <c r="CO25">
        <f t="shared" si="70"/>
        <v>0.34548131355226036</v>
      </c>
      <c r="CP25">
        <f t="shared" si="71"/>
        <v>0</v>
      </c>
      <c r="CQ25">
        <f t="shared" si="4"/>
        <v>3.0343392299685603</v>
      </c>
      <c r="CV25">
        <v>23</v>
      </c>
      <c r="CW25">
        <v>-8.215000000000181</v>
      </c>
      <c r="CX25">
        <f t="shared" si="72"/>
        <v>0.16028659359652775</v>
      </c>
      <c r="CY25">
        <f t="shared" si="73"/>
        <v>0</v>
      </c>
      <c r="CZ25">
        <f t="shared" si="5"/>
        <v>67.486225000002975</v>
      </c>
      <c r="DE25">
        <v>23</v>
      </c>
      <c r="DF25">
        <v>0</v>
      </c>
      <c r="DG25">
        <f t="shared" si="74"/>
        <v>5.9626231876882818E-2</v>
      </c>
      <c r="DH25">
        <f t="shared" si="75"/>
        <v>0</v>
      </c>
      <c r="DI25">
        <f t="shared" si="6"/>
        <v>0</v>
      </c>
      <c r="DN25">
        <v>23</v>
      </c>
      <c r="DO25">
        <v>0</v>
      </c>
      <c r="DP25">
        <f t="shared" si="76"/>
        <v>0.54666547604055116</v>
      </c>
      <c r="DQ25">
        <f t="shared" si="77"/>
        <v>0</v>
      </c>
      <c r="DR25">
        <f t="shared" si="7"/>
        <v>0</v>
      </c>
      <c r="DW25">
        <v>23</v>
      </c>
      <c r="DX25">
        <v>0</v>
      </c>
      <c r="DY25">
        <f t="shared" si="78"/>
        <v>0.45671481053386959</v>
      </c>
      <c r="DZ25">
        <f t="shared" si="79"/>
        <v>0</v>
      </c>
      <c r="EA25">
        <f t="shared" si="8"/>
        <v>0</v>
      </c>
      <c r="EF25">
        <v>23</v>
      </c>
      <c r="EG25">
        <v>12.200000000000003</v>
      </c>
      <c r="EH25">
        <f t="shared" si="80"/>
        <v>0.35466094727885156</v>
      </c>
      <c r="EI25">
        <f t="shared" si="81"/>
        <v>0</v>
      </c>
      <c r="EJ25">
        <f t="shared" si="9"/>
        <v>148.84000000000006</v>
      </c>
      <c r="EO25">
        <v>23</v>
      </c>
      <c r="EP25">
        <v>-29.640229885057458</v>
      </c>
      <c r="EQ25">
        <f t="shared" si="82"/>
        <v>0.18512905431714743</v>
      </c>
      <c r="ER25">
        <f t="shared" si="83"/>
        <v>0</v>
      </c>
      <c r="ES25">
        <f t="shared" si="10"/>
        <v>878.54322763905327</v>
      </c>
      <c r="EX25">
        <v>23</v>
      </c>
      <c r="EY25">
        <v>4</v>
      </c>
      <c r="EZ25">
        <f t="shared" si="84"/>
        <v>7.4058077612728923E-2</v>
      </c>
      <c r="FA25">
        <f t="shared" si="85"/>
        <v>0</v>
      </c>
      <c r="FB25">
        <f t="shared" si="11"/>
        <v>16</v>
      </c>
      <c r="FG25">
        <v>23</v>
      </c>
      <c r="FH25">
        <v>0</v>
      </c>
      <c r="FI25">
        <f t="shared" si="86"/>
        <v>0.40071342423365358</v>
      </c>
      <c r="FJ25">
        <f t="shared" si="87"/>
        <v>0</v>
      </c>
      <c r="FK25">
        <f t="shared" si="12"/>
        <v>0</v>
      </c>
      <c r="FP25">
        <v>23</v>
      </c>
      <c r="FQ25">
        <v>8</v>
      </c>
      <c r="FR25" t="e">
        <f t="shared" si="88"/>
        <v>#DIV/0!</v>
      </c>
      <c r="FS25" t="e">
        <f t="shared" si="89"/>
        <v>#NUM!</v>
      </c>
      <c r="FT25" t="e">
        <f t="shared" si="13"/>
        <v>#NUM!</v>
      </c>
      <c r="FY25">
        <v>23</v>
      </c>
      <c r="FZ25">
        <v>0</v>
      </c>
      <c r="GA25">
        <f t="shared" si="90"/>
        <v>0.27307433694432293</v>
      </c>
      <c r="GB25">
        <f t="shared" si="91"/>
        <v>0</v>
      </c>
      <c r="GC25">
        <f t="shared" si="14"/>
        <v>0</v>
      </c>
      <c r="GH25">
        <v>23</v>
      </c>
      <c r="GI25">
        <v>0</v>
      </c>
      <c r="GJ25">
        <f t="shared" si="92"/>
        <v>0.30145368306535492</v>
      </c>
      <c r="GK25">
        <f t="shared" si="93"/>
        <v>0</v>
      </c>
      <c r="GL25">
        <f t="shared" si="15"/>
        <v>0</v>
      </c>
      <c r="GQ25">
        <v>23</v>
      </c>
      <c r="GR25">
        <v>1.9775280898876417</v>
      </c>
      <c r="GS25">
        <f t="shared" si="94"/>
        <v>0.16945677915315774</v>
      </c>
      <c r="GT25">
        <f t="shared" si="95"/>
        <v>0</v>
      </c>
      <c r="GU25">
        <f t="shared" si="96"/>
        <v>3.9106173462946647</v>
      </c>
      <c r="GZ25">
        <v>23</v>
      </c>
      <c r="HA25">
        <v>-12.506249999999994</v>
      </c>
      <c r="HB25">
        <f t="shared" si="97"/>
        <v>0.14743589743589744</v>
      </c>
      <c r="HC25">
        <f t="shared" si="98"/>
        <v>0</v>
      </c>
      <c r="HD25">
        <f t="shared" si="99"/>
        <v>156.40628906249987</v>
      </c>
      <c r="HI25">
        <v>23</v>
      </c>
      <c r="HJ25">
        <v>0</v>
      </c>
      <c r="HK25">
        <f t="shared" si="100"/>
        <v>8.2142857142857142E-2</v>
      </c>
      <c r="HL25">
        <f t="shared" si="101"/>
        <v>0</v>
      </c>
      <c r="HM25">
        <f t="shared" si="102"/>
        <v>0</v>
      </c>
      <c r="HR25">
        <v>102</v>
      </c>
      <c r="HS25">
        <v>40.1</v>
      </c>
      <c r="HT25" t="e">
        <f t="shared" si="103"/>
        <v>#DIV/0!</v>
      </c>
      <c r="HU25" t="e">
        <f t="shared" si="104"/>
        <v>#NUM!</v>
      </c>
      <c r="HV25" t="e">
        <f t="shared" si="105"/>
        <v>#NUM!</v>
      </c>
      <c r="IA25">
        <v>23</v>
      </c>
      <c r="IB25">
        <v>0</v>
      </c>
      <c r="IC25">
        <f t="shared" si="106"/>
        <v>3.527888204371768E-2</v>
      </c>
      <c r="ID25">
        <f t="shared" si="107"/>
        <v>0</v>
      </c>
      <c r="IE25">
        <f t="shared" si="108"/>
        <v>0</v>
      </c>
      <c r="IJ25">
        <v>23</v>
      </c>
      <c r="IK25">
        <v>0</v>
      </c>
      <c r="IL25">
        <f t="shared" si="109"/>
        <v>3.2038444330695276E-2</v>
      </c>
      <c r="IM25">
        <f t="shared" si="110"/>
        <v>0</v>
      </c>
      <c r="IN25">
        <f t="shared" si="111"/>
        <v>0</v>
      </c>
      <c r="IS25">
        <v>23</v>
      </c>
      <c r="IT25">
        <v>25</v>
      </c>
      <c r="IU25">
        <f t="shared" si="112"/>
        <v>0.26330511026656944</v>
      </c>
      <c r="IV25">
        <f t="shared" si="113"/>
        <v>0</v>
      </c>
      <c r="IW25">
        <f t="shared" si="114"/>
        <v>625</v>
      </c>
      <c r="JJ25">
        <v>23</v>
      </c>
      <c r="JK25">
        <v>0</v>
      </c>
      <c r="JL25">
        <f t="shared" si="115"/>
        <v>0.41689993767180905</v>
      </c>
      <c r="JM25">
        <f t="shared" si="116"/>
        <v>0</v>
      </c>
      <c r="JN25">
        <f t="shared" si="117"/>
        <v>0</v>
      </c>
      <c r="JS25">
        <v>23</v>
      </c>
      <c r="JT25">
        <v>-4.2326086956521038</v>
      </c>
      <c r="JU25">
        <f t="shared" si="118"/>
        <v>0.35086724115309564</v>
      </c>
      <c r="JV25">
        <f t="shared" si="119"/>
        <v>0</v>
      </c>
      <c r="JW25">
        <f t="shared" si="120"/>
        <v>17.914976370509805</v>
      </c>
      <c r="KB25">
        <v>23</v>
      </c>
      <c r="KC25">
        <v>-8</v>
      </c>
      <c r="KD25">
        <f t="shared" si="121"/>
        <v>0.23484934240346825</v>
      </c>
      <c r="KE25">
        <f t="shared" si="122"/>
        <v>0</v>
      </c>
      <c r="KF25">
        <f t="shared" si="123"/>
        <v>64</v>
      </c>
      <c r="KK25">
        <v>23</v>
      </c>
      <c r="KL25">
        <v>0</v>
      </c>
      <c r="KM25">
        <f t="shared" si="124"/>
        <v>0.12481453592201305</v>
      </c>
      <c r="KN25">
        <f t="shared" si="125"/>
        <v>0</v>
      </c>
      <c r="KO25">
        <f t="shared" si="126"/>
        <v>0</v>
      </c>
      <c r="KT25">
        <v>23</v>
      </c>
      <c r="KU25">
        <v>10.590196078431219</v>
      </c>
      <c r="KV25">
        <f t="shared" si="127"/>
        <v>4.8160012602157153E-2</v>
      </c>
      <c r="KW25">
        <f t="shared" si="128"/>
        <v>0</v>
      </c>
      <c r="KX25">
        <f t="shared" si="129"/>
        <v>112.15225297961997</v>
      </c>
      <c r="LC25">
        <v>23</v>
      </c>
      <c r="LD25">
        <v>13</v>
      </c>
      <c r="LE25">
        <f t="shared" si="130"/>
        <v>2.4621176794118741E-2</v>
      </c>
      <c r="LF25">
        <f t="shared" si="131"/>
        <v>0</v>
      </c>
      <c r="LG25">
        <f t="shared" si="132"/>
        <v>169</v>
      </c>
      <c r="LL25">
        <v>23</v>
      </c>
      <c r="LM25">
        <v>0</v>
      </c>
      <c r="LN25">
        <f t="shared" si="133"/>
        <v>0.22254310582218431</v>
      </c>
      <c r="LO25">
        <f t="shared" si="134"/>
        <v>0</v>
      </c>
      <c r="LP25">
        <f t="shared" si="29"/>
        <v>0</v>
      </c>
      <c r="LU25">
        <v>23</v>
      </c>
      <c r="LV25">
        <v>-4</v>
      </c>
      <c r="LW25">
        <f t="shared" si="135"/>
        <v>0.46438605197215066</v>
      </c>
      <c r="LX25">
        <f t="shared" si="136"/>
        <v>0</v>
      </c>
      <c r="LY25">
        <f t="shared" si="30"/>
        <v>16</v>
      </c>
      <c r="MD25">
        <v>23</v>
      </c>
      <c r="ME25">
        <v>9</v>
      </c>
      <c r="MF25">
        <f t="shared" si="137"/>
        <v>0.92225346501544336</v>
      </c>
      <c r="MG25">
        <f t="shared" si="138"/>
        <v>0</v>
      </c>
      <c r="MH25">
        <f t="shared" si="31"/>
        <v>81</v>
      </c>
      <c r="MM25">
        <v>23</v>
      </c>
      <c r="MN25">
        <v>4</v>
      </c>
      <c r="MO25">
        <f t="shared" si="139"/>
        <v>0.10078668848990197</v>
      </c>
      <c r="MP25">
        <f t="shared" si="140"/>
        <v>0</v>
      </c>
      <c r="MQ25">
        <f t="shared" si="32"/>
        <v>16</v>
      </c>
      <c r="MV25">
        <v>23</v>
      </c>
      <c r="MW25">
        <v>0</v>
      </c>
      <c r="MX25">
        <f t="shared" si="141"/>
        <v>0.54081520620066192</v>
      </c>
      <c r="MY25">
        <f t="shared" si="142"/>
        <v>0</v>
      </c>
      <c r="MZ25">
        <f t="shared" si="33"/>
        <v>0</v>
      </c>
      <c r="NE25">
        <v>23</v>
      </c>
      <c r="NF25">
        <v>0</v>
      </c>
      <c r="NG25">
        <f t="shared" si="143"/>
        <v>0.3351840610804025</v>
      </c>
      <c r="NH25">
        <f t="shared" si="144"/>
        <v>0</v>
      </c>
      <c r="NI25">
        <f t="shared" si="34"/>
        <v>0</v>
      </c>
      <c r="NN25">
        <v>23</v>
      </c>
      <c r="NO25">
        <v>8</v>
      </c>
      <c r="NP25" t="e">
        <f t="shared" si="145"/>
        <v>#DIV/0!</v>
      </c>
      <c r="NQ25" t="e">
        <f t="shared" si="146"/>
        <v>#NUM!</v>
      </c>
      <c r="NR25" t="e">
        <f t="shared" si="35"/>
        <v>#NUM!</v>
      </c>
      <c r="NW25">
        <v>23</v>
      </c>
      <c r="NX25">
        <v>-6.19494949494959</v>
      </c>
      <c r="NY25" t="e">
        <f t="shared" si="147"/>
        <v>#DIV/0!</v>
      </c>
      <c r="NZ25" t="e">
        <f t="shared" si="148"/>
        <v>#NUM!</v>
      </c>
      <c r="OA25" t="e">
        <f t="shared" si="36"/>
        <v>#NUM!</v>
      </c>
      <c r="OF25">
        <v>23</v>
      </c>
      <c r="OG25">
        <f>140-(136)</f>
        <v>4</v>
      </c>
      <c r="OH25">
        <f t="shared" si="149"/>
        <v>2.9512338702193202E-2</v>
      </c>
      <c r="OI25">
        <f t="shared" si="150"/>
        <v>0</v>
      </c>
      <c r="OJ25">
        <f t="shared" si="37"/>
        <v>16</v>
      </c>
      <c r="OO25">
        <v>23</v>
      </c>
      <c r="OP25">
        <v>0</v>
      </c>
      <c r="OQ25">
        <f t="shared" si="151"/>
        <v>3.0488319240334426E-2</v>
      </c>
      <c r="OR25">
        <f t="shared" si="152"/>
        <v>0</v>
      </c>
      <c r="OS25">
        <f t="shared" si="38"/>
        <v>0</v>
      </c>
      <c r="OX25">
        <v>5.75</v>
      </c>
      <c r="OY25">
        <v>156</v>
      </c>
      <c r="OZ25">
        <f t="shared" si="153"/>
        <v>1.0028769843949703</v>
      </c>
      <c r="PA25">
        <f t="shared" si="154"/>
        <v>34.499583846274433</v>
      </c>
      <c r="PB25">
        <f t="shared" si="39"/>
        <v>14762.351125528498</v>
      </c>
      <c r="PG25">
        <v>23</v>
      </c>
      <c r="PH25">
        <v>0</v>
      </c>
      <c r="PI25">
        <f t="shared" si="155"/>
        <v>0.28133228784055936</v>
      </c>
      <c r="PJ25">
        <f t="shared" si="156"/>
        <v>0</v>
      </c>
      <c r="PK25">
        <f t="shared" si="40"/>
        <v>0</v>
      </c>
      <c r="PP25">
        <v>23</v>
      </c>
      <c r="PQ25">
        <v>-4</v>
      </c>
      <c r="PR25">
        <f t="shared" si="157"/>
        <v>0.56711573632421919</v>
      </c>
      <c r="PS25">
        <f t="shared" si="158"/>
        <v>0</v>
      </c>
      <c r="PT25">
        <f t="shared" si="41"/>
        <v>16</v>
      </c>
      <c r="PY25">
        <v>23</v>
      </c>
      <c r="PZ25">
        <v>0</v>
      </c>
      <c r="QA25">
        <f t="shared" si="159"/>
        <v>0.6281220112835324</v>
      </c>
      <c r="QB25">
        <f t="shared" si="160"/>
        <v>0</v>
      </c>
      <c r="QC25">
        <f t="shared" si="42"/>
        <v>0</v>
      </c>
      <c r="QH25">
        <v>23</v>
      </c>
      <c r="QI25">
        <v>0</v>
      </c>
      <c r="QJ25">
        <f t="shared" si="161"/>
        <v>0.67349415701342374</v>
      </c>
      <c r="QK25">
        <f t="shared" si="162"/>
        <v>0</v>
      </c>
      <c r="QL25">
        <f t="shared" si="43"/>
        <v>0</v>
      </c>
    </row>
    <row r="26" spans="1:454" x14ac:dyDescent="0.25">
      <c r="A26">
        <v>24</v>
      </c>
      <c r="B26">
        <v>0</v>
      </c>
      <c r="C26">
        <f t="shared" si="44"/>
        <v>0.42254794726296546</v>
      </c>
      <c r="D26">
        <f t="shared" si="45"/>
        <v>0</v>
      </c>
      <c r="E26">
        <f t="shared" si="46"/>
        <v>0</v>
      </c>
      <c r="J26">
        <v>24</v>
      </c>
      <c r="K26">
        <v>0</v>
      </c>
      <c r="L26">
        <f t="shared" si="47"/>
        <v>0.19743517510484299</v>
      </c>
      <c r="M26">
        <f t="shared" si="48"/>
        <v>0</v>
      </c>
      <c r="N26">
        <f t="shared" si="49"/>
        <v>0</v>
      </c>
      <c r="S26">
        <v>24</v>
      </c>
      <c r="T26">
        <v>0</v>
      </c>
      <c r="U26">
        <f t="shared" si="50"/>
        <v>0.56405032097840613</v>
      </c>
      <c r="V26">
        <f t="shared" si="51"/>
        <v>0</v>
      </c>
      <c r="W26">
        <f t="shared" si="52"/>
        <v>0</v>
      </c>
      <c r="AB26">
        <v>24</v>
      </c>
      <c r="AC26">
        <v>-1.7999999999999972</v>
      </c>
      <c r="AD26">
        <f t="shared" si="53"/>
        <v>0.22352839632724963</v>
      </c>
      <c r="AE26">
        <f t="shared" si="54"/>
        <v>0</v>
      </c>
      <c r="AF26">
        <f t="shared" si="55"/>
        <v>3.2399999999999896</v>
      </c>
      <c r="AK26">
        <v>24</v>
      </c>
      <c r="AL26">
        <v>-0.68965517241379359</v>
      </c>
      <c r="AM26">
        <f t="shared" si="56"/>
        <v>0.76158817800777778</v>
      </c>
      <c r="AN26">
        <f t="shared" si="57"/>
        <v>0</v>
      </c>
      <c r="AO26">
        <f t="shared" si="58"/>
        <v>0.47562425683709936</v>
      </c>
      <c r="AT26">
        <v>24</v>
      </c>
      <c r="AU26">
        <v>2.2399999999999984</v>
      </c>
      <c r="AV26">
        <f t="shared" si="59"/>
        <v>0.58759714579817335</v>
      </c>
      <c r="AW26">
        <f t="shared" si="60"/>
        <v>0</v>
      </c>
      <c r="AX26">
        <f t="shared" si="61"/>
        <v>5.0175999999999927</v>
      </c>
      <c r="BC26">
        <v>24</v>
      </c>
      <c r="BD26">
        <v>0</v>
      </c>
      <c r="BE26">
        <f t="shared" si="62"/>
        <v>0.27217998783209801</v>
      </c>
      <c r="BF26">
        <f t="shared" si="63"/>
        <v>0</v>
      </c>
      <c r="BG26">
        <f t="shared" si="0"/>
        <v>0</v>
      </c>
      <c r="BL26">
        <v>24</v>
      </c>
      <c r="BM26">
        <v>0</v>
      </c>
      <c r="BN26">
        <f t="shared" si="64"/>
        <v>0.10985662424270501</v>
      </c>
      <c r="BO26">
        <f t="shared" si="65"/>
        <v>0</v>
      </c>
      <c r="BP26">
        <f t="shared" si="1"/>
        <v>0</v>
      </c>
      <c r="BU26">
        <v>24</v>
      </c>
      <c r="BV26">
        <v>0</v>
      </c>
      <c r="BW26">
        <f t="shared" si="66"/>
        <v>0.71378153988416304</v>
      </c>
      <c r="BX26">
        <f t="shared" si="67"/>
        <v>0</v>
      </c>
      <c r="BY26">
        <f t="shared" si="2"/>
        <v>0</v>
      </c>
      <c r="CD26">
        <v>24</v>
      </c>
      <c r="CE26">
        <v>14</v>
      </c>
      <c r="CF26">
        <f t="shared" si="68"/>
        <v>0.50999321517438378</v>
      </c>
      <c r="CG26">
        <f t="shared" si="69"/>
        <v>0</v>
      </c>
      <c r="CH26">
        <f t="shared" si="3"/>
        <v>196</v>
      </c>
      <c r="CM26">
        <v>24</v>
      </c>
      <c r="CN26">
        <v>-1.741935483870904</v>
      </c>
      <c r="CO26">
        <f t="shared" si="70"/>
        <v>0.36050224022844557</v>
      </c>
      <c r="CP26">
        <f t="shared" si="71"/>
        <v>0</v>
      </c>
      <c r="CQ26">
        <f t="shared" si="4"/>
        <v>3.0343392299685603</v>
      </c>
      <c r="CV26">
        <v>24</v>
      </c>
      <c r="CW26">
        <v>-8.215000000000181</v>
      </c>
      <c r="CX26">
        <f t="shared" si="72"/>
        <v>0.16725557592681156</v>
      </c>
      <c r="CY26">
        <f t="shared" si="73"/>
        <v>0</v>
      </c>
      <c r="CZ26">
        <f t="shared" si="5"/>
        <v>67.486225000002975</v>
      </c>
      <c r="DE26">
        <v>24</v>
      </c>
      <c r="DF26">
        <v>0</v>
      </c>
      <c r="DG26">
        <f t="shared" si="74"/>
        <v>6.2218676741095116E-2</v>
      </c>
      <c r="DH26">
        <f t="shared" si="75"/>
        <v>0</v>
      </c>
      <c r="DI26">
        <f t="shared" si="6"/>
        <v>0</v>
      </c>
      <c r="DN26">
        <v>24</v>
      </c>
      <c r="DO26">
        <v>0</v>
      </c>
      <c r="DP26">
        <f t="shared" si="76"/>
        <v>0.57043354021622728</v>
      </c>
      <c r="DQ26">
        <f t="shared" si="77"/>
        <v>0</v>
      </c>
      <c r="DR26">
        <f t="shared" si="7"/>
        <v>0</v>
      </c>
      <c r="DW26">
        <v>24</v>
      </c>
      <c r="DX26">
        <v>0</v>
      </c>
      <c r="DY26">
        <f t="shared" si="78"/>
        <v>0.47657197620925518</v>
      </c>
      <c r="DZ26">
        <f t="shared" si="79"/>
        <v>0</v>
      </c>
      <c r="EA26">
        <f t="shared" si="8"/>
        <v>0</v>
      </c>
      <c r="EF26">
        <v>24</v>
      </c>
      <c r="EG26">
        <v>12.200000000000003</v>
      </c>
      <c r="EH26">
        <f t="shared" si="80"/>
        <v>0.37008098846488857</v>
      </c>
      <c r="EI26">
        <f t="shared" si="81"/>
        <v>0</v>
      </c>
      <c r="EJ26">
        <f t="shared" si="9"/>
        <v>148.84000000000006</v>
      </c>
      <c r="EO26">
        <v>24</v>
      </c>
      <c r="EP26">
        <v>-17.540229885057457</v>
      </c>
      <c r="EQ26">
        <f t="shared" si="82"/>
        <v>0.19317814363528429</v>
      </c>
      <c r="ER26">
        <f t="shared" si="83"/>
        <v>0</v>
      </c>
      <c r="ES26">
        <f t="shared" si="10"/>
        <v>307.65966442066269</v>
      </c>
      <c r="EX26">
        <v>24</v>
      </c>
      <c r="EY26">
        <v>4</v>
      </c>
      <c r="EZ26">
        <f t="shared" si="84"/>
        <v>7.7277994030673661E-2</v>
      </c>
      <c r="FA26">
        <f t="shared" si="85"/>
        <v>0</v>
      </c>
      <c r="FB26">
        <f t="shared" si="11"/>
        <v>16</v>
      </c>
      <c r="FG26">
        <v>24</v>
      </c>
      <c r="FH26">
        <v>0</v>
      </c>
      <c r="FI26">
        <f t="shared" si="86"/>
        <v>0.41813574702642115</v>
      </c>
      <c r="FJ26">
        <f t="shared" si="87"/>
        <v>0</v>
      </c>
      <c r="FK26">
        <f t="shared" si="12"/>
        <v>0</v>
      </c>
      <c r="FP26">
        <v>24</v>
      </c>
      <c r="FQ26">
        <v>8</v>
      </c>
      <c r="FR26" t="e">
        <f t="shared" si="88"/>
        <v>#DIV/0!</v>
      </c>
      <c r="FS26" t="e">
        <f t="shared" si="89"/>
        <v>#NUM!</v>
      </c>
      <c r="FT26" t="e">
        <f t="shared" si="13"/>
        <v>#NUM!</v>
      </c>
      <c r="FY26">
        <v>24</v>
      </c>
      <c r="FZ26">
        <v>0</v>
      </c>
      <c r="GA26">
        <f t="shared" si="90"/>
        <v>0.28494713420277179</v>
      </c>
      <c r="GB26">
        <f t="shared" si="91"/>
        <v>0</v>
      </c>
      <c r="GC26">
        <f t="shared" si="14"/>
        <v>0</v>
      </c>
      <c r="GH26">
        <v>24</v>
      </c>
      <c r="GI26">
        <v>0</v>
      </c>
      <c r="GJ26">
        <f t="shared" si="92"/>
        <v>0.31456036493776168</v>
      </c>
      <c r="GK26">
        <f t="shared" si="93"/>
        <v>0</v>
      </c>
      <c r="GL26">
        <f t="shared" si="15"/>
        <v>0</v>
      </c>
      <c r="GQ26">
        <v>24</v>
      </c>
      <c r="GR26">
        <v>1.9775280898876417</v>
      </c>
      <c r="GS26">
        <f t="shared" si="94"/>
        <v>0.17682446520329503</v>
      </c>
      <c r="GT26">
        <f t="shared" si="95"/>
        <v>0</v>
      </c>
      <c r="GU26">
        <f t="shared" si="96"/>
        <v>3.9106173462946647</v>
      </c>
      <c r="GZ26">
        <v>24</v>
      </c>
      <c r="HA26">
        <v>-12.506249999999994</v>
      </c>
      <c r="HB26">
        <f t="shared" si="97"/>
        <v>0.15384615384615385</v>
      </c>
      <c r="HC26">
        <f t="shared" si="98"/>
        <v>0</v>
      </c>
      <c r="HD26">
        <f t="shared" si="99"/>
        <v>156.40628906249987</v>
      </c>
      <c r="HI26">
        <v>24</v>
      </c>
      <c r="HJ26">
        <v>0</v>
      </c>
      <c r="HK26">
        <f t="shared" si="100"/>
        <v>8.5714285714285715E-2</v>
      </c>
      <c r="HL26">
        <f t="shared" si="101"/>
        <v>0</v>
      </c>
      <c r="HM26">
        <f t="shared" si="102"/>
        <v>0</v>
      </c>
      <c r="HR26">
        <v>103</v>
      </c>
      <c r="HS26">
        <v>38.1</v>
      </c>
      <c r="HT26" t="e">
        <f t="shared" si="103"/>
        <v>#DIV/0!</v>
      </c>
      <c r="HU26" t="e">
        <f t="shared" si="104"/>
        <v>#NUM!</v>
      </c>
      <c r="HV26" t="e">
        <f t="shared" si="105"/>
        <v>#NUM!</v>
      </c>
      <c r="IA26">
        <v>24</v>
      </c>
      <c r="IB26">
        <v>0</v>
      </c>
      <c r="IC26">
        <f t="shared" si="106"/>
        <v>3.6812746480401053E-2</v>
      </c>
      <c r="ID26">
        <f t="shared" si="107"/>
        <v>0</v>
      </c>
      <c r="IE26">
        <f t="shared" si="108"/>
        <v>0</v>
      </c>
      <c r="IJ26">
        <v>24</v>
      </c>
      <c r="IK26">
        <v>0</v>
      </c>
      <c r="IL26">
        <f t="shared" si="109"/>
        <v>3.3431420171160284E-2</v>
      </c>
      <c r="IM26">
        <f t="shared" si="110"/>
        <v>0</v>
      </c>
      <c r="IN26">
        <f t="shared" si="111"/>
        <v>0</v>
      </c>
      <c r="IS26">
        <v>24</v>
      </c>
      <c r="IT26">
        <v>8</v>
      </c>
      <c r="IU26">
        <f t="shared" si="112"/>
        <v>0.27475315853902899</v>
      </c>
      <c r="IV26">
        <f t="shared" si="113"/>
        <v>0</v>
      </c>
      <c r="IW26">
        <f t="shared" si="114"/>
        <v>64</v>
      </c>
      <c r="JJ26">
        <v>24</v>
      </c>
      <c r="JK26">
        <v>0</v>
      </c>
      <c r="JL26">
        <f t="shared" si="115"/>
        <v>0.43502602191840944</v>
      </c>
      <c r="JM26">
        <f t="shared" si="116"/>
        <v>0</v>
      </c>
      <c r="JN26">
        <f t="shared" si="117"/>
        <v>0</v>
      </c>
      <c r="JS26">
        <v>24</v>
      </c>
      <c r="JT26">
        <v>-16.232608695652104</v>
      </c>
      <c r="JU26">
        <f t="shared" si="118"/>
        <v>0.36612233859453464</v>
      </c>
      <c r="JV26">
        <f t="shared" si="119"/>
        <v>0</v>
      </c>
      <c r="JW26">
        <f t="shared" si="120"/>
        <v>263.4975850661603</v>
      </c>
      <c r="KB26">
        <v>24</v>
      </c>
      <c r="KC26">
        <v>-12</v>
      </c>
      <c r="KD26">
        <f t="shared" si="121"/>
        <v>0.24506018337753208</v>
      </c>
      <c r="KE26">
        <f t="shared" si="122"/>
        <v>0</v>
      </c>
      <c r="KF26">
        <f t="shared" si="123"/>
        <v>144</v>
      </c>
      <c r="KK26">
        <v>24</v>
      </c>
      <c r="KL26">
        <v>0</v>
      </c>
      <c r="KM26">
        <f t="shared" si="124"/>
        <v>0.13024125487514404</v>
      </c>
      <c r="KN26">
        <f t="shared" si="125"/>
        <v>0</v>
      </c>
      <c r="KO26">
        <f t="shared" si="126"/>
        <v>0</v>
      </c>
      <c r="KT26">
        <v>24</v>
      </c>
      <c r="KU26">
        <v>-33.609803921568783</v>
      </c>
      <c r="KV26">
        <f t="shared" si="127"/>
        <v>5.0253926193555287E-2</v>
      </c>
      <c r="KW26">
        <f t="shared" si="128"/>
        <v>0</v>
      </c>
      <c r="KX26">
        <f t="shared" si="129"/>
        <v>1129.6189196463004</v>
      </c>
      <c r="LC26">
        <v>24</v>
      </c>
      <c r="LD26">
        <v>16</v>
      </c>
      <c r="LE26">
        <f t="shared" si="130"/>
        <v>2.5691662741689124E-2</v>
      </c>
      <c r="LF26">
        <f t="shared" si="131"/>
        <v>0</v>
      </c>
      <c r="LG26">
        <f t="shared" si="132"/>
        <v>256</v>
      </c>
      <c r="LL26">
        <v>24</v>
      </c>
      <c r="LM26">
        <v>0</v>
      </c>
      <c r="LN26">
        <f t="shared" si="133"/>
        <v>0.23221889303184448</v>
      </c>
      <c r="LO26">
        <f t="shared" si="134"/>
        <v>0</v>
      </c>
      <c r="LP26">
        <f t="shared" si="29"/>
        <v>0</v>
      </c>
      <c r="LU26">
        <v>24</v>
      </c>
      <c r="LV26">
        <v>19.999999999999993</v>
      </c>
      <c r="LW26">
        <f t="shared" si="135"/>
        <v>0.48457674988398325</v>
      </c>
      <c r="LX26">
        <f t="shared" si="136"/>
        <v>0</v>
      </c>
      <c r="LY26">
        <f t="shared" si="30"/>
        <v>399.99999999999972</v>
      </c>
      <c r="MD26">
        <v>24</v>
      </c>
      <c r="ME26">
        <v>92</v>
      </c>
      <c r="MF26">
        <f t="shared" si="137"/>
        <v>0.96235144175524534</v>
      </c>
      <c r="MG26">
        <f t="shared" si="138"/>
        <v>0</v>
      </c>
      <c r="MH26">
        <f t="shared" si="31"/>
        <v>8464</v>
      </c>
      <c r="MM26">
        <v>24</v>
      </c>
      <c r="MN26">
        <v>8</v>
      </c>
      <c r="MO26">
        <f t="shared" si="139"/>
        <v>0.10516871842424554</v>
      </c>
      <c r="MP26">
        <f t="shared" si="140"/>
        <v>0</v>
      </c>
      <c r="MQ26">
        <f t="shared" si="32"/>
        <v>64</v>
      </c>
      <c r="MV26">
        <v>24</v>
      </c>
      <c r="MW26">
        <v>0</v>
      </c>
      <c r="MX26">
        <f t="shared" si="141"/>
        <v>0.56432891081808201</v>
      </c>
      <c r="MY26">
        <f t="shared" si="142"/>
        <v>0</v>
      </c>
      <c r="MZ26">
        <f t="shared" si="33"/>
        <v>0</v>
      </c>
      <c r="NE26">
        <v>24</v>
      </c>
      <c r="NF26">
        <v>0</v>
      </c>
      <c r="NG26">
        <f t="shared" si="143"/>
        <v>0.34975728112737653</v>
      </c>
      <c r="NH26">
        <f t="shared" si="144"/>
        <v>0</v>
      </c>
      <c r="NI26">
        <f t="shared" si="34"/>
        <v>0</v>
      </c>
      <c r="NN26">
        <v>24</v>
      </c>
      <c r="NO26">
        <v>8</v>
      </c>
      <c r="NP26" t="e">
        <f t="shared" si="145"/>
        <v>#DIV/0!</v>
      </c>
      <c r="NQ26" t="e">
        <f t="shared" si="146"/>
        <v>#NUM!</v>
      </c>
      <c r="NR26" t="e">
        <f t="shared" si="35"/>
        <v>#NUM!</v>
      </c>
      <c r="NW26">
        <v>24</v>
      </c>
      <c r="NX26">
        <v>1.80505050505041</v>
      </c>
      <c r="NY26" t="e">
        <f t="shared" si="147"/>
        <v>#DIV/0!</v>
      </c>
      <c r="NZ26" t="e">
        <f t="shared" si="148"/>
        <v>#NUM!</v>
      </c>
      <c r="OA26" t="e">
        <f t="shared" si="36"/>
        <v>#NUM!</v>
      </c>
      <c r="OF26">
        <v>24</v>
      </c>
      <c r="OG26">
        <f>136-(136)</f>
        <v>0</v>
      </c>
      <c r="OH26">
        <f t="shared" si="149"/>
        <v>3.0795483863158123E-2</v>
      </c>
      <c r="OI26">
        <f t="shared" si="150"/>
        <v>0</v>
      </c>
      <c r="OJ26">
        <f t="shared" si="37"/>
        <v>0</v>
      </c>
      <c r="OO26">
        <v>24</v>
      </c>
      <c r="OP26">
        <v>0</v>
      </c>
      <c r="OQ26">
        <f t="shared" si="151"/>
        <v>3.1813898337740266E-2</v>
      </c>
      <c r="OR26">
        <f t="shared" si="152"/>
        <v>0</v>
      </c>
      <c r="OS26">
        <f t="shared" si="38"/>
        <v>0</v>
      </c>
      <c r="OX26">
        <v>6</v>
      </c>
      <c r="OY26">
        <v>290</v>
      </c>
      <c r="OZ26">
        <f t="shared" si="153"/>
        <v>1.0464803315425777</v>
      </c>
      <c r="PA26">
        <f t="shared" si="154"/>
        <v>557.37253843267479</v>
      </c>
      <c r="PB26">
        <f t="shared" si="39"/>
        <v>71488.074307932155</v>
      </c>
      <c r="PG26">
        <v>24</v>
      </c>
      <c r="PH26">
        <v>0</v>
      </c>
      <c r="PI26">
        <f t="shared" si="155"/>
        <v>0.29356412644232283</v>
      </c>
      <c r="PJ26">
        <f t="shared" si="156"/>
        <v>0</v>
      </c>
      <c r="PK26">
        <f t="shared" si="40"/>
        <v>0</v>
      </c>
      <c r="PP26">
        <v>24</v>
      </c>
      <c r="PQ26">
        <v>0</v>
      </c>
      <c r="PR26">
        <f t="shared" si="157"/>
        <v>0.59177294225135912</v>
      </c>
      <c r="PS26">
        <f t="shared" si="158"/>
        <v>0</v>
      </c>
      <c r="PT26">
        <f t="shared" si="41"/>
        <v>0</v>
      </c>
      <c r="PY26">
        <v>24</v>
      </c>
      <c r="PZ26">
        <v>0</v>
      </c>
      <c r="QA26">
        <f t="shared" si="159"/>
        <v>0.65543166394803376</v>
      </c>
      <c r="QB26">
        <f t="shared" si="160"/>
        <v>0</v>
      </c>
      <c r="QC26">
        <f t="shared" si="42"/>
        <v>0</v>
      </c>
      <c r="QH26">
        <v>24</v>
      </c>
      <c r="QI26">
        <v>3.7999999999999972</v>
      </c>
      <c r="QJ26">
        <f t="shared" si="161"/>
        <v>0.70277651166618138</v>
      </c>
      <c r="QK26">
        <f t="shared" si="162"/>
        <v>0</v>
      </c>
      <c r="QL26">
        <f t="shared" si="43"/>
        <v>14.439999999999978</v>
      </c>
    </row>
    <row r="27" spans="1:454" x14ac:dyDescent="0.25">
      <c r="A27">
        <v>25</v>
      </c>
      <c r="B27">
        <v>0</v>
      </c>
      <c r="C27">
        <f t="shared" si="44"/>
        <v>0.44015411173225566</v>
      </c>
      <c r="D27">
        <f t="shared" si="45"/>
        <v>0</v>
      </c>
      <c r="E27">
        <f t="shared" si="46"/>
        <v>0</v>
      </c>
      <c r="J27">
        <v>25</v>
      </c>
      <c r="K27">
        <v>0</v>
      </c>
      <c r="L27">
        <f t="shared" si="47"/>
        <v>0.20566164073421145</v>
      </c>
      <c r="M27">
        <f t="shared" si="48"/>
        <v>0</v>
      </c>
      <c r="N27">
        <f t="shared" si="49"/>
        <v>0</v>
      </c>
      <c r="S27">
        <v>25</v>
      </c>
      <c r="T27">
        <v>0</v>
      </c>
      <c r="U27">
        <f t="shared" si="50"/>
        <v>0.58755241768583966</v>
      </c>
      <c r="V27">
        <f t="shared" si="51"/>
        <v>0</v>
      </c>
      <c r="W27">
        <f t="shared" si="52"/>
        <v>0</v>
      </c>
      <c r="AB27">
        <v>25</v>
      </c>
      <c r="AC27">
        <v>-1.7999999999999972</v>
      </c>
      <c r="AD27">
        <f t="shared" si="53"/>
        <v>0.2328420795075517</v>
      </c>
      <c r="AE27">
        <f t="shared" si="54"/>
        <v>0</v>
      </c>
      <c r="AF27">
        <f t="shared" si="55"/>
        <v>3.2399999999999896</v>
      </c>
      <c r="AK27">
        <v>25</v>
      </c>
      <c r="AL27">
        <v>-0.68965517241379359</v>
      </c>
      <c r="AM27">
        <f t="shared" si="56"/>
        <v>0.7933210187581019</v>
      </c>
      <c r="AN27">
        <f t="shared" si="57"/>
        <v>0</v>
      </c>
      <c r="AO27">
        <f t="shared" si="58"/>
        <v>0.47562425683709936</v>
      </c>
      <c r="AT27">
        <v>25</v>
      </c>
      <c r="AU27">
        <v>0.18999999999999773</v>
      </c>
      <c r="AV27">
        <f t="shared" si="59"/>
        <v>0.61208036020643064</v>
      </c>
      <c r="AW27">
        <f t="shared" si="60"/>
        <v>0</v>
      </c>
      <c r="AX27">
        <f t="shared" si="61"/>
        <v>3.6099999999999133E-2</v>
      </c>
      <c r="BC27">
        <v>25</v>
      </c>
      <c r="BD27">
        <v>0</v>
      </c>
      <c r="BE27">
        <f t="shared" si="62"/>
        <v>0.28352082065843542</v>
      </c>
      <c r="BF27">
        <f t="shared" si="63"/>
        <v>0</v>
      </c>
      <c r="BG27">
        <f t="shared" si="0"/>
        <v>0</v>
      </c>
      <c r="BL27">
        <v>25</v>
      </c>
      <c r="BM27">
        <v>0</v>
      </c>
      <c r="BN27">
        <f t="shared" si="64"/>
        <v>0.11443398358615105</v>
      </c>
      <c r="BO27">
        <f t="shared" si="65"/>
        <v>0</v>
      </c>
      <c r="BP27">
        <f t="shared" si="1"/>
        <v>0</v>
      </c>
      <c r="BU27">
        <v>25</v>
      </c>
      <c r="BV27">
        <v>0</v>
      </c>
      <c r="BW27">
        <f t="shared" si="66"/>
        <v>0.74352243737933643</v>
      </c>
      <c r="BX27">
        <f t="shared" si="67"/>
        <v>0</v>
      </c>
      <c r="BY27">
        <f t="shared" si="2"/>
        <v>0</v>
      </c>
      <c r="CD27">
        <v>25</v>
      </c>
      <c r="CE27">
        <v>12</v>
      </c>
      <c r="CF27">
        <f t="shared" si="68"/>
        <v>0.53124293247331644</v>
      </c>
      <c r="CG27">
        <f t="shared" si="69"/>
        <v>0</v>
      </c>
      <c r="CH27">
        <f t="shared" si="3"/>
        <v>144</v>
      </c>
      <c r="CM27">
        <v>25</v>
      </c>
      <c r="CN27">
        <v>-1.741935483870904</v>
      </c>
      <c r="CO27">
        <f t="shared" si="70"/>
        <v>0.37552316690463083</v>
      </c>
      <c r="CP27">
        <f t="shared" si="71"/>
        <v>0</v>
      </c>
      <c r="CQ27">
        <f t="shared" si="4"/>
        <v>3.0343392299685603</v>
      </c>
      <c r="CV27">
        <v>25</v>
      </c>
      <c r="CW27">
        <v>-8.215000000000181</v>
      </c>
      <c r="CX27">
        <f t="shared" si="72"/>
        <v>0.17422455825709537</v>
      </c>
      <c r="CY27">
        <f t="shared" si="73"/>
        <v>0</v>
      </c>
      <c r="CZ27">
        <f t="shared" si="5"/>
        <v>67.486225000002975</v>
      </c>
      <c r="DE27">
        <v>25</v>
      </c>
      <c r="DF27">
        <v>0</v>
      </c>
      <c r="DG27">
        <f t="shared" si="74"/>
        <v>6.4811121605307415E-2</v>
      </c>
      <c r="DH27">
        <f t="shared" si="75"/>
        <v>0</v>
      </c>
      <c r="DI27">
        <f t="shared" si="6"/>
        <v>0</v>
      </c>
      <c r="DN27">
        <v>25</v>
      </c>
      <c r="DO27">
        <v>0</v>
      </c>
      <c r="DP27">
        <f t="shared" si="76"/>
        <v>0.59420160439190339</v>
      </c>
      <c r="DQ27">
        <f t="shared" si="77"/>
        <v>0</v>
      </c>
      <c r="DR27">
        <f t="shared" si="7"/>
        <v>0</v>
      </c>
      <c r="DW27">
        <v>25</v>
      </c>
      <c r="DX27">
        <v>0</v>
      </c>
      <c r="DY27">
        <f t="shared" si="78"/>
        <v>0.49642914188464082</v>
      </c>
      <c r="DZ27">
        <f t="shared" si="79"/>
        <v>0</v>
      </c>
      <c r="EA27">
        <f t="shared" si="8"/>
        <v>0</v>
      </c>
      <c r="EF27">
        <v>25</v>
      </c>
      <c r="EG27">
        <v>12.200000000000003</v>
      </c>
      <c r="EH27">
        <f t="shared" si="80"/>
        <v>0.38550102965092559</v>
      </c>
      <c r="EI27">
        <f t="shared" si="81"/>
        <v>0</v>
      </c>
      <c r="EJ27">
        <f t="shared" si="9"/>
        <v>148.84000000000006</v>
      </c>
      <c r="EO27">
        <v>25</v>
      </c>
      <c r="EP27">
        <v>-13.540229885057457</v>
      </c>
      <c r="EQ27">
        <f t="shared" si="82"/>
        <v>0.20122723295342113</v>
      </c>
      <c r="ER27">
        <f t="shared" si="83"/>
        <v>0</v>
      </c>
      <c r="ES27">
        <f t="shared" si="10"/>
        <v>183.33782534020307</v>
      </c>
      <c r="EX27">
        <v>25</v>
      </c>
      <c r="EY27">
        <v>4</v>
      </c>
      <c r="EZ27">
        <f t="shared" si="84"/>
        <v>8.0497910448618398E-2</v>
      </c>
      <c r="FA27">
        <f t="shared" si="85"/>
        <v>0</v>
      </c>
      <c r="FB27">
        <f t="shared" si="11"/>
        <v>16</v>
      </c>
      <c r="FG27">
        <v>25</v>
      </c>
      <c r="FH27">
        <v>0</v>
      </c>
      <c r="FI27">
        <f t="shared" si="86"/>
        <v>0.43555806981918871</v>
      </c>
      <c r="FJ27">
        <f t="shared" si="87"/>
        <v>0</v>
      </c>
      <c r="FK27">
        <f t="shared" si="12"/>
        <v>0</v>
      </c>
      <c r="FP27">
        <v>25</v>
      </c>
      <c r="FQ27">
        <v>8</v>
      </c>
      <c r="FR27" t="e">
        <f t="shared" si="88"/>
        <v>#DIV/0!</v>
      </c>
      <c r="FS27" t="e">
        <f t="shared" si="89"/>
        <v>#NUM!</v>
      </c>
      <c r="FT27" t="e">
        <f t="shared" si="13"/>
        <v>#NUM!</v>
      </c>
      <c r="FY27">
        <v>25</v>
      </c>
      <c r="FZ27">
        <v>-4</v>
      </c>
      <c r="GA27">
        <f t="shared" si="90"/>
        <v>0.2968199314612206</v>
      </c>
      <c r="GB27">
        <f t="shared" si="91"/>
        <v>0</v>
      </c>
      <c r="GC27">
        <f t="shared" si="14"/>
        <v>16</v>
      </c>
      <c r="GH27">
        <v>25</v>
      </c>
      <c r="GI27">
        <v>0</v>
      </c>
      <c r="GJ27">
        <f t="shared" si="92"/>
        <v>0.32766704681016839</v>
      </c>
      <c r="GK27">
        <f t="shared" si="93"/>
        <v>0</v>
      </c>
      <c r="GL27">
        <f t="shared" si="15"/>
        <v>0</v>
      </c>
      <c r="GQ27">
        <v>25</v>
      </c>
      <c r="GR27">
        <v>1.9775280898876417</v>
      </c>
      <c r="GS27">
        <f t="shared" si="94"/>
        <v>0.18419215125343233</v>
      </c>
      <c r="GT27">
        <f t="shared" si="95"/>
        <v>0</v>
      </c>
      <c r="GU27">
        <f t="shared" si="96"/>
        <v>3.9106173462946647</v>
      </c>
      <c r="GZ27">
        <v>25</v>
      </c>
      <c r="HA27">
        <v>-6.90625</v>
      </c>
      <c r="HB27">
        <f t="shared" si="97"/>
        <v>0.16025641025641027</v>
      </c>
      <c r="HC27">
        <f t="shared" si="98"/>
        <v>0</v>
      </c>
      <c r="HD27">
        <f t="shared" si="99"/>
        <v>47.6962890625</v>
      </c>
      <c r="HI27">
        <v>25</v>
      </c>
      <c r="HJ27">
        <v>0</v>
      </c>
      <c r="HK27">
        <f t="shared" si="100"/>
        <v>8.9285714285714288E-2</v>
      </c>
      <c r="HL27">
        <f t="shared" si="101"/>
        <v>0</v>
      </c>
      <c r="HM27">
        <f t="shared" si="102"/>
        <v>0</v>
      </c>
      <c r="HR27">
        <v>104</v>
      </c>
      <c r="HS27">
        <v>36.049999999999997</v>
      </c>
      <c r="HT27" t="e">
        <f t="shared" si="103"/>
        <v>#DIV/0!</v>
      </c>
      <c r="HU27" t="e">
        <f t="shared" si="104"/>
        <v>#NUM!</v>
      </c>
      <c r="HV27" t="e">
        <f t="shared" si="105"/>
        <v>#NUM!</v>
      </c>
      <c r="IA27">
        <v>25</v>
      </c>
      <c r="IB27">
        <v>0</v>
      </c>
      <c r="IC27">
        <f t="shared" si="106"/>
        <v>3.8346610917084432E-2</v>
      </c>
      <c r="ID27">
        <f t="shared" si="107"/>
        <v>0</v>
      </c>
      <c r="IE27">
        <f t="shared" si="108"/>
        <v>0</v>
      </c>
      <c r="IJ27">
        <v>25</v>
      </c>
      <c r="IK27">
        <v>0</v>
      </c>
      <c r="IL27">
        <f t="shared" si="109"/>
        <v>3.4824396011625298E-2</v>
      </c>
      <c r="IM27">
        <f t="shared" si="110"/>
        <v>0</v>
      </c>
      <c r="IN27">
        <f t="shared" si="111"/>
        <v>0</v>
      </c>
      <c r="IS27">
        <v>25</v>
      </c>
      <c r="IT27">
        <v>28</v>
      </c>
      <c r="IU27">
        <f t="shared" si="112"/>
        <v>0.28620120681148853</v>
      </c>
      <c r="IV27">
        <f t="shared" si="113"/>
        <v>0</v>
      </c>
      <c r="IW27">
        <f t="shared" si="114"/>
        <v>784</v>
      </c>
      <c r="JJ27">
        <v>25</v>
      </c>
      <c r="JK27">
        <v>0</v>
      </c>
      <c r="JL27">
        <f t="shared" si="115"/>
        <v>0.45315210616500984</v>
      </c>
      <c r="JM27">
        <f t="shared" si="116"/>
        <v>0</v>
      </c>
      <c r="JN27">
        <f t="shared" si="117"/>
        <v>0</v>
      </c>
      <c r="JS27">
        <v>25</v>
      </c>
      <c r="JT27">
        <v>-16.232608695652104</v>
      </c>
      <c r="JU27">
        <f t="shared" si="118"/>
        <v>0.38137743603597357</v>
      </c>
      <c r="JV27">
        <f t="shared" si="119"/>
        <v>0</v>
      </c>
      <c r="JW27">
        <f t="shared" si="120"/>
        <v>263.4975850661603</v>
      </c>
      <c r="KB27">
        <v>25</v>
      </c>
      <c r="KC27">
        <v>-8</v>
      </c>
      <c r="KD27">
        <f t="shared" si="121"/>
        <v>0.25527102435159593</v>
      </c>
      <c r="KE27">
        <f t="shared" si="122"/>
        <v>0</v>
      </c>
      <c r="KF27">
        <f t="shared" si="123"/>
        <v>64</v>
      </c>
      <c r="KK27">
        <v>25</v>
      </c>
      <c r="KL27">
        <v>0</v>
      </c>
      <c r="KM27">
        <f t="shared" si="124"/>
        <v>0.13566797382827506</v>
      </c>
      <c r="KN27">
        <f t="shared" si="125"/>
        <v>0</v>
      </c>
      <c r="KO27">
        <f t="shared" si="126"/>
        <v>0</v>
      </c>
      <c r="KT27">
        <v>25</v>
      </c>
      <c r="KU27">
        <v>-37.209803921568778</v>
      </c>
      <c r="KV27">
        <f t="shared" si="127"/>
        <v>5.2347839784953422E-2</v>
      </c>
      <c r="KW27">
        <f t="shared" si="128"/>
        <v>0</v>
      </c>
      <c r="KX27">
        <f t="shared" si="129"/>
        <v>1384.5695078815952</v>
      </c>
      <c r="LC27">
        <v>25</v>
      </c>
      <c r="LD27">
        <v>8</v>
      </c>
      <c r="LE27">
        <f t="shared" si="130"/>
        <v>2.6762148689259503E-2</v>
      </c>
      <c r="LF27">
        <f t="shared" si="131"/>
        <v>0</v>
      </c>
      <c r="LG27">
        <f t="shared" si="132"/>
        <v>64</v>
      </c>
      <c r="LL27">
        <v>25</v>
      </c>
      <c r="LM27">
        <v>0</v>
      </c>
      <c r="LN27">
        <f t="shared" si="133"/>
        <v>0.24189468024150468</v>
      </c>
      <c r="LO27">
        <f t="shared" si="134"/>
        <v>0</v>
      </c>
      <c r="LP27">
        <f t="shared" si="29"/>
        <v>0</v>
      </c>
      <c r="LU27">
        <v>25</v>
      </c>
      <c r="LV27">
        <v>0</v>
      </c>
      <c r="LW27">
        <f t="shared" si="135"/>
        <v>0.50476744779581595</v>
      </c>
      <c r="LX27">
        <f t="shared" si="136"/>
        <v>0</v>
      </c>
      <c r="LY27">
        <f t="shared" si="30"/>
        <v>0</v>
      </c>
      <c r="MD27">
        <v>25</v>
      </c>
      <c r="ME27">
        <v>201</v>
      </c>
      <c r="MF27">
        <f t="shared" si="137"/>
        <v>1.0024494184950472</v>
      </c>
      <c r="MG27">
        <f t="shared" si="138"/>
        <v>29.372393848304984</v>
      </c>
      <c r="MH27">
        <f t="shared" si="31"/>
        <v>29456.035193361338</v>
      </c>
      <c r="MM27">
        <v>25</v>
      </c>
      <c r="MN27">
        <v>4</v>
      </c>
      <c r="MO27">
        <f t="shared" si="139"/>
        <v>0.10955074835858909</v>
      </c>
      <c r="MP27">
        <f t="shared" si="140"/>
        <v>0</v>
      </c>
      <c r="MQ27">
        <f t="shared" si="32"/>
        <v>16</v>
      </c>
      <c r="MV27">
        <v>25</v>
      </c>
      <c r="MW27">
        <v>0</v>
      </c>
      <c r="MX27">
        <f t="shared" si="141"/>
        <v>0.58784261543550209</v>
      </c>
      <c r="MY27">
        <f t="shared" si="142"/>
        <v>0</v>
      </c>
      <c r="MZ27">
        <f t="shared" si="33"/>
        <v>0</v>
      </c>
      <c r="NE27">
        <v>25</v>
      </c>
      <c r="NF27">
        <v>0</v>
      </c>
      <c r="NG27">
        <f t="shared" si="143"/>
        <v>0.36433050117435051</v>
      </c>
      <c r="NH27">
        <f t="shared" si="144"/>
        <v>0</v>
      </c>
      <c r="NI27">
        <f t="shared" si="34"/>
        <v>0</v>
      </c>
      <c r="NN27">
        <v>25</v>
      </c>
      <c r="NO27">
        <v>8</v>
      </c>
      <c r="NP27" t="e">
        <f t="shared" si="145"/>
        <v>#DIV/0!</v>
      </c>
      <c r="NQ27" t="e">
        <f t="shared" si="146"/>
        <v>#NUM!</v>
      </c>
      <c r="NR27" t="e">
        <f t="shared" si="35"/>
        <v>#NUM!</v>
      </c>
      <c r="NW27">
        <v>25</v>
      </c>
      <c r="NX27">
        <v>-2.19494949494959</v>
      </c>
      <c r="NY27" t="e">
        <f t="shared" si="147"/>
        <v>#DIV/0!</v>
      </c>
      <c r="NZ27" t="e">
        <f t="shared" si="148"/>
        <v>#NUM!</v>
      </c>
      <c r="OA27" t="e">
        <f t="shared" si="36"/>
        <v>#NUM!</v>
      </c>
      <c r="OF27">
        <v>25</v>
      </c>
      <c r="OG27">
        <f>132-(136)</f>
        <v>-4</v>
      </c>
      <c r="OH27">
        <f t="shared" si="149"/>
        <v>3.2078629024123048E-2</v>
      </c>
      <c r="OI27">
        <f t="shared" si="150"/>
        <v>0</v>
      </c>
      <c r="OJ27">
        <f t="shared" si="37"/>
        <v>16</v>
      </c>
      <c r="OO27">
        <v>25</v>
      </c>
      <c r="OP27">
        <v>0</v>
      </c>
      <c r="OQ27">
        <f t="shared" si="151"/>
        <v>3.3139477435146114E-2</v>
      </c>
      <c r="OR27">
        <f t="shared" si="152"/>
        <v>0</v>
      </c>
      <c r="OS27">
        <f t="shared" si="38"/>
        <v>0</v>
      </c>
      <c r="OX27">
        <v>6.25</v>
      </c>
      <c r="OY27">
        <v>620</v>
      </c>
      <c r="OZ27">
        <f t="shared" si="153"/>
        <v>1.0900836786901851</v>
      </c>
      <c r="PA27">
        <f t="shared" si="154"/>
        <v>1080.2454930190752</v>
      </c>
      <c r="PB27">
        <f t="shared" si="39"/>
        <v>211825.91384437159</v>
      </c>
      <c r="PG27">
        <v>25</v>
      </c>
      <c r="PH27">
        <v>0</v>
      </c>
      <c r="PI27">
        <f t="shared" si="155"/>
        <v>0.30579596504408624</v>
      </c>
      <c r="PJ27">
        <f t="shared" si="156"/>
        <v>0</v>
      </c>
      <c r="PK27">
        <f t="shared" si="40"/>
        <v>0</v>
      </c>
      <c r="PP27">
        <v>25</v>
      </c>
      <c r="PQ27">
        <v>23.999999999999993</v>
      </c>
      <c r="PR27">
        <f t="shared" si="157"/>
        <v>0.61643014817849906</v>
      </c>
      <c r="PS27">
        <f t="shared" si="158"/>
        <v>0</v>
      </c>
      <c r="PT27">
        <f t="shared" si="41"/>
        <v>575.99999999999966</v>
      </c>
      <c r="PY27">
        <v>25</v>
      </c>
      <c r="PZ27">
        <v>0</v>
      </c>
      <c r="QA27">
        <f t="shared" si="159"/>
        <v>0.68274131661253523</v>
      </c>
      <c r="QB27">
        <f t="shared" si="160"/>
        <v>0</v>
      </c>
      <c r="QC27">
        <f t="shared" si="42"/>
        <v>0</v>
      </c>
      <c r="QH27">
        <v>25</v>
      </c>
      <c r="QI27">
        <v>0</v>
      </c>
      <c r="QJ27">
        <f t="shared" si="161"/>
        <v>0.73205886631893891</v>
      </c>
      <c r="QK27">
        <f t="shared" si="162"/>
        <v>0</v>
      </c>
      <c r="QL27">
        <f t="shared" si="43"/>
        <v>0</v>
      </c>
    </row>
    <row r="28" spans="1:454" x14ac:dyDescent="0.25">
      <c r="A28">
        <v>26</v>
      </c>
      <c r="B28">
        <v>0</v>
      </c>
      <c r="C28">
        <f t="shared" si="44"/>
        <v>0.45776027620154591</v>
      </c>
      <c r="D28">
        <f t="shared" si="45"/>
        <v>0</v>
      </c>
      <c r="E28">
        <f t="shared" si="46"/>
        <v>0</v>
      </c>
      <c r="J28">
        <v>26</v>
      </c>
      <c r="K28">
        <v>0</v>
      </c>
      <c r="L28">
        <f t="shared" si="47"/>
        <v>0.21388810636357988</v>
      </c>
      <c r="M28">
        <f t="shared" si="48"/>
        <v>0</v>
      </c>
      <c r="N28">
        <f t="shared" si="49"/>
        <v>0</v>
      </c>
      <c r="S28">
        <v>26</v>
      </c>
      <c r="T28">
        <v>0</v>
      </c>
      <c r="U28">
        <f t="shared" si="50"/>
        <v>0.6110545143932733</v>
      </c>
      <c r="V28">
        <f t="shared" si="51"/>
        <v>0</v>
      </c>
      <c r="W28">
        <f t="shared" si="52"/>
        <v>0</v>
      </c>
      <c r="AB28">
        <v>26</v>
      </c>
      <c r="AC28">
        <v>-1.7999999999999972</v>
      </c>
      <c r="AD28">
        <f t="shared" si="53"/>
        <v>0.24215576268785377</v>
      </c>
      <c r="AE28">
        <f t="shared" si="54"/>
        <v>0</v>
      </c>
      <c r="AF28">
        <f t="shared" si="55"/>
        <v>3.2399999999999896</v>
      </c>
      <c r="AK28">
        <v>26</v>
      </c>
      <c r="AL28">
        <v>-0.68965517241379359</v>
      </c>
      <c r="AM28">
        <f t="shared" si="56"/>
        <v>0.82505385950842591</v>
      </c>
      <c r="AN28">
        <f t="shared" si="57"/>
        <v>0</v>
      </c>
      <c r="AO28">
        <f t="shared" si="58"/>
        <v>0.47562425683709936</v>
      </c>
      <c r="AT28">
        <v>26</v>
      </c>
      <c r="AU28">
        <v>2.2399999999999984</v>
      </c>
      <c r="AV28">
        <f t="shared" si="59"/>
        <v>0.63656357461468782</v>
      </c>
      <c r="AW28">
        <f t="shared" si="60"/>
        <v>0</v>
      </c>
      <c r="AX28">
        <f t="shared" si="61"/>
        <v>5.0175999999999927</v>
      </c>
      <c r="BC28">
        <v>26</v>
      </c>
      <c r="BD28">
        <v>0</v>
      </c>
      <c r="BE28">
        <f t="shared" si="62"/>
        <v>0.29486165348477283</v>
      </c>
      <c r="BF28">
        <f t="shared" si="63"/>
        <v>0</v>
      </c>
      <c r="BG28">
        <f t="shared" si="0"/>
        <v>0</v>
      </c>
      <c r="BL28">
        <v>26</v>
      </c>
      <c r="BM28">
        <v>0</v>
      </c>
      <c r="BN28">
        <f t="shared" si="64"/>
        <v>0.11901134292959709</v>
      </c>
      <c r="BO28">
        <f t="shared" si="65"/>
        <v>0</v>
      </c>
      <c r="BP28">
        <f t="shared" si="1"/>
        <v>0</v>
      </c>
      <c r="BU28">
        <v>26</v>
      </c>
      <c r="BV28">
        <v>0</v>
      </c>
      <c r="BW28">
        <f t="shared" si="66"/>
        <v>0.77326333487450993</v>
      </c>
      <c r="BX28">
        <f t="shared" si="67"/>
        <v>0</v>
      </c>
      <c r="BY28">
        <f t="shared" si="2"/>
        <v>0</v>
      </c>
      <c r="CD28">
        <v>26</v>
      </c>
      <c r="CE28">
        <v>6</v>
      </c>
      <c r="CF28">
        <f t="shared" si="68"/>
        <v>0.5524926497722491</v>
      </c>
      <c r="CG28">
        <f t="shared" si="69"/>
        <v>0</v>
      </c>
      <c r="CH28">
        <f t="shared" si="3"/>
        <v>36</v>
      </c>
      <c r="CM28">
        <v>26</v>
      </c>
      <c r="CN28">
        <v>-5.741935483870904</v>
      </c>
      <c r="CO28">
        <f t="shared" si="70"/>
        <v>0.39054409358081604</v>
      </c>
      <c r="CP28">
        <f t="shared" si="71"/>
        <v>0</v>
      </c>
      <c r="CQ28">
        <f t="shared" si="4"/>
        <v>32.969823100935791</v>
      </c>
      <c r="CV28">
        <v>26</v>
      </c>
      <c r="CW28">
        <v>-8.215000000000181</v>
      </c>
      <c r="CX28">
        <f t="shared" si="72"/>
        <v>0.18119354058737919</v>
      </c>
      <c r="CY28">
        <f t="shared" si="73"/>
        <v>0</v>
      </c>
      <c r="CZ28">
        <f t="shared" si="5"/>
        <v>67.486225000002975</v>
      </c>
      <c r="DE28">
        <v>26</v>
      </c>
      <c r="DF28">
        <v>0</v>
      </c>
      <c r="DG28">
        <f t="shared" si="74"/>
        <v>6.7403566469519713E-2</v>
      </c>
      <c r="DH28">
        <f t="shared" si="75"/>
        <v>0</v>
      </c>
      <c r="DI28">
        <f t="shared" si="6"/>
        <v>0</v>
      </c>
      <c r="DN28">
        <v>26</v>
      </c>
      <c r="DO28">
        <v>0</v>
      </c>
      <c r="DP28">
        <f t="shared" si="76"/>
        <v>0.61796966856757962</v>
      </c>
      <c r="DQ28">
        <f t="shared" si="77"/>
        <v>0</v>
      </c>
      <c r="DR28">
        <f t="shared" si="7"/>
        <v>0</v>
      </c>
      <c r="DW28">
        <v>26</v>
      </c>
      <c r="DX28">
        <v>0</v>
      </c>
      <c r="DY28">
        <f t="shared" si="78"/>
        <v>0.51628630756002647</v>
      </c>
      <c r="DZ28">
        <f t="shared" si="79"/>
        <v>0</v>
      </c>
      <c r="EA28">
        <f t="shared" si="8"/>
        <v>0</v>
      </c>
      <c r="EF28">
        <v>26</v>
      </c>
      <c r="EG28">
        <v>12.200000000000003</v>
      </c>
      <c r="EH28">
        <f t="shared" si="80"/>
        <v>0.40092107083696266</v>
      </c>
      <c r="EI28">
        <f t="shared" si="81"/>
        <v>0</v>
      </c>
      <c r="EJ28">
        <f t="shared" si="9"/>
        <v>148.84000000000006</v>
      </c>
      <c r="EO28">
        <v>26</v>
      </c>
      <c r="EP28">
        <v>-17.540229885057457</v>
      </c>
      <c r="EQ28">
        <f t="shared" si="82"/>
        <v>0.20927632227155799</v>
      </c>
      <c r="ER28">
        <f t="shared" si="83"/>
        <v>0</v>
      </c>
      <c r="ES28">
        <f t="shared" si="10"/>
        <v>307.65966442066269</v>
      </c>
      <c r="EX28">
        <v>26</v>
      </c>
      <c r="EY28">
        <v>4</v>
      </c>
      <c r="EZ28">
        <f t="shared" si="84"/>
        <v>8.3717826866563122E-2</v>
      </c>
      <c r="FA28">
        <f t="shared" si="85"/>
        <v>0</v>
      </c>
      <c r="FB28">
        <f t="shared" si="11"/>
        <v>16</v>
      </c>
      <c r="FG28">
        <v>26</v>
      </c>
      <c r="FH28">
        <v>0</v>
      </c>
      <c r="FI28">
        <f t="shared" si="86"/>
        <v>0.45298039261195627</v>
      </c>
      <c r="FJ28">
        <f t="shared" si="87"/>
        <v>0</v>
      </c>
      <c r="FK28">
        <f t="shared" si="12"/>
        <v>0</v>
      </c>
      <c r="FP28">
        <v>26</v>
      </c>
      <c r="FQ28">
        <v>6</v>
      </c>
      <c r="FR28" t="e">
        <f t="shared" si="88"/>
        <v>#DIV/0!</v>
      </c>
      <c r="FS28" t="e">
        <f t="shared" si="89"/>
        <v>#NUM!</v>
      </c>
      <c r="FT28" t="e">
        <f t="shared" si="13"/>
        <v>#NUM!</v>
      </c>
      <c r="FY28">
        <v>26</v>
      </c>
      <c r="FZ28">
        <v>-4</v>
      </c>
      <c r="GA28">
        <f t="shared" si="90"/>
        <v>0.30869272871966941</v>
      </c>
      <c r="GB28">
        <f t="shared" si="91"/>
        <v>0</v>
      </c>
      <c r="GC28">
        <f t="shared" si="14"/>
        <v>16</v>
      </c>
      <c r="GH28">
        <v>26</v>
      </c>
      <c r="GI28">
        <v>0</v>
      </c>
      <c r="GJ28">
        <f t="shared" si="92"/>
        <v>0.34077372868257511</v>
      </c>
      <c r="GK28">
        <f t="shared" si="93"/>
        <v>0</v>
      </c>
      <c r="GL28">
        <f t="shared" si="15"/>
        <v>0</v>
      </c>
      <c r="GQ28">
        <v>26</v>
      </c>
      <c r="GR28">
        <v>-2.0224719101123583</v>
      </c>
      <c r="GS28">
        <f t="shared" si="94"/>
        <v>0.19155983730356962</v>
      </c>
      <c r="GT28">
        <f t="shared" si="95"/>
        <v>0</v>
      </c>
      <c r="GU28">
        <f t="shared" si="96"/>
        <v>4.0903926271935314</v>
      </c>
      <c r="GZ28">
        <v>26</v>
      </c>
      <c r="HA28">
        <v>-8.90625</v>
      </c>
      <c r="HB28">
        <f t="shared" si="97"/>
        <v>0.16666666666666666</v>
      </c>
      <c r="HC28">
        <f t="shared" si="98"/>
        <v>0</v>
      </c>
      <c r="HD28">
        <f t="shared" si="99"/>
        <v>79.3212890625</v>
      </c>
      <c r="HI28">
        <v>26</v>
      </c>
      <c r="HJ28">
        <v>0</v>
      </c>
      <c r="HK28">
        <f t="shared" si="100"/>
        <v>9.285714285714286E-2</v>
      </c>
      <c r="HL28">
        <f t="shared" si="101"/>
        <v>0</v>
      </c>
      <c r="HM28">
        <f t="shared" si="102"/>
        <v>0</v>
      </c>
      <c r="HR28">
        <v>105</v>
      </c>
      <c r="HS28">
        <v>50</v>
      </c>
      <c r="HT28" t="e">
        <f t="shared" si="103"/>
        <v>#DIV/0!</v>
      </c>
      <c r="HU28" t="e">
        <f t="shared" si="104"/>
        <v>#NUM!</v>
      </c>
      <c r="HV28" t="e">
        <f t="shared" si="105"/>
        <v>#NUM!</v>
      </c>
      <c r="IA28">
        <v>26</v>
      </c>
      <c r="IB28">
        <v>4</v>
      </c>
      <c r="IC28">
        <f t="shared" si="106"/>
        <v>3.9880475353767812E-2</v>
      </c>
      <c r="ID28">
        <f t="shared" si="107"/>
        <v>0</v>
      </c>
      <c r="IE28">
        <f t="shared" si="108"/>
        <v>16</v>
      </c>
      <c r="IJ28">
        <v>26</v>
      </c>
      <c r="IK28">
        <v>0</v>
      </c>
      <c r="IL28">
        <f t="shared" si="109"/>
        <v>3.6217371852090313E-2</v>
      </c>
      <c r="IM28">
        <f t="shared" si="110"/>
        <v>0</v>
      </c>
      <c r="IN28">
        <f t="shared" si="111"/>
        <v>0</v>
      </c>
      <c r="IS28">
        <v>26</v>
      </c>
      <c r="IT28">
        <v>16</v>
      </c>
      <c r="IU28">
        <f t="shared" si="112"/>
        <v>0.29764925508394807</v>
      </c>
      <c r="IV28">
        <f t="shared" si="113"/>
        <v>0</v>
      </c>
      <c r="IW28">
        <f t="shared" si="114"/>
        <v>256</v>
      </c>
      <c r="JJ28">
        <v>26</v>
      </c>
      <c r="JK28">
        <v>0</v>
      </c>
      <c r="JL28">
        <f t="shared" si="115"/>
        <v>0.47127819041161023</v>
      </c>
      <c r="JM28">
        <f t="shared" si="116"/>
        <v>0</v>
      </c>
      <c r="JN28">
        <f t="shared" si="117"/>
        <v>0</v>
      </c>
      <c r="JS28">
        <v>26</v>
      </c>
      <c r="JT28">
        <v>-16.232608695652104</v>
      </c>
      <c r="JU28">
        <f t="shared" si="118"/>
        <v>0.39663253347741251</v>
      </c>
      <c r="JV28">
        <f t="shared" si="119"/>
        <v>0</v>
      </c>
      <c r="JW28">
        <f t="shared" si="120"/>
        <v>263.4975850661603</v>
      </c>
      <c r="KB28">
        <v>26</v>
      </c>
      <c r="KC28">
        <v>-12</v>
      </c>
      <c r="KD28">
        <f t="shared" si="121"/>
        <v>0.26548186532565976</v>
      </c>
      <c r="KE28">
        <f t="shared" si="122"/>
        <v>0</v>
      </c>
      <c r="KF28">
        <f t="shared" si="123"/>
        <v>144</v>
      </c>
      <c r="KK28">
        <v>26</v>
      </c>
      <c r="KL28">
        <v>0</v>
      </c>
      <c r="KM28">
        <f t="shared" si="124"/>
        <v>0.14109469278140604</v>
      </c>
      <c r="KN28">
        <f t="shared" si="125"/>
        <v>0</v>
      </c>
      <c r="KO28">
        <f t="shared" si="126"/>
        <v>0</v>
      </c>
      <c r="KT28">
        <v>26</v>
      </c>
      <c r="KU28">
        <v>-29.209803921568778</v>
      </c>
      <c r="KV28">
        <f t="shared" si="127"/>
        <v>5.4441753376351563E-2</v>
      </c>
      <c r="KW28">
        <f t="shared" si="128"/>
        <v>0</v>
      </c>
      <c r="KX28">
        <f t="shared" si="129"/>
        <v>853.21264513649476</v>
      </c>
      <c r="LC28">
        <v>26</v>
      </c>
      <c r="LD28">
        <v>13</v>
      </c>
      <c r="LE28">
        <f t="shared" si="130"/>
        <v>2.7832634636829882E-2</v>
      </c>
      <c r="LF28">
        <f t="shared" si="131"/>
        <v>0</v>
      </c>
      <c r="LG28">
        <f t="shared" si="132"/>
        <v>169</v>
      </c>
      <c r="LL28">
        <v>26</v>
      </c>
      <c r="LM28">
        <v>0</v>
      </c>
      <c r="LN28">
        <f t="shared" si="133"/>
        <v>0.25157046745116485</v>
      </c>
      <c r="LO28">
        <f t="shared" si="134"/>
        <v>0</v>
      </c>
      <c r="LP28">
        <f t="shared" si="29"/>
        <v>0</v>
      </c>
      <c r="LU28">
        <v>26</v>
      </c>
      <c r="LV28">
        <v>-4</v>
      </c>
      <c r="LW28">
        <f t="shared" si="135"/>
        <v>0.52495814570764854</v>
      </c>
      <c r="LX28">
        <f t="shared" si="136"/>
        <v>0</v>
      </c>
      <c r="LY28">
        <f t="shared" si="30"/>
        <v>16</v>
      </c>
      <c r="MD28">
        <v>26</v>
      </c>
      <c r="ME28">
        <v>448</v>
      </c>
      <c r="MF28">
        <f t="shared" si="137"/>
        <v>1.042547395234849</v>
      </c>
      <c r="MG28">
        <f t="shared" si="138"/>
        <v>510.21042446787459</v>
      </c>
      <c r="MH28">
        <f t="shared" si="31"/>
        <v>3870.1369124731291</v>
      </c>
      <c r="MM28">
        <v>26</v>
      </c>
      <c r="MN28">
        <v>0</v>
      </c>
      <c r="MO28">
        <f t="shared" si="139"/>
        <v>0.11393277829293266</v>
      </c>
      <c r="MP28">
        <f t="shared" si="140"/>
        <v>0</v>
      </c>
      <c r="MQ28">
        <f t="shared" si="32"/>
        <v>0</v>
      </c>
      <c r="MV28">
        <v>26</v>
      </c>
      <c r="MW28">
        <v>0</v>
      </c>
      <c r="MX28">
        <f t="shared" si="141"/>
        <v>0.61135632005292218</v>
      </c>
      <c r="MY28">
        <f t="shared" si="142"/>
        <v>0</v>
      </c>
      <c r="MZ28">
        <f t="shared" si="33"/>
        <v>0</v>
      </c>
      <c r="NE28">
        <v>26</v>
      </c>
      <c r="NF28">
        <v>0</v>
      </c>
      <c r="NG28">
        <f t="shared" si="143"/>
        <v>0.37890372122132454</v>
      </c>
      <c r="NH28">
        <f t="shared" si="144"/>
        <v>0</v>
      </c>
      <c r="NI28">
        <f t="shared" si="34"/>
        <v>0</v>
      </c>
      <c r="NN28">
        <v>26</v>
      </c>
      <c r="NO28">
        <v>8</v>
      </c>
      <c r="NP28" t="e">
        <f t="shared" si="145"/>
        <v>#DIV/0!</v>
      </c>
      <c r="NQ28" t="e">
        <f t="shared" si="146"/>
        <v>#NUM!</v>
      </c>
      <c r="NR28" t="e">
        <f t="shared" si="35"/>
        <v>#NUM!</v>
      </c>
      <c r="NW28">
        <v>26</v>
      </c>
      <c r="NX28">
        <v>-6.19494949494959</v>
      </c>
      <c r="NY28" t="e">
        <f t="shared" si="147"/>
        <v>#DIV/0!</v>
      </c>
      <c r="NZ28" t="e">
        <f t="shared" si="148"/>
        <v>#NUM!</v>
      </c>
      <c r="OA28" t="e">
        <f t="shared" si="36"/>
        <v>#NUM!</v>
      </c>
      <c r="OF28">
        <v>26</v>
      </c>
      <c r="OG28">
        <f>140-(136)</f>
        <v>4</v>
      </c>
      <c r="OH28">
        <f t="shared" si="149"/>
        <v>3.336177418508797E-2</v>
      </c>
      <c r="OI28">
        <f t="shared" si="150"/>
        <v>0</v>
      </c>
      <c r="OJ28">
        <f t="shared" si="37"/>
        <v>16</v>
      </c>
      <c r="OO28">
        <v>26</v>
      </c>
      <c r="OP28">
        <v>0</v>
      </c>
      <c r="OQ28">
        <f t="shared" si="151"/>
        <v>3.4465056532551955E-2</v>
      </c>
      <c r="OR28">
        <f t="shared" si="152"/>
        <v>0</v>
      </c>
      <c r="OS28">
        <f t="shared" si="38"/>
        <v>0</v>
      </c>
      <c r="OX28">
        <v>6.5</v>
      </c>
      <c r="OY28">
        <v>1282</v>
      </c>
      <c r="OZ28">
        <f t="shared" si="153"/>
        <v>1.1336870258377925</v>
      </c>
      <c r="PA28">
        <f t="shared" si="154"/>
        <v>1603.1184476054757</v>
      </c>
      <c r="PB28">
        <f t="shared" si="39"/>
        <v>103117.05739255063</v>
      </c>
      <c r="PG28">
        <v>26</v>
      </c>
      <c r="PH28">
        <v>0</v>
      </c>
      <c r="PI28">
        <f t="shared" si="155"/>
        <v>0.3180278036458497</v>
      </c>
      <c r="PJ28">
        <f t="shared" si="156"/>
        <v>0</v>
      </c>
      <c r="PK28">
        <f t="shared" si="40"/>
        <v>0</v>
      </c>
      <c r="PP28">
        <v>26</v>
      </c>
      <c r="PQ28">
        <v>4</v>
      </c>
      <c r="PR28">
        <f t="shared" si="157"/>
        <v>0.641087354105639</v>
      </c>
      <c r="PS28">
        <f t="shared" si="158"/>
        <v>0</v>
      </c>
      <c r="PT28">
        <f t="shared" si="41"/>
        <v>16</v>
      </c>
      <c r="PY28">
        <v>26</v>
      </c>
      <c r="PZ28">
        <v>0</v>
      </c>
      <c r="QA28">
        <f t="shared" si="159"/>
        <v>0.71005096927703659</v>
      </c>
      <c r="QB28">
        <f t="shared" si="160"/>
        <v>0</v>
      </c>
      <c r="QC28">
        <f t="shared" si="42"/>
        <v>0</v>
      </c>
      <c r="QH28">
        <v>26</v>
      </c>
      <c r="QI28">
        <v>3.7999999999999972</v>
      </c>
      <c r="QJ28">
        <f t="shared" si="161"/>
        <v>0.76134122097169643</v>
      </c>
      <c r="QK28">
        <f t="shared" si="162"/>
        <v>0</v>
      </c>
      <c r="QL28">
        <f t="shared" si="43"/>
        <v>14.439999999999978</v>
      </c>
    </row>
    <row r="29" spans="1:454" x14ac:dyDescent="0.25">
      <c r="A29">
        <v>27</v>
      </c>
      <c r="B29">
        <v>0</v>
      </c>
      <c r="C29">
        <f t="shared" si="44"/>
        <v>0.47536644067083611</v>
      </c>
      <c r="D29">
        <f t="shared" si="45"/>
        <v>0</v>
      </c>
      <c r="E29">
        <f t="shared" si="46"/>
        <v>0</v>
      </c>
      <c r="J29">
        <v>27</v>
      </c>
      <c r="K29">
        <v>0</v>
      </c>
      <c r="L29">
        <f t="shared" si="47"/>
        <v>0.22211457199294835</v>
      </c>
      <c r="M29">
        <f t="shared" si="48"/>
        <v>0</v>
      </c>
      <c r="N29">
        <f t="shared" si="49"/>
        <v>0</v>
      </c>
      <c r="S29">
        <v>27</v>
      </c>
      <c r="T29">
        <v>0</v>
      </c>
      <c r="U29">
        <f t="shared" si="50"/>
        <v>0.63455661110070682</v>
      </c>
      <c r="V29">
        <f t="shared" si="51"/>
        <v>0</v>
      </c>
      <c r="W29">
        <f t="shared" si="52"/>
        <v>0</v>
      </c>
      <c r="AB29">
        <v>27</v>
      </c>
      <c r="AC29">
        <v>-1.7999999999999972</v>
      </c>
      <c r="AD29">
        <f t="shared" si="53"/>
        <v>0.25146944586815584</v>
      </c>
      <c r="AE29">
        <f t="shared" si="54"/>
        <v>0</v>
      </c>
      <c r="AF29">
        <f t="shared" si="55"/>
        <v>3.2399999999999896</v>
      </c>
      <c r="AK29">
        <v>27</v>
      </c>
      <c r="AL29">
        <v>3.3103448275862064</v>
      </c>
      <c r="AM29">
        <f t="shared" si="56"/>
        <v>0.85678670025875003</v>
      </c>
      <c r="AN29">
        <f t="shared" si="57"/>
        <v>0</v>
      </c>
      <c r="AO29">
        <f t="shared" si="58"/>
        <v>10.95838287752675</v>
      </c>
      <c r="AT29">
        <v>27</v>
      </c>
      <c r="AU29">
        <v>2.2399999999999984</v>
      </c>
      <c r="AV29">
        <f t="shared" si="59"/>
        <v>0.66104678902294511</v>
      </c>
      <c r="AW29">
        <f t="shared" si="60"/>
        <v>0</v>
      </c>
      <c r="AX29">
        <f t="shared" si="61"/>
        <v>5.0175999999999927</v>
      </c>
      <c r="BC29">
        <v>27</v>
      </c>
      <c r="BD29">
        <v>0</v>
      </c>
      <c r="BE29">
        <f t="shared" si="62"/>
        <v>0.30620248631111024</v>
      </c>
      <c r="BF29">
        <f t="shared" si="63"/>
        <v>0</v>
      </c>
      <c r="BG29">
        <f t="shared" si="0"/>
        <v>0</v>
      </c>
      <c r="BL29">
        <v>27</v>
      </c>
      <c r="BM29">
        <v>0</v>
      </c>
      <c r="BN29">
        <f t="shared" si="64"/>
        <v>0.12358870227304314</v>
      </c>
      <c r="BO29">
        <f t="shared" si="65"/>
        <v>0</v>
      </c>
      <c r="BP29">
        <f t="shared" si="1"/>
        <v>0</v>
      </c>
      <c r="BU29">
        <v>27</v>
      </c>
      <c r="BV29">
        <v>4</v>
      </c>
      <c r="BW29">
        <f t="shared" si="66"/>
        <v>0.80300423236968332</v>
      </c>
      <c r="BX29">
        <f t="shared" si="67"/>
        <v>0</v>
      </c>
      <c r="BY29">
        <f t="shared" si="2"/>
        <v>16</v>
      </c>
      <c r="CD29">
        <v>27</v>
      </c>
      <c r="CE29">
        <v>12</v>
      </c>
      <c r="CF29">
        <f t="shared" si="68"/>
        <v>0.57374236707118176</v>
      </c>
      <c r="CG29">
        <f t="shared" si="69"/>
        <v>0</v>
      </c>
      <c r="CH29">
        <f t="shared" si="3"/>
        <v>144</v>
      </c>
      <c r="CM29">
        <v>27</v>
      </c>
      <c r="CN29">
        <v>-5.741935483870904</v>
      </c>
      <c r="CO29">
        <f t="shared" si="70"/>
        <v>0.40556502025700131</v>
      </c>
      <c r="CP29">
        <f t="shared" si="71"/>
        <v>0</v>
      </c>
      <c r="CQ29">
        <f t="shared" si="4"/>
        <v>32.969823100935791</v>
      </c>
      <c r="CV29">
        <v>27</v>
      </c>
      <c r="CW29">
        <v>-8.215000000000181</v>
      </c>
      <c r="CX29">
        <f t="shared" si="72"/>
        <v>0.188162522917663</v>
      </c>
      <c r="CY29">
        <f t="shared" si="73"/>
        <v>0</v>
      </c>
      <c r="CZ29">
        <f t="shared" si="5"/>
        <v>67.486225000002975</v>
      </c>
      <c r="DE29">
        <v>27</v>
      </c>
      <c r="DF29">
        <v>0</v>
      </c>
      <c r="DG29">
        <f t="shared" si="74"/>
        <v>6.9996011333732011E-2</v>
      </c>
      <c r="DH29">
        <f t="shared" si="75"/>
        <v>0</v>
      </c>
      <c r="DI29">
        <f t="shared" si="6"/>
        <v>0</v>
      </c>
      <c r="DN29">
        <v>27</v>
      </c>
      <c r="DO29">
        <v>0</v>
      </c>
      <c r="DP29">
        <f t="shared" si="76"/>
        <v>0.64173773274325574</v>
      </c>
      <c r="DQ29">
        <f t="shared" si="77"/>
        <v>0</v>
      </c>
      <c r="DR29">
        <f t="shared" si="7"/>
        <v>0</v>
      </c>
      <c r="DW29">
        <v>27</v>
      </c>
      <c r="DX29">
        <v>0</v>
      </c>
      <c r="DY29">
        <f t="shared" si="78"/>
        <v>0.53614347323541212</v>
      </c>
      <c r="DZ29">
        <f t="shared" si="79"/>
        <v>0</v>
      </c>
      <c r="EA29">
        <f t="shared" si="8"/>
        <v>0</v>
      </c>
      <c r="EF29">
        <v>27</v>
      </c>
      <c r="EG29">
        <v>12.200000000000003</v>
      </c>
      <c r="EH29">
        <f t="shared" si="80"/>
        <v>0.41634111202299967</v>
      </c>
      <c r="EI29">
        <f t="shared" si="81"/>
        <v>0</v>
      </c>
      <c r="EJ29">
        <f t="shared" si="9"/>
        <v>148.84000000000006</v>
      </c>
      <c r="EO29">
        <v>27</v>
      </c>
      <c r="EP29">
        <v>-1.5402298850574567</v>
      </c>
      <c r="EQ29">
        <f t="shared" si="82"/>
        <v>0.21732541158969482</v>
      </c>
      <c r="ER29">
        <f t="shared" si="83"/>
        <v>0</v>
      </c>
      <c r="ES29">
        <f t="shared" si="10"/>
        <v>2.3723080988241065</v>
      </c>
      <c r="EX29">
        <v>27</v>
      </c>
      <c r="EY29">
        <v>4</v>
      </c>
      <c r="EZ29">
        <f t="shared" si="84"/>
        <v>8.693774328450786E-2</v>
      </c>
      <c r="FA29">
        <f t="shared" si="85"/>
        <v>0</v>
      </c>
      <c r="FB29">
        <f t="shared" si="11"/>
        <v>16</v>
      </c>
      <c r="FG29">
        <v>27</v>
      </c>
      <c r="FH29">
        <v>0</v>
      </c>
      <c r="FI29">
        <f t="shared" si="86"/>
        <v>0.47040271540472378</v>
      </c>
      <c r="FJ29">
        <f t="shared" si="87"/>
        <v>0</v>
      </c>
      <c r="FK29">
        <f t="shared" si="12"/>
        <v>0</v>
      </c>
      <c r="FP29">
        <v>27</v>
      </c>
      <c r="FQ29">
        <v>8</v>
      </c>
      <c r="FR29" t="e">
        <f t="shared" si="88"/>
        <v>#DIV/0!</v>
      </c>
      <c r="FS29" t="e">
        <f t="shared" si="89"/>
        <v>#NUM!</v>
      </c>
      <c r="FT29" t="e">
        <f t="shared" si="13"/>
        <v>#NUM!</v>
      </c>
      <c r="FY29">
        <v>27</v>
      </c>
      <c r="FZ29">
        <v>-4</v>
      </c>
      <c r="GA29">
        <f t="shared" si="90"/>
        <v>0.32056552597811822</v>
      </c>
      <c r="GB29">
        <f t="shared" si="91"/>
        <v>0</v>
      </c>
      <c r="GC29">
        <f t="shared" si="14"/>
        <v>16</v>
      </c>
      <c r="GH29">
        <v>27</v>
      </c>
      <c r="GI29">
        <v>0</v>
      </c>
      <c r="GJ29">
        <f t="shared" si="92"/>
        <v>0.35388041055498187</v>
      </c>
      <c r="GK29">
        <f t="shared" si="93"/>
        <v>0</v>
      </c>
      <c r="GL29">
        <f t="shared" si="15"/>
        <v>0</v>
      </c>
      <c r="GQ29">
        <v>27</v>
      </c>
      <c r="GR29">
        <v>1.9775280898876417</v>
      </c>
      <c r="GS29">
        <f t="shared" si="94"/>
        <v>0.19892752335370692</v>
      </c>
      <c r="GT29">
        <f t="shared" si="95"/>
        <v>0</v>
      </c>
      <c r="GU29">
        <f t="shared" si="96"/>
        <v>3.9106173462946647</v>
      </c>
      <c r="GZ29">
        <v>27</v>
      </c>
      <c r="HA29">
        <v>-8.90625</v>
      </c>
      <c r="HB29">
        <f t="shared" si="97"/>
        <v>0.17307692307692307</v>
      </c>
      <c r="HC29">
        <f t="shared" si="98"/>
        <v>0</v>
      </c>
      <c r="HD29">
        <f t="shared" si="99"/>
        <v>79.3212890625</v>
      </c>
      <c r="HI29">
        <v>27</v>
      </c>
      <c r="HJ29">
        <v>0</v>
      </c>
      <c r="HK29">
        <f t="shared" si="100"/>
        <v>9.6428571428571433E-2</v>
      </c>
      <c r="HL29">
        <f t="shared" si="101"/>
        <v>0</v>
      </c>
      <c r="HM29">
        <f t="shared" si="102"/>
        <v>0</v>
      </c>
      <c r="HR29">
        <v>106</v>
      </c>
      <c r="HS29">
        <v>36.049999999999997</v>
      </c>
      <c r="HT29" t="e">
        <f t="shared" si="103"/>
        <v>#DIV/0!</v>
      </c>
      <c r="HU29" t="e">
        <f t="shared" si="104"/>
        <v>#NUM!</v>
      </c>
      <c r="HV29" t="e">
        <f t="shared" si="105"/>
        <v>#NUM!</v>
      </c>
      <c r="IA29">
        <v>27</v>
      </c>
      <c r="IB29">
        <v>0</v>
      </c>
      <c r="IC29">
        <f t="shared" si="106"/>
        <v>4.1414339790451185E-2</v>
      </c>
      <c r="ID29">
        <f t="shared" si="107"/>
        <v>0</v>
      </c>
      <c r="IE29">
        <f t="shared" si="108"/>
        <v>0</v>
      </c>
      <c r="IJ29">
        <v>27</v>
      </c>
      <c r="IK29">
        <v>0</v>
      </c>
      <c r="IL29">
        <f t="shared" si="109"/>
        <v>3.7610347692555321E-2</v>
      </c>
      <c r="IM29">
        <f t="shared" si="110"/>
        <v>0</v>
      </c>
      <c r="IN29">
        <f t="shared" si="111"/>
        <v>0</v>
      </c>
      <c r="IS29">
        <v>27</v>
      </c>
      <c r="IT29">
        <v>16</v>
      </c>
      <c r="IU29">
        <f t="shared" si="112"/>
        <v>0.30909730335640762</v>
      </c>
      <c r="IV29">
        <f t="shared" si="113"/>
        <v>0</v>
      </c>
      <c r="IW29">
        <f t="shared" si="114"/>
        <v>256</v>
      </c>
      <c r="JJ29">
        <v>27</v>
      </c>
      <c r="JK29">
        <v>0</v>
      </c>
      <c r="JL29">
        <f t="shared" si="115"/>
        <v>0.48940427465821063</v>
      </c>
      <c r="JM29">
        <f t="shared" si="116"/>
        <v>0</v>
      </c>
      <c r="JN29">
        <f t="shared" si="117"/>
        <v>0</v>
      </c>
      <c r="JS29">
        <v>27</v>
      </c>
      <c r="JT29">
        <v>-0.63260869565210953</v>
      </c>
      <c r="JU29">
        <f t="shared" si="118"/>
        <v>0.41188763091885144</v>
      </c>
      <c r="JV29">
        <f t="shared" si="119"/>
        <v>0</v>
      </c>
      <c r="JW29">
        <f t="shared" si="120"/>
        <v>0.40019376181466332</v>
      </c>
      <c r="KB29">
        <v>27</v>
      </c>
      <c r="KC29">
        <v>-4</v>
      </c>
      <c r="KD29">
        <f t="shared" si="121"/>
        <v>0.27569270629972359</v>
      </c>
      <c r="KE29">
        <f t="shared" si="122"/>
        <v>0</v>
      </c>
      <c r="KF29">
        <f t="shared" si="123"/>
        <v>16</v>
      </c>
      <c r="KK29">
        <v>27</v>
      </c>
      <c r="KL29">
        <v>0</v>
      </c>
      <c r="KM29">
        <f t="shared" si="124"/>
        <v>0.14652141173453706</v>
      </c>
      <c r="KN29">
        <f t="shared" si="125"/>
        <v>0</v>
      </c>
      <c r="KO29">
        <f t="shared" si="126"/>
        <v>0</v>
      </c>
      <c r="KT29">
        <v>27</v>
      </c>
      <c r="KU29">
        <v>-1.4098039215687805</v>
      </c>
      <c r="KV29">
        <f t="shared" si="127"/>
        <v>5.6535666967749698E-2</v>
      </c>
      <c r="KW29">
        <f t="shared" si="128"/>
        <v>0</v>
      </c>
      <c r="KX29">
        <f t="shared" si="129"/>
        <v>1.9875470972707123</v>
      </c>
      <c r="LC29">
        <v>27</v>
      </c>
      <c r="LD29">
        <v>13</v>
      </c>
      <c r="LE29">
        <f t="shared" si="130"/>
        <v>2.8903120584400262E-2</v>
      </c>
      <c r="LF29">
        <f t="shared" si="131"/>
        <v>0</v>
      </c>
      <c r="LG29">
        <f t="shared" si="132"/>
        <v>169</v>
      </c>
      <c r="LL29">
        <v>27</v>
      </c>
      <c r="LM29">
        <v>0</v>
      </c>
      <c r="LN29">
        <f t="shared" si="133"/>
        <v>0.26124625466082507</v>
      </c>
      <c r="LO29">
        <f t="shared" si="134"/>
        <v>0</v>
      </c>
      <c r="LP29">
        <f t="shared" si="29"/>
        <v>0</v>
      </c>
      <c r="LU29">
        <v>27</v>
      </c>
      <c r="LV29">
        <v>8</v>
      </c>
      <c r="LW29">
        <f t="shared" si="135"/>
        <v>0.54514884361948124</v>
      </c>
      <c r="LX29">
        <f t="shared" si="136"/>
        <v>0</v>
      </c>
      <c r="LY29">
        <f t="shared" si="30"/>
        <v>64</v>
      </c>
      <c r="MD29">
        <v>27</v>
      </c>
      <c r="ME29">
        <v>940</v>
      </c>
      <c r="MF29">
        <f t="shared" si="137"/>
        <v>1.0826453719746509</v>
      </c>
      <c r="MG29">
        <f t="shared" si="138"/>
        <v>991.04845508744427</v>
      </c>
      <c r="MH29">
        <f t="shared" si="31"/>
        <v>2605.9447668148146</v>
      </c>
      <c r="MM29">
        <v>27</v>
      </c>
      <c r="MN29">
        <v>4</v>
      </c>
      <c r="MO29">
        <f t="shared" si="139"/>
        <v>0.11831480822727622</v>
      </c>
      <c r="MP29">
        <f t="shared" si="140"/>
        <v>0</v>
      </c>
      <c r="MQ29">
        <f t="shared" si="32"/>
        <v>16</v>
      </c>
      <c r="MV29">
        <v>27</v>
      </c>
      <c r="MW29">
        <v>0</v>
      </c>
      <c r="MX29">
        <f t="shared" si="141"/>
        <v>0.63487002467034226</v>
      </c>
      <c r="MY29">
        <f t="shared" si="142"/>
        <v>0</v>
      </c>
      <c r="MZ29">
        <f t="shared" si="33"/>
        <v>0</v>
      </c>
      <c r="NE29">
        <v>27</v>
      </c>
      <c r="NF29">
        <v>0</v>
      </c>
      <c r="NG29">
        <f t="shared" si="143"/>
        <v>0.39347694126829857</v>
      </c>
      <c r="NH29">
        <f t="shared" si="144"/>
        <v>0</v>
      </c>
      <c r="NI29">
        <f t="shared" si="34"/>
        <v>0</v>
      </c>
      <c r="NN29">
        <v>27</v>
      </c>
      <c r="NO29">
        <v>8</v>
      </c>
      <c r="NP29" t="e">
        <f t="shared" si="145"/>
        <v>#DIV/0!</v>
      </c>
      <c r="NQ29" t="e">
        <f t="shared" si="146"/>
        <v>#NUM!</v>
      </c>
      <c r="NR29" t="e">
        <f t="shared" si="35"/>
        <v>#NUM!</v>
      </c>
      <c r="NW29">
        <v>27</v>
      </c>
      <c r="NX29">
        <v>-6.19494949494959</v>
      </c>
      <c r="NY29" t="e">
        <f t="shared" si="147"/>
        <v>#DIV/0!</v>
      </c>
      <c r="NZ29" t="e">
        <f t="shared" si="148"/>
        <v>#NUM!</v>
      </c>
      <c r="OA29" t="e">
        <f t="shared" si="36"/>
        <v>#NUM!</v>
      </c>
      <c r="OF29">
        <v>27</v>
      </c>
      <c r="OG29">
        <f>140-(136)</f>
        <v>4</v>
      </c>
      <c r="OH29">
        <f t="shared" si="149"/>
        <v>3.4644919346052891E-2</v>
      </c>
      <c r="OI29">
        <f t="shared" si="150"/>
        <v>0</v>
      </c>
      <c r="OJ29">
        <f t="shared" si="37"/>
        <v>16</v>
      </c>
      <c r="OO29">
        <v>27</v>
      </c>
      <c r="OP29">
        <v>0</v>
      </c>
      <c r="OQ29">
        <f t="shared" si="151"/>
        <v>3.5790635629957802E-2</v>
      </c>
      <c r="OR29">
        <f t="shared" si="152"/>
        <v>0</v>
      </c>
      <c r="OS29">
        <f t="shared" si="38"/>
        <v>0</v>
      </c>
      <c r="OX29">
        <v>6.75</v>
      </c>
      <c r="OY29">
        <v>2002</v>
      </c>
      <c r="OZ29">
        <f t="shared" si="153"/>
        <v>1.1772903729853998</v>
      </c>
      <c r="PA29">
        <f t="shared" si="154"/>
        <v>2125.9914021918762</v>
      </c>
      <c r="PB29">
        <f t="shared" si="39"/>
        <v>15373.867817507604</v>
      </c>
      <c r="PG29">
        <v>27</v>
      </c>
      <c r="PH29">
        <v>0</v>
      </c>
      <c r="PI29">
        <f t="shared" si="155"/>
        <v>0.33025964224761317</v>
      </c>
      <c r="PJ29">
        <f t="shared" si="156"/>
        <v>0</v>
      </c>
      <c r="PK29">
        <f t="shared" si="40"/>
        <v>0</v>
      </c>
      <c r="PP29">
        <v>27</v>
      </c>
      <c r="PQ29">
        <v>-4</v>
      </c>
      <c r="PR29">
        <f t="shared" si="157"/>
        <v>0.66574456003277904</v>
      </c>
      <c r="PS29">
        <f t="shared" si="158"/>
        <v>0</v>
      </c>
      <c r="PT29">
        <f t="shared" si="41"/>
        <v>16</v>
      </c>
      <c r="PY29">
        <v>27</v>
      </c>
      <c r="PZ29">
        <v>0</v>
      </c>
      <c r="QA29">
        <f t="shared" si="159"/>
        <v>0.73736062194153795</v>
      </c>
      <c r="QB29">
        <f t="shared" si="160"/>
        <v>0</v>
      </c>
      <c r="QC29">
        <f t="shared" si="42"/>
        <v>0</v>
      </c>
      <c r="QH29">
        <v>27</v>
      </c>
      <c r="QI29">
        <v>3.7999999999999972</v>
      </c>
      <c r="QJ29">
        <f t="shared" si="161"/>
        <v>0.79062357562445407</v>
      </c>
      <c r="QK29">
        <f t="shared" si="162"/>
        <v>0</v>
      </c>
      <c r="QL29">
        <f t="shared" si="43"/>
        <v>14.439999999999978</v>
      </c>
    </row>
    <row r="30" spans="1:454" x14ac:dyDescent="0.25">
      <c r="A30">
        <v>28</v>
      </c>
      <c r="B30">
        <v>0</v>
      </c>
      <c r="C30">
        <f t="shared" si="44"/>
        <v>0.49297260514012636</v>
      </c>
      <c r="D30">
        <f t="shared" si="45"/>
        <v>0</v>
      </c>
      <c r="E30">
        <f t="shared" si="46"/>
        <v>0</v>
      </c>
      <c r="J30">
        <v>28</v>
      </c>
      <c r="K30">
        <v>0</v>
      </c>
      <c r="L30">
        <f t="shared" si="47"/>
        <v>0.23034103762231681</v>
      </c>
      <c r="M30">
        <f t="shared" si="48"/>
        <v>0</v>
      </c>
      <c r="N30">
        <f t="shared" si="49"/>
        <v>0</v>
      </c>
      <c r="S30">
        <v>28</v>
      </c>
      <c r="T30">
        <v>0</v>
      </c>
      <c r="U30">
        <f t="shared" si="50"/>
        <v>0.65805870780814046</v>
      </c>
      <c r="V30">
        <f t="shared" si="51"/>
        <v>0</v>
      </c>
      <c r="W30">
        <f t="shared" si="52"/>
        <v>0</v>
      </c>
      <c r="AB30">
        <v>28</v>
      </c>
      <c r="AC30">
        <v>-1.7999999999999972</v>
      </c>
      <c r="AD30">
        <f t="shared" si="53"/>
        <v>0.26078312904845791</v>
      </c>
      <c r="AE30">
        <f t="shared" si="54"/>
        <v>0</v>
      </c>
      <c r="AF30">
        <f t="shared" si="55"/>
        <v>3.2399999999999896</v>
      </c>
      <c r="AK30">
        <v>28</v>
      </c>
      <c r="AL30">
        <v>3.3103448275862064</v>
      </c>
      <c r="AM30">
        <f t="shared" si="56"/>
        <v>0.88851954100907415</v>
      </c>
      <c r="AN30">
        <f t="shared" si="57"/>
        <v>0</v>
      </c>
      <c r="AO30">
        <f t="shared" si="58"/>
        <v>10.95838287752675</v>
      </c>
      <c r="AT30">
        <v>28</v>
      </c>
      <c r="AU30">
        <v>2.2399999999999984</v>
      </c>
      <c r="AV30">
        <f t="shared" si="59"/>
        <v>0.68553000343120229</v>
      </c>
      <c r="AW30">
        <f t="shared" si="60"/>
        <v>0</v>
      </c>
      <c r="AX30">
        <f t="shared" si="61"/>
        <v>5.0175999999999927</v>
      </c>
      <c r="BC30">
        <v>28</v>
      </c>
      <c r="BD30">
        <v>0</v>
      </c>
      <c r="BE30">
        <f t="shared" si="62"/>
        <v>0.31754331913744765</v>
      </c>
      <c r="BF30">
        <f t="shared" si="63"/>
        <v>0</v>
      </c>
      <c r="BG30">
        <f t="shared" si="0"/>
        <v>0</v>
      </c>
      <c r="BL30">
        <v>28</v>
      </c>
      <c r="BM30">
        <v>0</v>
      </c>
      <c r="BN30">
        <f t="shared" si="64"/>
        <v>0.12816606161648916</v>
      </c>
      <c r="BO30">
        <f t="shared" si="65"/>
        <v>0</v>
      </c>
      <c r="BP30">
        <f t="shared" si="1"/>
        <v>0</v>
      </c>
      <c r="BU30">
        <v>28</v>
      </c>
      <c r="BV30">
        <v>4</v>
      </c>
      <c r="BW30">
        <f t="shared" si="66"/>
        <v>0.83274512986485683</v>
      </c>
      <c r="BX30">
        <f t="shared" si="67"/>
        <v>0</v>
      </c>
      <c r="BY30">
        <f t="shared" si="2"/>
        <v>16</v>
      </c>
      <c r="CD30">
        <v>28</v>
      </c>
      <c r="CE30">
        <v>12</v>
      </c>
      <c r="CF30">
        <f t="shared" si="68"/>
        <v>0.59499208437011442</v>
      </c>
      <c r="CG30">
        <f t="shared" si="69"/>
        <v>0</v>
      </c>
      <c r="CH30">
        <f t="shared" si="3"/>
        <v>144</v>
      </c>
      <c r="CM30">
        <v>28</v>
      </c>
      <c r="CN30">
        <v>-1.741935483870904</v>
      </c>
      <c r="CO30">
        <f t="shared" si="70"/>
        <v>0.42058594693318652</v>
      </c>
      <c r="CP30">
        <f t="shared" si="71"/>
        <v>0</v>
      </c>
      <c r="CQ30">
        <f t="shared" si="4"/>
        <v>3.0343392299685603</v>
      </c>
      <c r="CV30">
        <v>28</v>
      </c>
      <c r="CW30">
        <v>-4.215000000000181</v>
      </c>
      <c r="CX30">
        <f t="shared" si="72"/>
        <v>0.19513150524794681</v>
      </c>
      <c r="CY30">
        <f t="shared" si="73"/>
        <v>0</v>
      </c>
      <c r="CZ30">
        <f t="shared" si="5"/>
        <v>17.766225000001526</v>
      </c>
      <c r="DE30">
        <v>28</v>
      </c>
      <c r="DF30">
        <v>0</v>
      </c>
      <c r="DG30">
        <f t="shared" si="74"/>
        <v>7.2588456197944309E-2</v>
      </c>
      <c r="DH30">
        <f t="shared" si="75"/>
        <v>0</v>
      </c>
      <c r="DI30">
        <f t="shared" si="6"/>
        <v>0</v>
      </c>
      <c r="DN30">
        <v>28</v>
      </c>
      <c r="DO30">
        <v>0</v>
      </c>
      <c r="DP30">
        <f t="shared" si="76"/>
        <v>0.66550579691893186</v>
      </c>
      <c r="DQ30">
        <f t="shared" si="77"/>
        <v>0</v>
      </c>
      <c r="DR30">
        <f t="shared" si="7"/>
        <v>0</v>
      </c>
      <c r="DW30">
        <v>28</v>
      </c>
      <c r="DX30">
        <v>0</v>
      </c>
      <c r="DY30">
        <f t="shared" si="78"/>
        <v>0.55600063891079776</v>
      </c>
      <c r="DZ30">
        <f t="shared" si="79"/>
        <v>0</v>
      </c>
      <c r="EA30">
        <f t="shared" si="8"/>
        <v>0</v>
      </c>
      <c r="EF30">
        <v>28</v>
      </c>
      <c r="EG30">
        <v>12.200000000000003</v>
      </c>
      <c r="EH30">
        <f t="shared" si="80"/>
        <v>0.43176115320903669</v>
      </c>
      <c r="EI30">
        <f t="shared" si="81"/>
        <v>0</v>
      </c>
      <c r="EJ30">
        <f t="shared" si="9"/>
        <v>148.84000000000006</v>
      </c>
      <c r="EO30">
        <v>28</v>
      </c>
      <c r="EP30">
        <v>-9.5402298850574567</v>
      </c>
      <c r="EQ30">
        <f t="shared" si="82"/>
        <v>0.22537450090783168</v>
      </c>
      <c r="ER30">
        <f t="shared" si="83"/>
        <v>0</v>
      </c>
      <c r="ES30">
        <f t="shared" si="10"/>
        <v>91.015986259743414</v>
      </c>
      <c r="EX30">
        <v>28</v>
      </c>
      <c r="EY30">
        <v>4</v>
      </c>
      <c r="EZ30">
        <f t="shared" si="84"/>
        <v>9.0157659702452597E-2</v>
      </c>
      <c r="FA30">
        <f t="shared" si="85"/>
        <v>0</v>
      </c>
      <c r="FB30">
        <f t="shared" si="11"/>
        <v>16</v>
      </c>
      <c r="FG30">
        <v>28</v>
      </c>
      <c r="FH30">
        <v>0</v>
      </c>
      <c r="FI30">
        <f t="shared" si="86"/>
        <v>0.48782503819749135</v>
      </c>
      <c r="FJ30">
        <f t="shared" si="87"/>
        <v>0</v>
      </c>
      <c r="FK30">
        <f t="shared" si="12"/>
        <v>0</v>
      </c>
      <c r="FP30">
        <v>28</v>
      </c>
      <c r="FQ30">
        <v>8</v>
      </c>
      <c r="FR30" t="e">
        <f t="shared" si="88"/>
        <v>#DIV/0!</v>
      </c>
      <c r="FS30" t="e">
        <f t="shared" si="89"/>
        <v>#NUM!</v>
      </c>
      <c r="FT30" t="e">
        <f t="shared" si="13"/>
        <v>#NUM!</v>
      </c>
      <c r="FY30">
        <v>28</v>
      </c>
      <c r="FZ30">
        <v>-4</v>
      </c>
      <c r="GA30">
        <f t="shared" si="90"/>
        <v>0.33243832323656708</v>
      </c>
      <c r="GB30">
        <f t="shared" si="91"/>
        <v>0</v>
      </c>
      <c r="GC30">
        <f t="shared" si="14"/>
        <v>16</v>
      </c>
      <c r="GH30">
        <v>28</v>
      </c>
      <c r="GI30">
        <v>0</v>
      </c>
      <c r="GJ30">
        <f t="shared" si="92"/>
        <v>0.36698709242738858</v>
      </c>
      <c r="GK30">
        <f t="shared" si="93"/>
        <v>0</v>
      </c>
      <c r="GL30">
        <f t="shared" si="15"/>
        <v>0</v>
      </c>
      <c r="GQ30">
        <v>28</v>
      </c>
      <c r="GR30">
        <v>-2.0224719101123583</v>
      </c>
      <c r="GS30">
        <f t="shared" si="94"/>
        <v>0.20629520940384422</v>
      </c>
      <c r="GT30">
        <f t="shared" si="95"/>
        <v>0</v>
      </c>
      <c r="GU30">
        <f t="shared" si="96"/>
        <v>4.0903926271935314</v>
      </c>
      <c r="GZ30">
        <v>28</v>
      </c>
      <c r="HA30">
        <v>-6.40625</v>
      </c>
      <c r="HB30">
        <f t="shared" si="97"/>
        <v>0.17948717948717949</v>
      </c>
      <c r="HC30">
        <f t="shared" si="98"/>
        <v>0</v>
      </c>
      <c r="HD30">
        <f t="shared" si="99"/>
        <v>41.0400390625</v>
      </c>
      <c r="HI30">
        <v>28</v>
      </c>
      <c r="HJ30">
        <v>0</v>
      </c>
      <c r="HK30">
        <f t="shared" si="100"/>
        <v>0.1</v>
      </c>
      <c r="HL30">
        <f t="shared" si="101"/>
        <v>0</v>
      </c>
      <c r="HM30">
        <f t="shared" si="102"/>
        <v>0</v>
      </c>
      <c r="HR30">
        <v>107</v>
      </c>
      <c r="HS30">
        <v>36.049999999999997</v>
      </c>
      <c r="HT30" t="e">
        <f t="shared" si="103"/>
        <v>#DIV/0!</v>
      </c>
      <c r="HU30" t="e">
        <f t="shared" si="104"/>
        <v>#NUM!</v>
      </c>
      <c r="HV30" t="e">
        <f t="shared" si="105"/>
        <v>#NUM!</v>
      </c>
      <c r="IA30">
        <v>28</v>
      </c>
      <c r="IB30">
        <v>0</v>
      </c>
      <c r="IC30">
        <f t="shared" si="106"/>
        <v>4.2948204227134565E-2</v>
      </c>
      <c r="ID30">
        <f t="shared" si="107"/>
        <v>0</v>
      </c>
      <c r="IE30">
        <f t="shared" si="108"/>
        <v>0</v>
      </c>
      <c r="IJ30">
        <v>28</v>
      </c>
      <c r="IK30">
        <v>-4.1000000000000085</v>
      </c>
      <c r="IL30">
        <f t="shared" si="109"/>
        <v>3.9003323533020336E-2</v>
      </c>
      <c r="IM30">
        <f t="shared" si="110"/>
        <v>0</v>
      </c>
      <c r="IN30">
        <f t="shared" si="111"/>
        <v>16.81000000000007</v>
      </c>
      <c r="IS30">
        <v>28</v>
      </c>
      <c r="IT30">
        <v>12</v>
      </c>
      <c r="IU30">
        <f t="shared" si="112"/>
        <v>0.32054535162886716</v>
      </c>
      <c r="IV30">
        <f t="shared" si="113"/>
        <v>0</v>
      </c>
      <c r="IW30">
        <f t="shared" si="114"/>
        <v>144</v>
      </c>
      <c r="JJ30">
        <v>28</v>
      </c>
      <c r="JK30">
        <v>0</v>
      </c>
      <c r="JL30">
        <f t="shared" si="115"/>
        <v>0.50753035890481102</v>
      </c>
      <c r="JM30">
        <f t="shared" si="116"/>
        <v>0</v>
      </c>
      <c r="JN30">
        <f t="shared" si="117"/>
        <v>0</v>
      </c>
      <c r="JS30">
        <v>28</v>
      </c>
      <c r="JT30">
        <v>-16.232608695652104</v>
      </c>
      <c r="JU30">
        <f t="shared" si="118"/>
        <v>0.42714272836029038</v>
      </c>
      <c r="JV30">
        <f t="shared" si="119"/>
        <v>0</v>
      </c>
      <c r="JW30">
        <f t="shared" si="120"/>
        <v>263.4975850661603</v>
      </c>
      <c r="KB30">
        <v>28</v>
      </c>
      <c r="KC30">
        <v>-16</v>
      </c>
      <c r="KD30">
        <f t="shared" si="121"/>
        <v>0.28590354727378742</v>
      </c>
      <c r="KE30">
        <f t="shared" si="122"/>
        <v>0</v>
      </c>
      <c r="KF30">
        <f t="shared" si="123"/>
        <v>256</v>
      </c>
      <c r="KK30">
        <v>28</v>
      </c>
      <c r="KL30">
        <v>0</v>
      </c>
      <c r="KM30">
        <f t="shared" si="124"/>
        <v>0.15194813068766805</v>
      </c>
      <c r="KN30">
        <f t="shared" si="125"/>
        <v>0</v>
      </c>
      <c r="KO30">
        <f t="shared" si="126"/>
        <v>0</v>
      </c>
      <c r="KT30">
        <v>28</v>
      </c>
      <c r="KU30">
        <v>-49.209803921568778</v>
      </c>
      <c r="KV30">
        <f t="shared" si="127"/>
        <v>5.8629580559147833E-2</v>
      </c>
      <c r="KW30">
        <f t="shared" si="128"/>
        <v>0</v>
      </c>
      <c r="KX30">
        <f t="shared" si="129"/>
        <v>2421.6048019992459</v>
      </c>
      <c r="LC30">
        <v>28</v>
      </c>
      <c r="LD30">
        <v>16</v>
      </c>
      <c r="LE30">
        <f t="shared" si="130"/>
        <v>2.9973606531970644E-2</v>
      </c>
      <c r="LF30">
        <f t="shared" si="131"/>
        <v>0</v>
      </c>
      <c r="LG30">
        <f t="shared" si="132"/>
        <v>256</v>
      </c>
      <c r="LL30">
        <v>28</v>
      </c>
      <c r="LM30">
        <v>0</v>
      </c>
      <c r="LN30">
        <f t="shared" si="133"/>
        <v>0.27092204187048524</v>
      </c>
      <c r="LO30">
        <f t="shared" si="134"/>
        <v>0</v>
      </c>
      <c r="LP30">
        <f t="shared" si="29"/>
        <v>0</v>
      </c>
      <c r="LU30">
        <v>28</v>
      </c>
      <c r="LV30">
        <v>16</v>
      </c>
      <c r="LW30">
        <f t="shared" si="135"/>
        <v>0.56533954153131383</v>
      </c>
      <c r="LX30">
        <f t="shared" si="136"/>
        <v>0</v>
      </c>
      <c r="LY30">
        <f t="shared" si="30"/>
        <v>256</v>
      </c>
      <c r="MD30">
        <v>28</v>
      </c>
      <c r="ME30">
        <v>1390</v>
      </c>
      <c r="MF30">
        <f t="shared" si="137"/>
        <v>1.1227433487144529</v>
      </c>
      <c r="MG30">
        <f t="shared" si="138"/>
        <v>1471.8864857070139</v>
      </c>
      <c r="MH30">
        <f t="shared" si="31"/>
        <v>6705.3965414449904</v>
      </c>
      <c r="MM30">
        <v>28</v>
      </c>
      <c r="MN30">
        <v>4</v>
      </c>
      <c r="MO30">
        <f t="shared" si="139"/>
        <v>0.12269683816161979</v>
      </c>
      <c r="MP30">
        <f t="shared" si="140"/>
        <v>0</v>
      </c>
      <c r="MQ30">
        <f t="shared" si="32"/>
        <v>16</v>
      </c>
      <c r="MV30">
        <v>28</v>
      </c>
      <c r="MW30">
        <v>0</v>
      </c>
      <c r="MX30">
        <f t="shared" si="141"/>
        <v>0.65838372928776234</v>
      </c>
      <c r="MY30">
        <f t="shared" si="142"/>
        <v>0</v>
      </c>
      <c r="MZ30">
        <f t="shared" si="33"/>
        <v>0</v>
      </c>
      <c r="NE30">
        <v>28</v>
      </c>
      <c r="NF30">
        <v>0</v>
      </c>
      <c r="NG30">
        <f t="shared" si="143"/>
        <v>0.40805016131527261</v>
      </c>
      <c r="NH30">
        <f t="shared" si="144"/>
        <v>0</v>
      </c>
      <c r="NI30">
        <f t="shared" si="34"/>
        <v>0</v>
      </c>
      <c r="NN30">
        <v>28</v>
      </c>
      <c r="NO30">
        <v>12</v>
      </c>
      <c r="NP30" t="e">
        <f t="shared" si="145"/>
        <v>#DIV/0!</v>
      </c>
      <c r="NQ30" t="e">
        <f t="shared" si="146"/>
        <v>#NUM!</v>
      </c>
      <c r="NR30" t="e">
        <f t="shared" si="35"/>
        <v>#NUM!</v>
      </c>
      <c r="NW30">
        <v>28</v>
      </c>
      <c r="NX30">
        <v>-2.19494949494959</v>
      </c>
      <c r="NY30" t="e">
        <f t="shared" si="147"/>
        <v>#DIV/0!</v>
      </c>
      <c r="NZ30" t="e">
        <f t="shared" si="148"/>
        <v>#NUM!</v>
      </c>
      <c r="OA30" t="e">
        <f t="shared" si="36"/>
        <v>#NUM!</v>
      </c>
      <c r="OF30">
        <v>28</v>
      </c>
      <c r="OG30">
        <f>144-(136)</f>
        <v>8</v>
      </c>
      <c r="OH30">
        <f t="shared" si="149"/>
        <v>3.5928064507017812E-2</v>
      </c>
      <c r="OI30">
        <f t="shared" si="150"/>
        <v>0</v>
      </c>
      <c r="OJ30">
        <f t="shared" si="37"/>
        <v>64</v>
      </c>
      <c r="OO30">
        <v>28</v>
      </c>
      <c r="OP30">
        <v>0</v>
      </c>
      <c r="OQ30">
        <f t="shared" si="151"/>
        <v>3.711621472736365E-2</v>
      </c>
      <c r="OR30">
        <f t="shared" si="152"/>
        <v>0</v>
      </c>
      <c r="OS30">
        <f t="shared" si="38"/>
        <v>0</v>
      </c>
      <c r="OX30">
        <v>7</v>
      </c>
      <c r="OY30">
        <v>2892</v>
      </c>
      <c r="OZ30">
        <f t="shared" si="153"/>
        <v>1.2208937201330072</v>
      </c>
      <c r="PA30">
        <f t="shared" si="154"/>
        <v>2648.8643567782765</v>
      </c>
      <c r="PB30">
        <f t="shared" si="39"/>
        <v>59114.941004841225</v>
      </c>
      <c r="PG30">
        <v>28</v>
      </c>
      <c r="PH30">
        <v>0</v>
      </c>
      <c r="PI30">
        <f t="shared" si="155"/>
        <v>0.34249148084937658</v>
      </c>
      <c r="PJ30">
        <f t="shared" si="156"/>
        <v>0</v>
      </c>
      <c r="PK30">
        <f t="shared" si="40"/>
        <v>0</v>
      </c>
      <c r="PP30">
        <v>28</v>
      </c>
      <c r="PQ30">
        <v>0</v>
      </c>
      <c r="PR30">
        <f t="shared" si="157"/>
        <v>0.69040176595991898</v>
      </c>
      <c r="PS30">
        <f t="shared" si="158"/>
        <v>0</v>
      </c>
      <c r="PT30">
        <f t="shared" si="41"/>
        <v>0</v>
      </c>
      <c r="PY30">
        <v>28</v>
      </c>
      <c r="PZ30">
        <v>0</v>
      </c>
      <c r="QA30">
        <f t="shared" si="159"/>
        <v>0.76467027460603942</v>
      </c>
      <c r="QB30">
        <f t="shared" si="160"/>
        <v>0</v>
      </c>
      <c r="QC30">
        <f t="shared" si="42"/>
        <v>0</v>
      </c>
      <c r="QH30">
        <v>28</v>
      </c>
      <c r="QI30">
        <v>3.7999999999999972</v>
      </c>
      <c r="QJ30">
        <f t="shared" si="161"/>
        <v>0.81990593027721159</v>
      </c>
      <c r="QK30">
        <f t="shared" si="162"/>
        <v>0</v>
      </c>
      <c r="QL30">
        <f t="shared" si="43"/>
        <v>14.439999999999978</v>
      </c>
    </row>
    <row r="31" spans="1:454" x14ac:dyDescent="0.25">
      <c r="A31">
        <v>29</v>
      </c>
      <c r="B31">
        <v>0</v>
      </c>
      <c r="C31">
        <f t="shared" si="44"/>
        <v>0.51057876960941662</v>
      </c>
      <c r="D31">
        <f t="shared" si="45"/>
        <v>0</v>
      </c>
      <c r="E31">
        <f t="shared" si="46"/>
        <v>0</v>
      </c>
      <c r="J31">
        <v>29</v>
      </c>
      <c r="K31">
        <v>0</v>
      </c>
      <c r="L31">
        <f t="shared" si="47"/>
        <v>0.23856750325168527</v>
      </c>
      <c r="M31">
        <f t="shared" si="48"/>
        <v>0</v>
      </c>
      <c r="N31">
        <f t="shared" si="49"/>
        <v>0</v>
      </c>
      <c r="S31">
        <v>29</v>
      </c>
      <c r="T31">
        <v>0</v>
      </c>
      <c r="U31">
        <f t="shared" si="50"/>
        <v>0.68156080451557399</v>
      </c>
      <c r="V31">
        <f t="shared" si="51"/>
        <v>0</v>
      </c>
      <c r="W31">
        <f t="shared" si="52"/>
        <v>0</v>
      </c>
      <c r="AB31">
        <v>29</v>
      </c>
      <c r="AC31">
        <v>-5.7999999999999972</v>
      </c>
      <c r="AD31">
        <f t="shared" si="53"/>
        <v>0.27009681222875997</v>
      </c>
      <c r="AE31">
        <f t="shared" si="54"/>
        <v>0</v>
      </c>
      <c r="AF31">
        <f t="shared" si="55"/>
        <v>33.639999999999965</v>
      </c>
      <c r="AK31">
        <v>29</v>
      </c>
      <c r="AL31">
        <v>7.3103448275862064</v>
      </c>
      <c r="AM31">
        <f t="shared" si="56"/>
        <v>0.92025238175939816</v>
      </c>
      <c r="AN31">
        <f t="shared" si="57"/>
        <v>0</v>
      </c>
      <c r="AO31">
        <f t="shared" si="58"/>
        <v>53.441141498216403</v>
      </c>
      <c r="AT31">
        <v>29</v>
      </c>
      <c r="AU31">
        <v>2.2399999999999984</v>
      </c>
      <c r="AV31">
        <f t="shared" si="59"/>
        <v>0.71001321783945948</v>
      </c>
      <c r="AW31">
        <f t="shared" si="60"/>
        <v>0</v>
      </c>
      <c r="AX31">
        <f t="shared" si="61"/>
        <v>5.0175999999999927</v>
      </c>
      <c r="BC31">
        <v>29</v>
      </c>
      <c r="BD31">
        <v>0</v>
      </c>
      <c r="BE31">
        <f t="shared" si="62"/>
        <v>0.32888415196378507</v>
      </c>
      <c r="BF31">
        <f t="shared" si="63"/>
        <v>0</v>
      </c>
      <c r="BG31">
        <f t="shared" si="0"/>
        <v>0</v>
      </c>
      <c r="BL31">
        <v>29</v>
      </c>
      <c r="BM31">
        <v>0</v>
      </c>
      <c r="BN31">
        <f t="shared" si="64"/>
        <v>0.13274342095993522</v>
      </c>
      <c r="BO31">
        <f t="shared" si="65"/>
        <v>0</v>
      </c>
      <c r="BP31">
        <f t="shared" si="1"/>
        <v>0</v>
      </c>
      <c r="BU31">
        <v>29</v>
      </c>
      <c r="BV31">
        <v>8</v>
      </c>
      <c r="BW31">
        <f t="shared" si="66"/>
        <v>0.86248602736003033</v>
      </c>
      <c r="BX31">
        <f t="shared" si="67"/>
        <v>0</v>
      </c>
      <c r="BY31">
        <f t="shared" si="2"/>
        <v>64</v>
      </c>
      <c r="CD31">
        <v>29</v>
      </c>
      <c r="CE31">
        <v>14.05</v>
      </c>
      <c r="CF31">
        <f t="shared" si="68"/>
        <v>0.61624180166904707</v>
      </c>
      <c r="CG31">
        <f t="shared" si="69"/>
        <v>0</v>
      </c>
      <c r="CH31">
        <f t="shared" si="3"/>
        <v>197.40250000000003</v>
      </c>
      <c r="CM31">
        <v>29</v>
      </c>
      <c r="CN31">
        <v>-1.741935483870904</v>
      </c>
      <c r="CO31">
        <f t="shared" si="70"/>
        <v>0.43560687360937178</v>
      </c>
      <c r="CP31">
        <f t="shared" si="71"/>
        <v>0</v>
      </c>
      <c r="CQ31">
        <f t="shared" si="4"/>
        <v>3.0343392299685603</v>
      </c>
      <c r="CV31">
        <v>29</v>
      </c>
      <c r="CW31">
        <v>-4.215000000000181</v>
      </c>
      <c r="CX31">
        <f t="shared" si="72"/>
        <v>0.20210048757823063</v>
      </c>
      <c r="CY31">
        <f t="shared" si="73"/>
        <v>0</v>
      </c>
      <c r="CZ31">
        <f t="shared" si="5"/>
        <v>17.766225000001526</v>
      </c>
      <c r="DE31">
        <v>29</v>
      </c>
      <c r="DF31">
        <v>0</v>
      </c>
      <c r="DG31">
        <f t="shared" si="74"/>
        <v>7.5180901062156608E-2</v>
      </c>
      <c r="DH31">
        <f t="shared" si="75"/>
        <v>0</v>
      </c>
      <c r="DI31">
        <f t="shared" si="6"/>
        <v>0</v>
      </c>
      <c r="DN31">
        <v>29</v>
      </c>
      <c r="DO31">
        <v>0</v>
      </c>
      <c r="DP31">
        <f t="shared" si="76"/>
        <v>0.68927386109460798</v>
      </c>
      <c r="DQ31">
        <f t="shared" si="77"/>
        <v>0</v>
      </c>
      <c r="DR31">
        <f t="shared" si="7"/>
        <v>0</v>
      </c>
      <c r="DW31">
        <v>29</v>
      </c>
      <c r="DX31">
        <v>0</v>
      </c>
      <c r="DY31">
        <f t="shared" si="78"/>
        <v>0.57585780458618341</v>
      </c>
      <c r="DZ31">
        <f t="shared" si="79"/>
        <v>0</v>
      </c>
      <c r="EA31">
        <f t="shared" si="8"/>
        <v>0</v>
      </c>
      <c r="EF31">
        <v>29</v>
      </c>
      <c r="EG31">
        <v>12.200000000000003</v>
      </c>
      <c r="EH31">
        <f t="shared" si="80"/>
        <v>0.4471811943950737</v>
      </c>
      <c r="EI31">
        <f t="shared" si="81"/>
        <v>0</v>
      </c>
      <c r="EJ31">
        <f t="shared" si="9"/>
        <v>148.84000000000006</v>
      </c>
      <c r="EO31">
        <v>29</v>
      </c>
      <c r="EP31">
        <v>38.159770114942539</v>
      </c>
      <c r="EQ31">
        <f t="shared" si="82"/>
        <v>0.23342359022596851</v>
      </c>
      <c r="ER31">
        <f t="shared" si="83"/>
        <v>0</v>
      </c>
      <c r="ES31">
        <f t="shared" si="10"/>
        <v>1456.1680552252617</v>
      </c>
      <c r="EX31">
        <v>29</v>
      </c>
      <c r="EY31">
        <v>4</v>
      </c>
      <c r="EZ31">
        <f t="shared" si="84"/>
        <v>9.3377576120397335E-2</v>
      </c>
      <c r="FA31">
        <f t="shared" si="85"/>
        <v>0</v>
      </c>
      <c r="FB31">
        <f t="shared" si="11"/>
        <v>16</v>
      </c>
      <c r="FG31">
        <v>29</v>
      </c>
      <c r="FH31">
        <v>0</v>
      </c>
      <c r="FI31">
        <f t="shared" si="86"/>
        <v>0.50524736099025891</v>
      </c>
      <c r="FJ31">
        <f t="shared" si="87"/>
        <v>0</v>
      </c>
      <c r="FK31">
        <f t="shared" si="12"/>
        <v>0</v>
      </c>
      <c r="FP31">
        <v>29</v>
      </c>
      <c r="FQ31">
        <v>8</v>
      </c>
      <c r="FR31" t="e">
        <f t="shared" si="88"/>
        <v>#DIV/0!</v>
      </c>
      <c r="FS31" t="e">
        <f t="shared" si="89"/>
        <v>#NUM!</v>
      </c>
      <c r="FT31" t="e">
        <f t="shared" si="13"/>
        <v>#NUM!</v>
      </c>
      <c r="FY31">
        <v>29</v>
      </c>
      <c r="FZ31">
        <v>-4</v>
      </c>
      <c r="GA31">
        <f t="shared" si="90"/>
        <v>0.34431112049501589</v>
      </c>
      <c r="GB31">
        <f t="shared" si="91"/>
        <v>0</v>
      </c>
      <c r="GC31">
        <f t="shared" si="14"/>
        <v>16</v>
      </c>
      <c r="GH31">
        <v>29</v>
      </c>
      <c r="GI31">
        <v>0</v>
      </c>
      <c r="GJ31">
        <f t="shared" si="92"/>
        <v>0.38009377429979535</v>
      </c>
      <c r="GK31">
        <f t="shared" si="93"/>
        <v>0</v>
      </c>
      <c r="GL31">
        <f t="shared" si="15"/>
        <v>0</v>
      </c>
      <c r="GQ31">
        <v>29</v>
      </c>
      <c r="GR31">
        <v>1.9775280898876417</v>
      </c>
      <c r="GS31">
        <f t="shared" si="94"/>
        <v>0.21366289545398148</v>
      </c>
      <c r="GT31">
        <f t="shared" si="95"/>
        <v>0</v>
      </c>
      <c r="GU31">
        <f t="shared" si="96"/>
        <v>3.9106173462946647</v>
      </c>
      <c r="GZ31">
        <v>29</v>
      </c>
      <c r="HA31">
        <v>-8.90625</v>
      </c>
      <c r="HB31">
        <f t="shared" si="97"/>
        <v>0.1858974358974359</v>
      </c>
      <c r="HC31">
        <f t="shared" si="98"/>
        <v>0</v>
      </c>
      <c r="HD31">
        <f t="shared" si="99"/>
        <v>79.3212890625</v>
      </c>
      <c r="HI31">
        <v>29</v>
      </c>
      <c r="HJ31">
        <v>0</v>
      </c>
      <c r="HK31">
        <f t="shared" si="100"/>
        <v>0.10357142857142858</v>
      </c>
      <c r="HL31">
        <f t="shared" si="101"/>
        <v>0</v>
      </c>
      <c r="HM31">
        <f t="shared" si="102"/>
        <v>0</v>
      </c>
      <c r="HR31">
        <v>108</v>
      </c>
      <c r="HS31">
        <v>44.1</v>
      </c>
      <c r="HT31" t="e">
        <f t="shared" si="103"/>
        <v>#DIV/0!</v>
      </c>
      <c r="HU31" t="e">
        <f t="shared" si="104"/>
        <v>#NUM!</v>
      </c>
      <c r="HV31" t="e">
        <f t="shared" si="105"/>
        <v>#NUM!</v>
      </c>
      <c r="IA31">
        <v>29</v>
      </c>
      <c r="IB31">
        <v>0</v>
      </c>
      <c r="IC31">
        <f t="shared" si="106"/>
        <v>4.4482068663817945E-2</v>
      </c>
      <c r="ID31">
        <f t="shared" si="107"/>
        <v>0</v>
      </c>
      <c r="IE31">
        <f t="shared" si="108"/>
        <v>0</v>
      </c>
      <c r="IJ31">
        <v>29</v>
      </c>
      <c r="IK31">
        <v>-4.1000000000000085</v>
      </c>
      <c r="IL31">
        <f t="shared" si="109"/>
        <v>4.039629937348535E-2</v>
      </c>
      <c r="IM31">
        <f t="shared" si="110"/>
        <v>0</v>
      </c>
      <c r="IN31">
        <f t="shared" si="111"/>
        <v>16.81000000000007</v>
      </c>
      <c r="IS31">
        <v>29</v>
      </c>
      <c r="IT31">
        <v>28</v>
      </c>
      <c r="IU31">
        <f t="shared" si="112"/>
        <v>0.3319933999013267</v>
      </c>
      <c r="IV31">
        <f t="shared" si="113"/>
        <v>0</v>
      </c>
      <c r="IW31">
        <f t="shared" si="114"/>
        <v>784</v>
      </c>
      <c r="JJ31">
        <v>29</v>
      </c>
      <c r="JK31">
        <v>0</v>
      </c>
      <c r="JL31">
        <f t="shared" si="115"/>
        <v>0.52565644315141147</v>
      </c>
      <c r="JM31">
        <f t="shared" si="116"/>
        <v>0</v>
      </c>
      <c r="JN31">
        <f t="shared" si="117"/>
        <v>0</v>
      </c>
      <c r="JS31">
        <v>29</v>
      </c>
      <c r="JT31">
        <v>-12.232608695652104</v>
      </c>
      <c r="JU31">
        <f t="shared" si="118"/>
        <v>0.44239782580172932</v>
      </c>
      <c r="JV31">
        <f t="shared" si="119"/>
        <v>0</v>
      </c>
      <c r="JW31">
        <f t="shared" si="120"/>
        <v>149.63671550094347</v>
      </c>
      <c r="KB31">
        <v>29</v>
      </c>
      <c r="KC31">
        <v>-8</v>
      </c>
      <c r="KD31">
        <f t="shared" si="121"/>
        <v>0.29611438824785125</v>
      </c>
      <c r="KE31">
        <f t="shared" si="122"/>
        <v>0</v>
      </c>
      <c r="KF31">
        <f t="shared" si="123"/>
        <v>64</v>
      </c>
      <c r="KK31">
        <v>29</v>
      </c>
      <c r="KL31">
        <v>0</v>
      </c>
      <c r="KM31">
        <f t="shared" si="124"/>
        <v>0.15737484964079906</v>
      </c>
      <c r="KN31">
        <f t="shared" si="125"/>
        <v>0</v>
      </c>
      <c r="KO31">
        <f t="shared" si="126"/>
        <v>0</v>
      </c>
      <c r="KT31">
        <v>29</v>
      </c>
      <c r="KU31">
        <v>-37.209803921568778</v>
      </c>
      <c r="KV31">
        <f t="shared" si="127"/>
        <v>6.0723494150545974E-2</v>
      </c>
      <c r="KW31">
        <f t="shared" si="128"/>
        <v>0</v>
      </c>
      <c r="KX31">
        <f t="shared" si="129"/>
        <v>1384.5695078815952</v>
      </c>
      <c r="LC31">
        <v>29</v>
      </c>
      <c r="LD31">
        <v>13</v>
      </c>
      <c r="LE31">
        <f t="shared" si="130"/>
        <v>3.1044092479541024E-2</v>
      </c>
      <c r="LF31">
        <f t="shared" si="131"/>
        <v>0</v>
      </c>
      <c r="LG31">
        <f t="shared" si="132"/>
        <v>169</v>
      </c>
      <c r="LL31">
        <v>29</v>
      </c>
      <c r="LM31">
        <v>0</v>
      </c>
      <c r="LN31">
        <f t="shared" si="133"/>
        <v>0.28059782908014541</v>
      </c>
      <c r="LO31">
        <f t="shared" si="134"/>
        <v>0</v>
      </c>
      <c r="LP31">
        <f t="shared" si="29"/>
        <v>0</v>
      </c>
      <c r="LU31">
        <v>29</v>
      </c>
      <c r="LV31">
        <v>71.900000000000006</v>
      </c>
      <c r="LW31">
        <f t="shared" si="135"/>
        <v>0.58553023944314642</v>
      </c>
      <c r="LX31">
        <f t="shared" si="136"/>
        <v>0</v>
      </c>
      <c r="LY31">
        <f t="shared" si="30"/>
        <v>5169.6100000000006</v>
      </c>
      <c r="MD31">
        <v>29</v>
      </c>
      <c r="ME31">
        <v>1960</v>
      </c>
      <c r="MF31">
        <f t="shared" si="137"/>
        <v>1.1628413254542547</v>
      </c>
      <c r="MG31">
        <f t="shared" si="138"/>
        <v>1952.7245163265834</v>
      </c>
      <c r="MH31">
        <f t="shared" si="31"/>
        <v>52.93266268215153</v>
      </c>
      <c r="MM31">
        <v>29</v>
      </c>
      <c r="MN31">
        <v>0</v>
      </c>
      <c r="MO31">
        <f t="shared" si="139"/>
        <v>0.12707886809596336</v>
      </c>
      <c r="MP31">
        <f t="shared" si="140"/>
        <v>0</v>
      </c>
      <c r="MQ31">
        <f t="shared" si="32"/>
        <v>0</v>
      </c>
      <c r="MV31">
        <v>29</v>
      </c>
      <c r="MW31">
        <v>0</v>
      </c>
      <c r="MX31">
        <f t="shared" si="141"/>
        <v>0.68189743390518243</v>
      </c>
      <c r="MY31">
        <f t="shared" si="142"/>
        <v>0</v>
      </c>
      <c r="MZ31">
        <f t="shared" si="33"/>
        <v>0</v>
      </c>
      <c r="NE31">
        <v>29</v>
      </c>
      <c r="NF31">
        <v>0</v>
      </c>
      <c r="NG31">
        <f t="shared" si="143"/>
        <v>0.42262338136224664</v>
      </c>
      <c r="NH31">
        <f t="shared" si="144"/>
        <v>0</v>
      </c>
      <c r="NI31">
        <f t="shared" si="34"/>
        <v>0</v>
      </c>
      <c r="NN31">
        <v>29</v>
      </c>
      <c r="NO31">
        <v>8</v>
      </c>
      <c r="NP31" t="e">
        <f t="shared" si="145"/>
        <v>#DIV/0!</v>
      </c>
      <c r="NQ31" t="e">
        <f t="shared" si="146"/>
        <v>#NUM!</v>
      </c>
      <c r="NR31" t="e">
        <f t="shared" si="35"/>
        <v>#NUM!</v>
      </c>
      <c r="NW31">
        <v>29</v>
      </c>
      <c r="NX31">
        <v>13.80505050505041</v>
      </c>
      <c r="NY31" t="e">
        <f t="shared" si="147"/>
        <v>#DIV/0!</v>
      </c>
      <c r="NZ31" t="e">
        <f t="shared" si="148"/>
        <v>#NUM!</v>
      </c>
      <c r="OA31" t="e">
        <f t="shared" si="36"/>
        <v>#NUM!</v>
      </c>
      <c r="OF31">
        <v>29</v>
      </c>
      <c r="OG31">
        <f>144-(136)</f>
        <v>8</v>
      </c>
      <c r="OH31">
        <f t="shared" si="149"/>
        <v>3.7211209667982734E-2</v>
      </c>
      <c r="OI31">
        <f t="shared" si="150"/>
        <v>0</v>
      </c>
      <c r="OJ31">
        <f t="shared" si="37"/>
        <v>64</v>
      </c>
      <c r="OO31">
        <v>29</v>
      </c>
      <c r="OP31">
        <v>0</v>
      </c>
      <c r="OQ31">
        <f t="shared" si="151"/>
        <v>3.8441793824769491E-2</v>
      </c>
      <c r="OR31">
        <f t="shared" si="152"/>
        <v>0</v>
      </c>
      <c r="OS31">
        <f t="shared" si="38"/>
        <v>0</v>
      </c>
      <c r="OX31">
        <v>7.25</v>
      </c>
      <c r="OY31">
        <v>3862</v>
      </c>
      <c r="OZ31">
        <f t="shared" si="153"/>
        <v>1.2644970672806148</v>
      </c>
      <c r="PA31">
        <f t="shared" si="154"/>
        <v>3171.7373113646768</v>
      </c>
      <c r="PB31">
        <f t="shared" si="39"/>
        <v>476462.57932206517</v>
      </c>
      <c r="PG31">
        <v>29</v>
      </c>
      <c r="PH31">
        <v>0</v>
      </c>
      <c r="PI31">
        <f t="shared" si="155"/>
        <v>0.35472331945114005</v>
      </c>
      <c r="PJ31">
        <f t="shared" si="156"/>
        <v>0</v>
      </c>
      <c r="PK31">
        <f t="shared" si="40"/>
        <v>0</v>
      </c>
      <c r="PP31">
        <v>29</v>
      </c>
      <c r="PQ31">
        <v>-4</v>
      </c>
      <c r="PR31">
        <f t="shared" si="157"/>
        <v>0.71505897188705891</v>
      </c>
      <c r="PS31">
        <f t="shared" si="158"/>
        <v>0</v>
      </c>
      <c r="PT31">
        <f t="shared" si="41"/>
        <v>16</v>
      </c>
      <c r="PY31">
        <v>29</v>
      </c>
      <c r="PZ31">
        <v>0</v>
      </c>
      <c r="QA31">
        <f t="shared" si="159"/>
        <v>0.79197992727054078</v>
      </c>
      <c r="QB31">
        <f t="shared" si="160"/>
        <v>0</v>
      </c>
      <c r="QC31">
        <f t="shared" si="42"/>
        <v>0</v>
      </c>
      <c r="QH31">
        <v>29</v>
      </c>
      <c r="QI31">
        <v>8</v>
      </c>
      <c r="QJ31">
        <f t="shared" si="161"/>
        <v>0.84918828492996912</v>
      </c>
      <c r="QK31">
        <f t="shared" si="162"/>
        <v>0</v>
      </c>
      <c r="QL31">
        <f t="shared" si="43"/>
        <v>64</v>
      </c>
    </row>
    <row r="32" spans="1:454" x14ac:dyDescent="0.25">
      <c r="A32">
        <v>30</v>
      </c>
      <c r="B32">
        <v>0</v>
      </c>
      <c r="C32">
        <f t="shared" si="44"/>
        <v>0.52818493407870681</v>
      </c>
      <c r="D32">
        <f t="shared" si="45"/>
        <v>0</v>
      </c>
      <c r="E32">
        <f t="shared" si="46"/>
        <v>0</v>
      </c>
      <c r="J32">
        <v>30</v>
      </c>
      <c r="K32">
        <v>0</v>
      </c>
      <c r="L32">
        <f t="shared" si="47"/>
        <v>0.24679396888105373</v>
      </c>
      <c r="M32">
        <f t="shared" si="48"/>
        <v>0</v>
      </c>
      <c r="N32">
        <f t="shared" si="49"/>
        <v>0</v>
      </c>
      <c r="S32">
        <v>30</v>
      </c>
      <c r="T32">
        <v>0</v>
      </c>
      <c r="U32">
        <f t="shared" si="50"/>
        <v>0.70506290122300763</v>
      </c>
      <c r="V32">
        <f t="shared" si="51"/>
        <v>0</v>
      </c>
      <c r="W32">
        <f t="shared" si="52"/>
        <v>0</v>
      </c>
      <c r="AB32">
        <v>30</v>
      </c>
      <c r="AC32">
        <v>-1.7999999999999972</v>
      </c>
      <c r="AD32">
        <f t="shared" si="53"/>
        <v>0.27941049540906204</v>
      </c>
      <c r="AE32">
        <f t="shared" si="54"/>
        <v>0</v>
      </c>
      <c r="AF32">
        <f t="shared" si="55"/>
        <v>3.2399999999999896</v>
      </c>
      <c r="AK32">
        <v>30</v>
      </c>
      <c r="AL32">
        <v>15.310344827586206</v>
      </c>
      <c r="AM32">
        <f t="shared" si="56"/>
        <v>0.95198522250972228</v>
      </c>
      <c r="AN32">
        <f t="shared" si="57"/>
        <v>0</v>
      </c>
      <c r="AO32">
        <f t="shared" si="58"/>
        <v>234.40665873959571</v>
      </c>
      <c r="AT32">
        <v>30</v>
      </c>
      <c r="AU32">
        <v>8.2399999999999984</v>
      </c>
      <c r="AV32">
        <f t="shared" si="59"/>
        <v>0.73449643224771677</v>
      </c>
      <c r="AW32">
        <f t="shared" si="60"/>
        <v>0</v>
      </c>
      <c r="AX32">
        <f t="shared" si="61"/>
        <v>67.897599999999969</v>
      </c>
      <c r="BC32">
        <v>30</v>
      </c>
      <c r="BD32">
        <v>0</v>
      </c>
      <c r="BE32">
        <f t="shared" si="62"/>
        <v>0.34022498479012248</v>
      </c>
      <c r="BF32">
        <f t="shared" si="63"/>
        <v>0</v>
      </c>
      <c r="BG32">
        <f t="shared" si="0"/>
        <v>0</v>
      </c>
      <c r="BL32">
        <v>30</v>
      </c>
      <c r="BM32">
        <v>0</v>
      </c>
      <c r="BN32">
        <f t="shared" si="64"/>
        <v>0.13732078030338127</v>
      </c>
      <c r="BO32">
        <f t="shared" si="65"/>
        <v>0</v>
      </c>
      <c r="BP32">
        <f t="shared" si="1"/>
        <v>0</v>
      </c>
      <c r="BU32">
        <v>30</v>
      </c>
      <c r="BV32">
        <v>12.100000000000001</v>
      </c>
      <c r="BW32">
        <f t="shared" si="66"/>
        <v>0.89222692485520372</v>
      </c>
      <c r="BX32">
        <f t="shared" si="67"/>
        <v>0</v>
      </c>
      <c r="BY32">
        <f t="shared" si="2"/>
        <v>146.41000000000003</v>
      </c>
      <c r="CD32">
        <v>30</v>
      </c>
      <c r="CE32">
        <v>14.05</v>
      </c>
      <c r="CF32">
        <f t="shared" si="68"/>
        <v>0.63749151896797973</v>
      </c>
      <c r="CG32">
        <f t="shared" si="69"/>
        <v>0</v>
      </c>
      <c r="CH32">
        <f t="shared" si="3"/>
        <v>197.40250000000003</v>
      </c>
      <c r="CM32">
        <v>30</v>
      </c>
      <c r="CN32">
        <v>-1.741935483870904</v>
      </c>
      <c r="CO32">
        <f t="shared" si="70"/>
        <v>0.45062780028555699</v>
      </c>
      <c r="CP32">
        <f t="shared" si="71"/>
        <v>0</v>
      </c>
      <c r="CQ32">
        <f t="shared" si="4"/>
        <v>3.0343392299685603</v>
      </c>
      <c r="CV32">
        <v>30</v>
      </c>
      <c r="CW32">
        <v>-4.215000000000181</v>
      </c>
      <c r="CX32">
        <f t="shared" si="72"/>
        <v>0.20906946990851444</v>
      </c>
      <c r="CY32">
        <f t="shared" si="73"/>
        <v>0</v>
      </c>
      <c r="CZ32">
        <f t="shared" si="5"/>
        <v>17.766225000001526</v>
      </c>
      <c r="DE32">
        <v>30</v>
      </c>
      <c r="DF32">
        <v>0</v>
      </c>
      <c r="DG32">
        <f t="shared" si="74"/>
        <v>7.7773345926368892E-2</v>
      </c>
      <c r="DH32">
        <f t="shared" si="75"/>
        <v>0</v>
      </c>
      <c r="DI32">
        <f t="shared" si="6"/>
        <v>0</v>
      </c>
      <c r="DN32">
        <v>30</v>
      </c>
      <c r="DO32">
        <v>0</v>
      </c>
      <c r="DP32">
        <f t="shared" si="76"/>
        <v>0.71304192527028409</v>
      </c>
      <c r="DQ32">
        <f t="shared" si="77"/>
        <v>0</v>
      </c>
      <c r="DR32">
        <f t="shared" si="7"/>
        <v>0</v>
      </c>
      <c r="DW32">
        <v>30</v>
      </c>
      <c r="DX32">
        <v>0</v>
      </c>
      <c r="DY32">
        <f t="shared" si="78"/>
        <v>0.59571497026156894</v>
      </c>
      <c r="DZ32">
        <f t="shared" si="79"/>
        <v>0</v>
      </c>
      <c r="EA32">
        <f t="shared" si="8"/>
        <v>0</v>
      </c>
      <c r="EF32">
        <v>30</v>
      </c>
      <c r="EG32">
        <v>12.200000000000003</v>
      </c>
      <c r="EH32">
        <f t="shared" si="80"/>
        <v>0.46260123558111071</v>
      </c>
      <c r="EI32">
        <f t="shared" si="81"/>
        <v>0</v>
      </c>
      <c r="EJ32">
        <f t="shared" si="9"/>
        <v>148.84000000000006</v>
      </c>
      <c r="EO32">
        <v>30</v>
      </c>
      <c r="EP32">
        <v>-21.74022988505746</v>
      </c>
      <c r="EQ32">
        <f t="shared" si="82"/>
        <v>0.24147267954410537</v>
      </c>
      <c r="ER32">
        <f t="shared" si="83"/>
        <v>0</v>
      </c>
      <c r="ES32">
        <f t="shared" si="10"/>
        <v>472.63759545514546</v>
      </c>
      <c r="EX32">
        <v>30</v>
      </c>
      <c r="EY32">
        <v>4</v>
      </c>
      <c r="EZ32">
        <f t="shared" si="84"/>
        <v>9.6597492538342072E-2</v>
      </c>
      <c r="FA32">
        <f t="shared" si="85"/>
        <v>0</v>
      </c>
      <c r="FB32">
        <f t="shared" si="11"/>
        <v>16</v>
      </c>
      <c r="FG32">
        <v>30</v>
      </c>
      <c r="FH32">
        <v>0</v>
      </c>
      <c r="FI32">
        <f t="shared" si="86"/>
        <v>0.52266968378302647</v>
      </c>
      <c r="FJ32">
        <f t="shared" si="87"/>
        <v>0</v>
      </c>
      <c r="FK32">
        <f t="shared" si="12"/>
        <v>0</v>
      </c>
      <c r="FP32">
        <v>30</v>
      </c>
      <c r="FQ32">
        <v>6</v>
      </c>
      <c r="FR32" t="e">
        <f t="shared" si="88"/>
        <v>#DIV/0!</v>
      </c>
      <c r="FS32" t="e">
        <f t="shared" si="89"/>
        <v>#NUM!</v>
      </c>
      <c r="FT32" t="e">
        <f t="shared" si="13"/>
        <v>#NUM!</v>
      </c>
      <c r="FY32">
        <v>30</v>
      </c>
      <c r="FZ32">
        <v>0</v>
      </c>
      <c r="GA32">
        <f t="shared" si="90"/>
        <v>0.3561839177534647</v>
      </c>
      <c r="GB32">
        <f t="shared" si="91"/>
        <v>0</v>
      </c>
      <c r="GC32">
        <f t="shared" si="14"/>
        <v>0</v>
      </c>
      <c r="GH32">
        <v>30</v>
      </c>
      <c r="GI32">
        <v>0</v>
      </c>
      <c r="GJ32">
        <f t="shared" si="92"/>
        <v>0.39320045617220206</v>
      </c>
      <c r="GK32">
        <f t="shared" si="93"/>
        <v>0</v>
      </c>
      <c r="GL32">
        <f t="shared" si="15"/>
        <v>0</v>
      </c>
      <c r="GQ32">
        <v>30</v>
      </c>
      <c r="GR32">
        <v>1.9775280898876417</v>
      </c>
      <c r="GS32">
        <f t="shared" si="94"/>
        <v>0.22103058150411878</v>
      </c>
      <c r="GT32">
        <f t="shared" si="95"/>
        <v>0</v>
      </c>
      <c r="GU32">
        <f t="shared" si="96"/>
        <v>3.9106173462946647</v>
      </c>
      <c r="GZ32">
        <v>30</v>
      </c>
      <c r="HA32">
        <v>-6.40625</v>
      </c>
      <c r="HB32">
        <f t="shared" si="97"/>
        <v>0.19230769230769232</v>
      </c>
      <c r="HC32">
        <f t="shared" si="98"/>
        <v>0</v>
      </c>
      <c r="HD32">
        <f t="shared" si="99"/>
        <v>41.0400390625</v>
      </c>
      <c r="HI32">
        <v>30</v>
      </c>
      <c r="HJ32">
        <v>0</v>
      </c>
      <c r="HK32">
        <f t="shared" si="100"/>
        <v>0.10714285714285714</v>
      </c>
      <c r="HL32">
        <f t="shared" si="101"/>
        <v>0</v>
      </c>
      <c r="HM32">
        <f t="shared" si="102"/>
        <v>0</v>
      </c>
      <c r="HR32">
        <v>109</v>
      </c>
      <c r="HS32">
        <v>36.049999999999997</v>
      </c>
      <c r="HT32" t="e">
        <f t="shared" si="103"/>
        <v>#DIV/0!</v>
      </c>
      <c r="HU32" t="e">
        <f t="shared" si="104"/>
        <v>#NUM!</v>
      </c>
      <c r="HV32" t="e">
        <f t="shared" si="105"/>
        <v>#NUM!</v>
      </c>
      <c r="IA32">
        <v>30</v>
      </c>
      <c r="IB32">
        <v>0</v>
      </c>
      <c r="IC32">
        <f t="shared" si="106"/>
        <v>4.6015933100501318E-2</v>
      </c>
      <c r="ID32">
        <f t="shared" si="107"/>
        <v>0</v>
      </c>
      <c r="IE32">
        <f t="shared" si="108"/>
        <v>0</v>
      </c>
      <c r="IJ32">
        <v>30</v>
      </c>
      <c r="IK32">
        <v>-4.1000000000000085</v>
      </c>
      <c r="IL32">
        <f t="shared" si="109"/>
        <v>4.1789275213950358E-2</v>
      </c>
      <c r="IM32">
        <f t="shared" si="110"/>
        <v>0</v>
      </c>
      <c r="IN32">
        <f t="shared" si="111"/>
        <v>16.81000000000007</v>
      </c>
      <c r="IS32">
        <v>30</v>
      </c>
      <c r="IT32">
        <v>76</v>
      </c>
      <c r="IU32">
        <f t="shared" si="112"/>
        <v>0.34344144817378625</v>
      </c>
      <c r="IV32">
        <f t="shared" si="113"/>
        <v>0</v>
      </c>
      <c r="IW32">
        <f t="shared" si="114"/>
        <v>5776</v>
      </c>
      <c r="JJ32">
        <v>30</v>
      </c>
      <c r="JK32">
        <v>0</v>
      </c>
      <c r="JL32">
        <f t="shared" si="115"/>
        <v>0.54378252739801181</v>
      </c>
      <c r="JM32">
        <f t="shared" si="116"/>
        <v>0</v>
      </c>
      <c r="JN32">
        <f t="shared" si="117"/>
        <v>0</v>
      </c>
      <c r="JS32">
        <v>30</v>
      </c>
      <c r="JT32">
        <v>-12.232608695652104</v>
      </c>
      <c r="JU32">
        <f t="shared" si="118"/>
        <v>0.45765292324316825</v>
      </c>
      <c r="JV32">
        <f t="shared" si="119"/>
        <v>0</v>
      </c>
      <c r="JW32">
        <f t="shared" si="120"/>
        <v>149.63671550094347</v>
      </c>
      <c r="KB32">
        <v>30</v>
      </c>
      <c r="KC32">
        <v>-16</v>
      </c>
      <c r="KD32">
        <f t="shared" si="121"/>
        <v>0.30632522922191507</v>
      </c>
      <c r="KE32">
        <f t="shared" si="122"/>
        <v>0</v>
      </c>
      <c r="KF32">
        <f t="shared" si="123"/>
        <v>256</v>
      </c>
      <c r="KK32">
        <v>30</v>
      </c>
      <c r="KL32">
        <v>0</v>
      </c>
      <c r="KM32">
        <f t="shared" si="124"/>
        <v>0.16280156859393005</v>
      </c>
      <c r="KN32">
        <f t="shared" si="125"/>
        <v>0</v>
      </c>
      <c r="KO32">
        <f t="shared" si="126"/>
        <v>0</v>
      </c>
      <c r="KT32">
        <v>30</v>
      </c>
      <c r="KU32">
        <v>-25.409803921568781</v>
      </c>
      <c r="KV32">
        <f t="shared" si="127"/>
        <v>6.2817407741944109E-2</v>
      </c>
      <c r="KW32">
        <f t="shared" si="128"/>
        <v>0</v>
      </c>
      <c r="KX32">
        <f t="shared" si="129"/>
        <v>645.65813533257221</v>
      </c>
      <c r="LC32">
        <v>30</v>
      </c>
      <c r="LD32">
        <v>24</v>
      </c>
      <c r="LE32">
        <f t="shared" si="130"/>
        <v>3.21145784271114E-2</v>
      </c>
      <c r="LF32">
        <f t="shared" si="131"/>
        <v>0</v>
      </c>
      <c r="LG32">
        <f t="shared" si="132"/>
        <v>576</v>
      </c>
      <c r="LL32">
        <v>30</v>
      </c>
      <c r="LM32">
        <v>0</v>
      </c>
      <c r="LN32">
        <f t="shared" si="133"/>
        <v>0.29027361628980564</v>
      </c>
      <c r="LO32">
        <f t="shared" si="134"/>
        <v>0</v>
      </c>
      <c r="LP32">
        <f t="shared" si="29"/>
        <v>0</v>
      </c>
      <c r="LU32">
        <v>30</v>
      </c>
      <c r="LV32">
        <v>-4</v>
      </c>
      <c r="LW32">
        <f t="shared" si="135"/>
        <v>0.60572093735497912</v>
      </c>
      <c r="LX32">
        <f t="shared" si="136"/>
        <v>0</v>
      </c>
      <c r="LY32">
        <f t="shared" si="30"/>
        <v>16</v>
      </c>
      <c r="MD32">
        <v>30</v>
      </c>
      <c r="ME32">
        <v>2390</v>
      </c>
      <c r="MF32">
        <f t="shared" si="137"/>
        <v>1.2029393021940566</v>
      </c>
      <c r="MG32">
        <f t="shared" si="138"/>
        <v>2433.5625469461529</v>
      </c>
      <c r="MH32">
        <f t="shared" si="31"/>
        <v>1897.695496435776</v>
      </c>
      <c r="MM32">
        <v>30</v>
      </c>
      <c r="MN32">
        <v>4</v>
      </c>
      <c r="MO32">
        <f t="shared" si="139"/>
        <v>0.13146089803030692</v>
      </c>
      <c r="MP32">
        <f t="shared" si="140"/>
        <v>0</v>
      </c>
      <c r="MQ32">
        <f t="shared" si="32"/>
        <v>16</v>
      </c>
      <c r="MV32">
        <v>30</v>
      </c>
      <c r="MW32">
        <v>0</v>
      </c>
      <c r="MX32">
        <f t="shared" si="141"/>
        <v>0.70541113852260251</v>
      </c>
      <c r="MY32">
        <f t="shared" si="142"/>
        <v>0</v>
      </c>
      <c r="MZ32">
        <f t="shared" si="33"/>
        <v>0</v>
      </c>
      <c r="NE32">
        <v>30</v>
      </c>
      <c r="NF32">
        <v>0</v>
      </c>
      <c r="NG32">
        <f t="shared" si="143"/>
        <v>0.43719660140922062</v>
      </c>
      <c r="NH32">
        <f t="shared" si="144"/>
        <v>0</v>
      </c>
      <c r="NI32">
        <f t="shared" si="34"/>
        <v>0</v>
      </c>
      <c r="NN32">
        <v>30</v>
      </c>
      <c r="NO32">
        <v>8</v>
      </c>
      <c r="NP32" t="e">
        <f t="shared" si="145"/>
        <v>#DIV/0!</v>
      </c>
      <c r="NQ32" t="e">
        <f t="shared" si="146"/>
        <v>#NUM!</v>
      </c>
      <c r="NR32" t="e">
        <f t="shared" si="35"/>
        <v>#NUM!</v>
      </c>
      <c r="NW32">
        <v>30</v>
      </c>
      <c r="NX32">
        <v>-10.19494949494959</v>
      </c>
      <c r="NY32" t="e">
        <f t="shared" si="147"/>
        <v>#DIV/0!</v>
      </c>
      <c r="NZ32" t="e">
        <f t="shared" si="148"/>
        <v>#NUM!</v>
      </c>
      <c r="OA32" t="e">
        <f t="shared" si="36"/>
        <v>#NUM!</v>
      </c>
      <c r="OF32">
        <v>30</v>
      </c>
      <c r="OG32">
        <f>140-(136)</f>
        <v>4</v>
      </c>
      <c r="OH32">
        <f t="shared" si="149"/>
        <v>3.8494354828947655E-2</v>
      </c>
      <c r="OI32">
        <f t="shared" si="150"/>
        <v>0</v>
      </c>
      <c r="OJ32">
        <f t="shared" si="37"/>
        <v>16</v>
      </c>
      <c r="OO32">
        <v>30</v>
      </c>
      <c r="OP32">
        <v>0</v>
      </c>
      <c r="OQ32">
        <f t="shared" si="151"/>
        <v>3.9767372922175338E-2</v>
      </c>
      <c r="OR32">
        <f t="shared" si="152"/>
        <v>0</v>
      </c>
      <c r="OS32">
        <f t="shared" si="38"/>
        <v>0</v>
      </c>
      <c r="PB32">
        <f t="shared" si="39"/>
        <v>0</v>
      </c>
      <c r="PG32">
        <v>30</v>
      </c>
      <c r="PH32">
        <v>0</v>
      </c>
      <c r="PI32">
        <f t="shared" si="155"/>
        <v>0.36695515805290352</v>
      </c>
      <c r="PJ32">
        <f t="shared" si="156"/>
        <v>0</v>
      </c>
      <c r="PK32">
        <f t="shared" si="40"/>
        <v>0</v>
      </c>
      <c r="PP32">
        <v>30</v>
      </c>
      <c r="PQ32">
        <v>19.999999999999993</v>
      </c>
      <c r="PR32">
        <f t="shared" si="157"/>
        <v>0.73971617781419885</v>
      </c>
      <c r="PS32">
        <f t="shared" si="158"/>
        <v>0</v>
      </c>
      <c r="PT32">
        <f t="shared" si="41"/>
        <v>399.99999999999972</v>
      </c>
      <c r="PY32">
        <v>30</v>
      </c>
      <c r="PZ32">
        <v>4</v>
      </c>
      <c r="QA32">
        <f t="shared" si="159"/>
        <v>0.81928957993504226</v>
      </c>
      <c r="QB32">
        <f t="shared" si="160"/>
        <v>0</v>
      </c>
      <c r="QC32">
        <f t="shared" si="42"/>
        <v>16</v>
      </c>
      <c r="QH32">
        <v>30</v>
      </c>
      <c r="QI32">
        <v>12</v>
      </c>
      <c r="QJ32">
        <f t="shared" si="161"/>
        <v>0.87847063958272664</v>
      </c>
      <c r="QK32">
        <f t="shared" si="162"/>
        <v>0</v>
      </c>
      <c r="QL32">
        <f t="shared" si="43"/>
        <v>144</v>
      </c>
    </row>
    <row r="33" spans="1:454" x14ac:dyDescent="0.25">
      <c r="A33">
        <v>31</v>
      </c>
      <c r="B33">
        <v>0</v>
      </c>
      <c r="C33">
        <f t="shared" si="44"/>
        <v>0.54579109854799701</v>
      </c>
      <c r="D33">
        <f t="shared" si="45"/>
        <v>0</v>
      </c>
      <c r="E33">
        <f t="shared" si="46"/>
        <v>0</v>
      </c>
      <c r="J33">
        <v>31</v>
      </c>
      <c r="K33">
        <v>0</v>
      </c>
      <c r="L33">
        <f t="shared" si="47"/>
        <v>0.25502043451042217</v>
      </c>
      <c r="M33">
        <f t="shared" si="48"/>
        <v>0</v>
      </c>
      <c r="N33">
        <f t="shared" si="49"/>
        <v>0</v>
      </c>
      <c r="S33">
        <v>31</v>
      </c>
      <c r="T33">
        <v>0</v>
      </c>
      <c r="U33">
        <f t="shared" si="50"/>
        <v>0.72856499793044116</v>
      </c>
      <c r="V33">
        <f t="shared" si="51"/>
        <v>0</v>
      </c>
      <c r="W33">
        <f t="shared" si="52"/>
        <v>0</v>
      </c>
      <c r="AB33">
        <v>31</v>
      </c>
      <c r="AC33">
        <v>-1.7999999999999972</v>
      </c>
      <c r="AD33">
        <f t="shared" si="53"/>
        <v>0.28872417858936411</v>
      </c>
      <c r="AE33">
        <f t="shared" si="54"/>
        <v>0</v>
      </c>
      <c r="AF33">
        <f t="shared" si="55"/>
        <v>3.2399999999999896</v>
      </c>
      <c r="AK33">
        <v>31</v>
      </c>
      <c r="AL33">
        <v>39.310344827586206</v>
      </c>
      <c r="AM33">
        <f t="shared" si="56"/>
        <v>0.98371806326004629</v>
      </c>
      <c r="AN33">
        <f t="shared" si="57"/>
        <v>0</v>
      </c>
      <c r="AO33">
        <f t="shared" si="58"/>
        <v>1545.3032104637336</v>
      </c>
      <c r="AT33">
        <v>31</v>
      </c>
      <c r="AU33">
        <v>12.139999999999997</v>
      </c>
      <c r="AV33">
        <f t="shared" si="59"/>
        <v>0.75897964665597395</v>
      </c>
      <c r="AW33">
        <f t="shared" si="60"/>
        <v>0</v>
      </c>
      <c r="AX33">
        <f t="shared" si="61"/>
        <v>147.37959999999993</v>
      </c>
      <c r="BC33">
        <v>31</v>
      </c>
      <c r="BD33">
        <v>0</v>
      </c>
      <c r="BE33">
        <f t="shared" si="62"/>
        <v>0.35156581761645989</v>
      </c>
      <c r="BF33">
        <f t="shared" si="63"/>
        <v>0</v>
      </c>
      <c r="BG33">
        <f t="shared" si="0"/>
        <v>0</v>
      </c>
      <c r="BL33">
        <v>31</v>
      </c>
      <c r="BM33">
        <v>0</v>
      </c>
      <c r="BN33">
        <f t="shared" si="64"/>
        <v>0.14189813964682729</v>
      </c>
      <c r="BO33">
        <f t="shared" si="65"/>
        <v>0</v>
      </c>
      <c r="BP33">
        <f t="shared" si="1"/>
        <v>0</v>
      </c>
      <c r="BU33">
        <v>31</v>
      </c>
      <c r="BV33">
        <v>15.899999999999999</v>
      </c>
      <c r="BW33">
        <f t="shared" si="66"/>
        <v>0.92196782235037722</v>
      </c>
      <c r="BX33">
        <f t="shared" si="67"/>
        <v>0</v>
      </c>
      <c r="BY33">
        <f t="shared" si="2"/>
        <v>252.80999999999995</v>
      </c>
      <c r="CD33">
        <v>31</v>
      </c>
      <c r="CE33">
        <v>14.05</v>
      </c>
      <c r="CF33">
        <f t="shared" si="68"/>
        <v>0.65874123626691239</v>
      </c>
      <c r="CG33">
        <f t="shared" si="69"/>
        <v>0</v>
      </c>
      <c r="CH33">
        <f t="shared" si="3"/>
        <v>197.40250000000003</v>
      </c>
      <c r="CM33">
        <v>31</v>
      </c>
      <c r="CN33">
        <v>-1.741935483870904</v>
      </c>
      <c r="CO33">
        <f t="shared" si="70"/>
        <v>0.4656487269617422</v>
      </c>
      <c r="CP33">
        <f t="shared" si="71"/>
        <v>0</v>
      </c>
      <c r="CQ33">
        <f t="shared" si="4"/>
        <v>3.0343392299685603</v>
      </c>
      <c r="CV33">
        <v>31</v>
      </c>
      <c r="CW33">
        <v>-4.215000000000181</v>
      </c>
      <c r="CX33">
        <f t="shared" si="72"/>
        <v>0.21603845223879828</v>
      </c>
      <c r="CY33">
        <f t="shared" si="73"/>
        <v>0</v>
      </c>
      <c r="CZ33">
        <f t="shared" si="5"/>
        <v>17.766225000001526</v>
      </c>
      <c r="DE33">
        <v>31</v>
      </c>
      <c r="DF33">
        <v>0</v>
      </c>
      <c r="DG33">
        <f t="shared" si="74"/>
        <v>8.036579079058119E-2</v>
      </c>
      <c r="DH33">
        <f t="shared" si="75"/>
        <v>0</v>
      </c>
      <c r="DI33">
        <f t="shared" si="6"/>
        <v>0</v>
      </c>
      <c r="DN33">
        <v>31</v>
      </c>
      <c r="DO33">
        <v>0</v>
      </c>
      <c r="DP33">
        <f t="shared" si="76"/>
        <v>0.73680998944596021</v>
      </c>
      <c r="DQ33">
        <f t="shared" si="77"/>
        <v>0</v>
      </c>
      <c r="DR33">
        <f t="shared" si="7"/>
        <v>0</v>
      </c>
      <c r="DW33">
        <v>31</v>
      </c>
      <c r="DX33">
        <v>0</v>
      </c>
      <c r="DY33">
        <f t="shared" si="78"/>
        <v>0.61557213593695459</v>
      </c>
      <c r="DZ33">
        <f t="shared" si="79"/>
        <v>0</v>
      </c>
      <c r="EA33">
        <f t="shared" si="8"/>
        <v>0</v>
      </c>
      <c r="EF33">
        <v>31</v>
      </c>
      <c r="EG33">
        <v>16.200000000000003</v>
      </c>
      <c r="EH33">
        <f t="shared" si="80"/>
        <v>0.47802127676714778</v>
      </c>
      <c r="EI33">
        <f t="shared" si="81"/>
        <v>0</v>
      </c>
      <c r="EJ33">
        <f t="shared" si="9"/>
        <v>262.44000000000011</v>
      </c>
      <c r="EO33">
        <v>31</v>
      </c>
      <c r="EP33">
        <v>-9.5402298850574567</v>
      </c>
      <c r="EQ33">
        <f t="shared" si="82"/>
        <v>0.2495217688622422</v>
      </c>
      <c r="ER33">
        <f t="shared" si="83"/>
        <v>0</v>
      </c>
      <c r="ES33">
        <f t="shared" si="10"/>
        <v>91.015986259743414</v>
      </c>
      <c r="EX33">
        <v>31</v>
      </c>
      <c r="EY33">
        <v>4</v>
      </c>
      <c r="EZ33">
        <f t="shared" si="84"/>
        <v>9.981740895628681E-2</v>
      </c>
      <c r="FA33">
        <f t="shared" si="85"/>
        <v>0</v>
      </c>
      <c r="FB33">
        <f t="shared" si="11"/>
        <v>16</v>
      </c>
      <c r="FG33">
        <v>31</v>
      </c>
      <c r="FH33">
        <v>0</v>
      </c>
      <c r="FI33">
        <f t="shared" si="86"/>
        <v>0.54009200657579404</v>
      </c>
      <c r="FJ33">
        <f t="shared" si="87"/>
        <v>0</v>
      </c>
      <c r="FK33">
        <f t="shared" si="12"/>
        <v>0</v>
      </c>
      <c r="FP33">
        <v>31</v>
      </c>
      <c r="FQ33">
        <v>6</v>
      </c>
      <c r="FR33" t="e">
        <f t="shared" si="88"/>
        <v>#DIV/0!</v>
      </c>
      <c r="FS33" t="e">
        <f t="shared" si="89"/>
        <v>#NUM!</v>
      </c>
      <c r="FT33" t="e">
        <f t="shared" si="13"/>
        <v>#NUM!</v>
      </c>
      <c r="FY33">
        <v>31</v>
      </c>
      <c r="FZ33">
        <v>0</v>
      </c>
      <c r="GA33">
        <f t="shared" si="90"/>
        <v>0.36805671501191356</v>
      </c>
      <c r="GB33">
        <f t="shared" si="91"/>
        <v>0</v>
      </c>
      <c r="GC33">
        <f t="shared" si="14"/>
        <v>0</v>
      </c>
      <c r="GH33">
        <v>31</v>
      </c>
      <c r="GI33">
        <v>0</v>
      </c>
      <c r="GJ33">
        <f t="shared" si="92"/>
        <v>0.40630713804460883</v>
      </c>
      <c r="GK33">
        <f t="shared" si="93"/>
        <v>0</v>
      </c>
      <c r="GL33">
        <f t="shared" si="15"/>
        <v>0</v>
      </c>
      <c r="GQ33">
        <v>31</v>
      </c>
      <c r="GR33">
        <v>-2.0224719101123583</v>
      </c>
      <c r="GS33">
        <f t="shared" si="94"/>
        <v>0.22839826755425607</v>
      </c>
      <c r="GT33">
        <f t="shared" si="95"/>
        <v>0</v>
      </c>
      <c r="GU33">
        <f t="shared" si="96"/>
        <v>4.0903926271935314</v>
      </c>
      <c r="GZ33">
        <v>31</v>
      </c>
      <c r="HA33">
        <v>-4.40625</v>
      </c>
      <c r="HB33">
        <f t="shared" si="97"/>
        <v>0.19871794871794871</v>
      </c>
      <c r="HC33">
        <f t="shared" si="98"/>
        <v>0</v>
      </c>
      <c r="HD33">
        <f t="shared" si="99"/>
        <v>19.4150390625</v>
      </c>
      <c r="HI33">
        <v>31</v>
      </c>
      <c r="HJ33">
        <v>0</v>
      </c>
      <c r="HK33">
        <f t="shared" si="100"/>
        <v>0.11071428571428571</v>
      </c>
      <c r="HL33">
        <f t="shared" si="101"/>
        <v>0</v>
      </c>
      <c r="HM33">
        <f t="shared" si="102"/>
        <v>0</v>
      </c>
      <c r="HR33">
        <v>110</v>
      </c>
      <c r="HS33">
        <v>38.1</v>
      </c>
      <c r="HT33" t="e">
        <f t="shared" si="103"/>
        <v>#DIV/0!</v>
      </c>
      <c r="HU33" t="e">
        <f t="shared" si="104"/>
        <v>#NUM!</v>
      </c>
      <c r="HV33" t="e">
        <f t="shared" si="105"/>
        <v>#NUM!</v>
      </c>
      <c r="IA33">
        <v>31</v>
      </c>
      <c r="IB33">
        <v>0</v>
      </c>
      <c r="IC33">
        <f t="shared" si="106"/>
        <v>4.7549797537184697E-2</v>
      </c>
      <c r="ID33">
        <f t="shared" si="107"/>
        <v>0</v>
      </c>
      <c r="IE33">
        <f t="shared" si="108"/>
        <v>0</v>
      </c>
      <c r="IJ33">
        <v>31</v>
      </c>
      <c r="IK33">
        <v>-4.1000000000000085</v>
      </c>
      <c r="IL33">
        <f t="shared" si="109"/>
        <v>4.3182251054415373E-2</v>
      </c>
      <c r="IM33">
        <f t="shared" si="110"/>
        <v>0</v>
      </c>
      <c r="IN33">
        <f t="shared" si="111"/>
        <v>16.81000000000007</v>
      </c>
      <c r="IS33">
        <v>31</v>
      </c>
      <c r="IT33">
        <v>25</v>
      </c>
      <c r="IU33">
        <f t="shared" si="112"/>
        <v>0.35488949644624579</v>
      </c>
      <c r="IV33">
        <f t="shared" si="113"/>
        <v>0</v>
      </c>
      <c r="IW33">
        <f t="shared" si="114"/>
        <v>625</v>
      </c>
      <c r="JJ33">
        <v>31</v>
      </c>
      <c r="JK33">
        <v>0</v>
      </c>
      <c r="JL33">
        <f t="shared" si="115"/>
        <v>0.56190861164461225</v>
      </c>
      <c r="JM33">
        <f t="shared" si="116"/>
        <v>0</v>
      </c>
      <c r="JN33">
        <f t="shared" si="117"/>
        <v>0</v>
      </c>
      <c r="JS33">
        <v>31</v>
      </c>
      <c r="JT33">
        <v>-16.232608695652104</v>
      </c>
      <c r="JU33">
        <f t="shared" si="118"/>
        <v>0.47290802068460719</v>
      </c>
      <c r="JV33">
        <f t="shared" si="119"/>
        <v>0</v>
      </c>
      <c r="JW33">
        <f t="shared" si="120"/>
        <v>263.4975850661603</v>
      </c>
      <c r="KB33">
        <v>31</v>
      </c>
      <c r="KC33">
        <v>-12</v>
      </c>
      <c r="KD33">
        <f t="shared" si="121"/>
        <v>0.31653607019597896</v>
      </c>
      <c r="KE33">
        <f t="shared" si="122"/>
        <v>0</v>
      </c>
      <c r="KF33">
        <f t="shared" si="123"/>
        <v>144</v>
      </c>
      <c r="KK33">
        <v>31</v>
      </c>
      <c r="KL33">
        <v>0</v>
      </c>
      <c r="KM33">
        <f t="shared" si="124"/>
        <v>0.16822828754706107</v>
      </c>
      <c r="KN33">
        <f t="shared" si="125"/>
        <v>0</v>
      </c>
      <c r="KO33">
        <f t="shared" si="126"/>
        <v>0</v>
      </c>
      <c r="KT33">
        <v>31</v>
      </c>
      <c r="KU33">
        <v>34.590196078431219</v>
      </c>
      <c r="KV33">
        <f t="shared" si="127"/>
        <v>6.4911321333342251E-2</v>
      </c>
      <c r="KW33">
        <f t="shared" si="128"/>
        <v>0</v>
      </c>
      <c r="KX33">
        <f t="shared" si="129"/>
        <v>1196.4816647443186</v>
      </c>
      <c r="LC33">
        <v>31</v>
      </c>
      <c r="LD33">
        <v>93</v>
      </c>
      <c r="LE33">
        <f t="shared" si="130"/>
        <v>3.3185064374681786E-2</v>
      </c>
      <c r="LF33">
        <f t="shared" si="131"/>
        <v>0</v>
      </c>
      <c r="LG33">
        <f t="shared" si="132"/>
        <v>8649</v>
      </c>
      <c r="LL33">
        <v>31</v>
      </c>
      <c r="LM33">
        <v>0</v>
      </c>
      <c r="LN33">
        <f t="shared" si="133"/>
        <v>0.29994940349946581</v>
      </c>
      <c r="LO33">
        <f t="shared" si="134"/>
        <v>0</v>
      </c>
      <c r="LP33">
        <f t="shared" si="29"/>
        <v>0</v>
      </c>
      <c r="LU33">
        <v>31</v>
      </c>
      <c r="LV33">
        <v>-4</v>
      </c>
      <c r="LW33">
        <f t="shared" si="135"/>
        <v>0.62591163526681171</v>
      </c>
      <c r="LX33">
        <f t="shared" si="136"/>
        <v>0</v>
      </c>
      <c r="LY33">
        <f t="shared" si="30"/>
        <v>16</v>
      </c>
      <c r="MD33">
        <v>31</v>
      </c>
      <c r="ME33">
        <v>2940</v>
      </c>
      <c r="MF33">
        <f t="shared" si="137"/>
        <v>1.2430372789338584</v>
      </c>
      <c r="MG33">
        <f t="shared" si="138"/>
        <v>2914.4005775657229</v>
      </c>
      <c r="MH33">
        <f t="shared" si="31"/>
        <v>655.33042896857125</v>
      </c>
      <c r="MM33">
        <v>31</v>
      </c>
      <c r="MN33">
        <v>4</v>
      </c>
      <c r="MO33">
        <f t="shared" si="139"/>
        <v>0.13584292796465047</v>
      </c>
      <c r="MP33">
        <f t="shared" si="140"/>
        <v>0</v>
      </c>
      <c r="MQ33">
        <f t="shared" si="32"/>
        <v>16</v>
      </c>
      <c r="MV33">
        <v>31</v>
      </c>
      <c r="MW33">
        <v>0</v>
      </c>
      <c r="MX33">
        <f t="shared" si="141"/>
        <v>0.72892484314002259</v>
      </c>
      <c r="MY33">
        <f t="shared" si="142"/>
        <v>0</v>
      </c>
      <c r="MZ33">
        <f t="shared" si="33"/>
        <v>0</v>
      </c>
      <c r="NE33">
        <v>31</v>
      </c>
      <c r="NF33">
        <v>0</v>
      </c>
      <c r="NG33">
        <f t="shared" si="143"/>
        <v>0.45176982145619465</v>
      </c>
      <c r="NH33">
        <f t="shared" si="144"/>
        <v>0</v>
      </c>
      <c r="NI33">
        <f t="shared" si="34"/>
        <v>0</v>
      </c>
      <c r="NN33">
        <v>31</v>
      </c>
      <c r="NO33">
        <v>8</v>
      </c>
      <c r="NP33" t="e">
        <f t="shared" si="145"/>
        <v>#DIV/0!</v>
      </c>
      <c r="NQ33" t="e">
        <f t="shared" si="146"/>
        <v>#NUM!</v>
      </c>
      <c r="NR33" t="e">
        <f t="shared" si="35"/>
        <v>#NUM!</v>
      </c>
      <c r="NW33">
        <v>31</v>
      </c>
      <c r="NX33">
        <v>-6.19494949494959</v>
      </c>
      <c r="NY33" t="e">
        <f t="shared" si="147"/>
        <v>#DIV/0!</v>
      </c>
      <c r="NZ33" t="e">
        <f t="shared" si="148"/>
        <v>#NUM!</v>
      </c>
      <c r="OA33" t="e">
        <f t="shared" si="36"/>
        <v>#NUM!</v>
      </c>
      <c r="OF33">
        <v>31</v>
      </c>
      <c r="OG33">
        <f>44.1-(136)</f>
        <v>-91.9</v>
      </c>
      <c r="OH33">
        <f t="shared" si="149"/>
        <v>3.9777499989912576E-2</v>
      </c>
      <c r="OI33">
        <f t="shared" si="150"/>
        <v>0</v>
      </c>
      <c r="OJ33">
        <f t="shared" si="37"/>
        <v>8445.61</v>
      </c>
      <c r="OO33">
        <v>31</v>
      </c>
      <c r="OP33">
        <v>0</v>
      </c>
      <c r="OQ33">
        <f t="shared" si="151"/>
        <v>4.1092952019581179E-2</v>
      </c>
      <c r="OR33">
        <f t="shared" si="152"/>
        <v>0</v>
      </c>
      <c r="OS33">
        <f t="shared" si="38"/>
        <v>0</v>
      </c>
      <c r="PB33">
        <f t="shared" si="39"/>
        <v>0</v>
      </c>
      <c r="PG33">
        <v>31</v>
      </c>
      <c r="PH33">
        <v>0</v>
      </c>
      <c r="PI33">
        <f t="shared" si="155"/>
        <v>0.37918699665466693</v>
      </c>
      <c r="PJ33">
        <f t="shared" si="156"/>
        <v>0</v>
      </c>
      <c r="PK33">
        <f t="shared" si="40"/>
        <v>0</v>
      </c>
      <c r="PP33">
        <v>31</v>
      </c>
      <c r="PQ33">
        <v>8</v>
      </c>
      <c r="PR33">
        <f t="shared" si="157"/>
        <v>0.7643733837413389</v>
      </c>
      <c r="PS33">
        <f t="shared" si="158"/>
        <v>0</v>
      </c>
      <c r="PT33">
        <f t="shared" si="41"/>
        <v>64</v>
      </c>
      <c r="PY33">
        <v>31</v>
      </c>
      <c r="PZ33">
        <v>4</v>
      </c>
      <c r="QA33">
        <f t="shared" si="159"/>
        <v>0.84659923259954362</v>
      </c>
      <c r="QB33">
        <f t="shared" si="160"/>
        <v>0</v>
      </c>
      <c r="QC33">
        <f t="shared" si="42"/>
        <v>16</v>
      </c>
      <c r="QH33">
        <v>31</v>
      </c>
      <c r="QI33">
        <v>20</v>
      </c>
      <c r="QJ33">
        <f t="shared" si="161"/>
        <v>0.90775299423548428</v>
      </c>
      <c r="QK33">
        <f t="shared" si="162"/>
        <v>0</v>
      </c>
      <c r="QL33">
        <f t="shared" si="43"/>
        <v>400</v>
      </c>
    </row>
    <row r="34" spans="1:454" x14ac:dyDescent="0.25">
      <c r="A34">
        <v>32</v>
      </c>
      <c r="B34">
        <v>0</v>
      </c>
      <c r="C34">
        <f t="shared" si="44"/>
        <v>0.56339726301728721</v>
      </c>
      <c r="D34">
        <f t="shared" si="45"/>
        <v>0</v>
      </c>
      <c r="E34">
        <f t="shared" si="46"/>
        <v>0</v>
      </c>
      <c r="J34">
        <v>32</v>
      </c>
      <c r="K34">
        <v>0</v>
      </c>
      <c r="L34">
        <f t="shared" si="47"/>
        <v>0.26324690013979063</v>
      </c>
      <c r="M34">
        <f t="shared" si="48"/>
        <v>0</v>
      </c>
      <c r="N34">
        <f t="shared" si="49"/>
        <v>0</v>
      </c>
      <c r="S34">
        <v>32</v>
      </c>
      <c r="T34">
        <v>0</v>
      </c>
      <c r="U34">
        <f t="shared" si="50"/>
        <v>0.7520670946378748</v>
      </c>
      <c r="V34">
        <f t="shared" si="51"/>
        <v>0</v>
      </c>
      <c r="W34">
        <f t="shared" si="52"/>
        <v>0</v>
      </c>
      <c r="AB34">
        <v>32</v>
      </c>
      <c r="AC34">
        <v>-1.7999999999999972</v>
      </c>
      <c r="AD34">
        <f t="shared" si="53"/>
        <v>0.29803786176966618</v>
      </c>
      <c r="AE34">
        <f t="shared" si="54"/>
        <v>0</v>
      </c>
      <c r="AF34">
        <f t="shared" si="55"/>
        <v>3.2399999999999896</v>
      </c>
      <c r="AK34">
        <v>32</v>
      </c>
      <c r="AL34">
        <v>163.31034482758622</v>
      </c>
      <c r="AM34">
        <f t="shared" si="56"/>
        <v>1.0154509040103703</v>
      </c>
      <c r="AN34">
        <f t="shared" si="57"/>
        <v>185.28072635305793</v>
      </c>
      <c r="AO34">
        <f t="shared" si="58"/>
        <v>482.69766437478853</v>
      </c>
      <c r="AT34">
        <v>32</v>
      </c>
      <c r="AU34">
        <v>16.139999999999997</v>
      </c>
      <c r="AV34">
        <f t="shared" si="59"/>
        <v>0.78346286106423124</v>
      </c>
      <c r="AW34">
        <f t="shared" si="60"/>
        <v>0</v>
      </c>
      <c r="AX34">
        <f t="shared" si="61"/>
        <v>260.49959999999993</v>
      </c>
      <c r="BC34">
        <v>32</v>
      </c>
      <c r="BD34">
        <v>0</v>
      </c>
      <c r="BE34">
        <f t="shared" si="62"/>
        <v>0.36290665044279735</v>
      </c>
      <c r="BF34">
        <f t="shared" si="63"/>
        <v>0</v>
      </c>
      <c r="BG34">
        <f t="shared" si="0"/>
        <v>0</v>
      </c>
      <c r="BL34">
        <v>32</v>
      </c>
      <c r="BM34">
        <v>0</v>
      </c>
      <c r="BN34">
        <f t="shared" si="64"/>
        <v>0.14647549899027335</v>
      </c>
      <c r="BO34">
        <f t="shared" si="65"/>
        <v>0</v>
      </c>
      <c r="BP34">
        <f t="shared" si="1"/>
        <v>0</v>
      </c>
      <c r="BU34">
        <v>32</v>
      </c>
      <c r="BV34">
        <v>32.1</v>
      </c>
      <c r="BW34">
        <f t="shared" si="66"/>
        <v>0.95170871984555061</v>
      </c>
      <c r="BX34">
        <f t="shared" si="67"/>
        <v>0</v>
      </c>
      <c r="BY34">
        <f t="shared" si="2"/>
        <v>1030.4100000000001</v>
      </c>
      <c r="CD34">
        <v>32</v>
      </c>
      <c r="CE34">
        <v>14.05</v>
      </c>
      <c r="CF34">
        <f t="shared" si="68"/>
        <v>0.67999095356584494</v>
      </c>
      <c r="CG34">
        <f t="shared" si="69"/>
        <v>0</v>
      </c>
      <c r="CH34">
        <f t="shared" si="3"/>
        <v>197.40250000000003</v>
      </c>
      <c r="CM34">
        <v>32</v>
      </c>
      <c r="CN34">
        <v>-1.741935483870904</v>
      </c>
      <c r="CO34">
        <f t="shared" si="70"/>
        <v>0.48066965363792746</v>
      </c>
      <c r="CP34">
        <f t="shared" si="71"/>
        <v>0</v>
      </c>
      <c r="CQ34">
        <f t="shared" si="4"/>
        <v>3.0343392299685603</v>
      </c>
      <c r="CV34">
        <v>32</v>
      </c>
      <c r="CW34">
        <v>-4.215000000000181</v>
      </c>
      <c r="CX34">
        <f t="shared" si="72"/>
        <v>0.22300743456908209</v>
      </c>
      <c r="CY34">
        <f t="shared" si="73"/>
        <v>0</v>
      </c>
      <c r="CZ34">
        <f t="shared" si="5"/>
        <v>17.766225000001526</v>
      </c>
      <c r="DE34">
        <v>32</v>
      </c>
      <c r="DF34">
        <v>0</v>
      </c>
      <c r="DG34">
        <f t="shared" si="74"/>
        <v>8.2958235654793488E-2</v>
      </c>
      <c r="DH34">
        <f t="shared" si="75"/>
        <v>0</v>
      </c>
      <c r="DI34">
        <f t="shared" si="6"/>
        <v>0</v>
      </c>
      <c r="DN34">
        <v>32</v>
      </c>
      <c r="DO34">
        <v>0</v>
      </c>
      <c r="DP34">
        <f t="shared" si="76"/>
        <v>0.76057805362163644</v>
      </c>
      <c r="DQ34">
        <f t="shared" si="77"/>
        <v>0</v>
      </c>
      <c r="DR34">
        <f t="shared" si="7"/>
        <v>0</v>
      </c>
      <c r="DW34">
        <v>32</v>
      </c>
      <c r="DX34">
        <v>0</v>
      </c>
      <c r="DY34">
        <f t="shared" si="78"/>
        <v>0.63542930161234024</v>
      </c>
      <c r="DZ34">
        <f t="shared" si="79"/>
        <v>0</v>
      </c>
      <c r="EA34">
        <f t="shared" si="8"/>
        <v>0</v>
      </c>
      <c r="EF34">
        <v>32</v>
      </c>
      <c r="EG34">
        <v>12.200000000000003</v>
      </c>
      <c r="EH34">
        <f t="shared" si="80"/>
        <v>0.4934413179531848</v>
      </c>
      <c r="EI34">
        <f t="shared" si="81"/>
        <v>0</v>
      </c>
      <c r="EJ34">
        <f t="shared" si="9"/>
        <v>148.84000000000006</v>
      </c>
      <c r="EO34">
        <v>32</v>
      </c>
      <c r="EP34">
        <v>10.459770114942536</v>
      </c>
      <c r="EQ34">
        <f t="shared" si="82"/>
        <v>0.25757085818037906</v>
      </c>
      <c r="ER34">
        <f t="shared" si="83"/>
        <v>0</v>
      </c>
      <c r="ES34">
        <f t="shared" si="10"/>
        <v>109.406790857445</v>
      </c>
      <c r="EX34">
        <v>32</v>
      </c>
      <c r="EY34">
        <v>4</v>
      </c>
      <c r="EZ34">
        <f t="shared" si="84"/>
        <v>0.10303732537423155</v>
      </c>
      <c r="FA34">
        <f t="shared" si="85"/>
        <v>0</v>
      </c>
      <c r="FB34">
        <f t="shared" si="11"/>
        <v>16</v>
      </c>
      <c r="FG34">
        <v>32</v>
      </c>
      <c r="FH34">
        <v>0</v>
      </c>
      <c r="FI34">
        <f t="shared" si="86"/>
        <v>0.55751432936856149</v>
      </c>
      <c r="FJ34">
        <f t="shared" si="87"/>
        <v>0</v>
      </c>
      <c r="FK34">
        <f t="shared" si="12"/>
        <v>0</v>
      </c>
      <c r="FP34">
        <v>32</v>
      </c>
      <c r="FQ34">
        <v>8</v>
      </c>
      <c r="FR34" t="e">
        <f t="shared" si="88"/>
        <v>#DIV/0!</v>
      </c>
      <c r="FS34" t="e">
        <f t="shared" si="89"/>
        <v>#NUM!</v>
      </c>
      <c r="FT34" t="e">
        <f t="shared" si="13"/>
        <v>#NUM!</v>
      </c>
      <c r="FY34">
        <v>32</v>
      </c>
      <c r="FZ34">
        <v>0</v>
      </c>
      <c r="GA34">
        <f t="shared" si="90"/>
        <v>0.37992951227036237</v>
      </c>
      <c r="GB34">
        <f t="shared" si="91"/>
        <v>0</v>
      </c>
      <c r="GC34">
        <f t="shared" si="14"/>
        <v>0</v>
      </c>
      <c r="GH34">
        <v>32</v>
      </c>
      <c r="GI34">
        <v>0</v>
      </c>
      <c r="GJ34">
        <f t="shared" si="92"/>
        <v>0.41941381991701554</v>
      </c>
      <c r="GK34">
        <f t="shared" si="93"/>
        <v>0</v>
      </c>
      <c r="GL34">
        <f t="shared" si="15"/>
        <v>0</v>
      </c>
      <c r="GQ34">
        <v>32</v>
      </c>
      <c r="GR34">
        <v>1.9775280898876417</v>
      </c>
      <c r="GS34">
        <f t="shared" si="94"/>
        <v>0.23576595360439337</v>
      </c>
      <c r="GT34">
        <f t="shared" si="95"/>
        <v>0</v>
      </c>
      <c r="GU34">
        <f t="shared" si="96"/>
        <v>3.9106173462946647</v>
      </c>
      <c r="GZ34">
        <v>32</v>
      </c>
      <c r="HA34">
        <v>-6.40625</v>
      </c>
      <c r="HB34">
        <f t="shared" si="97"/>
        <v>0.20512820512820512</v>
      </c>
      <c r="HC34">
        <f t="shared" si="98"/>
        <v>0</v>
      </c>
      <c r="HD34">
        <f t="shared" si="99"/>
        <v>41.0400390625</v>
      </c>
      <c r="HI34">
        <v>32</v>
      </c>
      <c r="HJ34">
        <v>0</v>
      </c>
      <c r="HK34">
        <f t="shared" si="100"/>
        <v>0.11428571428571428</v>
      </c>
      <c r="HL34">
        <f t="shared" si="101"/>
        <v>0</v>
      </c>
      <c r="HM34">
        <f t="shared" si="102"/>
        <v>0</v>
      </c>
      <c r="HR34">
        <v>111</v>
      </c>
      <c r="HS34">
        <v>40.1</v>
      </c>
      <c r="HT34" t="e">
        <f t="shared" si="103"/>
        <v>#DIV/0!</v>
      </c>
      <c r="HU34" t="e">
        <f t="shared" si="104"/>
        <v>#NUM!</v>
      </c>
      <c r="HV34" t="e">
        <f t="shared" si="105"/>
        <v>#NUM!</v>
      </c>
      <c r="IA34">
        <v>32</v>
      </c>
      <c r="IB34">
        <v>0</v>
      </c>
      <c r="IC34">
        <f t="shared" si="106"/>
        <v>4.9083661973868077E-2</v>
      </c>
      <c r="ID34">
        <f t="shared" si="107"/>
        <v>0</v>
      </c>
      <c r="IE34">
        <f t="shared" si="108"/>
        <v>0</v>
      </c>
      <c r="IJ34">
        <v>32</v>
      </c>
      <c r="IK34">
        <v>-4.1000000000000085</v>
      </c>
      <c r="IL34">
        <f t="shared" si="109"/>
        <v>4.4575226894880381E-2</v>
      </c>
      <c r="IM34">
        <f t="shared" si="110"/>
        <v>0</v>
      </c>
      <c r="IN34">
        <f t="shared" si="111"/>
        <v>16.81000000000007</v>
      </c>
      <c r="IS34">
        <v>32</v>
      </c>
      <c r="IT34">
        <v>33</v>
      </c>
      <c r="IU34">
        <f t="shared" si="112"/>
        <v>0.36633754471870533</v>
      </c>
      <c r="IV34">
        <f t="shared" si="113"/>
        <v>0</v>
      </c>
      <c r="IW34">
        <f t="shared" si="114"/>
        <v>1089</v>
      </c>
      <c r="JJ34">
        <v>32</v>
      </c>
      <c r="JK34">
        <v>0</v>
      </c>
      <c r="JL34">
        <f t="shared" si="115"/>
        <v>0.58003469589121259</v>
      </c>
      <c r="JM34">
        <f t="shared" si="116"/>
        <v>0</v>
      </c>
      <c r="JN34">
        <f t="shared" si="117"/>
        <v>0</v>
      </c>
      <c r="JS34">
        <v>32</v>
      </c>
      <c r="JT34">
        <v>-16.232608695652104</v>
      </c>
      <c r="JU34">
        <f t="shared" si="118"/>
        <v>0.48816311812604612</v>
      </c>
      <c r="JV34">
        <f t="shared" si="119"/>
        <v>0</v>
      </c>
      <c r="JW34">
        <f t="shared" si="120"/>
        <v>263.4975850661603</v>
      </c>
      <c r="KB34">
        <v>32</v>
      </c>
      <c r="KC34">
        <v>-4</v>
      </c>
      <c r="KD34">
        <f t="shared" si="121"/>
        <v>0.32674691117004279</v>
      </c>
      <c r="KE34">
        <f t="shared" si="122"/>
        <v>0</v>
      </c>
      <c r="KF34">
        <f t="shared" si="123"/>
        <v>16</v>
      </c>
      <c r="KK34">
        <v>32</v>
      </c>
      <c r="KL34">
        <v>36.1</v>
      </c>
      <c r="KM34">
        <f t="shared" si="124"/>
        <v>0.17365500650019206</v>
      </c>
      <c r="KN34">
        <f t="shared" si="125"/>
        <v>0</v>
      </c>
      <c r="KO34">
        <f t="shared" si="126"/>
        <v>1303.21</v>
      </c>
      <c r="KT34">
        <v>32</v>
      </c>
      <c r="KU34">
        <v>-29.209803921568778</v>
      </c>
      <c r="KV34">
        <f t="shared" si="127"/>
        <v>6.7005234924740378E-2</v>
      </c>
      <c r="KW34">
        <f t="shared" si="128"/>
        <v>0</v>
      </c>
      <c r="KX34">
        <f t="shared" si="129"/>
        <v>853.21264513649476</v>
      </c>
      <c r="LC34">
        <v>32</v>
      </c>
      <c r="LD34">
        <v>105</v>
      </c>
      <c r="LE34">
        <f t="shared" si="130"/>
        <v>3.4255550322252165E-2</v>
      </c>
      <c r="LF34">
        <f t="shared" si="131"/>
        <v>0</v>
      </c>
      <c r="LG34">
        <f t="shared" si="132"/>
        <v>11025</v>
      </c>
      <c r="LL34">
        <v>32</v>
      </c>
      <c r="LM34">
        <v>0</v>
      </c>
      <c r="LN34">
        <f t="shared" si="133"/>
        <v>0.30962519070912597</v>
      </c>
      <c r="LO34">
        <f t="shared" si="134"/>
        <v>0</v>
      </c>
      <c r="LP34">
        <f t="shared" si="29"/>
        <v>0</v>
      </c>
      <c r="LU34">
        <v>32</v>
      </c>
      <c r="LV34">
        <v>-4</v>
      </c>
      <c r="LW34">
        <f t="shared" si="135"/>
        <v>0.64610233317864441</v>
      </c>
      <c r="LX34">
        <f t="shared" si="136"/>
        <v>0</v>
      </c>
      <c r="LY34">
        <f t="shared" si="30"/>
        <v>16</v>
      </c>
      <c r="MD34">
        <v>32</v>
      </c>
      <c r="ME34">
        <v>3360</v>
      </c>
      <c r="MF34">
        <f t="shared" si="137"/>
        <v>1.2831352556736604</v>
      </c>
      <c r="MG34">
        <f t="shared" si="138"/>
        <v>3395.2386081852924</v>
      </c>
      <c r="MH34">
        <f t="shared" si="31"/>
        <v>1241.7595068365549</v>
      </c>
      <c r="MM34">
        <v>32</v>
      </c>
      <c r="MN34">
        <v>4</v>
      </c>
      <c r="MO34">
        <f t="shared" si="139"/>
        <v>0.14022495789899406</v>
      </c>
      <c r="MP34">
        <f t="shared" si="140"/>
        <v>0</v>
      </c>
      <c r="MQ34">
        <f t="shared" si="32"/>
        <v>16</v>
      </c>
      <c r="MV34">
        <v>32</v>
      </c>
      <c r="MW34">
        <v>0</v>
      </c>
      <c r="MX34">
        <f t="shared" si="141"/>
        <v>0.75243854775744268</v>
      </c>
      <c r="MY34">
        <f t="shared" si="142"/>
        <v>0</v>
      </c>
      <c r="MZ34">
        <f t="shared" si="33"/>
        <v>0</v>
      </c>
      <c r="NE34">
        <v>32</v>
      </c>
      <c r="NF34">
        <v>0</v>
      </c>
      <c r="NG34">
        <f t="shared" si="143"/>
        <v>0.46634304150316869</v>
      </c>
      <c r="NH34">
        <f t="shared" si="144"/>
        <v>0</v>
      </c>
      <c r="NI34">
        <f t="shared" si="34"/>
        <v>0</v>
      </c>
      <c r="NN34">
        <v>32</v>
      </c>
      <c r="NO34">
        <v>8</v>
      </c>
      <c r="NP34" t="e">
        <f t="shared" si="145"/>
        <v>#DIV/0!</v>
      </c>
      <c r="NQ34" t="e">
        <f t="shared" si="146"/>
        <v>#NUM!</v>
      </c>
      <c r="NR34" t="e">
        <f t="shared" si="35"/>
        <v>#NUM!</v>
      </c>
      <c r="NW34">
        <v>32</v>
      </c>
      <c r="NX34">
        <v>-18.19494949494959</v>
      </c>
      <c r="NY34" t="e">
        <f t="shared" si="147"/>
        <v>#DIV/0!</v>
      </c>
      <c r="NZ34" t="e">
        <f t="shared" si="148"/>
        <v>#NUM!</v>
      </c>
      <c r="OA34" t="e">
        <f t="shared" si="36"/>
        <v>#NUM!</v>
      </c>
      <c r="OF34">
        <v>32</v>
      </c>
      <c r="OG34">
        <f>132-(136)</f>
        <v>-4</v>
      </c>
      <c r="OH34">
        <f t="shared" si="149"/>
        <v>4.1060645150877498E-2</v>
      </c>
      <c r="OI34">
        <f t="shared" si="150"/>
        <v>0</v>
      </c>
      <c r="OJ34">
        <f t="shared" si="37"/>
        <v>16</v>
      </c>
      <c r="OO34">
        <v>32</v>
      </c>
      <c r="OP34">
        <v>0</v>
      </c>
      <c r="OQ34">
        <f t="shared" si="151"/>
        <v>4.2418531116987027E-2</v>
      </c>
      <c r="OR34">
        <f t="shared" si="152"/>
        <v>0</v>
      </c>
      <c r="OS34">
        <f t="shared" si="38"/>
        <v>0</v>
      </c>
      <c r="PB34">
        <f t="shared" si="39"/>
        <v>0</v>
      </c>
      <c r="PG34">
        <v>32</v>
      </c>
      <c r="PH34">
        <v>0</v>
      </c>
      <c r="PI34">
        <f t="shared" si="155"/>
        <v>0.3914188352564304</v>
      </c>
      <c r="PJ34">
        <f t="shared" si="156"/>
        <v>0</v>
      </c>
      <c r="PK34">
        <f t="shared" si="40"/>
        <v>0</v>
      </c>
      <c r="PP34">
        <v>32</v>
      </c>
      <c r="PQ34">
        <v>-4</v>
      </c>
      <c r="PR34">
        <f t="shared" si="157"/>
        <v>0.78903058966847883</v>
      </c>
      <c r="PS34">
        <f t="shared" si="158"/>
        <v>0</v>
      </c>
      <c r="PT34">
        <f t="shared" si="41"/>
        <v>16</v>
      </c>
      <c r="PY34">
        <v>32</v>
      </c>
      <c r="PZ34">
        <v>4</v>
      </c>
      <c r="QA34">
        <f t="shared" si="159"/>
        <v>0.87390888526404509</v>
      </c>
      <c r="QB34">
        <f t="shared" si="160"/>
        <v>0</v>
      </c>
      <c r="QC34">
        <f t="shared" si="42"/>
        <v>16</v>
      </c>
      <c r="QH34">
        <v>32</v>
      </c>
      <c r="QI34">
        <v>35.999999999999993</v>
      </c>
      <c r="QJ34">
        <f t="shared" si="161"/>
        <v>0.9370353488882418</v>
      </c>
      <c r="QK34">
        <f t="shared" si="162"/>
        <v>0</v>
      </c>
      <c r="QL34">
        <f t="shared" si="43"/>
        <v>1295.9999999999995</v>
      </c>
    </row>
    <row r="35" spans="1:454" x14ac:dyDescent="0.25">
      <c r="A35">
        <v>33</v>
      </c>
      <c r="B35">
        <v>0</v>
      </c>
      <c r="C35">
        <f t="shared" si="44"/>
        <v>0.58100342748657752</v>
      </c>
      <c r="D35">
        <f t="shared" si="45"/>
        <v>0</v>
      </c>
      <c r="E35">
        <f t="shared" si="46"/>
        <v>0</v>
      </c>
      <c r="J35">
        <v>33</v>
      </c>
      <c r="K35">
        <v>0</v>
      </c>
      <c r="L35">
        <f t="shared" si="47"/>
        <v>0.27147336576915909</v>
      </c>
      <c r="M35">
        <f t="shared" si="48"/>
        <v>0</v>
      </c>
      <c r="N35">
        <f t="shared" si="49"/>
        <v>0</v>
      </c>
      <c r="S35">
        <v>33</v>
      </c>
      <c r="T35">
        <v>0</v>
      </c>
      <c r="U35">
        <f t="shared" si="50"/>
        <v>0.77556919134530833</v>
      </c>
      <c r="V35">
        <f t="shared" si="51"/>
        <v>0</v>
      </c>
      <c r="W35">
        <f t="shared" si="52"/>
        <v>0</v>
      </c>
      <c r="AB35">
        <v>33</v>
      </c>
      <c r="AC35">
        <v>-1.7999999999999972</v>
      </c>
      <c r="AD35">
        <f t="shared" si="53"/>
        <v>0.30735154494996825</v>
      </c>
      <c r="AE35">
        <f t="shared" si="54"/>
        <v>0</v>
      </c>
      <c r="AF35">
        <f t="shared" si="55"/>
        <v>3.2399999999999896</v>
      </c>
      <c r="AK35">
        <v>33</v>
      </c>
      <c r="AL35">
        <v>425.31034482758622</v>
      </c>
      <c r="AM35">
        <f t="shared" si="56"/>
        <v>1.0471837447606944</v>
      </c>
      <c r="AN35">
        <f t="shared" si="57"/>
        <v>565.80757316537017</v>
      </c>
      <c r="AO35">
        <f t="shared" si="58"/>
        <v>19739.471170599401</v>
      </c>
      <c r="AT35">
        <v>33</v>
      </c>
      <c r="AU35">
        <v>20.089999999999996</v>
      </c>
      <c r="AV35">
        <f t="shared" si="59"/>
        <v>0.80794607547248842</v>
      </c>
      <c r="AW35">
        <f t="shared" si="60"/>
        <v>0</v>
      </c>
      <c r="AX35">
        <f t="shared" si="61"/>
        <v>403.60809999999987</v>
      </c>
      <c r="BC35">
        <v>33</v>
      </c>
      <c r="BD35">
        <v>0</v>
      </c>
      <c r="BE35">
        <f t="shared" si="62"/>
        <v>0.37424748326913476</v>
      </c>
      <c r="BF35">
        <f t="shared" si="63"/>
        <v>0</v>
      </c>
      <c r="BG35">
        <f t="shared" si="0"/>
        <v>0</v>
      </c>
      <c r="BL35">
        <v>33</v>
      </c>
      <c r="BM35">
        <v>0</v>
      </c>
      <c r="BN35">
        <f t="shared" si="64"/>
        <v>0.1510528583337194</v>
      </c>
      <c r="BO35">
        <f t="shared" si="65"/>
        <v>0</v>
      </c>
      <c r="BP35">
        <f t="shared" si="1"/>
        <v>0</v>
      </c>
      <c r="BU35">
        <v>33</v>
      </c>
      <c r="BV35">
        <v>56.099999999999994</v>
      </c>
      <c r="BW35">
        <f t="shared" si="66"/>
        <v>0.98144961734072411</v>
      </c>
      <c r="BX35">
        <f t="shared" si="67"/>
        <v>0</v>
      </c>
      <c r="BY35">
        <f t="shared" si="2"/>
        <v>3147.2099999999996</v>
      </c>
      <c r="CD35">
        <v>33</v>
      </c>
      <c r="CE35">
        <v>16.05</v>
      </c>
      <c r="CF35">
        <f t="shared" si="68"/>
        <v>0.70124067086477759</v>
      </c>
      <c r="CG35">
        <f t="shared" si="69"/>
        <v>0</v>
      </c>
      <c r="CH35">
        <f t="shared" si="3"/>
        <v>257.60250000000002</v>
      </c>
      <c r="CM35">
        <v>33</v>
      </c>
      <c r="CN35">
        <v>-1.741935483870904</v>
      </c>
      <c r="CO35">
        <f t="shared" si="70"/>
        <v>0.49569058031411267</v>
      </c>
      <c r="CP35">
        <f t="shared" si="71"/>
        <v>0</v>
      </c>
      <c r="CQ35">
        <f t="shared" si="4"/>
        <v>3.0343392299685603</v>
      </c>
      <c r="CV35">
        <v>33</v>
      </c>
      <c r="CW35">
        <v>-4.215000000000181</v>
      </c>
      <c r="CX35">
        <f t="shared" si="72"/>
        <v>0.2299764168993659</v>
      </c>
      <c r="CY35">
        <f t="shared" si="73"/>
        <v>0</v>
      </c>
      <c r="CZ35">
        <f t="shared" si="5"/>
        <v>17.766225000001526</v>
      </c>
      <c r="DE35">
        <v>33</v>
      </c>
      <c r="DF35">
        <v>0</v>
      </c>
      <c r="DG35">
        <f t="shared" si="74"/>
        <v>8.5550680519005787E-2</v>
      </c>
      <c r="DH35">
        <f t="shared" si="75"/>
        <v>0</v>
      </c>
      <c r="DI35">
        <f t="shared" si="6"/>
        <v>0</v>
      </c>
      <c r="DN35">
        <v>33</v>
      </c>
      <c r="DO35">
        <v>0</v>
      </c>
      <c r="DP35">
        <f t="shared" si="76"/>
        <v>0.78434611779731256</v>
      </c>
      <c r="DQ35">
        <f t="shared" si="77"/>
        <v>0</v>
      </c>
      <c r="DR35">
        <f t="shared" si="7"/>
        <v>0</v>
      </c>
      <c r="DW35">
        <v>33</v>
      </c>
      <c r="DX35">
        <v>0</v>
      </c>
      <c r="DY35">
        <f t="shared" si="78"/>
        <v>0.65528646728772588</v>
      </c>
      <c r="DZ35">
        <f t="shared" si="79"/>
        <v>0</v>
      </c>
      <c r="EA35">
        <f t="shared" si="8"/>
        <v>0</v>
      </c>
      <c r="EF35">
        <v>33</v>
      </c>
      <c r="EG35">
        <v>16.200000000000003</v>
      </c>
      <c r="EH35">
        <f t="shared" si="80"/>
        <v>0.50886135913922181</v>
      </c>
      <c r="EI35">
        <f t="shared" si="81"/>
        <v>0</v>
      </c>
      <c r="EJ35">
        <f t="shared" si="9"/>
        <v>262.44000000000011</v>
      </c>
      <c r="EO35">
        <v>33</v>
      </c>
      <c r="EP35">
        <v>14.459770114942536</v>
      </c>
      <c r="EQ35">
        <f t="shared" si="82"/>
        <v>0.26561994749851592</v>
      </c>
      <c r="ER35">
        <f t="shared" si="83"/>
        <v>0</v>
      </c>
      <c r="ES35">
        <f t="shared" si="10"/>
        <v>209.08495177698529</v>
      </c>
      <c r="EX35">
        <v>33</v>
      </c>
      <c r="EY35">
        <v>4</v>
      </c>
      <c r="EZ35">
        <f t="shared" si="84"/>
        <v>0.10625724179217627</v>
      </c>
      <c r="FA35">
        <f t="shared" si="85"/>
        <v>0</v>
      </c>
      <c r="FB35">
        <f t="shared" si="11"/>
        <v>16</v>
      </c>
      <c r="FG35">
        <v>33</v>
      </c>
      <c r="FH35">
        <v>0</v>
      </c>
      <c r="FI35">
        <f t="shared" si="86"/>
        <v>0.57493665216132905</v>
      </c>
      <c r="FJ35">
        <f t="shared" si="87"/>
        <v>0</v>
      </c>
      <c r="FK35">
        <f t="shared" si="12"/>
        <v>0</v>
      </c>
      <c r="FP35">
        <v>33</v>
      </c>
      <c r="FQ35">
        <v>8</v>
      </c>
      <c r="FR35" t="e">
        <f t="shared" si="88"/>
        <v>#DIV/0!</v>
      </c>
      <c r="FS35" t="e">
        <f t="shared" si="89"/>
        <v>#NUM!</v>
      </c>
      <c r="FT35" t="e">
        <f t="shared" si="13"/>
        <v>#NUM!</v>
      </c>
      <c r="FY35">
        <v>33</v>
      </c>
      <c r="FZ35">
        <v>0</v>
      </c>
      <c r="GA35">
        <f t="shared" si="90"/>
        <v>0.39180230952881118</v>
      </c>
      <c r="GB35">
        <f t="shared" si="91"/>
        <v>0</v>
      </c>
      <c r="GC35">
        <f t="shared" si="14"/>
        <v>0</v>
      </c>
      <c r="GH35">
        <v>33</v>
      </c>
      <c r="GI35">
        <v>0</v>
      </c>
      <c r="GJ35">
        <f t="shared" si="92"/>
        <v>0.43252050178942231</v>
      </c>
      <c r="GK35">
        <f t="shared" si="93"/>
        <v>0</v>
      </c>
      <c r="GL35">
        <f t="shared" si="15"/>
        <v>0</v>
      </c>
      <c r="GQ35">
        <v>33</v>
      </c>
      <c r="GR35">
        <v>-2.0224719101123583</v>
      </c>
      <c r="GS35">
        <f t="shared" si="94"/>
        <v>0.24313363965453066</v>
      </c>
      <c r="GT35">
        <f t="shared" si="95"/>
        <v>0</v>
      </c>
      <c r="GU35">
        <f t="shared" si="96"/>
        <v>4.0903926271935314</v>
      </c>
      <c r="GZ35">
        <v>33</v>
      </c>
      <c r="HA35">
        <v>-8.90625</v>
      </c>
      <c r="HB35">
        <f t="shared" si="97"/>
        <v>0.21153846153846154</v>
      </c>
      <c r="HC35">
        <f t="shared" si="98"/>
        <v>0</v>
      </c>
      <c r="HD35">
        <f t="shared" si="99"/>
        <v>79.3212890625</v>
      </c>
      <c r="HI35">
        <v>33</v>
      </c>
      <c r="HJ35">
        <v>0</v>
      </c>
      <c r="HK35">
        <f t="shared" si="100"/>
        <v>0.11785714285714285</v>
      </c>
      <c r="HL35">
        <f t="shared" si="101"/>
        <v>0</v>
      </c>
      <c r="HM35">
        <f t="shared" si="102"/>
        <v>0</v>
      </c>
      <c r="HR35">
        <v>112</v>
      </c>
      <c r="HS35">
        <v>38.1</v>
      </c>
      <c r="HT35" t="e">
        <f t="shared" si="103"/>
        <v>#DIV/0!</v>
      </c>
      <c r="HU35" t="e">
        <f t="shared" si="104"/>
        <v>#NUM!</v>
      </c>
      <c r="HV35" t="e">
        <f t="shared" si="105"/>
        <v>#NUM!</v>
      </c>
      <c r="IA35">
        <v>33</v>
      </c>
      <c r="IB35">
        <v>0</v>
      </c>
      <c r="IC35">
        <f t="shared" si="106"/>
        <v>5.061752641055145E-2</v>
      </c>
      <c r="ID35">
        <f t="shared" si="107"/>
        <v>0</v>
      </c>
      <c r="IE35">
        <f t="shared" si="108"/>
        <v>0</v>
      </c>
      <c r="IJ35">
        <v>33</v>
      </c>
      <c r="IK35">
        <v>-4.1000000000000085</v>
      </c>
      <c r="IL35">
        <f t="shared" si="109"/>
        <v>4.5968202735345395E-2</v>
      </c>
      <c r="IM35">
        <f t="shared" si="110"/>
        <v>0</v>
      </c>
      <c r="IN35">
        <f t="shared" si="111"/>
        <v>16.81000000000007</v>
      </c>
      <c r="IS35">
        <v>33</v>
      </c>
      <c r="IT35">
        <v>48</v>
      </c>
      <c r="IU35">
        <f t="shared" si="112"/>
        <v>0.37778559299116488</v>
      </c>
      <c r="IV35">
        <f t="shared" si="113"/>
        <v>0</v>
      </c>
      <c r="IW35">
        <f t="shared" si="114"/>
        <v>2304</v>
      </c>
      <c r="JJ35">
        <v>33</v>
      </c>
      <c r="JK35">
        <v>0</v>
      </c>
      <c r="JL35">
        <f t="shared" si="115"/>
        <v>0.59816078013781304</v>
      </c>
      <c r="JM35">
        <f t="shared" si="116"/>
        <v>0</v>
      </c>
      <c r="JN35">
        <f t="shared" si="117"/>
        <v>0</v>
      </c>
      <c r="JS35">
        <v>33</v>
      </c>
      <c r="JT35">
        <v>-20.332608695652112</v>
      </c>
      <c r="JU35">
        <f t="shared" si="118"/>
        <v>0.50341821556748512</v>
      </c>
      <c r="JV35">
        <f t="shared" si="119"/>
        <v>0</v>
      </c>
      <c r="JW35">
        <f t="shared" si="120"/>
        <v>413.41497637050787</v>
      </c>
      <c r="KB35">
        <v>33</v>
      </c>
      <c r="KC35">
        <v>-20</v>
      </c>
      <c r="KD35">
        <f t="shared" si="121"/>
        <v>0.33695775214410661</v>
      </c>
      <c r="KE35">
        <f t="shared" si="122"/>
        <v>0</v>
      </c>
      <c r="KF35">
        <f t="shared" si="123"/>
        <v>400</v>
      </c>
      <c r="KK35">
        <v>33</v>
      </c>
      <c r="KL35">
        <v>28.1</v>
      </c>
      <c r="KM35">
        <f t="shared" si="124"/>
        <v>0.17908172545332307</v>
      </c>
      <c r="KN35">
        <f t="shared" si="125"/>
        <v>0</v>
      </c>
      <c r="KO35">
        <f t="shared" si="126"/>
        <v>789.61000000000013</v>
      </c>
      <c r="KT35">
        <v>33</v>
      </c>
      <c r="KU35">
        <v>-33.609803921568783</v>
      </c>
      <c r="KV35">
        <f t="shared" si="127"/>
        <v>6.909914851613852E-2</v>
      </c>
      <c r="KW35">
        <f t="shared" si="128"/>
        <v>0</v>
      </c>
      <c r="KX35">
        <f t="shared" si="129"/>
        <v>1129.6189196463004</v>
      </c>
      <c r="LC35">
        <v>33</v>
      </c>
      <c r="LD35">
        <v>13</v>
      </c>
      <c r="LE35">
        <f t="shared" si="130"/>
        <v>3.5326036269822544E-2</v>
      </c>
      <c r="LF35">
        <f t="shared" si="131"/>
        <v>0</v>
      </c>
      <c r="LG35">
        <f t="shared" si="132"/>
        <v>169</v>
      </c>
      <c r="LL35">
        <v>33</v>
      </c>
      <c r="LM35">
        <v>0</v>
      </c>
      <c r="LN35">
        <f t="shared" si="133"/>
        <v>0.3193009779187862</v>
      </c>
      <c r="LO35">
        <f t="shared" si="134"/>
        <v>0</v>
      </c>
      <c r="LP35">
        <f t="shared" si="29"/>
        <v>0</v>
      </c>
      <c r="LU35">
        <v>33</v>
      </c>
      <c r="LV35">
        <v>-4</v>
      </c>
      <c r="LW35">
        <f t="shared" si="135"/>
        <v>0.66629303109047699</v>
      </c>
      <c r="LX35">
        <f t="shared" si="136"/>
        <v>0</v>
      </c>
      <c r="LY35">
        <f t="shared" si="30"/>
        <v>16</v>
      </c>
      <c r="MD35">
        <v>32.75</v>
      </c>
      <c r="ME35">
        <v>3830</v>
      </c>
      <c r="MF35">
        <f t="shared" si="137"/>
        <v>1.3132087382285118</v>
      </c>
      <c r="MG35">
        <f t="shared" si="138"/>
        <v>3755.8671311499697</v>
      </c>
      <c r="MH35">
        <f t="shared" si="31"/>
        <v>5495.6822439357875</v>
      </c>
      <c r="MM35">
        <v>33</v>
      </c>
      <c r="MN35">
        <v>0</v>
      </c>
      <c r="MO35">
        <f t="shared" si="139"/>
        <v>0.14460698783333761</v>
      </c>
      <c r="MP35">
        <f t="shared" si="140"/>
        <v>0</v>
      </c>
      <c r="MQ35">
        <f t="shared" si="32"/>
        <v>0</v>
      </c>
      <c r="MV35">
        <v>33</v>
      </c>
      <c r="MW35">
        <v>0</v>
      </c>
      <c r="MX35">
        <f t="shared" si="141"/>
        <v>0.77595225237486276</v>
      </c>
      <c r="MY35">
        <f t="shared" si="142"/>
        <v>0</v>
      </c>
      <c r="MZ35">
        <f t="shared" si="33"/>
        <v>0</v>
      </c>
      <c r="NE35">
        <v>33</v>
      </c>
      <c r="NF35">
        <v>0</v>
      </c>
      <c r="NG35">
        <f t="shared" si="143"/>
        <v>0.48091626155014272</v>
      </c>
      <c r="NH35">
        <f t="shared" si="144"/>
        <v>0</v>
      </c>
      <c r="NI35">
        <f t="shared" si="34"/>
        <v>0</v>
      </c>
      <c r="NN35">
        <v>33</v>
      </c>
      <c r="NO35">
        <v>12</v>
      </c>
      <c r="NP35" t="e">
        <f t="shared" si="145"/>
        <v>#DIV/0!</v>
      </c>
      <c r="NQ35" t="e">
        <f t="shared" si="146"/>
        <v>#NUM!</v>
      </c>
      <c r="NR35" t="e">
        <f t="shared" si="35"/>
        <v>#NUM!</v>
      </c>
      <c r="NW35">
        <v>33</v>
      </c>
      <c r="NX35">
        <v>-22.19494949494959</v>
      </c>
      <c r="NY35" t="e">
        <f t="shared" si="147"/>
        <v>#DIV/0!</v>
      </c>
      <c r="NZ35" t="e">
        <f t="shared" si="148"/>
        <v>#NUM!</v>
      </c>
      <c r="OA35" t="e">
        <f t="shared" si="36"/>
        <v>#NUM!</v>
      </c>
      <c r="OF35">
        <v>33</v>
      </c>
      <c r="OG35">
        <f>144-(136)</f>
        <v>8</v>
      </c>
      <c r="OH35">
        <f t="shared" si="149"/>
        <v>4.2343790311842419E-2</v>
      </c>
      <c r="OI35">
        <f t="shared" si="150"/>
        <v>0</v>
      </c>
      <c r="OJ35">
        <f t="shared" si="37"/>
        <v>64</v>
      </c>
      <c r="OO35">
        <v>33</v>
      </c>
      <c r="OP35">
        <v>0</v>
      </c>
      <c r="OQ35">
        <f t="shared" si="151"/>
        <v>4.3744110214392867E-2</v>
      </c>
      <c r="OR35">
        <f t="shared" si="152"/>
        <v>0</v>
      </c>
      <c r="OS35">
        <f t="shared" si="38"/>
        <v>0</v>
      </c>
      <c r="PB35">
        <f t="shared" si="39"/>
        <v>0</v>
      </c>
      <c r="PG35">
        <v>33</v>
      </c>
      <c r="PH35">
        <v>0</v>
      </c>
      <c r="PI35">
        <f t="shared" si="155"/>
        <v>0.40365067385819386</v>
      </c>
      <c r="PJ35">
        <f t="shared" si="156"/>
        <v>0</v>
      </c>
      <c r="PK35">
        <f t="shared" si="40"/>
        <v>0</v>
      </c>
      <c r="PP35">
        <v>33</v>
      </c>
      <c r="PQ35">
        <v>4</v>
      </c>
      <c r="PR35">
        <f t="shared" si="157"/>
        <v>0.81368779559561877</v>
      </c>
      <c r="PS35">
        <f t="shared" si="158"/>
        <v>0</v>
      </c>
      <c r="PT35">
        <f t="shared" si="41"/>
        <v>16</v>
      </c>
      <c r="PY35">
        <v>33</v>
      </c>
      <c r="PZ35">
        <v>8</v>
      </c>
      <c r="QA35">
        <f t="shared" si="159"/>
        <v>0.90121853792854645</v>
      </c>
      <c r="QB35">
        <f t="shared" si="160"/>
        <v>0</v>
      </c>
      <c r="QC35">
        <f t="shared" si="42"/>
        <v>64</v>
      </c>
      <c r="QH35">
        <v>33</v>
      </c>
      <c r="QI35">
        <v>63.699999999999996</v>
      </c>
      <c r="QJ35">
        <f t="shared" si="161"/>
        <v>0.96631770354099933</v>
      </c>
      <c r="QK35">
        <f t="shared" si="162"/>
        <v>0</v>
      </c>
      <c r="QL35">
        <f t="shared" si="43"/>
        <v>4057.6899999999996</v>
      </c>
    </row>
    <row r="36" spans="1:454" x14ac:dyDescent="0.25">
      <c r="A36">
        <v>34</v>
      </c>
      <c r="B36">
        <v>0</v>
      </c>
      <c r="C36">
        <f t="shared" si="44"/>
        <v>0.59860959195586771</v>
      </c>
      <c r="D36">
        <f t="shared" si="45"/>
        <v>0</v>
      </c>
      <c r="E36">
        <f t="shared" si="46"/>
        <v>0</v>
      </c>
      <c r="J36">
        <v>34</v>
      </c>
      <c r="K36">
        <v>0</v>
      </c>
      <c r="L36">
        <f t="shared" si="47"/>
        <v>0.27969983139852755</v>
      </c>
      <c r="M36">
        <f t="shared" si="48"/>
        <v>0</v>
      </c>
      <c r="N36">
        <f t="shared" si="49"/>
        <v>0</v>
      </c>
      <c r="S36">
        <v>34</v>
      </c>
      <c r="T36">
        <v>0</v>
      </c>
      <c r="U36">
        <f t="shared" si="50"/>
        <v>0.79907128805274197</v>
      </c>
      <c r="V36">
        <f t="shared" si="51"/>
        <v>0</v>
      </c>
      <c r="W36">
        <f t="shared" si="52"/>
        <v>0</v>
      </c>
      <c r="AB36">
        <v>34</v>
      </c>
      <c r="AC36">
        <v>-5.7999999999999972</v>
      </c>
      <c r="AD36">
        <f t="shared" si="53"/>
        <v>0.31666522813027032</v>
      </c>
      <c r="AE36">
        <f t="shared" si="54"/>
        <v>0</v>
      </c>
      <c r="AF36">
        <f t="shared" si="55"/>
        <v>33.639999999999965</v>
      </c>
      <c r="AK36">
        <v>34</v>
      </c>
      <c r="AL36">
        <v>745.31034482758616</v>
      </c>
      <c r="AM36">
        <f t="shared" si="56"/>
        <v>1.0789165855110185</v>
      </c>
      <c r="AN36">
        <f t="shared" si="57"/>
        <v>946.3344199776825</v>
      </c>
      <c r="AO36">
        <f t="shared" si="58"/>
        <v>40410.678789951577</v>
      </c>
      <c r="AT36">
        <v>34</v>
      </c>
      <c r="AU36">
        <v>30.189999999999998</v>
      </c>
      <c r="AV36">
        <f t="shared" si="59"/>
        <v>0.8324292898807456</v>
      </c>
      <c r="AW36">
        <f t="shared" si="60"/>
        <v>0</v>
      </c>
      <c r="AX36">
        <f t="shared" si="61"/>
        <v>911.4360999999999</v>
      </c>
      <c r="BC36">
        <v>34</v>
      </c>
      <c r="BD36">
        <v>0</v>
      </c>
      <c r="BE36">
        <f t="shared" si="62"/>
        <v>0.38558831609547217</v>
      </c>
      <c r="BF36">
        <f t="shared" si="63"/>
        <v>0</v>
      </c>
      <c r="BG36">
        <f t="shared" si="0"/>
        <v>0</v>
      </c>
      <c r="BL36">
        <v>34</v>
      </c>
      <c r="BM36">
        <v>0</v>
      </c>
      <c r="BN36">
        <f t="shared" si="64"/>
        <v>0.15563021767716542</v>
      </c>
      <c r="BO36">
        <f t="shared" si="65"/>
        <v>0</v>
      </c>
      <c r="BP36">
        <f t="shared" si="1"/>
        <v>0</v>
      </c>
      <c r="BU36">
        <v>34</v>
      </c>
      <c r="BV36">
        <v>176</v>
      </c>
      <c r="BW36">
        <f t="shared" si="66"/>
        <v>1.0111905148358975</v>
      </c>
      <c r="BX36">
        <f t="shared" si="67"/>
        <v>134.19193567367634</v>
      </c>
      <c r="BY36">
        <f t="shared" si="2"/>
        <v>1747.9142427140171</v>
      </c>
      <c r="CD36">
        <v>34</v>
      </c>
      <c r="CE36">
        <v>16.05</v>
      </c>
      <c r="CF36">
        <f t="shared" si="68"/>
        <v>0.72249038816371025</v>
      </c>
      <c r="CG36">
        <f t="shared" si="69"/>
        <v>0</v>
      </c>
      <c r="CH36">
        <f t="shared" si="3"/>
        <v>257.60250000000002</v>
      </c>
      <c r="CM36">
        <v>34</v>
      </c>
      <c r="CN36">
        <v>-5.741935483870904</v>
      </c>
      <c r="CO36">
        <f t="shared" si="70"/>
        <v>0.51071150699029788</v>
      </c>
      <c r="CP36">
        <f t="shared" si="71"/>
        <v>0</v>
      </c>
      <c r="CQ36">
        <f t="shared" si="4"/>
        <v>32.969823100935791</v>
      </c>
      <c r="CV36">
        <v>34</v>
      </c>
      <c r="CW36">
        <v>-4.215000000000181</v>
      </c>
      <c r="CX36">
        <f t="shared" si="72"/>
        <v>0.23694539922964972</v>
      </c>
      <c r="CY36">
        <f t="shared" si="73"/>
        <v>0</v>
      </c>
      <c r="CZ36">
        <f t="shared" si="5"/>
        <v>17.766225000001526</v>
      </c>
      <c r="DE36">
        <v>34</v>
      </c>
      <c r="DF36">
        <v>0</v>
      </c>
      <c r="DG36">
        <f t="shared" si="74"/>
        <v>8.8143125383218085E-2</v>
      </c>
      <c r="DH36">
        <f t="shared" si="75"/>
        <v>0</v>
      </c>
      <c r="DI36">
        <f t="shared" si="6"/>
        <v>0</v>
      </c>
      <c r="DN36">
        <v>34</v>
      </c>
      <c r="DO36">
        <v>0</v>
      </c>
      <c r="DP36">
        <f t="shared" si="76"/>
        <v>0.80811418197298868</v>
      </c>
      <c r="DQ36">
        <f t="shared" si="77"/>
        <v>0</v>
      </c>
      <c r="DR36">
        <f t="shared" si="7"/>
        <v>0</v>
      </c>
      <c r="DW36">
        <v>34</v>
      </c>
      <c r="DX36">
        <v>8.02</v>
      </c>
      <c r="DY36">
        <f t="shared" si="78"/>
        <v>0.67514363296311153</v>
      </c>
      <c r="DZ36">
        <f t="shared" si="79"/>
        <v>0</v>
      </c>
      <c r="EA36">
        <f t="shared" si="8"/>
        <v>64.320399999999992</v>
      </c>
      <c r="EF36">
        <v>34</v>
      </c>
      <c r="EG36">
        <v>16.200000000000003</v>
      </c>
      <c r="EH36">
        <f t="shared" si="80"/>
        <v>0.52428140032525883</v>
      </c>
      <c r="EI36">
        <f t="shared" si="81"/>
        <v>0</v>
      </c>
      <c r="EJ36">
        <f t="shared" si="9"/>
        <v>262.44000000000011</v>
      </c>
      <c r="EO36">
        <v>34</v>
      </c>
      <c r="EP36">
        <v>-17.540229885057457</v>
      </c>
      <c r="EQ36">
        <f t="shared" si="82"/>
        <v>0.27366903681665272</v>
      </c>
      <c r="ER36">
        <f t="shared" si="83"/>
        <v>0</v>
      </c>
      <c r="ES36">
        <f t="shared" si="10"/>
        <v>307.65966442066269</v>
      </c>
      <c r="EX36">
        <v>34</v>
      </c>
      <c r="EY36">
        <v>4</v>
      </c>
      <c r="EZ36">
        <f t="shared" si="84"/>
        <v>0.10947715821012101</v>
      </c>
      <c r="FA36">
        <f t="shared" si="85"/>
        <v>0</v>
      </c>
      <c r="FB36">
        <f t="shared" si="11"/>
        <v>16</v>
      </c>
      <c r="FG36">
        <v>34</v>
      </c>
      <c r="FH36">
        <v>0</v>
      </c>
      <c r="FI36">
        <f t="shared" si="86"/>
        <v>0.59235897495409662</v>
      </c>
      <c r="FJ36">
        <f t="shared" si="87"/>
        <v>0</v>
      </c>
      <c r="FK36">
        <f t="shared" si="12"/>
        <v>0</v>
      </c>
      <c r="FP36">
        <v>34</v>
      </c>
      <c r="FQ36">
        <v>8</v>
      </c>
      <c r="FR36" t="e">
        <f t="shared" si="88"/>
        <v>#DIV/0!</v>
      </c>
      <c r="FS36" t="e">
        <f t="shared" si="89"/>
        <v>#NUM!</v>
      </c>
      <c r="FT36" t="e">
        <f t="shared" si="13"/>
        <v>#NUM!</v>
      </c>
      <c r="FY36">
        <v>34</v>
      </c>
      <c r="FZ36">
        <v>0</v>
      </c>
      <c r="GA36">
        <f t="shared" si="90"/>
        <v>0.40367510678725999</v>
      </c>
      <c r="GB36">
        <f t="shared" si="91"/>
        <v>0</v>
      </c>
      <c r="GC36">
        <f t="shared" si="14"/>
        <v>0</v>
      </c>
      <c r="GH36">
        <v>34</v>
      </c>
      <c r="GI36">
        <v>0</v>
      </c>
      <c r="GJ36">
        <f t="shared" si="92"/>
        <v>0.44562718366182902</v>
      </c>
      <c r="GK36">
        <f t="shared" si="93"/>
        <v>0</v>
      </c>
      <c r="GL36">
        <f t="shared" si="15"/>
        <v>0</v>
      </c>
      <c r="GQ36">
        <v>34</v>
      </c>
      <c r="GR36">
        <v>1.9775280898876417</v>
      </c>
      <c r="GS36">
        <f t="shared" si="94"/>
        <v>0.25050132570466799</v>
      </c>
      <c r="GT36">
        <f t="shared" si="95"/>
        <v>0</v>
      </c>
      <c r="GU36">
        <f t="shared" si="96"/>
        <v>3.9106173462946647</v>
      </c>
      <c r="GZ36">
        <v>34</v>
      </c>
      <c r="HA36">
        <v>-4.90625</v>
      </c>
      <c r="HB36">
        <f t="shared" si="97"/>
        <v>0.21794871794871795</v>
      </c>
      <c r="HC36">
        <f t="shared" si="98"/>
        <v>0</v>
      </c>
      <c r="HD36">
        <f t="shared" si="99"/>
        <v>24.0712890625</v>
      </c>
      <c r="HI36">
        <v>34</v>
      </c>
      <c r="HJ36">
        <v>0</v>
      </c>
      <c r="HK36">
        <f t="shared" si="100"/>
        <v>0.12142857142857143</v>
      </c>
      <c r="HL36">
        <f t="shared" si="101"/>
        <v>0</v>
      </c>
      <c r="HM36">
        <f t="shared" si="102"/>
        <v>0</v>
      </c>
      <c r="HR36">
        <v>113</v>
      </c>
      <c r="HS36">
        <v>38.1</v>
      </c>
      <c r="HT36" t="e">
        <f t="shared" si="103"/>
        <v>#DIV/0!</v>
      </c>
      <c r="HU36" t="e">
        <f t="shared" si="104"/>
        <v>#NUM!</v>
      </c>
      <c r="HV36" t="e">
        <f t="shared" si="105"/>
        <v>#NUM!</v>
      </c>
      <c r="IA36">
        <v>34</v>
      </c>
      <c r="IB36">
        <v>0</v>
      </c>
      <c r="IC36">
        <f t="shared" si="106"/>
        <v>5.215139084723483E-2</v>
      </c>
      <c r="ID36">
        <f t="shared" si="107"/>
        <v>0</v>
      </c>
      <c r="IE36">
        <f t="shared" si="108"/>
        <v>0</v>
      </c>
      <c r="IJ36">
        <v>34</v>
      </c>
      <c r="IK36">
        <v>-4.1000000000000085</v>
      </c>
      <c r="IL36">
        <f t="shared" si="109"/>
        <v>4.736117857581041E-2</v>
      </c>
      <c r="IM36">
        <f t="shared" si="110"/>
        <v>0</v>
      </c>
      <c r="IN36">
        <f t="shared" si="111"/>
        <v>16.81000000000007</v>
      </c>
      <c r="IS36">
        <v>34</v>
      </c>
      <c r="IT36">
        <v>68</v>
      </c>
      <c r="IU36">
        <f t="shared" si="112"/>
        <v>0.38923364126362442</v>
      </c>
      <c r="IV36">
        <f t="shared" si="113"/>
        <v>0</v>
      </c>
      <c r="IW36">
        <f t="shared" si="114"/>
        <v>4624</v>
      </c>
      <c r="JJ36">
        <v>34</v>
      </c>
      <c r="JK36">
        <v>0</v>
      </c>
      <c r="JL36">
        <f t="shared" si="115"/>
        <v>0.61628686438441338</v>
      </c>
      <c r="JM36">
        <f t="shared" si="116"/>
        <v>0</v>
      </c>
      <c r="JN36">
        <f t="shared" si="117"/>
        <v>0</v>
      </c>
      <c r="JS36">
        <v>34</v>
      </c>
      <c r="JT36">
        <v>-16.232608695652104</v>
      </c>
      <c r="JU36">
        <f t="shared" si="118"/>
        <v>0.51867331300892405</v>
      </c>
      <c r="JV36">
        <f t="shared" si="119"/>
        <v>0</v>
      </c>
      <c r="JW36">
        <f t="shared" si="120"/>
        <v>263.4975850661603</v>
      </c>
      <c r="KB36">
        <v>34</v>
      </c>
      <c r="KC36">
        <v>-20</v>
      </c>
      <c r="KD36">
        <f t="shared" si="121"/>
        <v>0.34716859311817044</v>
      </c>
      <c r="KE36">
        <f t="shared" si="122"/>
        <v>0</v>
      </c>
      <c r="KF36">
        <f t="shared" si="123"/>
        <v>400</v>
      </c>
      <c r="KK36">
        <v>34</v>
      </c>
      <c r="KL36">
        <v>31.9</v>
      </c>
      <c r="KM36">
        <f t="shared" si="124"/>
        <v>0.18450844440645406</v>
      </c>
      <c r="KN36">
        <f t="shared" si="125"/>
        <v>0</v>
      </c>
      <c r="KO36">
        <f t="shared" si="126"/>
        <v>1017.6099999999999</v>
      </c>
      <c r="KT36">
        <v>34</v>
      </c>
      <c r="KU36">
        <v>-33.609803921568783</v>
      </c>
      <c r="KV36">
        <f t="shared" si="127"/>
        <v>7.1193062107536662E-2</v>
      </c>
      <c r="KW36">
        <f t="shared" si="128"/>
        <v>0</v>
      </c>
      <c r="KX36">
        <f t="shared" si="129"/>
        <v>1129.6189196463004</v>
      </c>
      <c r="LC36">
        <v>34</v>
      </c>
      <c r="LD36">
        <v>41</v>
      </c>
      <c r="LE36">
        <f t="shared" si="130"/>
        <v>3.6396522217392924E-2</v>
      </c>
      <c r="LF36">
        <f t="shared" si="131"/>
        <v>0</v>
      </c>
      <c r="LG36">
        <f t="shared" si="132"/>
        <v>1681</v>
      </c>
      <c r="LL36">
        <v>34</v>
      </c>
      <c r="LM36">
        <v>0</v>
      </c>
      <c r="LN36">
        <f t="shared" si="133"/>
        <v>0.32897676512844637</v>
      </c>
      <c r="LO36">
        <f t="shared" si="134"/>
        <v>0</v>
      </c>
      <c r="LP36">
        <f t="shared" si="29"/>
        <v>0</v>
      </c>
      <c r="LU36">
        <v>34</v>
      </c>
      <c r="LV36">
        <v>-4</v>
      </c>
      <c r="LW36">
        <f t="shared" si="135"/>
        <v>0.68648372900230958</v>
      </c>
      <c r="LX36">
        <f t="shared" si="136"/>
        <v>0</v>
      </c>
      <c r="LY36">
        <f t="shared" si="30"/>
        <v>16</v>
      </c>
      <c r="MH36">
        <f t="shared" si="31"/>
        <v>0</v>
      </c>
      <c r="MM36">
        <v>34</v>
      </c>
      <c r="MN36">
        <v>0</v>
      </c>
      <c r="MO36">
        <f t="shared" si="139"/>
        <v>0.14898901776768117</v>
      </c>
      <c r="MP36">
        <f t="shared" si="140"/>
        <v>0</v>
      </c>
      <c r="MQ36">
        <f t="shared" si="32"/>
        <v>0</v>
      </c>
      <c r="MV36">
        <v>34</v>
      </c>
      <c r="MW36">
        <v>0</v>
      </c>
      <c r="MX36">
        <f t="shared" si="141"/>
        <v>0.79946595699228284</v>
      </c>
      <c r="MY36">
        <f t="shared" si="142"/>
        <v>0</v>
      </c>
      <c r="MZ36">
        <f t="shared" si="33"/>
        <v>0</v>
      </c>
      <c r="NE36">
        <v>34</v>
      </c>
      <c r="NF36">
        <v>0</v>
      </c>
      <c r="NG36">
        <f t="shared" si="143"/>
        <v>0.4954894815971167</v>
      </c>
      <c r="NH36">
        <f t="shared" si="144"/>
        <v>0</v>
      </c>
      <c r="NI36">
        <f t="shared" si="34"/>
        <v>0</v>
      </c>
      <c r="NN36">
        <v>34</v>
      </c>
      <c r="NO36">
        <v>8</v>
      </c>
      <c r="NP36" t="e">
        <f t="shared" si="145"/>
        <v>#DIV/0!</v>
      </c>
      <c r="NQ36" t="e">
        <f t="shared" si="146"/>
        <v>#NUM!</v>
      </c>
      <c r="NR36" t="e">
        <f t="shared" si="35"/>
        <v>#NUM!</v>
      </c>
      <c r="NW36">
        <v>34</v>
      </c>
      <c r="NX36">
        <v>-14.19494949494959</v>
      </c>
      <c r="NY36" t="e">
        <f t="shared" si="147"/>
        <v>#DIV/0!</v>
      </c>
      <c r="NZ36" t="e">
        <f t="shared" si="148"/>
        <v>#NUM!</v>
      </c>
      <c r="OA36" t="e">
        <f t="shared" si="36"/>
        <v>#NUM!</v>
      </c>
      <c r="OF36">
        <v>34</v>
      </c>
      <c r="OG36">
        <f>128-(136)</f>
        <v>-8</v>
      </c>
      <c r="OH36">
        <f t="shared" si="149"/>
        <v>4.3626935472807341E-2</v>
      </c>
      <c r="OI36">
        <f t="shared" si="150"/>
        <v>0</v>
      </c>
      <c r="OJ36">
        <f t="shared" si="37"/>
        <v>64</v>
      </c>
      <c r="OO36">
        <v>34</v>
      </c>
      <c r="OP36">
        <v>0</v>
      </c>
      <c r="OQ36">
        <f t="shared" si="151"/>
        <v>4.5069689311798715E-2</v>
      </c>
      <c r="OR36">
        <f t="shared" si="152"/>
        <v>0</v>
      </c>
      <c r="OS36">
        <f t="shared" si="38"/>
        <v>0</v>
      </c>
      <c r="PB36">
        <f t="shared" si="39"/>
        <v>0</v>
      </c>
      <c r="PG36">
        <v>34</v>
      </c>
      <c r="PH36">
        <v>-4</v>
      </c>
      <c r="PI36">
        <f t="shared" si="155"/>
        <v>0.41588251245995733</v>
      </c>
      <c r="PJ36">
        <f t="shared" si="156"/>
        <v>0</v>
      </c>
      <c r="PK36">
        <f t="shared" si="40"/>
        <v>16</v>
      </c>
      <c r="PP36">
        <v>34</v>
      </c>
      <c r="PQ36">
        <v>-16</v>
      </c>
      <c r="PR36">
        <f t="shared" si="157"/>
        <v>0.8383450015227587</v>
      </c>
      <c r="PS36">
        <f t="shared" si="158"/>
        <v>0</v>
      </c>
      <c r="PT36">
        <f t="shared" si="41"/>
        <v>256</v>
      </c>
      <c r="PY36">
        <v>34</v>
      </c>
      <c r="PZ36">
        <v>12</v>
      </c>
      <c r="QA36">
        <f t="shared" si="159"/>
        <v>0.92852819059304781</v>
      </c>
      <c r="QB36">
        <f t="shared" si="160"/>
        <v>0</v>
      </c>
      <c r="QC36">
        <f t="shared" si="42"/>
        <v>144</v>
      </c>
      <c r="QH36">
        <v>34</v>
      </c>
      <c r="QI36">
        <v>119.9</v>
      </c>
      <c r="QJ36">
        <f t="shared" si="161"/>
        <v>0.99560005819375696</v>
      </c>
      <c r="QK36">
        <f t="shared" si="162"/>
        <v>0</v>
      </c>
      <c r="QL36">
        <f t="shared" si="43"/>
        <v>14376.010000000002</v>
      </c>
    </row>
    <row r="37" spans="1:454" x14ac:dyDescent="0.25">
      <c r="A37">
        <v>35</v>
      </c>
      <c r="B37">
        <v>0</v>
      </c>
      <c r="C37">
        <f t="shared" si="44"/>
        <v>0.61621575642515791</v>
      </c>
      <c r="D37">
        <f t="shared" si="45"/>
        <v>0</v>
      </c>
      <c r="E37">
        <f t="shared" si="46"/>
        <v>0</v>
      </c>
      <c r="J37">
        <v>35</v>
      </c>
      <c r="K37">
        <v>0</v>
      </c>
      <c r="L37">
        <f t="shared" si="47"/>
        <v>0.28792629702789602</v>
      </c>
      <c r="M37">
        <f t="shared" si="48"/>
        <v>0</v>
      </c>
      <c r="N37">
        <f t="shared" si="49"/>
        <v>0</v>
      </c>
      <c r="S37">
        <v>35</v>
      </c>
      <c r="T37">
        <v>0</v>
      </c>
      <c r="U37">
        <f t="shared" si="50"/>
        <v>0.8225733847601755</v>
      </c>
      <c r="V37">
        <f t="shared" si="51"/>
        <v>0</v>
      </c>
      <c r="W37">
        <f t="shared" si="52"/>
        <v>0</v>
      </c>
      <c r="AB37">
        <v>35</v>
      </c>
      <c r="AC37">
        <v>-1.7999999999999972</v>
      </c>
      <c r="AD37">
        <f t="shared" si="53"/>
        <v>0.32597891131057238</v>
      </c>
      <c r="AE37">
        <f t="shared" si="54"/>
        <v>0</v>
      </c>
      <c r="AF37">
        <f t="shared" si="55"/>
        <v>3.2399999999999896</v>
      </c>
      <c r="AK37">
        <v>35</v>
      </c>
      <c r="AL37">
        <v>1227.3103448275863</v>
      </c>
      <c r="AM37">
        <f t="shared" si="56"/>
        <v>1.1106494262613427</v>
      </c>
      <c r="AN37">
        <f t="shared" si="57"/>
        <v>1326.8612667899947</v>
      </c>
      <c r="AO37">
        <f t="shared" si="58"/>
        <v>9910.3860635655346</v>
      </c>
      <c r="AT37">
        <v>35</v>
      </c>
      <c r="AU37">
        <v>44.34</v>
      </c>
      <c r="AV37">
        <f t="shared" si="59"/>
        <v>0.8569125042890029</v>
      </c>
      <c r="AW37">
        <f t="shared" si="60"/>
        <v>0</v>
      </c>
      <c r="AX37">
        <f t="shared" si="61"/>
        <v>1966.0356000000004</v>
      </c>
      <c r="BC37">
        <v>35</v>
      </c>
      <c r="BD37">
        <v>0</v>
      </c>
      <c r="BE37">
        <f t="shared" si="62"/>
        <v>0.39692914892180958</v>
      </c>
      <c r="BF37">
        <f t="shared" si="63"/>
        <v>0</v>
      </c>
      <c r="BG37">
        <f t="shared" si="0"/>
        <v>0</v>
      </c>
      <c r="BL37">
        <v>35</v>
      </c>
      <c r="BM37">
        <v>0</v>
      </c>
      <c r="BN37">
        <f t="shared" si="64"/>
        <v>0.16020757702061147</v>
      </c>
      <c r="BO37">
        <f t="shared" si="65"/>
        <v>0</v>
      </c>
      <c r="BP37">
        <f t="shared" si="1"/>
        <v>0</v>
      </c>
      <c r="BU37">
        <v>35</v>
      </c>
      <c r="BV37">
        <v>375</v>
      </c>
      <c r="BW37">
        <f t="shared" si="66"/>
        <v>1.0409314123310711</v>
      </c>
      <c r="BX37">
        <f t="shared" si="67"/>
        <v>490.8322388299884</v>
      </c>
      <c r="BY37">
        <f t="shared" si="2"/>
        <v>13417.107552367472</v>
      </c>
      <c r="CD37">
        <v>35</v>
      </c>
      <c r="CE37">
        <v>17.95</v>
      </c>
      <c r="CF37">
        <f t="shared" si="68"/>
        <v>0.74374010546264291</v>
      </c>
      <c r="CG37">
        <f t="shared" si="69"/>
        <v>0</v>
      </c>
      <c r="CH37">
        <f t="shared" si="3"/>
        <v>322.20249999999999</v>
      </c>
      <c r="CM37">
        <v>35</v>
      </c>
      <c r="CN37">
        <v>-1.741935483870904</v>
      </c>
      <c r="CO37">
        <f t="shared" si="70"/>
        <v>0.52573243366648315</v>
      </c>
      <c r="CP37">
        <f t="shared" si="71"/>
        <v>0</v>
      </c>
      <c r="CQ37">
        <f t="shared" si="4"/>
        <v>3.0343392299685603</v>
      </c>
      <c r="CV37">
        <v>35</v>
      </c>
      <c r="CW37">
        <v>-4.215000000000181</v>
      </c>
      <c r="CX37">
        <f t="shared" si="72"/>
        <v>0.24391438155993353</v>
      </c>
      <c r="CY37">
        <f t="shared" si="73"/>
        <v>0</v>
      </c>
      <c r="CZ37">
        <f t="shared" si="5"/>
        <v>17.766225000001526</v>
      </c>
      <c r="DE37">
        <v>35</v>
      </c>
      <c r="DF37">
        <v>0</v>
      </c>
      <c r="DG37">
        <f t="shared" si="74"/>
        <v>9.0735570247430383E-2</v>
      </c>
      <c r="DH37">
        <f t="shared" si="75"/>
        <v>0</v>
      </c>
      <c r="DI37">
        <f t="shared" si="6"/>
        <v>0</v>
      </c>
      <c r="DN37">
        <v>35</v>
      </c>
      <c r="DO37">
        <v>0</v>
      </c>
      <c r="DP37">
        <f t="shared" si="76"/>
        <v>0.83188224614866479</v>
      </c>
      <c r="DQ37">
        <f t="shared" si="77"/>
        <v>0</v>
      </c>
      <c r="DR37">
        <f t="shared" si="7"/>
        <v>0</v>
      </c>
      <c r="DW37">
        <v>35</v>
      </c>
      <c r="DX37">
        <v>8.02</v>
      </c>
      <c r="DY37">
        <f t="shared" si="78"/>
        <v>0.69500079863849717</v>
      </c>
      <c r="DZ37">
        <f t="shared" si="79"/>
        <v>0</v>
      </c>
      <c r="EA37">
        <f t="shared" si="8"/>
        <v>64.320399999999992</v>
      </c>
      <c r="EF37">
        <v>35</v>
      </c>
      <c r="EG37">
        <v>16.200000000000003</v>
      </c>
      <c r="EH37">
        <f t="shared" si="80"/>
        <v>0.53970144151129584</v>
      </c>
      <c r="EI37">
        <f t="shared" si="81"/>
        <v>0</v>
      </c>
      <c r="EJ37">
        <f t="shared" si="9"/>
        <v>262.44000000000011</v>
      </c>
      <c r="EO37">
        <v>35</v>
      </c>
      <c r="EP37">
        <v>-9.5402298850574567</v>
      </c>
      <c r="EQ37">
        <f t="shared" si="82"/>
        <v>0.28171812613478958</v>
      </c>
      <c r="ER37">
        <f t="shared" si="83"/>
        <v>0</v>
      </c>
      <c r="ES37">
        <f t="shared" si="10"/>
        <v>91.015986259743414</v>
      </c>
      <c r="EX37">
        <v>35</v>
      </c>
      <c r="EY37">
        <v>4</v>
      </c>
      <c r="EZ37">
        <f t="shared" si="84"/>
        <v>0.11269707462806575</v>
      </c>
      <c r="FA37">
        <f t="shared" si="85"/>
        <v>0</v>
      </c>
      <c r="FB37">
        <f t="shared" si="11"/>
        <v>16</v>
      </c>
      <c r="FG37">
        <v>35</v>
      </c>
      <c r="FH37">
        <v>0</v>
      </c>
      <c r="FI37">
        <f t="shared" si="86"/>
        <v>0.60978129774686418</v>
      </c>
      <c r="FJ37">
        <f t="shared" si="87"/>
        <v>0</v>
      </c>
      <c r="FK37">
        <f t="shared" si="12"/>
        <v>0</v>
      </c>
      <c r="FP37">
        <v>35</v>
      </c>
      <c r="FQ37">
        <v>8</v>
      </c>
      <c r="FR37" t="e">
        <f t="shared" si="88"/>
        <v>#DIV/0!</v>
      </c>
      <c r="FS37" t="e">
        <f t="shared" si="89"/>
        <v>#NUM!</v>
      </c>
      <c r="FT37" t="e">
        <f t="shared" si="13"/>
        <v>#NUM!</v>
      </c>
      <c r="FY37">
        <v>35</v>
      </c>
      <c r="FZ37">
        <v>0</v>
      </c>
      <c r="GA37">
        <f t="shared" si="90"/>
        <v>0.41554790404570885</v>
      </c>
      <c r="GB37">
        <f t="shared" si="91"/>
        <v>0</v>
      </c>
      <c r="GC37">
        <f t="shared" si="14"/>
        <v>0</v>
      </c>
      <c r="GH37">
        <v>35</v>
      </c>
      <c r="GI37">
        <v>0</v>
      </c>
      <c r="GJ37">
        <f t="shared" si="92"/>
        <v>0.45873386553423573</v>
      </c>
      <c r="GK37">
        <f t="shared" si="93"/>
        <v>0</v>
      </c>
      <c r="GL37">
        <f t="shared" si="15"/>
        <v>0</v>
      </c>
      <c r="GQ37">
        <v>35</v>
      </c>
      <c r="GR37">
        <v>-2.0224719101123583</v>
      </c>
      <c r="GS37">
        <f t="shared" si="94"/>
        <v>0.25786901175480526</v>
      </c>
      <c r="GT37">
        <f t="shared" si="95"/>
        <v>0</v>
      </c>
      <c r="GU37">
        <f t="shared" si="96"/>
        <v>4.0903926271935314</v>
      </c>
      <c r="GZ37">
        <v>35</v>
      </c>
      <c r="HA37">
        <v>-6.90625</v>
      </c>
      <c r="HB37">
        <f t="shared" si="97"/>
        <v>0.22435897435897437</v>
      </c>
      <c r="HC37">
        <f t="shared" si="98"/>
        <v>0</v>
      </c>
      <c r="HD37">
        <f t="shared" si="99"/>
        <v>47.6962890625</v>
      </c>
      <c r="HI37">
        <v>35</v>
      </c>
      <c r="HJ37">
        <v>0</v>
      </c>
      <c r="HK37">
        <f t="shared" si="100"/>
        <v>0.125</v>
      </c>
      <c r="HL37">
        <f t="shared" si="101"/>
        <v>0</v>
      </c>
      <c r="HM37">
        <f t="shared" si="102"/>
        <v>0</v>
      </c>
      <c r="HR37">
        <v>114</v>
      </c>
      <c r="HS37">
        <v>38.1</v>
      </c>
      <c r="HT37" t="e">
        <f t="shared" si="103"/>
        <v>#DIV/0!</v>
      </c>
      <c r="HU37" t="e">
        <f t="shared" si="104"/>
        <v>#NUM!</v>
      </c>
      <c r="HV37" t="e">
        <f t="shared" si="105"/>
        <v>#NUM!</v>
      </c>
      <c r="IA37">
        <v>35</v>
      </c>
      <c r="IB37">
        <v>0</v>
      </c>
      <c r="IC37">
        <f t="shared" si="106"/>
        <v>5.3685255283918203E-2</v>
      </c>
      <c r="ID37">
        <f t="shared" si="107"/>
        <v>0</v>
      </c>
      <c r="IE37">
        <f t="shared" si="108"/>
        <v>0</v>
      </c>
      <c r="IJ37">
        <v>35</v>
      </c>
      <c r="IK37">
        <v>-12.100000000000009</v>
      </c>
      <c r="IL37">
        <f t="shared" si="109"/>
        <v>4.8754154416275418E-2</v>
      </c>
      <c r="IM37">
        <f t="shared" si="110"/>
        <v>0</v>
      </c>
      <c r="IN37">
        <f t="shared" si="111"/>
        <v>146.4100000000002</v>
      </c>
      <c r="IS37">
        <v>35</v>
      </c>
      <c r="IT37">
        <v>16</v>
      </c>
      <c r="IU37">
        <f t="shared" si="112"/>
        <v>0.40068168953608396</v>
      </c>
      <c r="IV37">
        <f t="shared" si="113"/>
        <v>0</v>
      </c>
      <c r="IW37">
        <f t="shared" si="114"/>
        <v>256</v>
      </c>
      <c r="JJ37">
        <v>35</v>
      </c>
      <c r="JK37">
        <v>0</v>
      </c>
      <c r="JL37">
        <f t="shared" si="115"/>
        <v>0.63441294863101383</v>
      </c>
      <c r="JM37">
        <f t="shared" si="116"/>
        <v>0</v>
      </c>
      <c r="JN37">
        <f t="shared" si="117"/>
        <v>0</v>
      </c>
      <c r="JS37">
        <v>35</v>
      </c>
      <c r="JT37">
        <v>-8.2326086956521038</v>
      </c>
      <c r="JU37">
        <f t="shared" si="118"/>
        <v>0.53392841045036299</v>
      </c>
      <c r="JV37">
        <f t="shared" si="119"/>
        <v>0</v>
      </c>
      <c r="JW37">
        <f t="shared" si="120"/>
        <v>67.775845935726636</v>
      </c>
      <c r="KB37">
        <v>35</v>
      </c>
      <c r="KC37">
        <v>-20</v>
      </c>
      <c r="KD37">
        <f t="shared" si="121"/>
        <v>0.35737943409223427</v>
      </c>
      <c r="KE37">
        <f t="shared" si="122"/>
        <v>0</v>
      </c>
      <c r="KF37">
        <f t="shared" si="123"/>
        <v>400</v>
      </c>
      <c r="KK37">
        <v>35</v>
      </c>
      <c r="KL37">
        <v>0</v>
      </c>
      <c r="KM37">
        <f t="shared" si="124"/>
        <v>0.18993516335958507</v>
      </c>
      <c r="KN37">
        <f t="shared" si="125"/>
        <v>0</v>
      </c>
      <c r="KO37">
        <f t="shared" si="126"/>
        <v>0</v>
      </c>
      <c r="KT37">
        <v>35</v>
      </c>
      <c r="KU37">
        <v>-1.4098039215687805</v>
      </c>
      <c r="KV37">
        <f t="shared" si="127"/>
        <v>7.3286975698934789E-2</v>
      </c>
      <c r="KW37">
        <f t="shared" si="128"/>
        <v>0</v>
      </c>
      <c r="KX37">
        <f t="shared" si="129"/>
        <v>1.9875470972707123</v>
      </c>
      <c r="LC37">
        <v>35</v>
      </c>
      <c r="LD37">
        <v>21</v>
      </c>
      <c r="LE37">
        <f t="shared" si="130"/>
        <v>3.7467008164963303E-2</v>
      </c>
      <c r="LF37">
        <f t="shared" si="131"/>
        <v>0</v>
      </c>
      <c r="LG37">
        <f t="shared" si="132"/>
        <v>441</v>
      </c>
      <c r="LL37">
        <v>35</v>
      </c>
      <c r="LM37">
        <v>0</v>
      </c>
      <c r="LN37">
        <f t="shared" si="133"/>
        <v>0.33865255233810654</v>
      </c>
      <c r="LO37">
        <f t="shared" si="134"/>
        <v>0</v>
      </c>
      <c r="LP37">
        <f t="shared" si="29"/>
        <v>0</v>
      </c>
      <c r="LU37">
        <v>35</v>
      </c>
      <c r="LV37">
        <v>-4</v>
      </c>
      <c r="LW37">
        <f t="shared" si="135"/>
        <v>0.70667442691414228</v>
      </c>
      <c r="LX37">
        <f t="shared" si="136"/>
        <v>0</v>
      </c>
      <c r="LY37">
        <f t="shared" si="30"/>
        <v>16</v>
      </c>
      <c r="MH37">
        <f t="shared" si="31"/>
        <v>0</v>
      </c>
      <c r="MM37">
        <v>35</v>
      </c>
      <c r="MN37">
        <v>0</v>
      </c>
      <c r="MO37">
        <f t="shared" si="139"/>
        <v>0.15337104770202473</v>
      </c>
      <c r="MP37">
        <f t="shared" si="140"/>
        <v>0</v>
      </c>
      <c r="MQ37">
        <f t="shared" si="32"/>
        <v>0</v>
      </c>
      <c r="MV37">
        <v>35</v>
      </c>
      <c r="MW37">
        <v>0</v>
      </c>
      <c r="MX37">
        <f t="shared" si="141"/>
        <v>0.82297966160970293</v>
      </c>
      <c r="MY37">
        <f t="shared" si="142"/>
        <v>0</v>
      </c>
      <c r="MZ37">
        <f t="shared" si="33"/>
        <v>0</v>
      </c>
      <c r="NE37">
        <v>35</v>
      </c>
      <c r="NF37">
        <v>0</v>
      </c>
      <c r="NG37">
        <f t="shared" si="143"/>
        <v>0.51006270164409073</v>
      </c>
      <c r="NH37">
        <f t="shared" si="144"/>
        <v>0</v>
      </c>
      <c r="NI37">
        <f t="shared" si="34"/>
        <v>0</v>
      </c>
      <c r="NN37">
        <v>35</v>
      </c>
      <c r="NO37">
        <v>8</v>
      </c>
      <c r="NP37" t="e">
        <f t="shared" si="145"/>
        <v>#DIV/0!</v>
      </c>
      <c r="NQ37" t="e">
        <f t="shared" si="146"/>
        <v>#NUM!</v>
      </c>
      <c r="NR37" t="e">
        <f t="shared" si="35"/>
        <v>#NUM!</v>
      </c>
      <c r="NW37">
        <v>35</v>
      </c>
      <c r="NX37">
        <v>-22.19494949494959</v>
      </c>
      <c r="NY37" t="e">
        <f t="shared" si="147"/>
        <v>#DIV/0!</v>
      </c>
      <c r="NZ37" t="e">
        <f t="shared" si="148"/>
        <v>#NUM!</v>
      </c>
      <c r="OA37" t="e">
        <f t="shared" si="36"/>
        <v>#NUM!</v>
      </c>
      <c r="OF37">
        <v>35</v>
      </c>
      <c r="OG37">
        <f>136-(136)</f>
        <v>0</v>
      </c>
      <c r="OH37">
        <f t="shared" si="149"/>
        <v>4.4910080633772262E-2</v>
      </c>
      <c r="OI37">
        <f t="shared" si="150"/>
        <v>0</v>
      </c>
      <c r="OJ37">
        <f t="shared" si="37"/>
        <v>0</v>
      </c>
      <c r="OO37">
        <v>35</v>
      </c>
      <c r="OP37">
        <v>0</v>
      </c>
      <c r="OQ37">
        <f t="shared" si="151"/>
        <v>4.6395268409204556E-2</v>
      </c>
      <c r="OR37">
        <f t="shared" si="152"/>
        <v>0</v>
      </c>
      <c r="OS37">
        <f t="shared" si="38"/>
        <v>0</v>
      </c>
      <c r="PB37">
        <f t="shared" si="39"/>
        <v>0</v>
      </c>
      <c r="PG37">
        <v>35</v>
      </c>
      <c r="PH37">
        <v>-4</v>
      </c>
      <c r="PI37">
        <f t="shared" si="155"/>
        <v>0.42811435106172074</v>
      </c>
      <c r="PJ37">
        <f t="shared" si="156"/>
        <v>0</v>
      </c>
      <c r="PK37">
        <f t="shared" si="40"/>
        <v>16</v>
      </c>
      <c r="PP37">
        <v>35</v>
      </c>
      <c r="PQ37">
        <v>4</v>
      </c>
      <c r="PR37">
        <f t="shared" si="157"/>
        <v>0.86300220744989864</v>
      </c>
      <c r="PS37">
        <f t="shared" si="158"/>
        <v>0</v>
      </c>
      <c r="PT37">
        <f t="shared" si="41"/>
        <v>16</v>
      </c>
      <c r="PY37">
        <v>35</v>
      </c>
      <c r="PZ37">
        <v>28.1</v>
      </c>
      <c r="QA37">
        <f t="shared" si="159"/>
        <v>0.95583784325754928</v>
      </c>
      <c r="QB37">
        <f t="shared" si="160"/>
        <v>0</v>
      </c>
      <c r="QC37">
        <f t="shared" si="42"/>
        <v>789.61000000000013</v>
      </c>
      <c r="QH37">
        <v>35</v>
      </c>
      <c r="QI37">
        <v>220.9</v>
      </c>
      <c r="QJ37">
        <f t="shared" si="161"/>
        <v>1.0248824128465144</v>
      </c>
      <c r="QK37">
        <f t="shared" si="162"/>
        <v>298.37940372450356</v>
      </c>
      <c r="QL37">
        <f t="shared" si="43"/>
        <v>6003.0580015046153</v>
      </c>
    </row>
    <row r="38" spans="1:454" x14ac:dyDescent="0.25">
      <c r="A38">
        <v>36</v>
      </c>
      <c r="B38">
        <v>0</v>
      </c>
      <c r="C38">
        <f t="shared" si="44"/>
        <v>0.63382192089444811</v>
      </c>
      <c r="D38">
        <f t="shared" si="45"/>
        <v>0</v>
      </c>
      <c r="E38">
        <f t="shared" si="46"/>
        <v>0</v>
      </c>
      <c r="J38">
        <v>36</v>
      </c>
      <c r="K38">
        <v>0</v>
      </c>
      <c r="L38">
        <f t="shared" si="47"/>
        <v>0.29615276265726448</v>
      </c>
      <c r="M38">
        <f t="shared" si="48"/>
        <v>0</v>
      </c>
      <c r="N38">
        <f t="shared" si="49"/>
        <v>0</v>
      </c>
      <c r="S38">
        <v>36</v>
      </c>
      <c r="T38">
        <v>0</v>
      </c>
      <c r="U38">
        <f t="shared" si="50"/>
        <v>0.84607548146760914</v>
      </c>
      <c r="V38">
        <f t="shared" si="51"/>
        <v>0</v>
      </c>
      <c r="W38">
        <f t="shared" si="52"/>
        <v>0</v>
      </c>
      <c r="AB38">
        <v>36</v>
      </c>
      <c r="AC38">
        <v>-1.7999999999999972</v>
      </c>
      <c r="AD38">
        <f t="shared" si="53"/>
        <v>0.33529259449087445</v>
      </c>
      <c r="AE38">
        <f t="shared" si="54"/>
        <v>0</v>
      </c>
      <c r="AF38">
        <f t="shared" si="55"/>
        <v>3.2399999999999896</v>
      </c>
      <c r="AK38">
        <v>36</v>
      </c>
      <c r="AL38">
        <v>1637.3103448275863</v>
      </c>
      <c r="AM38">
        <f t="shared" si="56"/>
        <v>1.1423822670116668</v>
      </c>
      <c r="AN38">
        <f t="shared" si="57"/>
        <v>1707.3881136023069</v>
      </c>
      <c r="AO38">
        <f t="shared" si="58"/>
        <v>4910.8936764432128</v>
      </c>
      <c r="AT38">
        <v>36</v>
      </c>
      <c r="AU38">
        <v>62.239999999999995</v>
      </c>
      <c r="AV38">
        <f t="shared" si="59"/>
        <v>0.88139571869726008</v>
      </c>
      <c r="AW38">
        <f t="shared" si="60"/>
        <v>0</v>
      </c>
      <c r="AX38">
        <f t="shared" si="61"/>
        <v>3873.8175999999994</v>
      </c>
      <c r="BC38">
        <v>36</v>
      </c>
      <c r="BD38">
        <v>0</v>
      </c>
      <c r="BE38">
        <f t="shared" si="62"/>
        <v>0.40826998174814699</v>
      </c>
      <c r="BF38">
        <f t="shared" si="63"/>
        <v>0</v>
      </c>
      <c r="BG38">
        <f t="shared" si="0"/>
        <v>0</v>
      </c>
      <c r="BL38">
        <v>36</v>
      </c>
      <c r="BM38">
        <v>0</v>
      </c>
      <c r="BN38">
        <f t="shared" si="64"/>
        <v>0.1647849363640575</v>
      </c>
      <c r="BO38">
        <f t="shared" si="65"/>
        <v>0</v>
      </c>
      <c r="BP38">
        <f t="shared" si="1"/>
        <v>0</v>
      </c>
      <c r="BU38">
        <v>36</v>
      </c>
      <c r="BV38">
        <v>612</v>
      </c>
      <c r="BW38">
        <f t="shared" si="66"/>
        <v>1.0706723098262445</v>
      </c>
      <c r="BX38">
        <f t="shared" si="67"/>
        <v>847.47254198630048</v>
      </c>
      <c r="BY38">
        <f t="shared" si="2"/>
        <v>55447.318029490045</v>
      </c>
      <c r="CD38">
        <v>36</v>
      </c>
      <c r="CE38">
        <v>17.95</v>
      </c>
      <c r="CF38">
        <f t="shared" si="68"/>
        <v>0.76498982276157557</v>
      </c>
      <c r="CG38">
        <f t="shared" si="69"/>
        <v>0</v>
      </c>
      <c r="CH38">
        <f t="shared" si="3"/>
        <v>322.20249999999999</v>
      </c>
      <c r="CM38">
        <v>36</v>
      </c>
      <c r="CN38">
        <v>-1.741935483870904</v>
      </c>
      <c r="CO38">
        <f t="shared" si="70"/>
        <v>0.54075336034266841</v>
      </c>
      <c r="CP38">
        <f t="shared" si="71"/>
        <v>0</v>
      </c>
      <c r="CQ38">
        <f t="shared" si="4"/>
        <v>3.0343392299685603</v>
      </c>
      <c r="CV38">
        <v>36</v>
      </c>
      <c r="CW38">
        <v>-4.215000000000181</v>
      </c>
      <c r="CX38">
        <f t="shared" si="72"/>
        <v>0.25088336389021731</v>
      </c>
      <c r="CY38">
        <f t="shared" si="73"/>
        <v>0</v>
      </c>
      <c r="CZ38">
        <f t="shared" si="5"/>
        <v>17.766225000001526</v>
      </c>
      <c r="DE38">
        <v>36</v>
      </c>
      <c r="DF38">
        <v>0</v>
      </c>
      <c r="DG38">
        <f t="shared" si="74"/>
        <v>9.3328015111642681E-2</v>
      </c>
      <c r="DH38">
        <f t="shared" si="75"/>
        <v>0</v>
      </c>
      <c r="DI38">
        <f t="shared" si="6"/>
        <v>0</v>
      </c>
      <c r="DN38">
        <v>36</v>
      </c>
      <c r="DO38">
        <v>0</v>
      </c>
      <c r="DP38">
        <f t="shared" si="76"/>
        <v>0.85565031032434091</v>
      </c>
      <c r="DQ38">
        <f t="shared" si="77"/>
        <v>0</v>
      </c>
      <c r="DR38">
        <f t="shared" si="7"/>
        <v>0</v>
      </c>
      <c r="DW38">
        <v>36</v>
      </c>
      <c r="DX38">
        <v>8.02</v>
      </c>
      <c r="DY38">
        <f t="shared" si="78"/>
        <v>0.71485796431388282</v>
      </c>
      <c r="DZ38">
        <f t="shared" si="79"/>
        <v>0</v>
      </c>
      <c r="EA38">
        <f t="shared" si="8"/>
        <v>64.320399999999992</v>
      </c>
      <c r="EF38">
        <v>36</v>
      </c>
      <c r="EG38">
        <v>16.200000000000003</v>
      </c>
      <c r="EH38">
        <f t="shared" si="80"/>
        <v>0.55512148269733286</v>
      </c>
      <c r="EI38">
        <f t="shared" si="81"/>
        <v>0</v>
      </c>
      <c r="EJ38">
        <f t="shared" si="9"/>
        <v>262.44000000000011</v>
      </c>
      <c r="EO38">
        <v>36</v>
      </c>
      <c r="EP38">
        <v>-13.540229885057457</v>
      </c>
      <c r="EQ38">
        <f t="shared" si="82"/>
        <v>0.28976721545292644</v>
      </c>
      <c r="ER38">
        <f t="shared" si="83"/>
        <v>0</v>
      </c>
      <c r="ES38">
        <f t="shared" si="10"/>
        <v>183.33782534020307</v>
      </c>
      <c r="EX38">
        <v>36</v>
      </c>
      <c r="EY38">
        <v>4</v>
      </c>
      <c r="EZ38">
        <f t="shared" si="84"/>
        <v>0.11591699104601048</v>
      </c>
      <c r="FA38">
        <f t="shared" si="85"/>
        <v>0</v>
      </c>
      <c r="FB38">
        <f t="shared" si="11"/>
        <v>16</v>
      </c>
      <c r="FG38">
        <v>36</v>
      </c>
      <c r="FH38">
        <v>0</v>
      </c>
      <c r="FI38">
        <f t="shared" si="86"/>
        <v>0.62720362053963175</v>
      </c>
      <c r="FJ38">
        <f t="shared" si="87"/>
        <v>0</v>
      </c>
      <c r="FK38">
        <f t="shared" si="12"/>
        <v>0</v>
      </c>
      <c r="FP38">
        <v>36</v>
      </c>
      <c r="FQ38">
        <v>8</v>
      </c>
      <c r="FR38" t="e">
        <f t="shared" si="88"/>
        <v>#DIV/0!</v>
      </c>
      <c r="FS38" t="e">
        <f t="shared" si="89"/>
        <v>#NUM!</v>
      </c>
      <c r="FT38" t="e">
        <f t="shared" si="13"/>
        <v>#NUM!</v>
      </c>
      <c r="FY38">
        <v>36</v>
      </c>
      <c r="FZ38">
        <v>0</v>
      </c>
      <c r="GA38">
        <f t="shared" si="90"/>
        <v>0.42742070130415766</v>
      </c>
      <c r="GB38">
        <f t="shared" si="91"/>
        <v>0</v>
      </c>
      <c r="GC38">
        <f t="shared" si="14"/>
        <v>0</v>
      </c>
      <c r="GH38">
        <v>36</v>
      </c>
      <c r="GI38">
        <v>0</v>
      </c>
      <c r="GJ38">
        <f t="shared" si="92"/>
        <v>0.4718405474066425</v>
      </c>
      <c r="GK38">
        <f t="shared" si="93"/>
        <v>0</v>
      </c>
      <c r="GL38">
        <f t="shared" si="15"/>
        <v>0</v>
      </c>
      <c r="GQ38">
        <v>36</v>
      </c>
      <c r="GR38">
        <v>1.9775280898876417</v>
      </c>
      <c r="GS38">
        <f t="shared" si="94"/>
        <v>0.26523669780494252</v>
      </c>
      <c r="GT38">
        <f t="shared" si="95"/>
        <v>0</v>
      </c>
      <c r="GU38">
        <f t="shared" si="96"/>
        <v>3.9106173462946647</v>
      </c>
      <c r="GZ38">
        <v>36</v>
      </c>
      <c r="HA38">
        <v>-2.40625</v>
      </c>
      <c r="HB38">
        <f t="shared" si="97"/>
        <v>0.23076923076923078</v>
      </c>
      <c r="HC38">
        <f t="shared" si="98"/>
        <v>0</v>
      </c>
      <c r="HD38">
        <f t="shared" si="99"/>
        <v>5.7900390625</v>
      </c>
      <c r="HI38">
        <v>36</v>
      </c>
      <c r="HJ38">
        <v>0</v>
      </c>
      <c r="HK38">
        <f t="shared" si="100"/>
        <v>0.12857142857142856</v>
      </c>
      <c r="HL38">
        <f t="shared" si="101"/>
        <v>0</v>
      </c>
      <c r="HM38">
        <f t="shared" si="102"/>
        <v>0</v>
      </c>
      <c r="HR38">
        <v>115</v>
      </c>
      <c r="HS38">
        <v>40.1</v>
      </c>
      <c r="HT38" t="e">
        <f t="shared" si="103"/>
        <v>#DIV/0!</v>
      </c>
      <c r="HU38" t="e">
        <f t="shared" si="104"/>
        <v>#NUM!</v>
      </c>
      <c r="HV38" t="e">
        <f t="shared" si="105"/>
        <v>#NUM!</v>
      </c>
      <c r="IA38">
        <v>36</v>
      </c>
      <c r="IB38">
        <v>0</v>
      </c>
      <c r="IC38">
        <f t="shared" si="106"/>
        <v>5.5219119720601582E-2</v>
      </c>
      <c r="ID38">
        <f t="shared" si="107"/>
        <v>0</v>
      </c>
      <c r="IE38">
        <f t="shared" si="108"/>
        <v>0</v>
      </c>
      <c r="IJ38">
        <v>36</v>
      </c>
      <c r="IK38">
        <v>-4.1000000000000085</v>
      </c>
      <c r="IL38">
        <f t="shared" si="109"/>
        <v>5.0147130256740433E-2</v>
      </c>
      <c r="IM38">
        <f t="shared" si="110"/>
        <v>0</v>
      </c>
      <c r="IN38">
        <f t="shared" si="111"/>
        <v>16.81000000000007</v>
      </c>
      <c r="IS38">
        <v>36</v>
      </c>
      <c r="IT38">
        <v>28</v>
      </c>
      <c r="IU38">
        <f t="shared" si="112"/>
        <v>0.41212973780854351</v>
      </c>
      <c r="IV38">
        <f t="shared" si="113"/>
        <v>0</v>
      </c>
      <c r="IW38">
        <f t="shared" si="114"/>
        <v>784</v>
      </c>
      <c r="JJ38">
        <v>36</v>
      </c>
      <c r="JK38">
        <v>0</v>
      </c>
      <c r="JL38">
        <f t="shared" si="115"/>
        <v>0.65253903287761417</v>
      </c>
      <c r="JM38">
        <f t="shared" si="116"/>
        <v>0</v>
      </c>
      <c r="JN38">
        <f t="shared" si="117"/>
        <v>0</v>
      </c>
      <c r="JS38">
        <v>36</v>
      </c>
      <c r="JT38">
        <v>-4.2326086956521038</v>
      </c>
      <c r="JU38">
        <f t="shared" si="118"/>
        <v>0.54918350789180193</v>
      </c>
      <c r="JV38">
        <f t="shared" si="119"/>
        <v>0</v>
      </c>
      <c r="JW38">
        <f t="shared" si="120"/>
        <v>17.914976370509805</v>
      </c>
      <c r="KB38">
        <v>36</v>
      </c>
      <c r="KC38">
        <v>0</v>
      </c>
      <c r="KD38">
        <f t="shared" si="121"/>
        <v>0.3675902750662981</v>
      </c>
      <c r="KE38">
        <f t="shared" si="122"/>
        <v>0</v>
      </c>
      <c r="KF38">
        <f t="shared" si="123"/>
        <v>0</v>
      </c>
      <c r="KK38">
        <v>36</v>
      </c>
      <c r="KL38">
        <v>0</v>
      </c>
      <c r="KM38">
        <f t="shared" si="124"/>
        <v>0.19536188231271606</v>
      </c>
      <c r="KN38">
        <f t="shared" si="125"/>
        <v>0</v>
      </c>
      <c r="KO38">
        <f t="shared" si="126"/>
        <v>0</v>
      </c>
      <c r="KT38">
        <v>36</v>
      </c>
      <c r="KU38">
        <v>-29.209803921568778</v>
      </c>
      <c r="KV38">
        <f t="shared" si="127"/>
        <v>7.5380889290332931E-2</v>
      </c>
      <c r="KW38">
        <f t="shared" si="128"/>
        <v>0</v>
      </c>
      <c r="KX38">
        <f t="shared" si="129"/>
        <v>853.21264513649476</v>
      </c>
      <c r="LC38">
        <v>36</v>
      </c>
      <c r="LD38">
        <v>64</v>
      </c>
      <c r="LE38">
        <f t="shared" si="130"/>
        <v>3.8537494112533682E-2</v>
      </c>
      <c r="LF38">
        <f t="shared" si="131"/>
        <v>0</v>
      </c>
      <c r="LG38">
        <f t="shared" si="132"/>
        <v>4096</v>
      </c>
      <c r="LL38">
        <v>36</v>
      </c>
      <c r="LM38">
        <v>0</v>
      </c>
      <c r="LN38">
        <f t="shared" si="133"/>
        <v>0.34832833954776676</v>
      </c>
      <c r="LO38">
        <f t="shared" si="134"/>
        <v>0</v>
      </c>
      <c r="LP38">
        <f t="shared" si="29"/>
        <v>0</v>
      </c>
      <c r="LU38">
        <v>36</v>
      </c>
      <c r="LV38">
        <v>47.699999999999996</v>
      </c>
      <c r="LW38">
        <f t="shared" si="135"/>
        <v>0.72686512482597487</v>
      </c>
      <c r="LX38">
        <f t="shared" si="136"/>
        <v>0</v>
      </c>
      <c r="LY38">
        <f t="shared" si="30"/>
        <v>2275.2899999999995</v>
      </c>
      <c r="MH38">
        <f t="shared" si="31"/>
        <v>0</v>
      </c>
      <c r="MM38">
        <v>36</v>
      </c>
      <c r="MN38">
        <v>0</v>
      </c>
      <c r="MO38">
        <f t="shared" si="139"/>
        <v>0.15775307763636831</v>
      </c>
      <c r="MP38">
        <f t="shared" si="140"/>
        <v>0</v>
      </c>
      <c r="MQ38">
        <f t="shared" si="32"/>
        <v>0</v>
      </c>
      <c r="MV38">
        <v>36</v>
      </c>
      <c r="MW38">
        <v>0</v>
      </c>
      <c r="MX38">
        <f t="shared" si="141"/>
        <v>0.84649336622712301</v>
      </c>
      <c r="MY38">
        <f t="shared" si="142"/>
        <v>0</v>
      </c>
      <c r="MZ38">
        <f t="shared" si="33"/>
        <v>0</v>
      </c>
      <c r="NE38">
        <v>36</v>
      </c>
      <c r="NF38">
        <v>0</v>
      </c>
      <c r="NG38">
        <f t="shared" si="143"/>
        <v>0.52463592169106477</v>
      </c>
      <c r="NH38">
        <f t="shared" si="144"/>
        <v>0</v>
      </c>
      <c r="NI38">
        <f t="shared" si="34"/>
        <v>0</v>
      </c>
      <c r="NN38">
        <v>36</v>
      </c>
      <c r="NO38">
        <v>12</v>
      </c>
      <c r="NP38" t="e">
        <f t="shared" si="145"/>
        <v>#DIV/0!</v>
      </c>
      <c r="NQ38" t="e">
        <f t="shared" si="146"/>
        <v>#NUM!</v>
      </c>
      <c r="NR38" t="e">
        <f t="shared" si="35"/>
        <v>#NUM!</v>
      </c>
      <c r="NW38">
        <v>36</v>
      </c>
      <c r="NX38">
        <v>-18.19494949494959</v>
      </c>
      <c r="NY38" t="e">
        <f t="shared" si="147"/>
        <v>#DIV/0!</v>
      </c>
      <c r="NZ38" t="e">
        <f t="shared" si="148"/>
        <v>#NUM!</v>
      </c>
      <c r="OA38" t="e">
        <f t="shared" si="36"/>
        <v>#NUM!</v>
      </c>
      <c r="OF38">
        <v>36</v>
      </c>
      <c r="OG38">
        <f>132-(136)</f>
        <v>-4</v>
      </c>
      <c r="OH38">
        <f t="shared" si="149"/>
        <v>4.6193225794737183E-2</v>
      </c>
      <c r="OI38">
        <f t="shared" si="150"/>
        <v>0</v>
      </c>
      <c r="OJ38">
        <f t="shared" si="37"/>
        <v>16</v>
      </c>
      <c r="OO38">
        <v>36</v>
      </c>
      <c r="OP38">
        <v>0</v>
      </c>
      <c r="OQ38">
        <f t="shared" si="151"/>
        <v>4.7720847506610403E-2</v>
      </c>
      <c r="OR38">
        <f t="shared" si="152"/>
        <v>0</v>
      </c>
      <c r="OS38">
        <f t="shared" si="38"/>
        <v>0</v>
      </c>
      <c r="PB38">
        <f t="shared" si="39"/>
        <v>0</v>
      </c>
      <c r="PG38">
        <v>36</v>
      </c>
      <c r="PH38">
        <v>0</v>
      </c>
      <c r="PI38">
        <f t="shared" si="155"/>
        <v>0.44034618966348421</v>
      </c>
      <c r="PJ38">
        <f t="shared" si="156"/>
        <v>0</v>
      </c>
      <c r="PK38">
        <f t="shared" si="40"/>
        <v>0</v>
      </c>
      <c r="PP38">
        <v>36</v>
      </c>
      <c r="PQ38">
        <v>4</v>
      </c>
      <c r="PR38">
        <f t="shared" si="157"/>
        <v>0.88765941337703869</v>
      </c>
      <c r="PS38">
        <f t="shared" si="158"/>
        <v>0</v>
      </c>
      <c r="PT38">
        <f t="shared" si="41"/>
        <v>16</v>
      </c>
      <c r="PY38">
        <v>36</v>
      </c>
      <c r="PZ38">
        <v>63.9</v>
      </c>
      <c r="QA38">
        <f t="shared" si="159"/>
        <v>0.98314749592205064</v>
      </c>
      <c r="QB38">
        <f t="shared" si="160"/>
        <v>0</v>
      </c>
      <c r="QC38">
        <f t="shared" si="42"/>
        <v>4083.21</v>
      </c>
      <c r="QH38">
        <v>36</v>
      </c>
      <c r="QI38">
        <v>489.9</v>
      </c>
      <c r="QJ38">
        <f t="shared" si="161"/>
        <v>1.054164767499272</v>
      </c>
      <c r="QK38">
        <f t="shared" si="162"/>
        <v>649.52105444923041</v>
      </c>
      <c r="QL38">
        <f t="shared" si="43"/>
        <v>25478.881023484184</v>
      </c>
    </row>
    <row r="39" spans="1:454" x14ac:dyDescent="0.25">
      <c r="A39">
        <v>37</v>
      </c>
      <c r="B39">
        <v>0</v>
      </c>
      <c r="C39">
        <f t="shared" si="44"/>
        <v>0.65142808536373842</v>
      </c>
      <c r="D39">
        <f t="shared" si="45"/>
        <v>0</v>
      </c>
      <c r="E39">
        <f t="shared" si="46"/>
        <v>0</v>
      </c>
      <c r="J39">
        <v>37</v>
      </c>
      <c r="K39">
        <v>0</v>
      </c>
      <c r="L39">
        <f t="shared" si="47"/>
        <v>0.30437922828663294</v>
      </c>
      <c r="M39">
        <f t="shared" si="48"/>
        <v>0</v>
      </c>
      <c r="N39">
        <f t="shared" si="49"/>
        <v>0</v>
      </c>
      <c r="S39">
        <v>37</v>
      </c>
      <c r="T39">
        <v>0</v>
      </c>
      <c r="U39">
        <f t="shared" si="50"/>
        <v>0.86957757817504266</v>
      </c>
      <c r="V39">
        <f t="shared" si="51"/>
        <v>0</v>
      </c>
      <c r="W39">
        <f t="shared" si="52"/>
        <v>0</v>
      </c>
      <c r="AB39">
        <v>37</v>
      </c>
      <c r="AC39">
        <v>-1.7999999999999972</v>
      </c>
      <c r="AD39">
        <f t="shared" si="53"/>
        <v>0.34460627767117652</v>
      </c>
      <c r="AE39">
        <f t="shared" si="54"/>
        <v>0</v>
      </c>
      <c r="AF39">
        <f t="shared" si="55"/>
        <v>3.2399999999999896</v>
      </c>
      <c r="AK39">
        <v>37</v>
      </c>
      <c r="AL39">
        <v>2007.3103448275863</v>
      </c>
      <c r="AM39">
        <f t="shared" si="56"/>
        <v>1.1741151077619907</v>
      </c>
      <c r="AN39">
        <f t="shared" si="57"/>
        <v>2087.9149604146191</v>
      </c>
      <c r="AO39">
        <f t="shared" si="58"/>
        <v>6497.1040539333417</v>
      </c>
      <c r="AT39">
        <v>37</v>
      </c>
      <c r="AU39">
        <v>90.24</v>
      </c>
      <c r="AV39">
        <f t="shared" si="59"/>
        <v>0.90587893310551737</v>
      </c>
      <c r="AW39">
        <f t="shared" si="60"/>
        <v>0</v>
      </c>
      <c r="AX39">
        <f t="shared" si="61"/>
        <v>8143.257599999999</v>
      </c>
      <c r="BC39">
        <v>37</v>
      </c>
      <c r="BD39">
        <v>0</v>
      </c>
      <c r="BE39">
        <f t="shared" si="62"/>
        <v>0.4196108145744844</v>
      </c>
      <c r="BF39">
        <f t="shared" si="63"/>
        <v>0</v>
      </c>
      <c r="BG39">
        <f t="shared" si="0"/>
        <v>0</v>
      </c>
      <c r="BL39">
        <v>37</v>
      </c>
      <c r="BM39">
        <v>0</v>
      </c>
      <c r="BN39">
        <f t="shared" si="64"/>
        <v>0.16936229570750355</v>
      </c>
      <c r="BO39">
        <f t="shared" si="65"/>
        <v>0</v>
      </c>
      <c r="BP39">
        <f t="shared" si="1"/>
        <v>0</v>
      </c>
      <c r="BU39">
        <v>37</v>
      </c>
      <c r="BV39">
        <v>919</v>
      </c>
      <c r="BW39">
        <f t="shared" si="66"/>
        <v>1.1004132073214179</v>
      </c>
      <c r="BX39">
        <f t="shared" si="67"/>
        <v>1204.1128451426125</v>
      </c>
      <c r="BY39">
        <f t="shared" si="2"/>
        <v>81289.334465315347</v>
      </c>
      <c r="CD39">
        <v>37</v>
      </c>
      <c r="CE39">
        <v>17.95</v>
      </c>
      <c r="CF39">
        <f t="shared" si="68"/>
        <v>0.78623954006050822</v>
      </c>
      <c r="CG39">
        <f t="shared" si="69"/>
        <v>0</v>
      </c>
      <c r="CH39">
        <f t="shared" si="3"/>
        <v>322.20249999999999</v>
      </c>
      <c r="CM39">
        <v>37</v>
      </c>
      <c r="CN39">
        <v>-1.741935483870904</v>
      </c>
      <c r="CO39">
        <f t="shared" si="70"/>
        <v>0.55577428701885367</v>
      </c>
      <c r="CP39">
        <f t="shared" si="71"/>
        <v>0</v>
      </c>
      <c r="CQ39">
        <f t="shared" si="4"/>
        <v>3.0343392299685603</v>
      </c>
      <c r="CV39">
        <v>37</v>
      </c>
      <c r="CW39">
        <v>-4.215000000000181</v>
      </c>
      <c r="CX39">
        <f t="shared" si="72"/>
        <v>0.25785234622050118</v>
      </c>
      <c r="CY39">
        <f t="shared" si="73"/>
        <v>0</v>
      </c>
      <c r="CZ39">
        <f t="shared" si="5"/>
        <v>17.766225000001526</v>
      </c>
      <c r="DE39">
        <v>37</v>
      </c>
      <c r="DF39">
        <v>0</v>
      </c>
      <c r="DG39">
        <f t="shared" si="74"/>
        <v>9.592045997585498E-2</v>
      </c>
      <c r="DH39">
        <f t="shared" si="75"/>
        <v>0</v>
      </c>
      <c r="DI39">
        <f t="shared" si="6"/>
        <v>0</v>
      </c>
      <c r="DN39">
        <v>37</v>
      </c>
      <c r="DO39">
        <v>0</v>
      </c>
      <c r="DP39">
        <f t="shared" si="76"/>
        <v>0.87941837450001703</v>
      </c>
      <c r="DQ39">
        <f t="shared" si="77"/>
        <v>0</v>
      </c>
      <c r="DR39">
        <f t="shared" si="7"/>
        <v>0</v>
      </c>
      <c r="DW39">
        <v>37</v>
      </c>
      <c r="DX39">
        <v>8.02</v>
      </c>
      <c r="DY39">
        <f t="shared" si="78"/>
        <v>0.73471512998926847</v>
      </c>
      <c r="DZ39">
        <f t="shared" si="79"/>
        <v>0</v>
      </c>
      <c r="EA39">
        <f t="shared" si="8"/>
        <v>64.320399999999992</v>
      </c>
      <c r="EF39">
        <v>37</v>
      </c>
      <c r="EG39">
        <v>16.200000000000003</v>
      </c>
      <c r="EH39">
        <f t="shared" si="80"/>
        <v>0.57054152388336987</v>
      </c>
      <c r="EI39">
        <f t="shared" si="81"/>
        <v>0</v>
      </c>
      <c r="EJ39">
        <f t="shared" si="9"/>
        <v>262.44000000000011</v>
      </c>
      <c r="EO39">
        <v>37</v>
      </c>
      <c r="EP39">
        <v>38.159770114942539</v>
      </c>
      <c r="EQ39">
        <f t="shared" si="82"/>
        <v>0.2978163047710633</v>
      </c>
      <c r="ER39">
        <f t="shared" si="83"/>
        <v>0</v>
      </c>
      <c r="ES39">
        <f t="shared" si="10"/>
        <v>1456.1680552252617</v>
      </c>
      <c r="EX39">
        <v>37</v>
      </c>
      <c r="EY39">
        <v>4</v>
      </c>
      <c r="EZ39">
        <f t="shared" si="84"/>
        <v>0.11913690746395522</v>
      </c>
      <c r="FA39">
        <f t="shared" si="85"/>
        <v>0</v>
      </c>
      <c r="FB39">
        <f t="shared" si="11"/>
        <v>16</v>
      </c>
      <c r="FG39">
        <v>37</v>
      </c>
      <c r="FH39">
        <v>0</v>
      </c>
      <c r="FI39">
        <f t="shared" si="86"/>
        <v>0.64462594333239931</v>
      </c>
      <c r="FJ39">
        <f t="shared" si="87"/>
        <v>0</v>
      </c>
      <c r="FK39">
        <f t="shared" si="12"/>
        <v>0</v>
      </c>
      <c r="FP39">
        <v>37</v>
      </c>
      <c r="FQ39">
        <v>8</v>
      </c>
      <c r="FR39" t="e">
        <f t="shared" si="88"/>
        <v>#DIV/0!</v>
      </c>
      <c r="FS39" t="e">
        <f t="shared" si="89"/>
        <v>#NUM!</v>
      </c>
      <c r="FT39" t="e">
        <f t="shared" si="13"/>
        <v>#NUM!</v>
      </c>
      <c r="FY39">
        <v>37</v>
      </c>
      <c r="FZ39">
        <v>0</v>
      </c>
      <c r="GA39">
        <f t="shared" si="90"/>
        <v>0.43929349856260647</v>
      </c>
      <c r="GB39">
        <f t="shared" si="91"/>
        <v>0</v>
      </c>
      <c r="GC39">
        <f t="shared" si="14"/>
        <v>0</v>
      </c>
      <c r="GH39">
        <v>37</v>
      </c>
      <c r="GI39">
        <v>0</v>
      </c>
      <c r="GJ39">
        <f t="shared" si="92"/>
        <v>0.48494722927904921</v>
      </c>
      <c r="GK39">
        <f t="shared" si="93"/>
        <v>0</v>
      </c>
      <c r="GL39">
        <f t="shared" si="15"/>
        <v>0</v>
      </c>
      <c r="GQ39">
        <v>37</v>
      </c>
      <c r="GR39">
        <v>-2.0224719101123583</v>
      </c>
      <c r="GS39">
        <f t="shared" si="94"/>
        <v>0.27260438385507985</v>
      </c>
      <c r="GT39">
        <f t="shared" si="95"/>
        <v>0</v>
      </c>
      <c r="GU39">
        <f t="shared" si="96"/>
        <v>4.0903926271935314</v>
      </c>
      <c r="GZ39">
        <v>37</v>
      </c>
      <c r="HA39">
        <v>-8.90625</v>
      </c>
      <c r="HB39">
        <f t="shared" si="97"/>
        <v>0.23717948717948717</v>
      </c>
      <c r="HC39">
        <f t="shared" si="98"/>
        <v>0</v>
      </c>
      <c r="HD39">
        <f t="shared" si="99"/>
        <v>79.3212890625</v>
      </c>
      <c r="HI39">
        <v>37</v>
      </c>
      <c r="HJ39">
        <v>0</v>
      </c>
      <c r="HK39">
        <f t="shared" si="100"/>
        <v>0.13214285714285715</v>
      </c>
      <c r="HL39">
        <f t="shared" si="101"/>
        <v>0</v>
      </c>
      <c r="HM39">
        <f t="shared" si="102"/>
        <v>0</v>
      </c>
      <c r="HR39">
        <v>116</v>
      </c>
      <c r="HS39">
        <v>40.1</v>
      </c>
      <c r="HT39" t="e">
        <f t="shared" si="103"/>
        <v>#DIV/0!</v>
      </c>
      <c r="HU39" t="e">
        <f t="shared" si="104"/>
        <v>#NUM!</v>
      </c>
      <c r="HV39" t="e">
        <f t="shared" si="105"/>
        <v>#NUM!</v>
      </c>
      <c r="IA39">
        <v>37</v>
      </c>
      <c r="IB39">
        <v>4</v>
      </c>
      <c r="IC39">
        <f t="shared" si="106"/>
        <v>5.6752984157284962E-2</v>
      </c>
      <c r="ID39">
        <f t="shared" si="107"/>
        <v>0</v>
      </c>
      <c r="IE39">
        <f t="shared" si="108"/>
        <v>16</v>
      </c>
      <c r="IJ39">
        <v>37</v>
      </c>
      <c r="IK39">
        <v>8</v>
      </c>
      <c r="IL39">
        <f t="shared" si="109"/>
        <v>5.154010609720544E-2</v>
      </c>
      <c r="IM39">
        <f t="shared" si="110"/>
        <v>0</v>
      </c>
      <c r="IN39">
        <f t="shared" si="111"/>
        <v>64</v>
      </c>
      <c r="IS39">
        <v>37</v>
      </c>
      <c r="IT39">
        <v>40</v>
      </c>
      <c r="IU39">
        <f t="shared" si="112"/>
        <v>0.42357778608100305</v>
      </c>
      <c r="IV39">
        <f t="shared" si="113"/>
        <v>0</v>
      </c>
      <c r="IW39">
        <f t="shared" si="114"/>
        <v>1600</v>
      </c>
      <c r="JJ39">
        <v>37</v>
      </c>
      <c r="JK39">
        <v>0</v>
      </c>
      <c r="JL39">
        <f t="shared" si="115"/>
        <v>0.67066511712421462</v>
      </c>
      <c r="JM39">
        <f t="shared" si="116"/>
        <v>0</v>
      </c>
      <c r="JN39">
        <f t="shared" si="117"/>
        <v>0</v>
      </c>
      <c r="JS39">
        <v>37</v>
      </c>
      <c r="JT39">
        <v>47.567391304347893</v>
      </c>
      <c r="JU39">
        <f t="shared" si="118"/>
        <v>0.56443860533324086</v>
      </c>
      <c r="JV39">
        <f t="shared" si="119"/>
        <v>0</v>
      </c>
      <c r="JW39">
        <f t="shared" si="120"/>
        <v>2262.6567155009516</v>
      </c>
      <c r="KB39">
        <v>37</v>
      </c>
      <c r="KC39">
        <v>-24</v>
      </c>
      <c r="KD39">
        <f t="shared" si="121"/>
        <v>0.37780111604036193</v>
      </c>
      <c r="KE39">
        <f t="shared" si="122"/>
        <v>0</v>
      </c>
      <c r="KF39">
        <f t="shared" si="123"/>
        <v>576</v>
      </c>
      <c r="KK39">
        <v>37</v>
      </c>
      <c r="KL39">
        <v>24</v>
      </c>
      <c r="KM39">
        <f t="shared" si="124"/>
        <v>0.20078860126584708</v>
      </c>
      <c r="KN39">
        <f t="shared" si="125"/>
        <v>0</v>
      </c>
      <c r="KO39">
        <f t="shared" si="126"/>
        <v>576</v>
      </c>
      <c r="KT39">
        <v>37</v>
      </c>
      <c r="KU39">
        <v>-17.409803921568781</v>
      </c>
      <c r="KV39">
        <f t="shared" si="127"/>
        <v>7.7474802881731072E-2</v>
      </c>
      <c r="KW39">
        <f t="shared" si="128"/>
        <v>0</v>
      </c>
      <c r="KX39">
        <f t="shared" si="129"/>
        <v>303.10127258747167</v>
      </c>
      <c r="LC39">
        <v>37</v>
      </c>
      <c r="LD39">
        <v>21</v>
      </c>
      <c r="LE39">
        <f t="shared" si="130"/>
        <v>3.9607980060104062E-2</v>
      </c>
      <c r="LF39">
        <f t="shared" si="131"/>
        <v>0</v>
      </c>
      <c r="LG39">
        <f t="shared" si="132"/>
        <v>441</v>
      </c>
      <c r="LL39">
        <v>37</v>
      </c>
      <c r="LM39">
        <v>0</v>
      </c>
      <c r="LN39">
        <f t="shared" si="133"/>
        <v>0.35800412675742693</v>
      </c>
      <c r="LO39">
        <f t="shared" si="134"/>
        <v>0</v>
      </c>
      <c r="LP39">
        <f t="shared" si="29"/>
        <v>0</v>
      </c>
      <c r="LU39">
        <v>37</v>
      </c>
      <c r="LV39">
        <v>4</v>
      </c>
      <c r="LW39">
        <f t="shared" si="135"/>
        <v>0.74705582273780757</v>
      </c>
      <c r="LX39">
        <f t="shared" si="136"/>
        <v>0</v>
      </c>
      <c r="LY39">
        <f t="shared" si="30"/>
        <v>16</v>
      </c>
      <c r="MH39">
        <f t="shared" si="31"/>
        <v>0</v>
      </c>
      <c r="MM39">
        <v>37</v>
      </c>
      <c r="MN39">
        <v>0</v>
      </c>
      <c r="MO39">
        <f t="shared" si="139"/>
        <v>0.16213510757071187</v>
      </c>
      <c r="MP39">
        <f t="shared" si="140"/>
        <v>0</v>
      </c>
      <c r="MQ39">
        <f t="shared" si="32"/>
        <v>0</v>
      </c>
      <c r="MV39">
        <v>37</v>
      </c>
      <c r="MW39">
        <v>12</v>
      </c>
      <c r="MX39">
        <f t="shared" si="141"/>
        <v>0.8700070708445431</v>
      </c>
      <c r="MY39">
        <f t="shared" si="142"/>
        <v>0</v>
      </c>
      <c r="MZ39">
        <f t="shared" si="33"/>
        <v>144</v>
      </c>
      <c r="NE39">
        <v>37</v>
      </c>
      <c r="NF39">
        <v>0</v>
      </c>
      <c r="NG39">
        <f t="shared" si="143"/>
        <v>0.5392091417380388</v>
      </c>
      <c r="NH39">
        <f t="shared" si="144"/>
        <v>0</v>
      </c>
      <c r="NI39">
        <f t="shared" si="34"/>
        <v>0</v>
      </c>
      <c r="NN39">
        <v>37</v>
      </c>
      <c r="NO39">
        <v>12</v>
      </c>
      <c r="NP39" t="e">
        <f t="shared" si="145"/>
        <v>#DIV/0!</v>
      </c>
      <c r="NQ39" t="e">
        <f t="shared" si="146"/>
        <v>#NUM!</v>
      </c>
      <c r="NR39" t="e">
        <f t="shared" si="35"/>
        <v>#NUM!</v>
      </c>
      <c r="NW39">
        <v>37</v>
      </c>
      <c r="NX39">
        <v>-22.19494949494959</v>
      </c>
      <c r="NY39" t="e">
        <f t="shared" si="147"/>
        <v>#DIV/0!</v>
      </c>
      <c r="NZ39" t="e">
        <f t="shared" si="148"/>
        <v>#NUM!</v>
      </c>
      <c r="OA39" t="e">
        <f t="shared" si="36"/>
        <v>#NUM!</v>
      </c>
      <c r="OF39">
        <v>37</v>
      </c>
      <c r="OG39">
        <f>136-(136)</f>
        <v>0</v>
      </c>
      <c r="OH39">
        <f t="shared" si="149"/>
        <v>4.7476370955702105E-2</v>
      </c>
      <c r="OI39">
        <f t="shared" si="150"/>
        <v>0</v>
      </c>
      <c r="OJ39">
        <f t="shared" si="37"/>
        <v>0</v>
      </c>
      <c r="OO39">
        <v>37</v>
      </c>
      <c r="OP39">
        <v>0</v>
      </c>
      <c r="OQ39">
        <f t="shared" si="151"/>
        <v>4.9046426604016251E-2</v>
      </c>
      <c r="OR39">
        <f t="shared" si="152"/>
        <v>0</v>
      </c>
      <c r="OS39">
        <f t="shared" si="38"/>
        <v>0</v>
      </c>
      <c r="PB39">
        <f t="shared" si="39"/>
        <v>0</v>
      </c>
      <c r="PG39">
        <v>37</v>
      </c>
      <c r="PH39">
        <v>0</v>
      </c>
      <c r="PI39">
        <f t="shared" si="155"/>
        <v>0.45257802826524768</v>
      </c>
      <c r="PJ39">
        <f t="shared" si="156"/>
        <v>0</v>
      </c>
      <c r="PK39">
        <f t="shared" si="40"/>
        <v>0</v>
      </c>
      <c r="PP39">
        <v>37</v>
      </c>
      <c r="PQ39">
        <v>-4</v>
      </c>
      <c r="PR39">
        <f t="shared" si="157"/>
        <v>0.91231661930417862</v>
      </c>
      <c r="PS39">
        <f t="shared" si="158"/>
        <v>0</v>
      </c>
      <c r="PT39">
        <f t="shared" si="41"/>
        <v>16</v>
      </c>
      <c r="PY39">
        <v>37</v>
      </c>
      <c r="PZ39">
        <v>111.9</v>
      </c>
      <c r="QA39">
        <f t="shared" si="159"/>
        <v>1.0104571485865521</v>
      </c>
      <c r="QB39">
        <f t="shared" si="160"/>
        <v>125.3977168195334</v>
      </c>
      <c r="QC39">
        <f t="shared" si="42"/>
        <v>182.18835934031469</v>
      </c>
      <c r="QH39">
        <v>37</v>
      </c>
      <c r="QI39">
        <v>853.9</v>
      </c>
      <c r="QJ39">
        <f t="shared" si="161"/>
        <v>1.0834471221520297</v>
      </c>
      <c r="QK39">
        <f t="shared" si="162"/>
        <v>1000.6627051739572</v>
      </c>
      <c r="QL39">
        <f t="shared" si="43"/>
        <v>21539.291629977888</v>
      </c>
    </row>
    <row r="40" spans="1:454" x14ac:dyDescent="0.25">
      <c r="A40">
        <v>38</v>
      </c>
      <c r="B40">
        <v>0</v>
      </c>
      <c r="C40">
        <f t="shared" si="44"/>
        <v>0.66903424983302862</v>
      </c>
      <c r="D40">
        <f t="shared" si="45"/>
        <v>0</v>
      </c>
      <c r="E40">
        <f t="shared" si="46"/>
        <v>0</v>
      </c>
      <c r="J40">
        <v>38</v>
      </c>
      <c r="K40">
        <v>0</v>
      </c>
      <c r="L40">
        <f t="shared" si="47"/>
        <v>0.3126056939160014</v>
      </c>
      <c r="M40">
        <f t="shared" si="48"/>
        <v>0</v>
      </c>
      <c r="N40">
        <f t="shared" si="49"/>
        <v>0</v>
      </c>
      <c r="S40">
        <v>38</v>
      </c>
      <c r="T40">
        <v>0</v>
      </c>
      <c r="U40">
        <f t="shared" si="50"/>
        <v>0.8930796748824763</v>
      </c>
      <c r="V40">
        <f t="shared" si="51"/>
        <v>0</v>
      </c>
      <c r="W40">
        <f t="shared" si="52"/>
        <v>0</v>
      </c>
      <c r="AB40">
        <v>38</v>
      </c>
      <c r="AC40">
        <v>5.7999999999999972</v>
      </c>
      <c r="AD40">
        <f t="shared" si="53"/>
        <v>0.35391996085147859</v>
      </c>
      <c r="AE40">
        <f t="shared" si="54"/>
        <v>0</v>
      </c>
      <c r="AF40">
        <f t="shared" si="55"/>
        <v>33.639999999999965</v>
      </c>
      <c r="AK40">
        <v>38</v>
      </c>
      <c r="AL40">
        <v>2447.3103448275861</v>
      </c>
      <c r="AM40">
        <f t="shared" si="56"/>
        <v>1.2058479485123148</v>
      </c>
      <c r="AN40">
        <f t="shared" si="57"/>
        <v>2468.4418072269314</v>
      </c>
      <c r="AO40">
        <f t="shared" si="58"/>
        <v>446.53870313494463</v>
      </c>
      <c r="AT40">
        <v>38</v>
      </c>
      <c r="AU40">
        <v>128.24</v>
      </c>
      <c r="AV40">
        <f t="shared" si="59"/>
        <v>0.93036214751377455</v>
      </c>
      <c r="AW40">
        <f t="shared" si="60"/>
        <v>0</v>
      </c>
      <c r="AX40">
        <f t="shared" si="61"/>
        <v>16445.497600000002</v>
      </c>
      <c r="BC40">
        <v>38</v>
      </c>
      <c r="BD40">
        <v>0</v>
      </c>
      <c r="BE40">
        <f t="shared" si="62"/>
        <v>0.43095164740082181</v>
      </c>
      <c r="BF40">
        <f t="shared" si="63"/>
        <v>0</v>
      </c>
      <c r="BG40">
        <f t="shared" si="0"/>
        <v>0</v>
      </c>
      <c r="BL40">
        <v>38</v>
      </c>
      <c r="BM40">
        <v>0</v>
      </c>
      <c r="BN40">
        <f t="shared" si="64"/>
        <v>0.1739396550509496</v>
      </c>
      <c r="BO40">
        <f t="shared" si="65"/>
        <v>0</v>
      </c>
      <c r="BP40">
        <f t="shared" si="1"/>
        <v>0</v>
      </c>
      <c r="BU40">
        <v>38</v>
      </c>
      <c r="BV40">
        <v>1414</v>
      </c>
      <c r="BW40">
        <f t="shared" si="66"/>
        <v>1.1301541048165915</v>
      </c>
      <c r="BX40">
        <f t="shared" si="67"/>
        <v>1560.7531482989248</v>
      </c>
      <c r="BY40">
        <f t="shared" si="2"/>
        <v>21536.486535646207</v>
      </c>
      <c r="CD40">
        <v>38</v>
      </c>
      <c r="CE40">
        <v>22.05</v>
      </c>
      <c r="CF40">
        <f t="shared" si="68"/>
        <v>0.80748925735944088</v>
      </c>
      <c r="CG40">
        <f t="shared" si="69"/>
        <v>0</v>
      </c>
      <c r="CH40">
        <f t="shared" si="3"/>
        <v>486.20250000000004</v>
      </c>
      <c r="CM40">
        <v>38</v>
      </c>
      <c r="CN40">
        <v>-1.741935483870904</v>
      </c>
      <c r="CO40">
        <f t="shared" si="70"/>
        <v>0.57079521369503883</v>
      </c>
      <c r="CP40">
        <f t="shared" si="71"/>
        <v>0</v>
      </c>
      <c r="CQ40">
        <f t="shared" si="4"/>
        <v>3.0343392299685603</v>
      </c>
      <c r="CV40">
        <v>38</v>
      </c>
      <c r="CW40">
        <v>-4.215000000000181</v>
      </c>
      <c r="CX40">
        <f t="shared" si="72"/>
        <v>0.264821328550785</v>
      </c>
      <c r="CY40">
        <f t="shared" si="73"/>
        <v>0</v>
      </c>
      <c r="CZ40">
        <f t="shared" si="5"/>
        <v>17.766225000001526</v>
      </c>
      <c r="DE40">
        <v>38</v>
      </c>
      <c r="DF40">
        <v>0</v>
      </c>
      <c r="DG40">
        <f t="shared" si="74"/>
        <v>9.8512904840067264E-2</v>
      </c>
      <c r="DH40">
        <f t="shared" si="75"/>
        <v>0</v>
      </c>
      <c r="DI40">
        <f t="shared" si="6"/>
        <v>0</v>
      </c>
      <c r="DN40">
        <v>38</v>
      </c>
      <c r="DO40">
        <v>0</v>
      </c>
      <c r="DP40">
        <f t="shared" si="76"/>
        <v>0.90318643867569326</v>
      </c>
      <c r="DQ40">
        <f t="shared" si="77"/>
        <v>0</v>
      </c>
      <c r="DR40">
        <f t="shared" si="7"/>
        <v>0</v>
      </c>
      <c r="DW40">
        <v>38</v>
      </c>
      <c r="DX40">
        <v>12</v>
      </c>
      <c r="DY40">
        <f t="shared" si="78"/>
        <v>0.754572295664654</v>
      </c>
      <c r="DZ40">
        <f t="shared" si="79"/>
        <v>0</v>
      </c>
      <c r="EA40">
        <f t="shared" si="8"/>
        <v>144</v>
      </c>
      <c r="EF40">
        <v>38</v>
      </c>
      <c r="EG40">
        <v>16.200000000000003</v>
      </c>
      <c r="EH40">
        <f t="shared" si="80"/>
        <v>0.58596156506940689</v>
      </c>
      <c r="EI40">
        <f t="shared" si="81"/>
        <v>0</v>
      </c>
      <c r="EJ40">
        <f t="shared" si="9"/>
        <v>262.44000000000011</v>
      </c>
      <c r="EO40">
        <v>38</v>
      </c>
      <c r="EP40">
        <v>46.359770114942542</v>
      </c>
      <c r="EQ40">
        <f t="shared" si="82"/>
        <v>0.3058653940892001</v>
      </c>
      <c r="ER40">
        <f t="shared" si="83"/>
        <v>0</v>
      </c>
      <c r="ES40">
        <f t="shared" si="10"/>
        <v>2149.2282851103196</v>
      </c>
      <c r="EX40">
        <v>38</v>
      </c>
      <c r="EY40">
        <v>4</v>
      </c>
      <c r="EZ40">
        <f t="shared" si="84"/>
        <v>0.12235682388189996</v>
      </c>
      <c r="FA40">
        <f t="shared" si="85"/>
        <v>0</v>
      </c>
      <c r="FB40">
        <f t="shared" si="11"/>
        <v>16</v>
      </c>
      <c r="FG40">
        <v>38</v>
      </c>
      <c r="FH40">
        <v>0</v>
      </c>
      <c r="FI40">
        <f t="shared" si="86"/>
        <v>0.66204826612516687</v>
      </c>
      <c r="FJ40">
        <f t="shared" si="87"/>
        <v>0</v>
      </c>
      <c r="FK40">
        <f t="shared" si="12"/>
        <v>0</v>
      </c>
      <c r="FP40">
        <v>38</v>
      </c>
      <c r="FQ40">
        <v>8</v>
      </c>
      <c r="FR40" t="e">
        <f t="shared" si="88"/>
        <v>#DIV/0!</v>
      </c>
      <c r="FS40" t="e">
        <f t="shared" si="89"/>
        <v>#NUM!</v>
      </c>
      <c r="FT40" t="e">
        <f t="shared" si="13"/>
        <v>#NUM!</v>
      </c>
      <c r="FY40">
        <v>38</v>
      </c>
      <c r="FZ40">
        <v>0</v>
      </c>
      <c r="GA40">
        <f t="shared" si="90"/>
        <v>0.45116629582105527</v>
      </c>
      <c r="GB40">
        <f t="shared" si="91"/>
        <v>0</v>
      </c>
      <c r="GC40">
        <f t="shared" si="14"/>
        <v>0</v>
      </c>
      <c r="GH40">
        <v>38</v>
      </c>
      <c r="GI40">
        <v>0</v>
      </c>
      <c r="GJ40">
        <f t="shared" si="92"/>
        <v>0.49805391115145597</v>
      </c>
      <c r="GK40">
        <f t="shared" si="93"/>
        <v>0</v>
      </c>
      <c r="GL40">
        <f t="shared" si="15"/>
        <v>0</v>
      </c>
      <c r="GQ40">
        <v>38</v>
      </c>
      <c r="GR40">
        <v>1.9775280898876417</v>
      </c>
      <c r="GS40">
        <f t="shared" si="94"/>
        <v>0.27997206990521711</v>
      </c>
      <c r="GT40">
        <f t="shared" si="95"/>
        <v>0</v>
      </c>
      <c r="GU40">
        <f t="shared" si="96"/>
        <v>3.9106173462946647</v>
      </c>
      <c r="GZ40">
        <v>38</v>
      </c>
      <c r="HA40">
        <v>-8.90625</v>
      </c>
      <c r="HB40">
        <f t="shared" si="97"/>
        <v>0.24358974358974358</v>
      </c>
      <c r="HC40">
        <f t="shared" si="98"/>
        <v>0</v>
      </c>
      <c r="HD40">
        <f t="shared" si="99"/>
        <v>79.3212890625</v>
      </c>
      <c r="HI40">
        <v>38</v>
      </c>
      <c r="HJ40">
        <v>0</v>
      </c>
      <c r="HK40">
        <f t="shared" si="100"/>
        <v>0.1357142857142857</v>
      </c>
      <c r="HL40">
        <f t="shared" si="101"/>
        <v>0</v>
      </c>
      <c r="HM40">
        <f t="shared" si="102"/>
        <v>0</v>
      </c>
      <c r="HR40">
        <v>117</v>
      </c>
      <c r="HS40">
        <v>36.049999999999997</v>
      </c>
      <c r="HT40" t="e">
        <f t="shared" si="103"/>
        <v>#DIV/0!</v>
      </c>
      <c r="HU40" t="e">
        <f t="shared" si="104"/>
        <v>#NUM!</v>
      </c>
      <c r="HV40" t="e">
        <f t="shared" si="105"/>
        <v>#NUM!</v>
      </c>
      <c r="IA40">
        <v>38</v>
      </c>
      <c r="IB40">
        <v>4</v>
      </c>
      <c r="IC40">
        <f t="shared" si="106"/>
        <v>5.8286848593968335E-2</v>
      </c>
      <c r="ID40">
        <f t="shared" si="107"/>
        <v>0</v>
      </c>
      <c r="IE40">
        <f t="shared" si="108"/>
        <v>16</v>
      </c>
      <c r="IJ40">
        <v>38</v>
      </c>
      <c r="IK40">
        <v>-4.1000000000000085</v>
      </c>
      <c r="IL40">
        <f t="shared" si="109"/>
        <v>5.2933081937670455E-2</v>
      </c>
      <c r="IM40">
        <f t="shared" si="110"/>
        <v>0</v>
      </c>
      <c r="IN40">
        <f t="shared" si="111"/>
        <v>16.81000000000007</v>
      </c>
      <c r="IS40">
        <v>38</v>
      </c>
      <c r="IT40">
        <v>85</v>
      </c>
      <c r="IU40">
        <f t="shared" si="112"/>
        <v>0.43502583435346259</v>
      </c>
      <c r="IV40">
        <f t="shared" si="113"/>
        <v>0</v>
      </c>
      <c r="IW40">
        <f t="shared" si="114"/>
        <v>7225</v>
      </c>
      <c r="JJ40">
        <v>38</v>
      </c>
      <c r="JK40">
        <v>0</v>
      </c>
      <c r="JL40">
        <f t="shared" si="115"/>
        <v>0.68879120137081495</v>
      </c>
      <c r="JM40">
        <f t="shared" si="116"/>
        <v>0</v>
      </c>
      <c r="JN40">
        <f t="shared" si="117"/>
        <v>0</v>
      </c>
      <c r="JS40">
        <v>38</v>
      </c>
      <c r="JT40">
        <v>-12.232608695652104</v>
      </c>
      <c r="JU40">
        <f t="shared" si="118"/>
        <v>0.5796937027746798</v>
      </c>
      <c r="JV40">
        <f t="shared" si="119"/>
        <v>0</v>
      </c>
      <c r="JW40">
        <f t="shared" si="120"/>
        <v>149.63671550094347</v>
      </c>
      <c r="KB40">
        <v>38</v>
      </c>
      <c r="KC40">
        <v>-12</v>
      </c>
      <c r="KD40">
        <f t="shared" si="121"/>
        <v>0.38801195701442581</v>
      </c>
      <c r="KE40">
        <f t="shared" si="122"/>
        <v>0</v>
      </c>
      <c r="KF40">
        <f t="shared" si="123"/>
        <v>144</v>
      </c>
      <c r="KK40">
        <v>38</v>
      </c>
      <c r="KL40">
        <v>0</v>
      </c>
      <c r="KM40">
        <f t="shared" si="124"/>
        <v>0.20621532021897809</v>
      </c>
      <c r="KN40">
        <f t="shared" si="125"/>
        <v>0</v>
      </c>
      <c r="KO40">
        <f t="shared" si="126"/>
        <v>0</v>
      </c>
      <c r="KT40">
        <v>38</v>
      </c>
      <c r="KU40">
        <v>-25.409803921568781</v>
      </c>
      <c r="KV40">
        <f t="shared" si="127"/>
        <v>7.95687164731292E-2</v>
      </c>
      <c r="KW40">
        <f t="shared" si="128"/>
        <v>0</v>
      </c>
      <c r="KX40">
        <f t="shared" si="129"/>
        <v>645.65813533257221</v>
      </c>
      <c r="LC40">
        <v>38</v>
      </c>
      <c r="LD40">
        <v>24</v>
      </c>
      <c r="LE40">
        <f t="shared" si="130"/>
        <v>4.0678466007674441E-2</v>
      </c>
      <c r="LF40">
        <f t="shared" si="131"/>
        <v>0</v>
      </c>
      <c r="LG40">
        <f t="shared" si="132"/>
        <v>576</v>
      </c>
      <c r="LL40">
        <v>38</v>
      </c>
      <c r="LM40">
        <v>0</v>
      </c>
      <c r="LN40">
        <f t="shared" si="133"/>
        <v>0.3676799139670871</v>
      </c>
      <c r="LO40">
        <f t="shared" si="134"/>
        <v>0</v>
      </c>
      <c r="LP40">
        <f t="shared" si="29"/>
        <v>0</v>
      </c>
      <c r="LU40">
        <v>38</v>
      </c>
      <c r="LV40">
        <v>0</v>
      </c>
      <c r="LW40">
        <f t="shared" si="135"/>
        <v>0.76724652064964016</v>
      </c>
      <c r="LX40">
        <f t="shared" si="136"/>
        <v>0</v>
      </c>
      <c r="LY40">
        <f t="shared" si="30"/>
        <v>0</v>
      </c>
      <c r="MH40">
        <f t="shared" si="31"/>
        <v>0</v>
      </c>
      <c r="MM40">
        <v>38</v>
      </c>
      <c r="MN40">
        <v>0</v>
      </c>
      <c r="MO40">
        <f t="shared" si="139"/>
        <v>0.16651713750505542</v>
      </c>
      <c r="MP40">
        <f t="shared" si="140"/>
        <v>0</v>
      </c>
      <c r="MQ40">
        <f t="shared" si="32"/>
        <v>0</v>
      </c>
      <c r="MV40">
        <v>38</v>
      </c>
      <c r="MW40">
        <v>16</v>
      </c>
      <c r="MX40">
        <f t="shared" si="141"/>
        <v>0.89352077546196318</v>
      </c>
      <c r="MY40">
        <f t="shared" si="142"/>
        <v>0</v>
      </c>
      <c r="MZ40">
        <f t="shared" si="33"/>
        <v>256</v>
      </c>
      <c r="NE40">
        <v>38</v>
      </c>
      <c r="NF40">
        <v>0</v>
      </c>
      <c r="NG40">
        <f t="shared" si="143"/>
        <v>0.55378236178501283</v>
      </c>
      <c r="NH40">
        <f t="shared" si="144"/>
        <v>0</v>
      </c>
      <c r="NI40">
        <f t="shared" si="34"/>
        <v>0</v>
      </c>
      <c r="NN40">
        <v>38</v>
      </c>
      <c r="NO40">
        <v>8</v>
      </c>
      <c r="NP40" t="e">
        <f t="shared" si="145"/>
        <v>#DIV/0!</v>
      </c>
      <c r="NQ40" t="e">
        <f t="shared" si="146"/>
        <v>#NUM!</v>
      </c>
      <c r="NR40" t="e">
        <f t="shared" si="35"/>
        <v>#NUM!</v>
      </c>
      <c r="NW40">
        <v>38</v>
      </c>
      <c r="NX40">
        <v>-18.19494949494959</v>
      </c>
      <c r="NY40" t="e">
        <f t="shared" si="147"/>
        <v>#DIV/0!</v>
      </c>
      <c r="NZ40" t="e">
        <f t="shared" si="148"/>
        <v>#NUM!</v>
      </c>
      <c r="OA40" t="e">
        <f t="shared" si="36"/>
        <v>#NUM!</v>
      </c>
      <c r="OF40">
        <v>38</v>
      </c>
      <c r="OG40">
        <f>132-(136)</f>
        <v>-4</v>
      </c>
      <c r="OH40">
        <f t="shared" si="149"/>
        <v>4.8759516116667026E-2</v>
      </c>
      <c r="OI40">
        <f t="shared" si="150"/>
        <v>0</v>
      </c>
      <c r="OJ40">
        <f t="shared" si="37"/>
        <v>16</v>
      </c>
      <c r="OO40">
        <v>38</v>
      </c>
      <c r="OP40">
        <v>0</v>
      </c>
      <c r="OQ40">
        <f t="shared" si="151"/>
        <v>5.0372005701422091E-2</v>
      </c>
      <c r="OR40">
        <f t="shared" si="152"/>
        <v>0</v>
      </c>
      <c r="OS40">
        <f t="shared" si="38"/>
        <v>0</v>
      </c>
      <c r="PB40">
        <f t="shared" si="39"/>
        <v>0</v>
      </c>
      <c r="PG40">
        <v>38</v>
      </c>
      <c r="PH40">
        <v>0</v>
      </c>
      <c r="PI40">
        <f t="shared" si="155"/>
        <v>0.46480986686701109</v>
      </c>
      <c r="PJ40">
        <f t="shared" si="156"/>
        <v>0</v>
      </c>
      <c r="PK40">
        <f t="shared" si="40"/>
        <v>0</v>
      </c>
      <c r="PP40">
        <v>38</v>
      </c>
      <c r="PQ40">
        <v>4</v>
      </c>
      <c r="PR40">
        <f t="shared" si="157"/>
        <v>0.93697382523131856</v>
      </c>
      <c r="PS40">
        <f t="shared" si="158"/>
        <v>0</v>
      </c>
      <c r="PT40">
        <f t="shared" si="41"/>
        <v>16</v>
      </c>
      <c r="PY40">
        <v>38</v>
      </c>
      <c r="PZ40">
        <v>191.9</v>
      </c>
      <c r="QA40">
        <f t="shared" si="159"/>
        <v>1.0377668012510535</v>
      </c>
      <c r="QB40">
        <f t="shared" si="160"/>
        <v>452.88355704819475</v>
      </c>
      <c r="QC40">
        <f t="shared" si="42"/>
        <v>68112.417049528303</v>
      </c>
      <c r="QH40">
        <v>38</v>
      </c>
      <c r="QI40">
        <v>1141.9000000000001</v>
      </c>
      <c r="QJ40">
        <f t="shared" si="161"/>
        <v>1.1127294768047871</v>
      </c>
      <c r="QK40">
        <f t="shared" si="162"/>
        <v>1351.804355898684</v>
      </c>
      <c r="QL40">
        <f t="shared" si="43"/>
        <v>44059.838625241347</v>
      </c>
    </row>
    <row r="41" spans="1:454" x14ac:dyDescent="0.25">
      <c r="A41">
        <v>39</v>
      </c>
      <c r="B41">
        <v>8.02</v>
      </c>
      <c r="C41">
        <f t="shared" si="44"/>
        <v>0.68664041430231881</v>
      </c>
      <c r="D41">
        <f t="shared" si="45"/>
        <v>0</v>
      </c>
      <c r="E41">
        <f t="shared" si="46"/>
        <v>64.320399999999992</v>
      </c>
      <c r="J41">
        <v>39</v>
      </c>
      <c r="K41">
        <v>0</v>
      </c>
      <c r="L41">
        <f t="shared" si="47"/>
        <v>0.32083215954536981</v>
      </c>
      <c r="M41">
        <f t="shared" si="48"/>
        <v>0</v>
      </c>
      <c r="N41">
        <f t="shared" si="49"/>
        <v>0</v>
      </c>
      <c r="S41">
        <v>39</v>
      </c>
      <c r="T41">
        <v>0</v>
      </c>
      <c r="U41">
        <f t="shared" si="50"/>
        <v>0.91658177158990994</v>
      </c>
      <c r="V41">
        <f t="shared" si="51"/>
        <v>0</v>
      </c>
      <c r="W41">
        <f t="shared" si="52"/>
        <v>0</v>
      </c>
      <c r="AB41">
        <v>39</v>
      </c>
      <c r="AC41">
        <v>-5.7999999999999972</v>
      </c>
      <c r="AD41">
        <f t="shared" si="53"/>
        <v>0.36323364403178066</v>
      </c>
      <c r="AE41">
        <f t="shared" si="54"/>
        <v>0</v>
      </c>
      <c r="AF41">
        <f t="shared" si="55"/>
        <v>33.639999999999965</v>
      </c>
      <c r="AK41">
        <v>39</v>
      </c>
      <c r="AL41">
        <v>2907.3103448275861</v>
      </c>
      <c r="AM41">
        <f t="shared" si="56"/>
        <v>1.2375807892626389</v>
      </c>
      <c r="AN41">
        <f t="shared" si="57"/>
        <v>2848.968654039244</v>
      </c>
      <c r="AO41">
        <f t="shared" si="58"/>
        <v>3403.7528840425121</v>
      </c>
      <c r="AT41">
        <v>39</v>
      </c>
      <c r="AU41">
        <v>188.24</v>
      </c>
      <c r="AV41">
        <f t="shared" si="59"/>
        <v>0.95484536192203173</v>
      </c>
      <c r="AW41">
        <f t="shared" si="60"/>
        <v>0</v>
      </c>
      <c r="AX41">
        <f t="shared" si="61"/>
        <v>35434.297600000005</v>
      </c>
      <c r="BC41">
        <v>39</v>
      </c>
      <c r="BD41">
        <v>0</v>
      </c>
      <c r="BE41">
        <f t="shared" si="62"/>
        <v>0.44229248022715922</v>
      </c>
      <c r="BF41">
        <f t="shared" si="63"/>
        <v>0</v>
      </c>
      <c r="BG41">
        <f t="shared" si="0"/>
        <v>0</v>
      </c>
      <c r="BL41">
        <v>39</v>
      </c>
      <c r="BM41">
        <v>0</v>
      </c>
      <c r="BN41">
        <f t="shared" si="64"/>
        <v>0.17851701439439563</v>
      </c>
      <c r="BO41">
        <f t="shared" si="65"/>
        <v>0</v>
      </c>
      <c r="BP41">
        <f t="shared" si="1"/>
        <v>0</v>
      </c>
      <c r="BU41">
        <v>39</v>
      </c>
      <c r="BV41">
        <v>1774</v>
      </c>
      <c r="BW41">
        <f t="shared" si="66"/>
        <v>1.1598950023117649</v>
      </c>
      <c r="BX41">
        <f t="shared" si="67"/>
        <v>1917.3934514552368</v>
      </c>
      <c r="BY41">
        <f t="shared" si="2"/>
        <v>20561.681920245352</v>
      </c>
      <c r="CD41">
        <v>39</v>
      </c>
      <c r="CE41">
        <v>26.049999999999997</v>
      </c>
      <c r="CF41">
        <f t="shared" si="68"/>
        <v>0.82873897465837354</v>
      </c>
      <c r="CG41">
        <f t="shared" si="69"/>
        <v>0</v>
      </c>
      <c r="CH41">
        <f t="shared" si="3"/>
        <v>678.60249999999985</v>
      </c>
      <c r="CM41">
        <v>39</v>
      </c>
      <c r="CN41">
        <v>-1.741935483870904</v>
      </c>
      <c r="CO41">
        <f t="shared" si="70"/>
        <v>0.58581614037122409</v>
      </c>
      <c r="CP41">
        <f t="shared" si="71"/>
        <v>0</v>
      </c>
      <c r="CQ41">
        <f t="shared" si="4"/>
        <v>3.0343392299685603</v>
      </c>
      <c r="CV41">
        <v>39</v>
      </c>
      <c r="CW41">
        <v>-4.215000000000181</v>
      </c>
      <c r="CX41">
        <f t="shared" si="72"/>
        <v>0.27179031088106881</v>
      </c>
      <c r="CY41">
        <f t="shared" si="73"/>
        <v>0</v>
      </c>
      <c r="CZ41">
        <f t="shared" si="5"/>
        <v>17.766225000001526</v>
      </c>
      <c r="DE41">
        <v>39</v>
      </c>
      <c r="DF41">
        <v>0</v>
      </c>
      <c r="DG41">
        <f t="shared" si="74"/>
        <v>0.10110534970427956</v>
      </c>
      <c r="DH41">
        <f t="shared" si="75"/>
        <v>0</v>
      </c>
      <c r="DI41">
        <f t="shared" si="6"/>
        <v>0</v>
      </c>
      <c r="DN41">
        <v>39</v>
      </c>
      <c r="DO41">
        <v>20</v>
      </c>
      <c r="DP41">
        <f t="shared" si="76"/>
        <v>0.92695450285136938</v>
      </c>
      <c r="DQ41">
        <f t="shared" si="77"/>
        <v>0</v>
      </c>
      <c r="DR41">
        <f t="shared" si="7"/>
        <v>400</v>
      </c>
      <c r="DW41">
        <v>39</v>
      </c>
      <c r="DX41">
        <v>12</v>
      </c>
      <c r="DY41">
        <f t="shared" si="78"/>
        <v>0.77442946134003965</v>
      </c>
      <c r="DZ41">
        <f t="shared" si="79"/>
        <v>0</v>
      </c>
      <c r="EA41">
        <f t="shared" si="8"/>
        <v>144</v>
      </c>
      <c r="EF41">
        <v>39</v>
      </c>
      <c r="EG41">
        <v>16.200000000000003</v>
      </c>
      <c r="EH41">
        <f t="shared" si="80"/>
        <v>0.6013816062554439</v>
      </c>
      <c r="EI41">
        <f t="shared" si="81"/>
        <v>0</v>
      </c>
      <c r="EJ41">
        <f t="shared" si="9"/>
        <v>262.44000000000011</v>
      </c>
      <c r="EO41">
        <v>39</v>
      </c>
      <c r="EP41">
        <v>2.4597701149425433</v>
      </c>
      <c r="EQ41">
        <f t="shared" si="82"/>
        <v>0.31391448340733696</v>
      </c>
      <c r="ER41">
        <f t="shared" si="83"/>
        <v>0</v>
      </c>
      <c r="ES41">
        <f t="shared" si="10"/>
        <v>6.0504690183644527</v>
      </c>
      <c r="EX41">
        <v>39</v>
      </c>
      <c r="EY41">
        <v>4</v>
      </c>
      <c r="EZ41">
        <f t="shared" si="84"/>
        <v>0.1255767402998447</v>
      </c>
      <c r="FA41">
        <f t="shared" si="85"/>
        <v>0</v>
      </c>
      <c r="FB41">
        <f t="shared" si="11"/>
        <v>16</v>
      </c>
      <c r="FG41">
        <v>39</v>
      </c>
      <c r="FH41">
        <v>0</v>
      </c>
      <c r="FI41">
        <f t="shared" si="86"/>
        <v>0.67947058891793433</v>
      </c>
      <c r="FJ41">
        <f t="shared" si="87"/>
        <v>0</v>
      </c>
      <c r="FK41">
        <f t="shared" si="12"/>
        <v>0</v>
      </c>
      <c r="FP41">
        <v>39</v>
      </c>
      <c r="FQ41">
        <v>10</v>
      </c>
      <c r="FR41" t="e">
        <f t="shared" si="88"/>
        <v>#DIV/0!</v>
      </c>
      <c r="FS41" t="e">
        <f t="shared" si="89"/>
        <v>#NUM!</v>
      </c>
      <c r="FT41" t="e">
        <f t="shared" si="13"/>
        <v>#NUM!</v>
      </c>
      <c r="FY41">
        <v>39</v>
      </c>
      <c r="FZ41">
        <v>0</v>
      </c>
      <c r="GA41">
        <f t="shared" si="90"/>
        <v>0.46303909307950414</v>
      </c>
      <c r="GB41">
        <f t="shared" si="91"/>
        <v>0</v>
      </c>
      <c r="GC41">
        <f t="shared" si="14"/>
        <v>0</v>
      </c>
      <c r="GH41">
        <v>39</v>
      </c>
      <c r="GI41">
        <v>0</v>
      </c>
      <c r="GJ41">
        <f t="shared" si="92"/>
        <v>0.51116059302386274</v>
      </c>
      <c r="GK41">
        <f t="shared" si="93"/>
        <v>0</v>
      </c>
      <c r="GL41">
        <f t="shared" si="15"/>
        <v>0</v>
      </c>
      <c r="GQ41">
        <v>39</v>
      </c>
      <c r="GR41">
        <v>-2.0224719101123583</v>
      </c>
      <c r="GS41">
        <f t="shared" si="94"/>
        <v>0.28733975595535444</v>
      </c>
      <c r="GT41">
        <f t="shared" si="95"/>
        <v>0</v>
      </c>
      <c r="GU41">
        <f t="shared" si="96"/>
        <v>4.0903926271935314</v>
      </c>
      <c r="GZ41">
        <v>39</v>
      </c>
      <c r="HA41">
        <v>-6.40625</v>
      </c>
      <c r="HB41">
        <f t="shared" si="97"/>
        <v>0.25</v>
      </c>
      <c r="HC41">
        <f t="shared" si="98"/>
        <v>0</v>
      </c>
      <c r="HD41">
        <f t="shared" si="99"/>
        <v>41.0400390625</v>
      </c>
      <c r="HI41">
        <v>39</v>
      </c>
      <c r="HJ41">
        <v>0</v>
      </c>
      <c r="HK41">
        <f t="shared" si="100"/>
        <v>0.13928571428571429</v>
      </c>
      <c r="HL41">
        <f t="shared" si="101"/>
        <v>0</v>
      </c>
      <c r="HM41">
        <f t="shared" si="102"/>
        <v>0</v>
      </c>
      <c r="HR41">
        <v>118</v>
      </c>
      <c r="HS41">
        <v>38.1</v>
      </c>
      <c r="HT41" t="e">
        <f t="shared" si="103"/>
        <v>#DIV/0!</v>
      </c>
      <c r="HU41" t="e">
        <f t="shared" si="104"/>
        <v>#NUM!</v>
      </c>
      <c r="HV41" t="e">
        <f t="shared" si="105"/>
        <v>#NUM!</v>
      </c>
      <c r="IA41">
        <v>39</v>
      </c>
      <c r="IB41">
        <v>0</v>
      </c>
      <c r="IC41">
        <f t="shared" si="106"/>
        <v>5.9820713030651715E-2</v>
      </c>
      <c r="ID41">
        <f t="shared" si="107"/>
        <v>0</v>
      </c>
      <c r="IE41">
        <f t="shared" si="108"/>
        <v>0</v>
      </c>
      <c r="IJ41">
        <v>39</v>
      </c>
      <c r="IK41">
        <v>-8.1000000000000085</v>
      </c>
      <c r="IL41">
        <f t="shared" si="109"/>
        <v>5.432605777813547E-2</v>
      </c>
      <c r="IM41">
        <f t="shared" si="110"/>
        <v>0</v>
      </c>
      <c r="IN41">
        <f t="shared" si="111"/>
        <v>65.610000000000142</v>
      </c>
      <c r="IS41">
        <v>39</v>
      </c>
      <c r="IT41">
        <v>25</v>
      </c>
      <c r="IU41">
        <f t="shared" si="112"/>
        <v>0.44647388262592214</v>
      </c>
      <c r="IV41">
        <f t="shared" si="113"/>
        <v>0</v>
      </c>
      <c r="IW41">
        <f t="shared" si="114"/>
        <v>625</v>
      </c>
      <c r="JJ41">
        <v>39</v>
      </c>
      <c r="JK41">
        <v>0</v>
      </c>
      <c r="JL41">
        <f t="shared" si="115"/>
        <v>0.7069172856174154</v>
      </c>
      <c r="JM41">
        <f t="shared" si="116"/>
        <v>0</v>
      </c>
      <c r="JN41">
        <f t="shared" si="117"/>
        <v>0</v>
      </c>
      <c r="JS41">
        <v>39</v>
      </c>
      <c r="JT41">
        <v>-12.232608695652104</v>
      </c>
      <c r="JU41">
        <f t="shared" si="118"/>
        <v>0.59494880021611873</v>
      </c>
      <c r="JV41">
        <f t="shared" si="119"/>
        <v>0</v>
      </c>
      <c r="JW41">
        <f t="shared" si="120"/>
        <v>149.63671550094347</v>
      </c>
      <c r="KB41">
        <v>39</v>
      </c>
      <c r="KC41">
        <v>-24</v>
      </c>
      <c r="KD41">
        <f t="shared" si="121"/>
        <v>0.39822279798848964</v>
      </c>
      <c r="KE41">
        <f t="shared" si="122"/>
        <v>0</v>
      </c>
      <c r="KF41">
        <f t="shared" si="123"/>
        <v>576</v>
      </c>
      <c r="KK41">
        <v>39</v>
      </c>
      <c r="KL41">
        <v>0</v>
      </c>
      <c r="KM41">
        <f t="shared" si="124"/>
        <v>0.21164203917210908</v>
      </c>
      <c r="KN41">
        <f t="shared" si="125"/>
        <v>0</v>
      </c>
      <c r="KO41">
        <f t="shared" si="126"/>
        <v>0</v>
      </c>
      <c r="KT41">
        <v>39</v>
      </c>
      <c r="KU41">
        <v>10.590196078431219</v>
      </c>
      <c r="KV41">
        <f t="shared" si="127"/>
        <v>8.1662630064527342E-2</v>
      </c>
      <c r="KW41">
        <f t="shared" si="128"/>
        <v>0</v>
      </c>
      <c r="KX41">
        <f t="shared" si="129"/>
        <v>112.15225297961997</v>
      </c>
      <c r="LC41">
        <v>39</v>
      </c>
      <c r="LD41">
        <v>56</v>
      </c>
      <c r="LE41">
        <f t="shared" si="130"/>
        <v>4.1748951955244827E-2</v>
      </c>
      <c r="LF41">
        <f t="shared" si="131"/>
        <v>0</v>
      </c>
      <c r="LG41">
        <f t="shared" si="132"/>
        <v>3136</v>
      </c>
      <c r="LL41">
        <v>39</v>
      </c>
      <c r="LM41">
        <v>-4</v>
      </c>
      <c r="LN41">
        <f t="shared" si="133"/>
        <v>0.37735570117674733</v>
      </c>
      <c r="LO41">
        <f t="shared" si="134"/>
        <v>0</v>
      </c>
      <c r="LP41">
        <f t="shared" si="29"/>
        <v>16</v>
      </c>
      <c r="LU41">
        <v>39</v>
      </c>
      <c r="LV41">
        <v>0</v>
      </c>
      <c r="LW41">
        <f t="shared" si="135"/>
        <v>0.78743721856147286</v>
      </c>
      <c r="LX41">
        <f t="shared" si="136"/>
        <v>0</v>
      </c>
      <c r="LY41">
        <f t="shared" si="30"/>
        <v>0</v>
      </c>
      <c r="MH41">
        <f t="shared" si="31"/>
        <v>0</v>
      </c>
      <c r="MM41">
        <v>39</v>
      </c>
      <c r="MN41">
        <v>0</v>
      </c>
      <c r="MO41">
        <f t="shared" si="139"/>
        <v>0.17089916743939898</v>
      </c>
      <c r="MP41">
        <f t="shared" si="140"/>
        <v>0</v>
      </c>
      <c r="MQ41">
        <f t="shared" si="32"/>
        <v>0</v>
      </c>
      <c r="MV41">
        <v>39</v>
      </c>
      <c r="MW41">
        <v>52.1</v>
      </c>
      <c r="MX41">
        <f t="shared" si="141"/>
        <v>0.91703448007938326</v>
      </c>
      <c r="MY41">
        <f t="shared" si="142"/>
        <v>0</v>
      </c>
      <c r="MZ41">
        <f t="shared" si="33"/>
        <v>2714.4100000000003</v>
      </c>
      <c r="NE41">
        <v>39</v>
      </c>
      <c r="NF41">
        <v>23.799999999999997</v>
      </c>
      <c r="NG41">
        <f t="shared" si="143"/>
        <v>0.56835558183198687</v>
      </c>
      <c r="NH41">
        <f t="shared" si="144"/>
        <v>0</v>
      </c>
      <c r="NI41">
        <f t="shared" si="34"/>
        <v>566.43999999999983</v>
      </c>
      <c r="NN41">
        <v>39</v>
      </c>
      <c r="NO41">
        <v>8</v>
      </c>
      <c r="NP41" t="e">
        <f t="shared" si="145"/>
        <v>#DIV/0!</v>
      </c>
      <c r="NQ41" t="e">
        <f t="shared" si="146"/>
        <v>#NUM!</v>
      </c>
      <c r="NR41" t="e">
        <f t="shared" si="35"/>
        <v>#NUM!</v>
      </c>
      <c r="NW41">
        <v>39</v>
      </c>
      <c r="NX41">
        <v>-22.19494949494959</v>
      </c>
      <c r="NY41" t="e">
        <f t="shared" si="147"/>
        <v>#DIV/0!</v>
      </c>
      <c r="NZ41" t="e">
        <f t="shared" si="148"/>
        <v>#NUM!</v>
      </c>
      <c r="OA41" t="e">
        <f t="shared" si="36"/>
        <v>#NUM!</v>
      </c>
      <c r="OF41">
        <v>39</v>
      </c>
      <c r="OG41">
        <f>144-(136)</f>
        <v>8</v>
      </c>
      <c r="OH41">
        <f t="shared" si="149"/>
        <v>5.0042661277631947E-2</v>
      </c>
      <c r="OI41">
        <f t="shared" si="150"/>
        <v>0</v>
      </c>
      <c r="OJ41">
        <f t="shared" si="37"/>
        <v>64</v>
      </c>
      <c r="OO41">
        <v>39</v>
      </c>
      <c r="OP41">
        <v>0</v>
      </c>
      <c r="OQ41">
        <f t="shared" si="151"/>
        <v>5.1697584798827939E-2</v>
      </c>
      <c r="OR41">
        <f t="shared" si="152"/>
        <v>0</v>
      </c>
      <c r="OS41">
        <f t="shared" si="38"/>
        <v>0</v>
      </c>
      <c r="PB41">
        <f t="shared" si="39"/>
        <v>0</v>
      </c>
      <c r="PG41">
        <v>39</v>
      </c>
      <c r="PH41">
        <v>-4</v>
      </c>
      <c r="PI41">
        <f t="shared" si="155"/>
        <v>0.47704170546877456</v>
      </c>
      <c r="PJ41">
        <f t="shared" si="156"/>
        <v>0</v>
      </c>
      <c r="PK41">
        <f t="shared" si="40"/>
        <v>16</v>
      </c>
      <c r="PP41">
        <v>39</v>
      </c>
      <c r="PQ41">
        <v>95.9</v>
      </c>
      <c r="PR41">
        <f t="shared" si="157"/>
        <v>0.96163103115845849</v>
      </c>
      <c r="PS41">
        <f t="shared" si="158"/>
        <v>0</v>
      </c>
      <c r="PT41">
        <f t="shared" si="41"/>
        <v>9196.8100000000013</v>
      </c>
      <c r="PY41">
        <v>39</v>
      </c>
      <c r="PZ41">
        <v>409.9</v>
      </c>
      <c r="QA41">
        <f t="shared" si="159"/>
        <v>1.0650764539155548</v>
      </c>
      <c r="QB41">
        <f t="shared" si="160"/>
        <v>780.36939727685615</v>
      </c>
      <c r="QC41">
        <f t="shared" si="42"/>
        <v>137247.5743186771</v>
      </c>
      <c r="QH41">
        <v>39</v>
      </c>
      <c r="QI41">
        <v>1501.9</v>
      </c>
      <c r="QJ41">
        <f t="shared" si="161"/>
        <v>1.1420118314575447</v>
      </c>
      <c r="QK41">
        <f t="shared" si="162"/>
        <v>1702.946006623411</v>
      </c>
      <c r="QL41">
        <f t="shared" si="43"/>
        <v>40419.496779220579</v>
      </c>
    </row>
    <row r="42" spans="1:454" x14ac:dyDescent="0.25">
      <c r="A42">
        <v>40</v>
      </c>
      <c r="B42">
        <v>8.02</v>
      </c>
      <c r="C42">
        <f t="shared" si="44"/>
        <v>0.70424657877160912</v>
      </c>
      <c r="D42">
        <f t="shared" si="45"/>
        <v>0</v>
      </c>
      <c r="E42">
        <f t="shared" si="46"/>
        <v>64.320399999999992</v>
      </c>
      <c r="J42">
        <v>40</v>
      </c>
      <c r="K42">
        <v>0</v>
      </c>
      <c r="L42">
        <f t="shared" si="47"/>
        <v>0.32905862517473827</v>
      </c>
      <c r="M42">
        <f t="shared" si="48"/>
        <v>0</v>
      </c>
      <c r="N42">
        <f t="shared" si="49"/>
        <v>0</v>
      </c>
      <c r="S42">
        <v>40</v>
      </c>
      <c r="T42">
        <v>0</v>
      </c>
      <c r="U42">
        <f t="shared" si="50"/>
        <v>0.94008386829734347</v>
      </c>
      <c r="V42">
        <f t="shared" si="51"/>
        <v>0</v>
      </c>
      <c r="W42">
        <f t="shared" si="52"/>
        <v>0</v>
      </c>
      <c r="AB42">
        <v>40</v>
      </c>
      <c r="AC42">
        <v>-1.7999999999999972</v>
      </c>
      <c r="AD42">
        <f t="shared" si="53"/>
        <v>0.37254732721208272</v>
      </c>
      <c r="AE42">
        <f t="shared" si="54"/>
        <v>0</v>
      </c>
      <c r="AF42">
        <f t="shared" si="55"/>
        <v>3.2399999999999896</v>
      </c>
      <c r="AK42">
        <v>40</v>
      </c>
      <c r="AL42">
        <v>3427.3103448275861</v>
      </c>
      <c r="AM42">
        <f t="shared" si="56"/>
        <v>1.269313630012963</v>
      </c>
      <c r="AN42">
        <f t="shared" si="57"/>
        <v>3229.4955008515562</v>
      </c>
      <c r="AO42">
        <f t="shared" si="58"/>
        <v>39130.712497261018</v>
      </c>
      <c r="AT42">
        <v>40</v>
      </c>
      <c r="AU42">
        <v>271.24</v>
      </c>
      <c r="AV42">
        <f t="shared" si="59"/>
        <v>0.97932857633028902</v>
      </c>
      <c r="AW42">
        <f t="shared" si="60"/>
        <v>0</v>
      </c>
      <c r="AX42">
        <f t="shared" si="61"/>
        <v>73571.137600000002</v>
      </c>
      <c r="BC42">
        <v>40</v>
      </c>
      <c r="BD42">
        <v>0</v>
      </c>
      <c r="BE42">
        <f t="shared" si="62"/>
        <v>0.45363331305349663</v>
      </c>
      <c r="BF42">
        <f t="shared" si="63"/>
        <v>0</v>
      </c>
      <c r="BG42">
        <f t="shared" si="0"/>
        <v>0</v>
      </c>
      <c r="BL42">
        <v>40</v>
      </c>
      <c r="BM42">
        <v>0</v>
      </c>
      <c r="BN42">
        <f t="shared" si="64"/>
        <v>0.18309437373784168</v>
      </c>
      <c r="BO42">
        <f t="shared" si="65"/>
        <v>0</v>
      </c>
      <c r="BP42">
        <f t="shared" si="1"/>
        <v>0</v>
      </c>
      <c r="BU42">
        <v>40</v>
      </c>
      <c r="BV42">
        <v>2154</v>
      </c>
      <c r="BW42">
        <f t="shared" si="66"/>
        <v>1.1896358998069383</v>
      </c>
      <c r="BX42">
        <f t="shared" si="67"/>
        <v>2274.0337546115488</v>
      </c>
      <c r="BY42">
        <f t="shared" si="2"/>
        <v>14408.10224614552</v>
      </c>
      <c r="CD42">
        <v>40</v>
      </c>
      <c r="CE42">
        <v>30.049999999999997</v>
      </c>
      <c r="CF42">
        <f t="shared" si="68"/>
        <v>0.8499886919573062</v>
      </c>
      <c r="CG42">
        <f t="shared" si="69"/>
        <v>0</v>
      </c>
      <c r="CH42">
        <f t="shared" si="3"/>
        <v>903.00249999999983</v>
      </c>
      <c r="CM42">
        <v>40</v>
      </c>
      <c r="CN42">
        <v>-1.741935483870904</v>
      </c>
      <c r="CO42">
        <f t="shared" si="70"/>
        <v>0.60083706704740936</v>
      </c>
      <c r="CP42">
        <f t="shared" si="71"/>
        <v>0</v>
      </c>
      <c r="CQ42">
        <f t="shared" si="4"/>
        <v>3.0343392299685603</v>
      </c>
      <c r="CV42">
        <v>40</v>
      </c>
      <c r="CW42">
        <v>-4.215000000000181</v>
      </c>
      <c r="CX42">
        <f t="shared" si="72"/>
        <v>0.27875929321135262</v>
      </c>
      <c r="CY42">
        <f t="shared" si="73"/>
        <v>0</v>
      </c>
      <c r="CZ42">
        <f t="shared" si="5"/>
        <v>17.766225000001526</v>
      </c>
      <c r="DE42">
        <v>40</v>
      </c>
      <c r="DF42">
        <v>0</v>
      </c>
      <c r="DG42">
        <f t="shared" si="74"/>
        <v>0.10369779456849186</v>
      </c>
      <c r="DH42">
        <f t="shared" si="75"/>
        <v>0</v>
      </c>
      <c r="DI42">
        <f t="shared" si="6"/>
        <v>0</v>
      </c>
      <c r="DN42">
        <v>40</v>
      </c>
      <c r="DO42">
        <v>40.1</v>
      </c>
      <c r="DP42">
        <f t="shared" si="76"/>
        <v>0.9507225670270455</v>
      </c>
      <c r="DQ42">
        <f t="shared" si="77"/>
        <v>0</v>
      </c>
      <c r="DR42">
        <f t="shared" si="7"/>
        <v>1608.0100000000002</v>
      </c>
      <c r="DW42">
        <v>40</v>
      </c>
      <c r="DX42">
        <v>12</v>
      </c>
      <c r="DY42">
        <f t="shared" si="78"/>
        <v>0.7942866270154253</v>
      </c>
      <c r="DZ42">
        <f t="shared" si="79"/>
        <v>0</v>
      </c>
      <c r="EA42">
        <f t="shared" si="8"/>
        <v>144</v>
      </c>
      <c r="EF42">
        <v>40</v>
      </c>
      <c r="EG42">
        <v>16.200000000000003</v>
      </c>
      <c r="EH42">
        <f t="shared" si="80"/>
        <v>0.61680164744148103</v>
      </c>
      <c r="EI42">
        <f t="shared" si="81"/>
        <v>0</v>
      </c>
      <c r="EJ42">
        <f t="shared" si="9"/>
        <v>262.44000000000011</v>
      </c>
      <c r="EO42">
        <v>40</v>
      </c>
      <c r="EP42">
        <v>-25.540229885057457</v>
      </c>
      <c r="EQ42">
        <f t="shared" si="82"/>
        <v>0.32196357272547382</v>
      </c>
      <c r="ER42">
        <f t="shared" si="83"/>
        <v>0</v>
      </c>
      <c r="ES42">
        <f t="shared" si="10"/>
        <v>652.303342581582</v>
      </c>
      <c r="EX42">
        <v>40</v>
      </c>
      <c r="EY42">
        <v>4</v>
      </c>
      <c r="EZ42">
        <f t="shared" si="84"/>
        <v>0.12879665671778942</v>
      </c>
      <c r="FA42">
        <f t="shared" si="85"/>
        <v>0</v>
      </c>
      <c r="FB42">
        <f t="shared" si="11"/>
        <v>16</v>
      </c>
      <c r="FG42">
        <v>40</v>
      </c>
      <c r="FH42">
        <v>0</v>
      </c>
      <c r="FI42">
        <f t="shared" si="86"/>
        <v>0.69689291171070189</v>
      </c>
      <c r="FJ42">
        <f t="shared" si="87"/>
        <v>0</v>
      </c>
      <c r="FK42">
        <f t="shared" si="12"/>
        <v>0</v>
      </c>
      <c r="FP42">
        <v>40</v>
      </c>
      <c r="FQ42">
        <v>10</v>
      </c>
      <c r="FR42" t="e">
        <f t="shared" si="88"/>
        <v>#DIV/0!</v>
      </c>
      <c r="FS42" t="e">
        <f t="shared" si="89"/>
        <v>#NUM!</v>
      </c>
      <c r="FT42" t="e">
        <f t="shared" si="13"/>
        <v>#NUM!</v>
      </c>
      <c r="FY42">
        <v>40</v>
      </c>
      <c r="FZ42">
        <v>0</v>
      </c>
      <c r="GA42">
        <f t="shared" si="90"/>
        <v>0.47491189033795295</v>
      </c>
      <c r="GB42">
        <f t="shared" si="91"/>
        <v>0</v>
      </c>
      <c r="GC42">
        <f t="shared" si="14"/>
        <v>0</v>
      </c>
      <c r="GH42">
        <v>40</v>
      </c>
      <c r="GI42">
        <v>0</v>
      </c>
      <c r="GJ42">
        <f t="shared" si="92"/>
        <v>0.52426727489626945</v>
      </c>
      <c r="GK42">
        <f t="shared" si="93"/>
        <v>0</v>
      </c>
      <c r="GL42">
        <f t="shared" si="15"/>
        <v>0</v>
      </c>
      <c r="GQ42">
        <v>40</v>
      </c>
      <c r="GR42">
        <v>-2.0224719101123583</v>
      </c>
      <c r="GS42">
        <f t="shared" si="94"/>
        <v>0.2947074420054917</v>
      </c>
      <c r="GT42">
        <f t="shared" si="95"/>
        <v>0</v>
      </c>
      <c r="GU42">
        <f t="shared" si="96"/>
        <v>4.0903926271935314</v>
      </c>
      <c r="GZ42">
        <v>40</v>
      </c>
      <c r="HA42">
        <v>-8.90625</v>
      </c>
      <c r="HB42">
        <f t="shared" si="97"/>
        <v>0.25641025641025639</v>
      </c>
      <c r="HC42">
        <f t="shared" si="98"/>
        <v>0</v>
      </c>
      <c r="HD42">
        <f t="shared" si="99"/>
        <v>79.3212890625</v>
      </c>
      <c r="HI42">
        <v>40</v>
      </c>
      <c r="HJ42">
        <v>0</v>
      </c>
      <c r="HK42">
        <f t="shared" si="100"/>
        <v>0.14285714285714285</v>
      </c>
      <c r="HL42">
        <f t="shared" si="101"/>
        <v>0</v>
      </c>
      <c r="HM42">
        <f t="shared" si="102"/>
        <v>0</v>
      </c>
      <c r="HR42">
        <v>119</v>
      </c>
      <c r="HS42">
        <v>38.1</v>
      </c>
      <c r="HT42" t="e">
        <f t="shared" si="103"/>
        <v>#DIV/0!</v>
      </c>
      <c r="HU42" t="e">
        <f t="shared" si="104"/>
        <v>#NUM!</v>
      </c>
      <c r="HV42" t="e">
        <f t="shared" si="105"/>
        <v>#NUM!</v>
      </c>
      <c r="IA42">
        <v>40</v>
      </c>
      <c r="IB42">
        <v>4</v>
      </c>
      <c r="IC42">
        <f t="shared" si="106"/>
        <v>6.1354577467335095E-2</v>
      </c>
      <c r="ID42">
        <f t="shared" si="107"/>
        <v>0</v>
      </c>
      <c r="IE42">
        <f t="shared" si="108"/>
        <v>16</v>
      </c>
      <c r="IJ42">
        <v>40</v>
      </c>
      <c r="IK42">
        <v>-8.1000000000000085</v>
      </c>
      <c r="IL42">
        <f t="shared" si="109"/>
        <v>5.5719033618600478E-2</v>
      </c>
      <c r="IM42">
        <f t="shared" si="110"/>
        <v>0</v>
      </c>
      <c r="IN42">
        <f t="shared" si="111"/>
        <v>65.610000000000142</v>
      </c>
      <c r="IS42">
        <v>40</v>
      </c>
      <c r="IT42">
        <v>71</v>
      </c>
      <c r="IU42">
        <f t="shared" si="112"/>
        <v>0.45792193089838162</v>
      </c>
      <c r="IV42">
        <f t="shared" si="113"/>
        <v>0</v>
      </c>
      <c r="IW42">
        <f t="shared" si="114"/>
        <v>5041</v>
      </c>
      <c r="JJ42">
        <v>40</v>
      </c>
      <c r="JK42">
        <v>0</v>
      </c>
      <c r="JL42">
        <f t="shared" si="115"/>
        <v>0.72504336986401574</v>
      </c>
      <c r="JM42">
        <f t="shared" si="116"/>
        <v>0</v>
      </c>
      <c r="JN42">
        <f t="shared" si="117"/>
        <v>0</v>
      </c>
      <c r="JS42">
        <v>40</v>
      </c>
      <c r="JT42">
        <v>19.567391304347893</v>
      </c>
      <c r="JU42">
        <f t="shared" si="118"/>
        <v>0.61020389765755767</v>
      </c>
      <c r="JV42">
        <f t="shared" si="119"/>
        <v>0</v>
      </c>
      <c r="JW42">
        <f t="shared" si="120"/>
        <v>382.88280245746955</v>
      </c>
      <c r="KB42">
        <v>40</v>
      </c>
      <c r="KC42">
        <v>7.9999999999999929</v>
      </c>
      <c r="KD42">
        <f t="shared" si="121"/>
        <v>0.40843363896255347</v>
      </c>
      <c r="KE42">
        <f t="shared" si="122"/>
        <v>0</v>
      </c>
      <c r="KF42">
        <f t="shared" si="123"/>
        <v>63.999999999999886</v>
      </c>
      <c r="KK42">
        <v>40</v>
      </c>
      <c r="KL42">
        <v>0</v>
      </c>
      <c r="KM42">
        <f t="shared" si="124"/>
        <v>0.2170687581252401</v>
      </c>
      <c r="KN42">
        <f t="shared" si="125"/>
        <v>0</v>
      </c>
      <c r="KO42">
        <f t="shared" si="126"/>
        <v>0</v>
      </c>
      <c r="KT42">
        <v>40</v>
      </c>
      <c r="KU42">
        <v>83.590196078431219</v>
      </c>
      <c r="KV42">
        <f t="shared" si="127"/>
        <v>8.3756543655925483E-2</v>
      </c>
      <c r="KW42">
        <f t="shared" si="128"/>
        <v>0</v>
      </c>
      <c r="KX42">
        <f t="shared" si="129"/>
        <v>6987.3208804305777</v>
      </c>
      <c r="LC42">
        <v>40</v>
      </c>
      <c r="LD42">
        <v>88</v>
      </c>
      <c r="LE42">
        <f t="shared" si="130"/>
        <v>4.2819437902815206E-2</v>
      </c>
      <c r="LF42">
        <f t="shared" si="131"/>
        <v>0</v>
      </c>
      <c r="LG42">
        <f t="shared" si="132"/>
        <v>7744</v>
      </c>
      <c r="LL42">
        <v>40</v>
      </c>
      <c r="LM42">
        <v>4</v>
      </c>
      <c r="LN42">
        <f t="shared" si="133"/>
        <v>0.3870314883864075</v>
      </c>
      <c r="LO42">
        <f t="shared" si="134"/>
        <v>0</v>
      </c>
      <c r="LP42">
        <f t="shared" si="29"/>
        <v>16</v>
      </c>
      <c r="LU42">
        <v>40</v>
      </c>
      <c r="LV42">
        <v>0</v>
      </c>
      <c r="LW42">
        <f t="shared" si="135"/>
        <v>0.80762791647330545</v>
      </c>
      <c r="LX42">
        <f t="shared" si="136"/>
        <v>0</v>
      </c>
      <c r="LY42">
        <f t="shared" si="30"/>
        <v>0</v>
      </c>
      <c r="MH42">
        <f t="shared" si="31"/>
        <v>0</v>
      </c>
      <c r="MM42">
        <v>40</v>
      </c>
      <c r="MN42">
        <v>4</v>
      </c>
      <c r="MO42">
        <f t="shared" si="139"/>
        <v>0.17528119737374256</v>
      </c>
      <c r="MP42">
        <f t="shared" si="140"/>
        <v>0</v>
      </c>
      <c r="MQ42">
        <f t="shared" si="32"/>
        <v>16</v>
      </c>
      <c r="MV42">
        <v>40</v>
      </c>
      <c r="MW42">
        <v>64.099999999999994</v>
      </c>
      <c r="MX42">
        <f t="shared" si="141"/>
        <v>0.94054818469680335</v>
      </c>
      <c r="MY42">
        <f t="shared" si="142"/>
        <v>0</v>
      </c>
      <c r="MZ42">
        <f t="shared" si="33"/>
        <v>4108.8099999999995</v>
      </c>
      <c r="NE42">
        <v>40</v>
      </c>
      <c r="NF42">
        <v>-4.1000000000000085</v>
      </c>
      <c r="NG42">
        <f t="shared" si="143"/>
        <v>0.5829288018789609</v>
      </c>
      <c r="NH42">
        <f t="shared" si="144"/>
        <v>0</v>
      </c>
      <c r="NI42">
        <f t="shared" si="34"/>
        <v>16.81000000000007</v>
      </c>
      <c r="NN42">
        <v>40</v>
      </c>
      <c r="NO42">
        <v>8</v>
      </c>
      <c r="NP42" t="e">
        <f t="shared" si="145"/>
        <v>#DIV/0!</v>
      </c>
      <c r="NQ42" t="e">
        <f t="shared" si="146"/>
        <v>#NUM!</v>
      </c>
      <c r="NR42" t="e">
        <f t="shared" si="35"/>
        <v>#NUM!</v>
      </c>
      <c r="NW42">
        <v>40</v>
      </c>
      <c r="NX42">
        <v>-18.19494949494959</v>
      </c>
      <c r="NY42" t="e">
        <f t="shared" si="147"/>
        <v>#DIV/0!</v>
      </c>
      <c r="NZ42" t="e">
        <f t="shared" si="148"/>
        <v>#NUM!</v>
      </c>
      <c r="OA42" t="e">
        <f t="shared" si="36"/>
        <v>#NUM!</v>
      </c>
      <c r="OF42">
        <v>40</v>
      </c>
      <c r="OG42">
        <f>132-(136)</f>
        <v>-4</v>
      </c>
      <c r="OH42">
        <f t="shared" si="149"/>
        <v>5.1325806438596869E-2</v>
      </c>
      <c r="OI42">
        <f t="shared" si="150"/>
        <v>0</v>
      </c>
      <c r="OJ42">
        <f t="shared" si="37"/>
        <v>16</v>
      </c>
      <c r="OO42">
        <v>40</v>
      </c>
      <c r="OP42">
        <v>0</v>
      </c>
      <c r="OQ42">
        <f t="shared" si="151"/>
        <v>5.302316389623378E-2</v>
      </c>
      <c r="OR42">
        <f t="shared" si="152"/>
        <v>0</v>
      </c>
      <c r="OS42">
        <f t="shared" si="38"/>
        <v>0</v>
      </c>
      <c r="PB42">
        <f t="shared" si="39"/>
        <v>0</v>
      </c>
      <c r="PG42">
        <v>40</v>
      </c>
      <c r="PH42">
        <v>0</v>
      </c>
      <c r="PI42">
        <f t="shared" si="155"/>
        <v>0.48927354407053802</v>
      </c>
      <c r="PJ42">
        <f t="shared" si="156"/>
        <v>0</v>
      </c>
      <c r="PK42">
        <f t="shared" si="40"/>
        <v>0</v>
      </c>
      <c r="PP42">
        <v>40</v>
      </c>
      <c r="PQ42">
        <v>36.1</v>
      </c>
      <c r="PR42">
        <f t="shared" si="157"/>
        <v>0.98628823708559854</v>
      </c>
      <c r="PS42">
        <f t="shared" si="158"/>
        <v>0</v>
      </c>
      <c r="PT42">
        <f t="shared" si="41"/>
        <v>1303.21</v>
      </c>
      <c r="PY42">
        <v>40</v>
      </c>
      <c r="PZ42">
        <v>733.9</v>
      </c>
      <c r="QA42">
        <f t="shared" si="159"/>
        <v>1.0923861065800562</v>
      </c>
      <c r="QB42">
        <f t="shared" si="160"/>
        <v>1107.8552375055174</v>
      </c>
      <c r="QC42">
        <f t="shared" si="42"/>
        <v>139842.51965780792</v>
      </c>
      <c r="QH42">
        <v>40</v>
      </c>
      <c r="QI42">
        <v>1961.9</v>
      </c>
      <c r="QJ42">
        <f t="shared" si="161"/>
        <v>1.1712941861103023</v>
      </c>
      <c r="QK42">
        <f t="shared" si="162"/>
        <v>2054.0876573481378</v>
      </c>
      <c r="QL42">
        <f t="shared" si="43"/>
        <v>8498.5641673376449</v>
      </c>
    </row>
    <row r="43" spans="1:454" x14ac:dyDescent="0.25">
      <c r="A43">
        <v>41</v>
      </c>
      <c r="B43">
        <v>8.02</v>
      </c>
      <c r="C43">
        <f t="shared" si="44"/>
        <v>0.72185274324089932</v>
      </c>
      <c r="D43">
        <f t="shared" si="45"/>
        <v>0</v>
      </c>
      <c r="E43">
        <f t="shared" si="46"/>
        <v>64.320399999999992</v>
      </c>
      <c r="J43">
        <v>41</v>
      </c>
      <c r="K43">
        <v>0</v>
      </c>
      <c r="L43">
        <f t="shared" si="47"/>
        <v>0.33728509080410674</v>
      </c>
      <c r="M43">
        <f t="shared" si="48"/>
        <v>0</v>
      </c>
      <c r="N43">
        <f t="shared" si="49"/>
        <v>0</v>
      </c>
      <c r="S43">
        <v>41</v>
      </c>
      <c r="T43">
        <v>24</v>
      </c>
      <c r="U43">
        <f t="shared" si="50"/>
        <v>0.96358596500477711</v>
      </c>
      <c r="V43">
        <f t="shared" si="51"/>
        <v>0</v>
      </c>
      <c r="W43">
        <f t="shared" si="52"/>
        <v>576</v>
      </c>
      <c r="AB43">
        <v>41</v>
      </c>
      <c r="AC43">
        <v>-1.7999999999999972</v>
      </c>
      <c r="AD43">
        <f t="shared" si="53"/>
        <v>0.38186101039238479</v>
      </c>
      <c r="AE43">
        <f t="shared" si="54"/>
        <v>0</v>
      </c>
      <c r="AF43">
        <f t="shared" si="55"/>
        <v>3.2399999999999896</v>
      </c>
      <c r="AK43">
        <v>41</v>
      </c>
      <c r="AL43">
        <v>3897.3103448275861</v>
      </c>
      <c r="AM43">
        <f t="shared" si="56"/>
        <v>1.3010464707632872</v>
      </c>
      <c r="AN43">
        <f t="shared" si="57"/>
        <v>3610.0223476638685</v>
      </c>
      <c r="AO43">
        <f t="shared" si="58"/>
        <v>82534.39331434021</v>
      </c>
      <c r="AT43">
        <v>41</v>
      </c>
      <c r="AU43">
        <v>394.29</v>
      </c>
      <c r="AV43">
        <f t="shared" si="59"/>
        <v>1.0038117907385462</v>
      </c>
      <c r="AW43">
        <f t="shared" si="60"/>
        <v>45.709387377572192</v>
      </c>
      <c r="AX43">
        <f t="shared" si="61"/>
        <v>121508.4434962271</v>
      </c>
      <c r="BC43">
        <v>41</v>
      </c>
      <c r="BD43">
        <v>0</v>
      </c>
      <c r="BE43">
        <f t="shared" si="62"/>
        <v>0.4649741458798341</v>
      </c>
      <c r="BF43">
        <f t="shared" si="63"/>
        <v>0</v>
      </c>
      <c r="BG43">
        <f t="shared" si="0"/>
        <v>0</v>
      </c>
      <c r="BL43">
        <v>41</v>
      </c>
      <c r="BM43">
        <v>0</v>
      </c>
      <c r="BN43">
        <f t="shared" si="64"/>
        <v>0.18767173308128773</v>
      </c>
      <c r="BO43">
        <f t="shared" si="65"/>
        <v>0</v>
      </c>
      <c r="BP43">
        <f t="shared" si="1"/>
        <v>0</v>
      </c>
      <c r="BU43">
        <v>41</v>
      </c>
      <c r="BV43">
        <v>2634</v>
      </c>
      <c r="BW43">
        <f t="shared" si="66"/>
        <v>1.2193767973021117</v>
      </c>
      <c r="BX43">
        <f t="shared" si="67"/>
        <v>2630.6740577678611</v>
      </c>
      <c r="BY43">
        <f t="shared" si="2"/>
        <v>11.061891731525181</v>
      </c>
      <c r="CD43">
        <v>41</v>
      </c>
      <c r="CE43">
        <v>36.1</v>
      </c>
      <c r="CF43">
        <f t="shared" si="68"/>
        <v>0.87123840925623885</v>
      </c>
      <c r="CG43">
        <f t="shared" si="69"/>
        <v>0</v>
      </c>
      <c r="CH43">
        <f t="shared" si="3"/>
        <v>1303.21</v>
      </c>
      <c r="CM43">
        <v>41</v>
      </c>
      <c r="CN43">
        <v>-1.741935483870904</v>
      </c>
      <c r="CO43">
        <f t="shared" si="70"/>
        <v>0.61585799372359451</v>
      </c>
      <c r="CP43">
        <f t="shared" si="71"/>
        <v>0</v>
      </c>
      <c r="CQ43">
        <f t="shared" si="4"/>
        <v>3.0343392299685603</v>
      </c>
      <c r="CV43">
        <v>41</v>
      </c>
      <c r="CW43">
        <v>-4.215000000000181</v>
      </c>
      <c r="CX43">
        <f t="shared" si="72"/>
        <v>0.28572827554163643</v>
      </c>
      <c r="CY43">
        <f t="shared" si="73"/>
        <v>0</v>
      </c>
      <c r="CZ43">
        <f t="shared" si="5"/>
        <v>17.766225000001526</v>
      </c>
      <c r="DE43">
        <v>41</v>
      </c>
      <c r="DF43">
        <v>0</v>
      </c>
      <c r="DG43">
        <f t="shared" si="74"/>
        <v>0.10629023943270416</v>
      </c>
      <c r="DH43">
        <f t="shared" si="75"/>
        <v>0</v>
      </c>
      <c r="DI43">
        <f t="shared" si="6"/>
        <v>0</v>
      </c>
      <c r="DN43">
        <v>41</v>
      </c>
      <c r="DO43">
        <v>76.2</v>
      </c>
      <c r="DP43">
        <f t="shared" si="76"/>
        <v>0.97449063120272161</v>
      </c>
      <c r="DQ43">
        <f t="shared" si="77"/>
        <v>0</v>
      </c>
      <c r="DR43">
        <f t="shared" si="7"/>
        <v>5806.4400000000005</v>
      </c>
      <c r="DW43">
        <v>41</v>
      </c>
      <c r="DX43">
        <v>12</v>
      </c>
      <c r="DY43">
        <f t="shared" si="78"/>
        <v>0.81414379269081094</v>
      </c>
      <c r="DZ43">
        <f t="shared" si="79"/>
        <v>0</v>
      </c>
      <c r="EA43">
        <f t="shared" si="8"/>
        <v>144</v>
      </c>
      <c r="EF43">
        <v>41</v>
      </c>
      <c r="EG43">
        <v>16.200000000000003</v>
      </c>
      <c r="EH43">
        <f t="shared" si="80"/>
        <v>0.63222168862751804</v>
      </c>
      <c r="EI43">
        <f t="shared" si="81"/>
        <v>0</v>
      </c>
      <c r="EJ43">
        <f t="shared" si="9"/>
        <v>262.44000000000011</v>
      </c>
      <c r="EO43">
        <v>41</v>
      </c>
      <c r="EP43">
        <v>-29.640229885057458</v>
      </c>
      <c r="EQ43">
        <f t="shared" si="82"/>
        <v>0.33001266204361063</v>
      </c>
      <c r="ER43">
        <f t="shared" si="83"/>
        <v>0</v>
      </c>
      <c r="ES43">
        <f t="shared" si="10"/>
        <v>878.54322763905327</v>
      </c>
      <c r="EX43">
        <v>41</v>
      </c>
      <c r="EY43">
        <v>4</v>
      </c>
      <c r="EZ43">
        <f t="shared" si="84"/>
        <v>0.13201657313573417</v>
      </c>
      <c r="FA43">
        <f t="shared" si="85"/>
        <v>0</v>
      </c>
      <c r="FB43">
        <f t="shared" si="11"/>
        <v>16</v>
      </c>
      <c r="FG43">
        <v>41</v>
      </c>
      <c r="FH43">
        <v>8.02</v>
      </c>
      <c r="FI43">
        <f t="shared" si="86"/>
        <v>0.71431523450346945</v>
      </c>
      <c r="FJ43">
        <f t="shared" si="87"/>
        <v>0</v>
      </c>
      <c r="FK43">
        <f t="shared" si="12"/>
        <v>64.320399999999992</v>
      </c>
      <c r="FP43">
        <v>41</v>
      </c>
      <c r="FQ43">
        <v>10</v>
      </c>
      <c r="FR43" t="e">
        <f t="shared" si="88"/>
        <v>#DIV/0!</v>
      </c>
      <c r="FS43" t="e">
        <f t="shared" si="89"/>
        <v>#NUM!</v>
      </c>
      <c r="FT43" t="e">
        <f t="shared" si="13"/>
        <v>#NUM!</v>
      </c>
      <c r="FY43">
        <v>41</v>
      </c>
      <c r="FZ43">
        <v>0</v>
      </c>
      <c r="GA43">
        <f t="shared" si="90"/>
        <v>0.48678468759640176</v>
      </c>
      <c r="GB43">
        <f t="shared" si="91"/>
        <v>0</v>
      </c>
      <c r="GC43">
        <f t="shared" si="14"/>
        <v>0</v>
      </c>
      <c r="GH43">
        <v>41</v>
      </c>
      <c r="GI43">
        <v>0</v>
      </c>
      <c r="GJ43">
        <f t="shared" si="92"/>
        <v>0.53737395676867616</v>
      </c>
      <c r="GK43">
        <f t="shared" si="93"/>
        <v>0</v>
      </c>
      <c r="GL43">
        <f t="shared" si="15"/>
        <v>0</v>
      </c>
      <c r="GQ43">
        <v>41</v>
      </c>
      <c r="GR43">
        <v>5.9775280898876417</v>
      </c>
      <c r="GS43">
        <f t="shared" si="94"/>
        <v>0.30207512805562903</v>
      </c>
      <c r="GT43">
        <f t="shared" si="95"/>
        <v>0</v>
      </c>
      <c r="GU43">
        <f t="shared" si="96"/>
        <v>35.730842065395798</v>
      </c>
      <c r="GZ43">
        <v>41</v>
      </c>
      <c r="HA43">
        <v>-6.40625</v>
      </c>
      <c r="HB43">
        <f t="shared" si="97"/>
        <v>0.26282051282051283</v>
      </c>
      <c r="HC43">
        <f t="shared" si="98"/>
        <v>0</v>
      </c>
      <c r="HD43">
        <f t="shared" si="99"/>
        <v>41.0400390625</v>
      </c>
      <c r="HI43">
        <v>41</v>
      </c>
      <c r="HJ43">
        <v>0</v>
      </c>
      <c r="HK43">
        <f t="shared" si="100"/>
        <v>0.14642857142857144</v>
      </c>
      <c r="HL43">
        <f t="shared" si="101"/>
        <v>0</v>
      </c>
      <c r="HM43">
        <f t="shared" si="102"/>
        <v>0</v>
      </c>
      <c r="HR43">
        <v>120</v>
      </c>
      <c r="HS43">
        <v>38.1</v>
      </c>
      <c r="HT43" t="e">
        <f t="shared" si="103"/>
        <v>#DIV/0!</v>
      </c>
      <c r="HU43" t="e">
        <f t="shared" si="104"/>
        <v>#NUM!</v>
      </c>
      <c r="HV43" t="e">
        <f t="shared" si="105"/>
        <v>#NUM!</v>
      </c>
      <c r="IA43">
        <v>41</v>
      </c>
      <c r="IB43">
        <v>0</v>
      </c>
      <c r="IC43">
        <f t="shared" si="106"/>
        <v>6.2888441904018474E-2</v>
      </c>
      <c r="ID43">
        <f t="shared" si="107"/>
        <v>0</v>
      </c>
      <c r="IE43">
        <f t="shared" si="108"/>
        <v>0</v>
      </c>
      <c r="IJ43">
        <v>41</v>
      </c>
      <c r="IK43">
        <v>-8.1000000000000085</v>
      </c>
      <c r="IL43">
        <f t="shared" si="109"/>
        <v>5.7112009459065492E-2</v>
      </c>
      <c r="IM43">
        <f t="shared" si="110"/>
        <v>0</v>
      </c>
      <c r="IN43">
        <f t="shared" si="111"/>
        <v>65.610000000000142</v>
      </c>
      <c r="IS43">
        <v>41</v>
      </c>
      <c r="IT43">
        <v>20</v>
      </c>
      <c r="IU43">
        <f t="shared" si="112"/>
        <v>0.46936997917084117</v>
      </c>
      <c r="IV43">
        <f t="shared" si="113"/>
        <v>0</v>
      </c>
      <c r="IW43">
        <f t="shared" si="114"/>
        <v>400</v>
      </c>
      <c r="JJ43">
        <v>41</v>
      </c>
      <c r="JK43">
        <v>0</v>
      </c>
      <c r="JL43">
        <f t="shared" si="115"/>
        <v>0.74316945411061619</v>
      </c>
      <c r="JM43">
        <f t="shared" si="116"/>
        <v>0</v>
      </c>
      <c r="JN43">
        <f t="shared" si="117"/>
        <v>0</v>
      </c>
      <c r="JS43">
        <v>41</v>
      </c>
      <c r="JT43">
        <v>19.567391304347893</v>
      </c>
      <c r="JU43">
        <f t="shared" si="118"/>
        <v>0.62545899509899661</v>
      </c>
      <c r="JV43">
        <f t="shared" si="119"/>
        <v>0</v>
      </c>
      <c r="JW43">
        <f t="shared" si="120"/>
        <v>382.88280245746955</v>
      </c>
      <c r="KB43">
        <v>41</v>
      </c>
      <c r="KC43">
        <v>24.1</v>
      </c>
      <c r="KD43">
        <f t="shared" si="121"/>
        <v>0.4186444799366173</v>
      </c>
      <c r="KE43">
        <f t="shared" si="122"/>
        <v>0</v>
      </c>
      <c r="KF43">
        <f t="shared" si="123"/>
        <v>580.81000000000006</v>
      </c>
      <c r="KK43">
        <v>41</v>
      </c>
      <c r="KL43">
        <v>0</v>
      </c>
      <c r="KM43">
        <f t="shared" si="124"/>
        <v>0.22249547707837108</v>
      </c>
      <c r="KN43">
        <f t="shared" si="125"/>
        <v>0</v>
      </c>
      <c r="KO43">
        <f t="shared" si="126"/>
        <v>0</v>
      </c>
      <c r="KT43">
        <v>41</v>
      </c>
      <c r="KU43">
        <v>-17.409803921568781</v>
      </c>
      <c r="KV43">
        <f t="shared" si="127"/>
        <v>8.5850457247323611E-2</v>
      </c>
      <c r="KW43">
        <f t="shared" si="128"/>
        <v>0</v>
      </c>
      <c r="KX43">
        <f t="shared" si="129"/>
        <v>303.10127258747167</v>
      </c>
      <c r="LC43">
        <v>41</v>
      </c>
      <c r="LD43">
        <v>13</v>
      </c>
      <c r="LE43">
        <f t="shared" si="130"/>
        <v>4.3889923850385586E-2</v>
      </c>
      <c r="LF43">
        <f t="shared" si="131"/>
        <v>0</v>
      </c>
      <c r="LG43">
        <f t="shared" si="132"/>
        <v>169</v>
      </c>
      <c r="LL43">
        <v>41</v>
      </c>
      <c r="LM43">
        <v>8</v>
      </c>
      <c r="LN43">
        <f t="shared" si="133"/>
        <v>0.39670727559606767</v>
      </c>
      <c r="LO43">
        <f t="shared" si="134"/>
        <v>0</v>
      </c>
      <c r="LP43">
        <f t="shared" si="29"/>
        <v>64</v>
      </c>
      <c r="LU43">
        <v>41</v>
      </c>
      <c r="LV43">
        <v>4</v>
      </c>
      <c r="LW43">
        <f t="shared" si="135"/>
        <v>0.82781861438513804</v>
      </c>
      <c r="LX43">
        <f t="shared" si="136"/>
        <v>0</v>
      </c>
      <c r="LY43">
        <f t="shared" si="30"/>
        <v>16</v>
      </c>
      <c r="MH43">
        <f t="shared" si="31"/>
        <v>0</v>
      </c>
      <c r="MM43">
        <v>41</v>
      </c>
      <c r="MN43">
        <v>16</v>
      </c>
      <c r="MO43">
        <f t="shared" si="139"/>
        <v>0.17966322730808612</v>
      </c>
      <c r="MP43">
        <f t="shared" si="140"/>
        <v>0</v>
      </c>
      <c r="MQ43">
        <f t="shared" si="32"/>
        <v>256</v>
      </c>
      <c r="MV43">
        <v>41</v>
      </c>
      <c r="MW43">
        <v>84.2</v>
      </c>
      <c r="MX43">
        <f t="shared" si="141"/>
        <v>0.96406188931422343</v>
      </c>
      <c r="MY43">
        <f t="shared" si="142"/>
        <v>0</v>
      </c>
      <c r="MZ43">
        <f t="shared" si="33"/>
        <v>7089.64</v>
      </c>
      <c r="NE43">
        <v>41</v>
      </c>
      <c r="NF43">
        <v>135.80000000000001</v>
      </c>
      <c r="NG43">
        <f t="shared" si="143"/>
        <v>0.59750202192593482</v>
      </c>
      <c r="NH43">
        <f t="shared" si="144"/>
        <v>0</v>
      </c>
      <c r="NI43">
        <f t="shared" si="34"/>
        <v>18441.640000000003</v>
      </c>
      <c r="NN43">
        <v>41</v>
      </c>
      <c r="NO43">
        <v>12</v>
      </c>
      <c r="NP43" t="e">
        <f t="shared" si="145"/>
        <v>#DIV/0!</v>
      </c>
      <c r="NQ43" t="e">
        <f t="shared" si="146"/>
        <v>#NUM!</v>
      </c>
      <c r="NR43" t="e">
        <f t="shared" si="35"/>
        <v>#NUM!</v>
      </c>
      <c r="NW43">
        <v>41</v>
      </c>
      <c r="NX43">
        <v>-22.19494949494959</v>
      </c>
      <c r="NY43" t="e">
        <f t="shared" si="147"/>
        <v>#DIV/0!</v>
      </c>
      <c r="NZ43" t="e">
        <f t="shared" si="148"/>
        <v>#NUM!</v>
      </c>
      <c r="OA43" t="e">
        <f t="shared" si="36"/>
        <v>#NUM!</v>
      </c>
      <c r="OF43">
        <v>41</v>
      </c>
      <c r="OG43">
        <f>148-(136)</f>
        <v>12</v>
      </c>
      <c r="OH43">
        <f t="shared" si="149"/>
        <v>5.260895159956179E-2</v>
      </c>
      <c r="OI43">
        <f t="shared" si="150"/>
        <v>0</v>
      </c>
      <c r="OJ43">
        <f t="shared" si="37"/>
        <v>144</v>
      </c>
      <c r="OO43">
        <v>41</v>
      </c>
      <c r="OP43">
        <v>0</v>
      </c>
      <c r="OQ43">
        <f t="shared" si="151"/>
        <v>5.4348742993639627E-2</v>
      </c>
      <c r="OR43">
        <f t="shared" si="152"/>
        <v>0</v>
      </c>
      <c r="OS43">
        <f t="shared" si="38"/>
        <v>0</v>
      </c>
      <c r="PB43">
        <f t="shared" si="39"/>
        <v>0</v>
      </c>
      <c r="PG43">
        <v>41</v>
      </c>
      <c r="PH43">
        <v>59.9</v>
      </c>
      <c r="PI43">
        <f t="shared" si="155"/>
        <v>0.50150538267230149</v>
      </c>
      <c r="PJ43">
        <f t="shared" si="156"/>
        <v>0</v>
      </c>
      <c r="PK43">
        <f t="shared" si="40"/>
        <v>3588.0099999999998</v>
      </c>
      <c r="PP43">
        <v>41</v>
      </c>
      <c r="PQ43">
        <v>99.9</v>
      </c>
      <c r="PR43">
        <f t="shared" si="157"/>
        <v>1.0109454430127385</v>
      </c>
      <c r="PS43">
        <f t="shared" si="158"/>
        <v>131.25313769958305</v>
      </c>
      <c r="PT43">
        <f t="shared" si="41"/>
        <v>983.01924360901558</v>
      </c>
      <c r="PY43">
        <v>41</v>
      </c>
      <c r="PZ43">
        <v>1101.9000000000001</v>
      </c>
      <c r="QA43">
        <f t="shared" si="159"/>
        <v>1.1196957592445578</v>
      </c>
      <c r="QB43">
        <f t="shared" si="160"/>
        <v>1435.3410777341787</v>
      </c>
      <c r="QC43">
        <f t="shared" si="42"/>
        <v>111182.95232053056</v>
      </c>
      <c r="QH43">
        <v>41</v>
      </c>
      <c r="QI43">
        <v>2341.9</v>
      </c>
      <c r="QJ43">
        <f t="shared" si="161"/>
        <v>1.2005765407630598</v>
      </c>
      <c r="QK43">
        <f t="shared" si="162"/>
        <v>2405.2293080728646</v>
      </c>
      <c r="QL43">
        <f t="shared" si="43"/>
        <v>4010.601260987778</v>
      </c>
    </row>
    <row r="44" spans="1:454" x14ac:dyDescent="0.25">
      <c r="A44">
        <v>42</v>
      </c>
      <c r="B44">
        <v>12</v>
      </c>
      <c r="C44">
        <f t="shared" si="44"/>
        <v>0.73945890771018952</v>
      </c>
      <c r="D44">
        <f t="shared" si="45"/>
        <v>0</v>
      </c>
      <c r="E44">
        <f t="shared" si="46"/>
        <v>144</v>
      </c>
      <c r="J44">
        <v>42</v>
      </c>
      <c r="K44">
        <v>0</v>
      </c>
      <c r="L44">
        <f t="shared" si="47"/>
        <v>0.3455115564334752</v>
      </c>
      <c r="M44">
        <f t="shared" si="48"/>
        <v>0</v>
      </c>
      <c r="N44">
        <f t="shared" si="49"/>
        <v>0</v>
      </c>
      <c r="S44">
        <v>42</v>
      </c>
      <c r="T44">
        <v>91.8</v>
      </c>
      <c r="U44">
        <f t="shared" si="50"/>
        <v>0.98708806171221064</v>
      </c>
      <c r="V44">
        <f t="shared" si="51"/>
        <v>0</v>
      </c>
      <c r="W44">
        <f t="shared" si="52"/>
        <v>8427.24</v>
      </c>
      <c r="AB44">
        <v>42</v>
      </c>
      <c r="AC44">
        <v>10.200000000000003</v>
      </c>
      <c r="AD44">
        <f t="shared" si="53"/>
        <v>0.39117469357268686</v>
      </c>
      <c r="AE44">
        <f t="shared" si="54"/>
        <v>0</v>
      </c>
      <c r="AF44">
        <f t="shared" si="55"/>
        <v>104.04000000000006</v>
      </c>
      <c r="AT44">
        <v>42</v>
      </c>
      <c r="AU44">
        <v>567.19000000000005</v>
      </c>
      <c r="AV44">
        <f t="shared" si="59"/>
        <v>1.0282950051468034</v>
      </c>
      <c r="AW44">
        <f t="shared" si="60"/>
        <v>339.30177174387723</v>
      </c>
      <c r="AX44">
        <f t="shared" si="61"/>
        <v>51933.04457771474</v>
      </c>
      <c r="BC44">
        <v>42</v>
      </c>
      <c r="BD44">
        <v>0</v>
      </c>
      <c r="BE44">
        <f t="shared" si="62"/>
        <v>0.47631497870617151</v>
      </c>
      <c r="BF44">
        <f t="shared" si="63"/>
        <v>0</v>
      </c>
      <c r="BG44">
        <f t="shared" si="0"/>
        <v>0</v>
      </c>
      <c r="BL44">
        <v>42</v>
      </c>
      <c r="BM44">
        <v>0</v>
      </c>
      <c r="BN44">
        <f t="shared" si="64"/>
        <v>0.19224909242473376</v>
      </c>
      <c r="BO44">
        <f t="shared" si="65"/>
        <v>0</v>
      </c>
      <c r="BP44">
        <f t="shared" si="1"/>
        <v>0</v>
      </c>
      <c r="BU44">
        <v>42</v>
      </c>
      <c r="BV44">
        <v>3074</v>
      </c>
      <c r="BW44">
        <f t="shared" si="66"/>
        <v>1.2491176947972853</v>
      </c>
      <c r="BX44">
        <f t="shared" si="67"/>
        <v>2987.3143609241729</v>
      </c>
      <c r="BY44">
        <f t="shared" si="2"/>
        <v>7514.4000219845639</v>
      </c>
      <c r="CD44">
        <v>42</v>
      </c>
      <c r="CE44">
        <v>48.099999999999994</v>
      </c>
      <c r="CF44">
        <f t="shared" si="68"/>
        <v>0.89248812655517151</v>
      </c>
      <c r="CG44">
        <f t="shared" si="69"/>
        <v>0</v>
      </c>
      <c r="CH44">
        <f t="shared" si="3"/>
        <v>2313.6099999999997</v>
      </c>
      <c r="CM44">
        <v>42</v>
      </c>
      <c r="CN44">
        <v>-1.741935483870904</v>
      </c>
      <c r="CO44">
        <f t="shared" si="70"/>
        <v>0.63087892039977977</v>
      </c>
      <c r="CP44">
        <f t="shared" si="71"/>
        <v>0</v>
      </c>
      <c r="CQ44">
        <f t="shared" si="4"/>
        <v>3.0343392299685603</v>
      </c>
      <c r="CV44">
        <v>42</v>
      </c>
      <c r="CW44">
        <v>-4.215000000000181</v>
      </c>
      <c r="CX44">
        <f t="shared" si="72"/>
        <v>0.29269725787192025</v>
      </c>
      <c r="CY44">
        <f t="shared" si="73"/>
        <v>0</v>
      </c>
      <c r="CZ44">
        <f t="shared" si="5"/>
        <v>17.766225000001526</v>
      </c>
      <c r="DE44">
        <v>42</v>
      </c>
      <c r="DF44">
        <v>0</v>
      </c>
      <c r="DG44">
        <f t="shared" si="74"/>
        <v>0.10888268429691646</v>
      </c>
      <c r="DH44">
        <f t="shared" si="75"/>
        <v>0</v>
      </c>
      <c r="DI44">
        <f t="shared" si="6"/>
        <v>0</v>
      </c>
      <c r="DN44">
        <v>42</v>
      </c>
      <c r="DO44">
        <v>140</v>
      </c>
      <c r="DP44">
        <f t="shared" si="76"/>
        <v>0.99825869537839773</v>
      </c>
      <c r="DQ44">
        <f t="shared" si="77"/>
        <v>0</v>
      </c>
      <c r="DR44">
        <f t="shared" si="7"/>
        <v>19600</v>
      </c>
      <c r="DW44">
        <v>42</v>
      </c>
      <c r="DX44">
        <v>12</v>
      </c>
      <c r="DY44">
        <f t="shared" si="78"/>
        <v>0.83400095836619659</v>
      </c>
      <c r="DZ44">
        <f t="shared" si="79"/>
        <v>0</v>
      </c>
      <c r="EA44">
        <f t="shared" si="8"/>
        <v>144</v>
      </c>
      <c r="EF44">
        <v>42</v>
      </c>
      <c r="EG44">
        <v>16.200000000000003</v>
      </c>
      <c r="EH44">
        <f t="shared" si="80"/>
        <v>0.64764172981355506</v>
      </c>
      <c r="EI44">
        <f t="shared" si="81"/>
        <v>0</v>
      </c>
      <c r="EJ44">
        <f t="shared" si="9"/>
        <v>262.44000000000011</v>
      </c>
      <c r="EO44">
        <v>42</v>
      </c>
      <c r="EP44">
        <v>-25.540229885057457</v>
      </c>
      <c r="EQ44">
        <f t="shared" si="82"/>
        <v>0.33806175136174749</v>
      </c>
      <c r="ER44">
        <f t="shared" si="83"/>
        <v>0</v>
      </c>
      <c r="ES44">
        <f t="shared" si="10"/>
        <v>652.303342581582</v>
      </c>
      <c r="EX44">
        <v>42</v>
      </c>
      <c r="EY44">
        <v>4</v>
      </c>
      <c r="EZ44">
        <f t="shared" si="84"/>
        <v>0.1352364895536789</v>
      </c>
      <c r="FA44">
        <f t="shared" si="85"/>
        <v>0</v>
      </c>
      <c r="FB44">
        <f t="shared" si="11"/>
        <v>16</v>
      </c>
      <c r="FG44">
        <v>42</v>
      </c>
      <c r="FH44">
        <v>8.02</v>
      </c>
      <c r="FI44">
        <f t="shared" si="86"/>
        <v>0.73173755729623702</v>
      </c>
      <c r="FJ44">
        <f t="shared" si="87"/>
        <v>0</v>
      </c>
      <c r="FK44">
        <f t="shared" si="12"/>
        <v>64.320399999999992</v>
      </c>
      <c r="FP44">
        <v>42</v>
      </c>
      <c r="FQ44">
        <v>10</v>
      </c>
      <c r="FR44" t="e">
        <f t="shared" si="88"/>
        <v>#DIV/0!</v>
      </c>
      <c r="FS44" t="e">
        <f t="shared" si="89"/>
        <v>#NUM!</v>
      </c>
      <c r="FT44" t="e">
        <f t="shared" si="13"/>
        <v>#NUM!</v>
      </c>
      <c r="FY44">
        <v>42</v>
      </c>
      <c r="FZ44">
        <v>0</v>
      </c>
      <c r="GA44">
        <f t="shared" si="90"/>
        <v>0.49865748485485062</v>
      </c>
      <c r="GB44">
        <f t="shared" si="91"/>
        <v>0</v>
      </c>
      <c r="GC44">
        <f t="shared" si="14"/>
        <v>0</v>
      </c>
      <c r="GH44">
        <v>42</v>
      </c>
      <c r="GI44">
        <v>0</v>
      </c>
      <c r="GJ44">
        <f t="shared" si="92"/>
        <v>0.55048063864108288</v>
      </c>
      <c r="GK44">
        <f t="shared" si="93"/>
        <v>0</v>
      </c>
      <c r="GL44">
        <f t="shared" si="15"/>
        <v>0</v>
      </c>
      <c r="GQ44">
        <v>42</v>
      </c>
      <c r="GR44">
        <v>5.9775280898876417</v>
      </c>
      <c r="GS44">
        <f t="shared" si="94"/>
        <v>0.3094428141057663</v>
      </c>
      <c r="GT44">
        <f t="shared" si="95"/>
        <v>0</v>
      </c>
      <c r="GU44">
        <f t="shared" si="96"/>
        <v>35.730842065395798</v>
      </c>
      <c r="GZ44">
        <v>42</v>
      </c>
      <c r="HA44">
        <v>3.59375</v>
      </c>
      <c r="HB44">
        <f t="shared" si="97"/>
        <v>0.26923076923076922</v>
      </c>
      <c r="HC44">
        <f t="shared" si="98"/>
        <v>0</v>
      </c>
      <c r="HD44">
        <f t="shared" si="99"/>
        <v>12.9150390625</v>
      </c>
      <c r="HI44">
        <v>42</v>
      </c>
      <c r="HJ44">
        <v>0</v>
      </c>
      <c r="HK44">
        <f t="shared" si="100"/>
        <v>0.15</v>
      </c>
      <c r="HL44">
        <f t="shared" si="101"/>
        <v>0</v>
      </c>
      <c r="HM44">
        <f t="shared" si="102"/>
        <v>0</v>
      </c>
      <c r="HR44">
        <v>121</v>
      </c>
      <c r="HS44">
        <v>38.1</v>
      </c>
      <c r="HT44" t="e">
        <f t="shared" si="103"/>
        <v>#DIV/0!</v>
      </c>
      <c r="HU44" t="e">
        <f t="shared" si="104"/>
        <v>#NUM!</v>
      </c>
      <c r="HV44" t="e">
        <f t="shared" si="105"/>
        <v>#NUM!</v>
      </c>
      <c r="IA44">
        <v>42</v>
      </c>
      <c r="IB44">
        <v>0</v>
      </c>
      <c r="IC44">
        <f t="shared" si="106"/>
        <v>6.442230634070184E-2</v>
      </c>
      <c r="ID44">
        <f t="shared" si="107"/>
        <v>0</v>
      </c>
      <c r="IE44">
        <f t="shared" si="108"/>
        <v>0</v>
      </c>
      <c r="IJ44">
        <v>42</v>
      </c>
      <c r="IK44">
        <v>-4.1000000000000085</v>
      </c>
      <c r="IL44">
        <f t="shared" si="109"/>
        <v>5.85049852995305E-2</v>
      </c>
      <c r="IM44">
        <f t="shared" si="110"/>
        <v>0</v>
      </c>
      <c r="IN44">
        <f t="shared" si="111"/>
        <v>16.81000000000007</v>
      </c>
      <c r="IS44">
        <v>42</v>
      </c>
      <c r="IT44">
        <v>36</v>
      </c>
      <c r="IU44">
        <f t="shared" si="112"/>
        <v>0.48081802744330071</v>
      </c>
      <c r="IV44">
        <f t="shared" si="113"/>
        <v>0</v>
      </c>
      <c r="IW44">
        <f t="shared" si="114"/>
        <v>1296</v>
      </c>
      <c r="JJ44">
        <v>42</v>
      </c>
      <c r="JK44">
        <v>0</v>
      </c>
      <c r="JL44">
        <f t="shared" si="115"/>
        <v>0.76129553835721653</v>
      </c>
      <c r="JM44">
        <f t="shared" si="116"/>
        <v>0</v>
      </c>
      <c r="JN44">
        <f t="shared" si="117"/>
        <v>0</v>
      </c>
      <c r="JS44">
        <v>42</v>
      </c>
      <c r="JT44">
        <v>-16.232608695652104</v>
      </c>
      <c r="JU44">
        <f t="shared" si="118"/>
        <v>0.64071409254043554</v>
      </c>
      <c r="JV44">
        <f t="shared" si="119"/>
        <v>0</v>
      </c>
      <c r="JW44">
        <f t="shared" si="120"/>
        <v>263.4975850661603</v>
      </c>
      <c r="KB44">
        <v>42</v>
      </c>
      <c r="KC44">
        <v>-24</v>
      </c>
      <c r="KD44">
        <f t="shared" si="121"/>
        <v>0.42885532091068113</v>
      </c>
      <c r="KE44">
        <f t="shared" si="122"/>
        <v>0</v>
      </c>
      <c r="KF44">
        <f t="shared" si="123"/>
        <v>576</v>
      </c>
      <c r="KK44">
        <v>42</v>
      </c>
      <c r="KL44">
        <v>0</v>
      </c>
      <c r="KM44">
        <f t="shared" si="124"/>
        <v>0.2279221960315021</v>
      </c>
      <c r="KN44">
        <f t="shared" si="125"/>
        <v>0</v>
      </c>
      <c r="KO44">
        <f t="shared" si="126"/>
        <v>0</v>
      </c>
      <c r="KT44">
        <v>42</v>
      </c>
      <c r="KU44">
        <v>-5.4098039215687805</v>
      </c>
      <c r="KV44">
        <f t="shared" si="127"/>
        <v>8.7944370838721753E-2</v>
      </c>
      <c r="KW44">
        <f t="shared" si="128"/>
        <v>0</v>
      </c>
      <c r="KX44">
        <f t="shared" si="129"/>
        <v>29.265978469820958</v>
      </c>
      <c r="LC44">
        <v>42</v>
      </c>
      <c r="LD44">
        <v>96</v>
      </c>
      <c r="LE44">
        <f t="shared" si="130"/>
        <v>4.4960409797955965E-2</v>
      </c>
      <c r="LF44">
        <f t="shared" si="131"/>
        <v>0</v>
      </c>
      <c r="LG44">
        <f t="shared" si="132"/>
        <v>9216</v>
      </c>
      <c r="LL44">
        <v>42</v>
      </c>
      <c r="LM44">
        <v>8</v>
      </c>
      <c r="LN44">
        <f t="shared" si="133"/>
        <v>0.40638306280572783</v>
      </c>
      <c r="LO44">
        <f t="shared" si="134"/>
        <v>0</v>
      </c>
      <c r="LP44">
        <f t="shared" si="29"/>
        <v>64</v>
      </c>
      <c r="LU44">
        <v>42</v>
      </c>
      <c r="LV44">
        <v>0</v>
      </c>
      <c r="LW44">
        <f t="shared" si="135"/>
        <v>0.84800931229697074</v>
      </c>
      <c r="LX44">
        <f t="shared" si="136"/>
        <v>0</v>
      </c>
      <c r="LY44">
        <f t="shared" si="30"/>
        <v>0</v>
      </c>
      <c r="MH44">
        <f t="shared" si="31"/>
        <v>0</v>
      </c>
      <c r="MM44">
        <v>42</v>
      </c>
      <c r="MN44">
        <v>0</v>
      </c>
      <c r="MO44">
        <f t="shared" si="139"/>
        <v>0.18404525724242968</v>
      </c>
      <c r="MP44">
        <f t="shared" si="140"/>
        <v>0</v>
      </c>
      <c r="MQ44">
        <f t="shared" si="32"/>
        <v>0</v>
      </c>
      <c r="MV44">
        <v>42</v>
      </c>
      <c r="MW44">
        <v>164</v>
      </c>
      <c r="MX44">
        <f t="shared" si="141"/>
        <v>0.98757559393164351</v>
      </c>
      <c r="MY44">
        <f t="shared" si="142"/>
        <v>0</v>
      </c>
      <c r="MZ44">
        <f t="shared" si="33"/>
        <v>26896</v>
      </c>
      <c r="NE44">
        <v>42</v>
      </c>
      <c r="NF44">
        <v>12</v>
      </c>
      <c r="NG44">
        <f t="shared" si="143"/>
        <v>0.61207524197290886</v>
      </c>
      <c r="NH44">
        <f t="shared" si="144"/>
        <v>0</v>
      </c>
      <c r="NI44">
        <f t="shared" si="34"/>
        <v>144</v>
      </c>
      <c r="NN44">
        <v>42</v>
      </c>
      <c r="NO44">
        <v>8</v>
      </c>
      <c r="NP44" t="e">
        <f t="shared" si="145"/>
        <v>#DIV/0!</v>
      </c>
      <c r="NQ44" t="e">
        <f t="shared" si="146"/>
        <v>#NUM!</v>
      </c>
      <c r="NR44" t="e">
        <f t="shared" si="35"/>
        <v>#NUM!</v>
      </c>
      <c r="NW44">
        <v>42</v>
      </c>
      <c r="NX44">
        <v>-22.19494949494959</v>
      </c>
      <c r="NY44" t="e">
        <f t="shared" si="147"/>
        <v>#DIV/0!</v>
      </c>
      <c r="NZ44" t="e">
        <f t="shared" si="148"/>
        <v>#NUM!</v>
      </c>
      <c r="OA44" t="e">
        <f t="shared" si="36"/>
        <v>#NUM!</v>
      </c>
      <c r="OF44">
        <v>42</v>
      </c>
      <c r="OG44">
        <f>132-(136)</f>
        <v>-4</v>
      </c>
      <c r="OH44">
        <f t="shared" si="149"/>
        <v>5.3892096760526718E-2</v>
      </c>
      <c r="OI44">
        <f t="shared" si="150"/>
        <v>0</v>
      </c>
      <c r="OJ44">
        <f t="shared" si="37"/>
        <v>16</v>
      </c>
      <c r="OO44">
        <v>42</v>
      </c>
      <c r="OP44">
        <v>0</v>
      </c>
      <c r="OQ44">
        <f t="shared" si="151"/>
        <v>5.5674322091045468E-2</v>
      </c>
      <c r="OR44">
        <f t="shared" si="152"/>
        <v>0</v>
      </c>
      <c r="OS44">
        <f t="shared" si="38"/>
        <v>0</v>
      </c>
      <c r="PB44">
        <f t="shared" si="39"/>
        <v>0</v>
      </c>
      <c r="PG44">
        <v>42</v>
      </c>
      <c r="PH44">
        <v>-4</v>
      </c>
      <c r="PI44">
        <f t="shared" si="155"/>
        <v>0.51373722127406496</v>
      </c>
      <c r="PJ44">
        <f t="shared" si="156"/>
        <v>0</v>
      </c>
      <c r="PK44">
        <f t="shared" si="40"/>
        <v>16</v>
      </c>
      <c r="PP44">
        <v>42</v>
      </c>
      <c r="PQ44">
        <v>159.9</v>
      </c>
      <c r="PR44">
        <f t="shared" si="157"/>
        <v>1.0356026489398784</v>
      </c>
      <c r="PS44">
        <f t="shared" si="158"/>
        <v>426.93195500057129</v>
      </c>
      <c r="PT44">
        <f t="shared" si="41"/>
        <v>71306.064991427149</v>
      </c>
      <c r="PY44">
        <v>42</v>
      </c>
      <c r="PZ44">
        <v>1501.9</v>
      </c>
      <c r="QA44">
        <f t="shared" si="159"/>
        <v>1.1470054119090591</v>
      </c>
      <c r="QB44">
        <f t="shared" si="160"/>
        <v>1762.8269179628401</v>
      </c>
      <c r="QC44">
        <f t="shared" si="42"/>
        <v>68082.856517586624</v>
      </c>
      <c r="QH44">
        <v>42</v>
      </c>
      <c r="QI44">
        <v>2711.9</v>
      </c>
      <c r="QJ44">
        <f t="shared" si="161"/>
        <v>1.2298588954158174</v>
      </c>
      <c r="QK44">
        <f t="shared" si="162"/>
        <v>2756.3709587975914</v>
      </c>
      <c r="QL44">
        <f t="shared" si="43"/>
        <v>1977.6661763770601</v>
      </c>
    </row>
    <row r="45" spans="1:454" x14ac:dyDescent="0.25">
      <c r="A45">
        <v>43</v>
      </c>
      <c r="B45">
        <v>8.02</v>
      </c>
      <c r="C45">
        <f t="shared" si="44"/>
        <v>0.75706507217947971</v>
      </c>
      <c r="D45">
        <f t="shared" si="45"/>
        <v>0</v>
      </c>
      <c r="E45">
        <f t="shared" si="46"/>
        <v>64.320399999999992</v>
      </c>
      <c r="J45">
        <v>43</v>
      </c>
      <c r="K45">
        <v>0</v>
      </c>
      <c r="L45">
        <f t="shared" si="47"/>
        <v>0.35373802206284366</v>
      </c>
      <c r="M45">
        <f t="shared" si="48"/>
        <v>0</v>
      </c>
      <c r="N45">
        <f t="shared" si="49"/>
        <v>0</v>
      </c>
      <c r="S45">
        <v>43</v>
      </c>
      <c r="T45">
        <v>220</v>
      </c>
      <c r="U45">
        <f t="shared" si="50"/>
        <v>1.0105901584196442</v>
      </c>
      <c r="V45">
        <f t="shared" si="51"/>
        <v>126.99271465725703</v>
      </c>
      <c r="W45">
        <f t="shared" si="52"/>
        <v>8650.3551268264127</v>
      </c>
      <c r="AB45">
        <v>43</v>
      </c>
      <c r="AC45">
        <v>2.2000000000000028</v>
      </c>
      <c r="AD45">
        <f t="shared" si="53"/>
        <v>0.40048837675298893</v>
      </c>
      <c r="AE45">
        <f t="shared" si="54"/>
        <v>0</v>
      </c>
      <c r="AF45">
        <f t="shared" si="55"/>
        <v>4.8400000000000123</v>
      </c>
      <c r="AT45">
        <v>43</v>
      </c>
      <c r="AU45">
        <v>749.19</v>
      </c>
      <c r="AV45">
        <f t="shared" si="59"/>
        <v>1.0527782195550608</v>
      </c>
      <c r="AW45">
        <f t="shared" si="60"/>
        <v>632.89415611018228</v>
      </c>
      <c r="AX45">
        <f t="shared" si="61"/>
        <v>13524.723306044867</v>
      </c>
      <c r="BC45">
        <v>43</v>
      </c>
      <c r="BD45">
        <v>0</v>
      </c>
      <c r="BE45">
        <f t="shared" si="62"/>
        <v>0.48765581153250892</v>
      </c>
      <c r="BF45">
        <f t="shared" si="63"/>
        <v>0</v>
      </c>
      <c r="BG45">
        <f t="shared" si="0"/>
        <v>0</v>
      </c>
      <c r="BL45">
        <v>43</v>
      </c>
      <c r="BM45">
        <v>0</v>
      </c>
      <c r="BN45">
        <f t="shared" si="64"/>
        <v>0.19682645176817981</v>
      </c>
      <c r="BO45">
        <f t="shared" si="65"/>
        <v>0</v>
      </c>
      <c r="BP45">
        <f t="shared" si="1"/>
        <v>0</v>
      </c>
      <c r="BU45">
        <v>43</v>
      </c>
      <c r="BV45">
        <v>3654</v>
      </c>
      <c r="BW45">
        <f t="shared" si="66"/>
        <v>1.2788585922924587</v>
      </c>
      <c r="BX45">
        <f t="shared" si="67"/>
        <v>3343.9546640804851</v>
      </c>
      <c r="BY45">
        <f t="shared" si="2"/>
        <v>96128.11032544481</v>
      </c>
      <c r="CD45">
        <v>43</v>
      </c>
      <c r="CE45">
        <v>64.05</v>
      </c>
      <c r="CF45">
        <f t="shared" si="68"/>
        <v>0.91373784385410417</v>
      </c>
      <c r="CG45">
        <f t="shared" si="69"/>
        <v>0</v>
      </c>
      <c r="CH45">
        <f t="shared" si="3"/>
        <v>4102.4024999999992</v>
      </c>
      <c r="CM45">
        <v>43</v>
      </c>
      <c r="CN45">
        <v>-1.741935483870904</v>
      </c>
      <c r="CO45">
        <f t="shared" si="70"/>
        <v>0.64589984707596504</v>
      </c>
      <c r="CP45">
        <f t="shared" si="71"/>
        <v>0</v>
      </c>
      <c r="CQ45">
        <f t="shared" si="4"/>
        <v>3.0343392299685603</v>
      </c>
      <c r="CV45">
        <v>43</v>
      </c>
      <c r="CW45">
        <v>-8.215000000000181</v>
      </c>
      <c r="CX45">
        <f t="shared" si="72"/>
        <v>0.29966624020220406</v>
      </c>
      <c r="CY45">
        <f t="shared" si="73"/>
        <v>0</v>
      </c>
      <c r="CZ45">
        <f t="shared" si="5"/>
        <v>67.486225000002975</v>
      </c>
      <c r="DE45">
        <v>43</v>
      </c>
      <c r="DF45">
        <v>0</v>
      </c>
      <c r="DG45">
        <f t="shared" si="74"/>
        <v>0.11147512916112876</v>
      </c>
      <c r="DH45">
        <f t="shared" si="75"/>
        <v>0</v>
      </c>
      <c r="DI45">
        <f t="shared" si="6"/>
        <v>0</v>
      </c>
      <c r="DN45">
        <v>43</v>
      </c>
      <c r="DO45">
        <v>296</v>
      </c>
      <c r="DP45">
        <f t="shared" si="76"/>
        <v>1.022026759554074</v>
      </c>
      <c r="DQ45">
        <f t="shared" si="77"/>
        <v>264.13561346596794</v>
      </c>
      <c r="DR45">
        <f t="shared" si="7"/>
        <v>1015.3391291902039</v>
      </c>
      <c r="DW45">
        <v>43</v>
      </c>
      <c r="DX45">
        <v>16</v>
      </c>
      <c r="DY45">
        <f t="shared" si="78"/>
        <v>0.85385812404158223</v>
      </c>
      <c r="DZ45">
        <f t="shared" si="79"/>
        <v>0</v>
      </c>
      <c r="EA45">
        <f t="shared" si="8"/>
        <v>256</v>
      </c>
      <c r="EF45">
        <v>43</v>
      </c>
      <c r="EG45">
        <v>16.200000000000003</v>
      </c>
      <c r="EH45">
        <f t="shared" si="80"/>
        <v>0.66306177099959207</v>
      </c>
      <c r="EI45">
        <f t="shared" si="81"/>
        <v>0</v>
      </c>
      <c r="EJ45">
        <f t="shared" si="9"/>
        <v>262.44000000000011</v>
      </c>
      <c r="EO45">
        <v>43</v>
      </c>
      <c r="EP45">
        <v>-29.640229885057458</v>
      </c>
      <c r="EQ45">
        <f t="shared" si="82"/>
        <v>0.34611084067988435</v>
      </c>
      <c r="ER45">
        <f t="shared" si="83"/>
        <v>0</v>
      </c>
      <c r="ES45">
        <f t="shared" si="10"/>
        <v>878.54322763905327</v>
      </c>
      <c r="EX45">
        <v>43</v>
      </c>
      <c r="EY45">
        <v>4</v>
      </c>
      <c r="EZ45">
        <f t="shared" si="84"/>
        <v>0.13845640597162365</v>
      </c>
      <c r="FA45">
        <f t="shared" si="85"/>
        <v>0</v>
      </c>
      <c r="FB45">
        <f t="shared" si="11"/>
        <v>16</v>
      </c>
      <c r="FG45">
        <v>43</v>
      </c>
      <c r="FH45">
        <v>8.02</v>
      </c>
      <c r="FI45">
        <f t="shared" si="86"/>
        <v>0.74915988008900458</v>
      </c>
      <c r="FJ45">
        <f t="shared" si="87"/>
        <v>0</v>
      </c>
      <c r="FK45">
        <f t="shared" si="12"/>
        <v>64.320399999999992</v>
      </c>
      <c r="FP45">
        <v>43</v>
      </c>
      <c r="FQ45">
        <v>12</v>
      </c>
      <c r="FR45" t="e">
        <f t="shared" si="88"/>
        <v>#DIV/0!</v>
      </c>
      <c r="FS45" t="e">
        <f t="shared" si="89"/>
        <v>#NUM!</v>
      </c>
      <c r="FT45" t="e">
        <f t="shared" si="13"/>
        <v>#NUM!</v>
      </c>
      <c r="FY45">
        <v>43</v>
      </c>
      <c r="FZ45">
        <v>0</v>
      </c>
      <c r="GA45">
        <f t="shared" si="90"/>
        <v>0.51053028211329943</v>
      </c>
      <c r="GB45">
        <f t="shared" si="91"/>
        <v>0</v>
      </c>
      <c r="GC45">
        <f t="shared" si="14"/>
        <v>0</v>
      </c>
      <c r="GH45">
        <v>43</v>
      </c>
      <c r="GI45">
        <v>0</v>
      </c>
      <c r="GJ45">
        <f t="shared" si="92"/>
        <v>0.56358732051348959</v>
      </c>
      <c r="GK45">
        <f t="shared" si="93"/>
        <v>0</v>
      </c>
      <c r="GL45">
        <f t="shared" si="15"/>
        <v>0</v>
      </c>
      <c r="GQ45">
        <v>43</v>
      </c>
      <c r="GR45">
        <v>5.9775280898876417</v>
      </c>
      <c r="GS45">
        <f t="shared" si="94"/>
        <v>0.31681050015590362</v>
      </c>
      <c r="GT45">
        <f t="shared" si="95"/>
        <v>0</v>
      </c>
      <c r="GU45">
        <f t="shared" si="96"/>
        <v>35.730842065395798</v>
      </c>
      <c r="GZ45">
        <v>43</v>
      </c>
      <c r="HA45">
        <v>-8.90625</v>
      </c>
      <c r="HB45">
        <f t="shared" si="97"/>
        <v>0.27564102564102566</v>
      </c>
      <c r="HC45">
        <f t="shared" si="98"/>
        <v>0</v>
      </c>
      <c r="HD45">
        <f t="shared" si="99"/>
        <v>79.3212890625</v>
      </c>
      <c r="HI45">
        <v>43</v>
      </c>
      <c r="HJ45">
        <v>0</v>
      </c>
      <c r="HK45">
        <f t="shared" si="100"/>
        <v>0.15357142857142858</v>
      </c>
      <c r="HL45">
        <f t="shared" si="101"/>
        <v>0</v>
      </c>
      <c r="HM45">
        <f t="shared" si="102"/>
        <v>0</v>
      </c>
      <c r="HR45">
        <v>122</v>
      </c>
      <c r="HS45">
        <v>38.1</v>
      </c>
      <c r="HT45" t="e">
        <f t="shared" si="103"/>
        <v>#DIV/0!</v>
      </c>
      <c r="HU45" t="e">
        <f t="shared" si="104"/>
        <v>#NUM!</v>
      </c>
      <c r="HV45" t="e">
        <f t="shared" si="105"/>
        <v>#NUM!</v>
      </c>
      <c r="IA45">
        <v>43</v>
      </c>
      <c r="IB45">
        <v>0</v>
      </c>
      <c r="IC45">
        <f t="shared" si="106"/>
        <v>6.595617077738522E-2</v>
      </c>
      <c r="ID45">
        <f t="shared" si="107"/>
        <v>0</v>
      </c>
      <c r="IE45">
        <f t="shared" si="108"/>
        <v>0</v>
      </c>
      <c r="IJ45">
        <v>43</v>
      </c>
      <c r="IK45">
        <v>-8.1000000000000085</v>
      </c>
      <c r="IL45">
        <f t="shared" si="109"/>
        <v>5.9897961139995515E-2</v>
      </c>
      <c r="IM45">
        <f t="shared" si="110"/>
        <v>0</v>
      </c>
      <c r="IN45">
        <f t="shared" si="111"/>
        <v>65.610000000000142</v>
      </c>
      <c r="IS45">
        <v>43</v>
      </c>
      <c r="IT45">
        <v>33</v>
      </c>
      <c r="IU45">
        <f t="shared" si="112"/>
        <v>0.49226607571576025</v>
      </c>
      <c r="IV45">
        <f t="shared" si="113"/>
        <v>0</v>
      </c>
      <c r="IW45">
        <f t="shared" si="114"/>
        <v>1089</v>
      </c>
      <c r="JJ45">
        <v>43</v>
      </c>
      <c r="JK45">
        <v>0</v>
      </c>
      <c r="JL45">
        <f t="shared" si="115"/>
        <v>0.77942162260381698</v>
      </c>
      <c r="JM45">
        <f t="shared" si="116"/>
        <v>0</v>
      </c>
      <c r="JN45">
        <f t="shared" si="117"/>
        <v>0</v>
      </c>
      <c r="JS45">
        <v>43</v>
      </c>
      <c r="JT45">
        <v>-12.232608695652104</v>
      </c>
      <c r="JU45">
        <f t="shared" si="118"/>
        <v>0.65596918998187448</v>
      </c>
      <c r="JV45">
        <f t="shared" si="119"/>
        <v>0</v>
      </c>
      <c r="JW45">
        <f t="shared" si="120"/>
        <v>149.63671550094347</v>
      </c>
      <c r="KB45">
        <v>43</v>
      </c>
      <c r="KC45">
        <v>-12</v>
      </c>
      <c r="KD45">
        <f t="shared" si="121"/>
        <v>0.43906616188474495</v>
      </c>
      <c r="KE45">
        <f t="shared" si="122"/>
        <v>0</v>
      </c>
      <c r="KF45">
        <f t="shared" si="123"/>
        <v>144</v>
      </c>
      <c r="KK45">
        <v>43</v>
      </c>
      <c r="KL45">
        <v>0</v>
      </c>
      <c r="KM45">
        <f t="shared" si="124"/>
        <v>0.23334891498463309</v>
      </c>
      <c r="KN45">
        <f t="shared" si="125"/>
        <v>0</v>
      </c>
      <c r="KO45">
        <f t="shared" si="126"/>
        <v>0</v>
      </c>
      <c r="KT45">
        <v>43</v>
      </c>
      <c r="KU45">
        <v>-9.4098039215687805</v>
      </c>
      <c r="KV45">
        <f t="shared" si="127"/>
        <v>9.0038284430119894E-2</v>
      </c>
      <c r="KW45">
        <f t="shared" si="128"/>
        <v>0</v>
      </c>
      <c r="KX45">
        <f t="shared" si="129"/>
        <v>88.544409842371195</v>
      </c>
      <c r="LC45">
        <v>43</v>
      </c>
      <c r="LD45">
        <v>28</v>
      </c>
      <c r="LE45">
        <f t="shared" si="130"/>
        <v>4.6030895745526344E-2</v>
      </c>
      <c r="LF45">
        <f t="shared" si="131"/>
        <v>0</v>
      </c>
      <c r="LG45">
        <f t="shared" si="132"/>
        <v>784</v>
      </c>
      <c r="LL45">
        <v>43</v>
      </c>
      <c r="LM45">
        <v>36</v>
      </c>
      <c r="LN45">
        <f t="shared" si="133"/>
        <v>0.41605885001538806</v>
      </c>
      <c r="LO45">
        <f t="shared" si="134"/>
        <v>0</v>
      </c>
      <c r="LP45">
        <f t="shared" si="29"/>
        <v>1296</v>
      </c>
      <c r="LU45">
        <v>43</v>
      </c>
      <c r="LV45">
        <v>4</v>
      </c>
      <c r="LW45">
        <f t="shared" si="135"/>
        <v>0.86820001020880333</v>
      </c>
      <c r="LX45">
        <f t="shared" si="136"/>
        <v>0</v>
      </c>
      <c r="LY45">
        <f t="shared" si="30"/>
        <v>16</v>
      </c>
      <c r="MH45">
        <f t="shared" si="31"/>
        <v>0</v>
      </c>
      <c r="MM45">
        <v>43</v>
      </c>
      <c r="MN45">
        <v>4</v>
      </c>
      <c r="MO45">
        <f t="shared" si="139"/>
        <v>0.18842728717677326</v>
      </c>
      <c r="MP45">
        <f t="shared" si="140"/>
        <v>0</v>
      </c>
      <c r="MQ45">
        <f t="shared" si="32"/>
        <v>16</v>
      </c>
      <c r="MV45">
        <v>43</v>
      </c>
      <c r="MW45">
        <v>256</v>
      </c>
      <c r="MX45">
        <f t="shared" si="141"/>
        <v>1.0110892985490636</v>
      </c>
      <c r="MY45">
        <f t="shared" si="142"/>
        <v>132.97819263762062</v>
      </c>
      <c r="MZ45">
        <f t="shared" si="33"/>
        <v>15134.365086706381</v>
      </c>
      <c r="NE45">
        <v>43</v>
      </c>
      <c r="NF45">
        <v>43.8</v>
      </c>
      <c r="NG45">
        <f t="shared" si="143"/>
        <v>0.62664846201988289</v>
      </c>
      <c r="NH45">
        <f t="shared" si="144"/>
        <v>0</v>
      </c>
      <c r="NI45">
        <f t="shared" si="34"/>
        <v>1918.4399999999998</v>
      </c>
      <c r="NN45">
        <v>43</v>
      </c>
      <c r="NO45">
        <v>12</v>
      </c>
      <c r="NP45" t="e">
        <f t="shared" si="145"/>
        <v>#DIV/0!</v>
      </c>
      <c r="NQ45" t="e">
        <f t="shared" si="146"/>
        <v>#NUM!</v>
      </c>
      <c r="NR45" t="e">
        <f t="shared" si="35"/>
        <v>#NUM!</v>
      </c>
      <c r="NW45">
        <v>43</v>
      </c>
      <c r="NX45">
        <v>-22.19494949494959</v>
      </c>
      <c r="NY45" t="e">
        <f t="shared" si="147"/>
        <v>#DIV/0!</v>
      </c>
      <c r="NZ45" t="e">
        <f t="shared" si="148"/>
        <v>#NUM!</v>
      </c>
      <c r="OA45" t="e">
        <f t="shared" si="36"/>
        <v>#NUM!</v>
      </c>
      <c r="OF45">
        <v>43</v>
      </c>
      <c r="OG45">
        <f>128-(136)</f>
        <v>-8</v>
      </c>
      <c r="OH45">
        <f t="shared" si="149"/>
        <v>5.517524192149164E-2</v>
      </c>
      <c r="OI45">
        <f t="shared" si="150"/>
        <v>0</v>
      </c>
      <c r="OJ45">
        <f t="shared" si="37"/>
        <v>64</v>
      </c>
      <c r="OO45">
        <v>43</v>
      </c>
      <c r="OP45">
        <v>0</v>
      </c>
      <c r="OQ45">
        <f t="shared" si="151"/>
        <v>5.6999901188451316E-2</v>
      </c>
      <c r="OR45">
        <f t="shared" si="152"/>
        <v>0</v>
      </c>
      <c r="OS45">
        <f t="shared" si="38"/>
        <v>0</v>
      </c>
      <c r="PB45">
        <f t="shared" si="39"/>
        <v>0</v>
      </c>
      <c r="PG45">
        <v>43</v>
      </c>
      <c r="PH45">
        <v>0</v>
      </c>
      <c r="PI45">
        <f t="shared" si="155"/>
        <v>0.52596905987582832</v>
      </c>
      <c r="PJ45">
        <f t="shared" si="156"/>
        <v>0</v>
      </c>
      <c r="PK45">
        <f t="shared" si="40"/>
        <v>0</v>
      </c>
      <c r="PP45">
        <v>43</v>
      </c>
      <c r="PQ45">
        <v>426.9</v>
      </c>
      <c r="PR45">
        <f t="shared" si="157"/>
        <v>1.0602598548670183</v>
      </c>
      <c r="PS45">
        <f t="shared" si="158"/>
        <v>722.61077230155956</v>
      </c>
      <c r="PT45">
        <f t="shared" si="41"/>
        <v>87444.860855184816</v>
      </c>
      <c r="PY45">
        <v>43</v>
      </c>
      <c r="PZ45">
        <v>2001.9</v>
      </c>
      <c r="QA45">
        <f t="shared" si="159"/>
        <v>1.1743150645735605</v>
      </c>
      <c r="QB45">
        <f t="shared" si="160"/>
        <v>2090.3127581915014</v>
      </c>
      <c r="QC45">
        <f t="shared" si="42"/>
        <v>7816.815811028885</v>
      </c>
      <c r="QH45">
        <v>43</v>
      </c>
      <c r="QI45">
        <v>3261.9</v>
      </c>
      <c r="QJ45">
        <f t="shared" si="161"/>
        <v>1.259141250068575</v>
      </c>
      <c r="QK45">
        <f t="shared" si="162"/>
        <v>3107.5126095223181</v>
      </c>
      <c r="QL45">
        <f t="shared" si="43"/>
        <v>23835.466338508239</v>
      </c>
    </row>
    <row r="46" spans="1:454" x14ac:dyDescent="0.25">
      <c r="A46">
        <v>44</v>
      </c>
      <c r="B46">
        <v>12</v>
      </c>
      <c r="C46">
        <f t="shared" si="44"/>
        <v>0.77467123664877002</v>
      </c>
      <c r="D46">
        <f t="shared" si="45"/>
        <v>0</v>
      </c>
      <c r="E46">
        <f t="shared" si="46"/>
        <v>144</v>
      </c>
      <c r="J46">
        <v>44</v>
      </c>
      <c r="K46">
        <v>0</v>
      </c>
      <c r="L46">
        <f t="shared" si="47"/>
        <v>0.36196448769221212</v>
      </c>
      <c r="M46">
        <f t="shared" si="48"/>
        <v>0</v>
      </c>
      <c r="N46">
        <f t="shared" si="49"/>
        <v>0</v>
      </c>
      <c r="S46">
        <v>44</v>
      </c>
      <c r="T46">
        <v>397</v>
      </c>
      <c r="U46">
        <f t="shared" si="50"/>
        <v>1.0340922551270779</v>
      </c>
      <c r="V46">
        <f t="shared" si="51"/>
        <v>408.81994922233127</v>
      </c>
      <c r="W46">
        <f t="shared" si="52"/>
        <v>139.7111996184897</v>
      </c>
      <c r="AB46">
        <v>44</v>
      </c>
      <c r="AC46">
        <v>-5.7999999999999972</v>
      </c>
      <c r="AD46">
        <f t="shared" si="53"/>
        <v>0.409802059933291</v>
      </c>
      <c r="AE46">
        <f t="shared" si="54"/>
        <v>0</v>
      </c>
      <c r="AF46">
        <f t="shared" si="55"/>
        <v>33.639999999999965</v>
      </c>
      <c r="AT46">
        <v>44</v>
      </c>
      <c r="AU46">
        <v>940.19</v>
      </c>
      <c r="AV46">
        <f t="shared" si="59"/>
        <v>1.077261433963318</v>
      </c>
      <c r="AW46">
        <f t="shared" si="60"/>
        <v>926.48654047648733</v>
      </c>
      <c r="AX46">
        <f t="shared" si="61"/>
        <v>187.78480291255147</v>
      </c>
      <c r="BC46">
        <v>44</v>
      </c>
      <c r="BD46">
        <v>0</v>
      </c>
      <c r="BE46">
        <f t="shared" si="62"/>
        <v>0.49899664435884633</v>
      </c>
      <c r="BF46">
        <f t="shared" si="63"/>
        <v>0</v>
      </c>
      <c r="BG46">
        <f t="shared" si="0"/>
        <v>0</v>
      </c>
      <c r="BL46">
        <v>44</v>
      </c>
      <c r="BM46">
        <v>0</v>
      </c>
      <c r="BN46">
        <f t="shared" si="64"/>
        <v>0.20140381111162584</v>
      </c>
      <c r="BO46">
        <f t="shared" si="65"/>
        <v>0</v>
      </c>
      <c r="BP46">
        <f t="shared" si="1"/>
        <v>0</v>
      </c>
      <c r="BU46">
        <v>43.5</v>
      </c>
      <c r="BV46">
        <v>3994</v>
      </c>
      <c r="BW46">
        <f t="shared" si="66"/>
        <v>1.2937290410400455</v>
      </c>
      <c r="BX46">
        <f t="shared" si="67"/>
        <v>3522.2748156586413</v>
      </c>
      <c r="BY46">
        <f t="shared" si="2"/>
        <v>222524.64954188888</v>
      </c>
      <c r="CD46">
        <v>44</v>
      </c>
      <c r="CE46">
        <v>100.05</v>
      </c>
      <c r="CF46">
        <f t="shared" si="68"/>
        <v>0.93498756115303683</v>
      </c>
      <c r="CG46">
        <f t="shared" si="69"/>
        <v>0</v>
      </c>
      <c r="CH46">
        <f t="shared" si="3"/>
        <v>10010.002499999999</v>
      </c>
      <c r="CM46">
        <v>44</v>
      </c>
      <c r="CN46">
        <v>-1.741935483870904</v>
      </c>
      <c r="CO46">
        <f t="shared" si="70"/>
        <v>0.6609207737521503</v>
      </c>
      <c r="CP46">
        <f t="shared" si="71"/>
        <v>0</v>
      </c>
      <c r="CQ46">
        <f t="shared" si="4"/>
        <v>3.0343392299685603</v>
      </c>
      <c r="CV46">
        <v>44</v>
      </c>
      <c r="CW46">
        <v>-12.215000000000181</v>
      </c>
      <c r="CX46">
        <f t="shared" si="72"/>
        <v>0.30663522253248787</v>
      </c>
      <c r="CY46">
        <f t="shared" si="73"/>
        <v>0</v>
      </c>
      <c r="CZ46">
        <f t="shared" si="5"/>
        <v>149.20622500000442</v>
      </c>
      <c r="DE46">
        <v>44</v>
      </c>
      <c r="DF46">
        <v>0</v>
      </c>
      <c r="DG46">
        <f t="shared" si="74"/>
        <v>0.11406757402534105</v>
      </c>
      <c r="DH46">
        <f t="shared" si="75"/>
        <v>0</v>
      </c>
      <c r="DI46">
        <f t="shared" si="6"/>
        <v>0</v>
      </c>
      <c r="DN46">
        <v>44</v>
      </c>
      <c r="DO46">
        <v>458</v>
      </c>
      <c r="DP46">
        <f t="shared" si="76"/>
        <v>1.0457948237297501</v>
      </c>
      <c r="DQ46">
        <f t="shared" si="77"/>
        <v>549.15221777077966</v>
      </c>
      <c r="DR46">
        <f t="shared" si="7"/>
        <v>8308.7268045316396</v>
      </c>
      <c r="DW46">
        <v>44</v>
      </c>
      <c r="DX46">
        <v>16</v>
      </c>
      <c r="DY46">
        <f t="shared" si="78"/>
        <v>0.87371528971696788</v>
      </c>
      <c r="DZ46">
        <f t="shared" si="79"/>
        <v>0</v>
      </c>
      <c r="EA46">
        <f t="shared" si="8"/>
        <v>256</v>
      </c>
      <c r="EF46">
        <v>44</v>
      </c>
      <c r="EG46">
        <v>16.200000000000003</v>
      </c>
      <c r="EH46">
        <f t="shared" si="80"/>
        <v>0.67848181218562909</v>
      </c>
      <c r="EI46">
        <f t="shared" si="81"/>
        <v>0</v>
      </c>
      <c r="EJ46">
        <f t="shared" si="9"/>
        <v>262.44000000000011</v>
      </c>
      <c r="EO46">
        <v>44</v>
      </c>
      <c r="EP46">
        <v>-5.5402298850574567</v>
      </c>
      <c r="EQ46">
        <f t="shared" si="82"/>
        <v>0.35415992999802121</v>
      </c>
      <c r="ER46">
        <f t="shared" si="83"/>
        <v>0</v>
      </c>
      <c r="ES46">
        <f t="shared" si="10"/>
        <v>30.69414717928376</v>
      </c>
      <c r="EX46">
        <v>44</v>
      </c>
      <c r="EY46">
        <v>4</v>
      </c>
      <c r="EZ46">
        <f t="shared" si="84"/>
        <v>0.14167632238956837</v>
      </c>
      <c r="FA46">
        <f t="shared" si="85"/>
        <v>0</v>
      </c>
      <c r="FB46">
        <f t="shared" si="11"/>
        <v>16</v>
      </c>
      <c r="FG46">
        <v>44</v>
      </c>
      <c r="FH46">
        <v>12</v>
      </c>
      <c r="FI46">
        <f t="shared" si="86"/>
        <v>0.76658220288177215</v>
      </c>
      <c r="FJ46">
        <f t="shared" si="87"/>
        <v>0</v>
      </c>
      <c r="FK46">
        <f t="shared" si="12"/>
        <v>144</v>
      </c>
      <c r="FP46">
        <v>44</v>
      </c>
      <c r="FQ46">
        <v>14.05</v>
      </c>
      <c r="FR46" t="e">
        <f t="shared" si="88"/>
        <v>#DIV/0!</v>
      </c>
      <c r="FS46" t="e">
        <f t="shared" si="89"/>
        <v>#NUM!</v>
      </c>
      <c r="FT46" t="e">
        <f t="shared" si="13"/>
        <v>#NUM!</v>
      </c>
      <c r="FY46">
        <v>44</v>
      </c>
      <c r="FZ46">
        <v>0</v>
      </c>
      <c r="GA46">
        <f t="shared" si="90"/>
        <v>0.52240307937174824</v>
      </c>
      <c r="GB46">
        <f t="shared" si="91"/>
        <v>0</v>
      </c>
      <c r="GC46">
        <f t="shared" si="14"/>
        <v>0</v>
      </c>
      <c r="GH46">
        <v>44</v>
      </c>
      <c r="GI46">
        <v>0</v>
      </c>
      <c r="GJ46">
        <f t="shared" si="92"/>
        <v>0.57669400238589641</v>
      </c>
      <c r="GK46">
        <f t="shared" si="93"/>
        <v>0</v>
      </c>
      <c r="GL46">
        <f t="shared" si="15"/>
        <v>0</v>
      </c>
      <c r="GQ46">
        <v>44</v>
      </c>
      <c r="GR46">
        <v>5.9775280898876417</v>
      </c>
      <c r="GS46">
        <f t="shared" si="94"/>
        <v>0.32417818620604089</v>
      </c>
      <c r="GT46">
        <f t="shared" si="95"/>
        <v>0</v>
      </c>
      <c r="GU46">
        <f t="shared" si="96"/>
        <v>35.730842065395798</v>
      </c>
      <c r="GZ46">
        <v>44</v>
      </c>
      <c r="HA46">
        <v>-8.90625</v>
      </c>
      <c r="HB46">
        <f t="shared" si="97"/>
        <v>0.28205128205128205</v>
      </c>
      <c r="HC46">
        <f t="shared" si="98"/>
        <v>0</v>
      </c>
      <c r="HD46">
        <f t="shared" si="99"/>
        <v>79.3212890625</v>
      </c>
      <c r="HI46">
        <v>44</v>
      </c>
      <c r="HJ46">
        <v>0</v>
      </c>
      <c r="HK46">
        <f t="shared" si="100"/>
        <v>0.15714285714285714</v>
      </c>
      <c r="HL46">
        <f t="shared" si="101"/>
        <v>0</v>
      </c>
      <c r="HM46">
        <f t="shared" si="102"/>
        <v>0</v>
      </c>
      <c r="HR46">
        <v>123</v>
      </c>
      <c r="HS46">
        <v>42.1</v>
      </c>
      <c r="HT46" t="e">
        <f t="shared" si="103"/>
        <v>#DIV/0!</v>
      </c>
      <c r="HU46" t="e">
        <f t="shared" si="104"/>
        <v>#NUM!</v>
      </c>
      <c r="HV46" t="e">
        <f t="shared" si="105"/>
        <v>#NUM!</v>
      </c>
      <c r="IA46">
        <v>44</v>
      </c>
      <c r="IB46">
        <v>4</v>
      </c>
      <c r="IC46">
        <f t="shared" si="106"/>
        <v>6.74900352140686E-2</v>
      </c>
      <c r="ID46">
        <f t="shared" si="107"/>
        <v>0</v>
      </c>
      <c r="IE46">
        <f t="shared" si="108"/>
        <v>16</v>
      </c>
      <c r="IJ46">
        <v>44</v>
      </c>
      <c r="IK46">
        <v>-12.100000000000009</v>
      </c>
      <c r="IL46">
        <f t="shared" si="109"/>
        <v>6.1290936980460529E-2</v>
      </c>
      <c r="IM46">
        <f t="shared" si="110"/>
        <v>0</v>
      </c>
      <c r="IN46">
        <f t="shared" si="111"/>
        <v>146.4100000000002</v>
      </c>
      <c r="IS46">
        <v>44</v>
      </c>
      <c r="IT46">
        <v>16</v>
      </c>
      <c r="IU46">
        <f t="shared" si="112"/>
        <v>0.5037141239882198</v>
      </c>
      <c r="IV46">
        <f t="shared" si="113"/>
        <v>0</v>
      </c>
      <c r="IW46">
        <f t="shared" si="114"/>
        <v>256</v>
      </c>
      <c r="JJ46">
        <v>44</v>
      </c>
      <c r="JK46">
        <v>0</v>
      </c>
      <c r="JL46">
        <f t="shared" si="115"/>
        <v>0.79754770685041732</v>
      </c>
      <c r="JM46">
        <f t="shared" si="116"/>
        <v>0</v>
      </c>
      <c r="JN46">
        <f t="shared" si="117"/>
        <v>0</v>
      </c>
      <c r="JS46">
        <v>44</v>
      </c>
      <c r="JT46">
        <v>-16.232608695652104</v>
      </c>
      <c r="JU46">
        <f t="shared" si="118"/>
        <v>0.67122428742331341</v>
      </c>
      <c r="JV46">
        <f t="shared" si="119"/>
        <v>0</v>
      </c>
      <c r="JW46">
        <f t="shared" si="120"/>
        <v>263.4975850661603</v>
      </c>
      <c r="KB46">
        <v>44</v>
      </c>
      <c r="KC46">
        <v>-8</v>
      </c>
      <c r="KD46">
        <f t="shared" si="121"/>
        <v>0.44927700285880878</v>
      </c>
      <c r="KE46">
        <f t="shared" si="122"/>
        <v>0</v>
      </c>
      <c r="KF46">
        <f t="shared" si="123"/>
        <v>64</v>
      </c>
      <c r="KK46">
        <v>44</v>
      </c>
      <c r="KL46">
        <v>0</v>
      </c>
      <c r="KM46">
        <f t="shared" si="124"/>
        <v>0.2387756339377641</v>
      </c>
      <c r="KN46">
        <f t="shared" si="125"/>
        <v>0</v>
      </c>
      <c r="KO46">
        <f t="shared" si="126"/>
        <v>0</v>
      </c>
      <c r="KT46">
        <v>44</v>
      </c>
      <c r="KU46">
        <v>51.590196078431219</v>
      </c>
      <c r="KV46">
        <f t="shared" si="127"/>
        <v>9.2132198021518022E-2</v>
      </c>
      <c r="KW46">
        <f t="shared" si="128"/>
        <v>0</v>
      </c>
      <c r="KX46">
        <f t="shared" si="129"/>
        <v>2661.5483314109802</v>
      </c>
      <c r="LC46">
        <v>44</v>
      </c>
      <c r="LD46">
        <v>48</v>
      </c>
      <c r="LE46">
        <f t="shared" si="130"/>
        <v>4.7101381693096724E-2</v>
      </c>
      <c r="LF46">
        <f t="shared" si="131"/>
        <v>0</v>
      </c>
      <c r="LG46">
        <f t="shared" si="132"/>
        <v>2304</v>
      </c>
      <c r="LL46">
        <v>44</v>
      </c>
      <c r="LM46">
        <v>0</v>
      </c>
      <c r="LN46">
        <f t="shared" si="133"/>
        <v>0.42573463722504823</v>
      </c>
      <c r="LO46">
        <f t="shared" si="134"/>
        <v>0</v>
      </c>
      <c r="LP46">
        <f t="shared" si="29"/>
        <v>0</v>
      </c>
      <c r="LU46">
        <v>44</v>
      </c>
      <c r="LV46">
        <v>8</v>
      </c>
      <c r="LW46">
        <f t="shared" si="135"/>
        <v>0.88839070812063603</v>
      </c>
      <c r="LX46">
        <f t="shared" si="136"/>
        <v>0</v>
      </c>
      <c r="LY46">
        <f t="shared" si="30"/>
        <v>64</v>
      </c>
      <c r="MH46">
        <f t="shared" si="31"/>
        <v>0</v>
      </c>
      <c r="MM46">
        <v>44</v>
      </c>
      <c r="MN46">
        <v>4</v>
      </c>
      <c r="MO46">
        <f t="shared" si="139"/>
        <v>0.19280931711111682</v>
      </c>
      <c r="MP46">
        <f t="shared" si="140"/>
        <v>0</v>
      </c>
      <c r="MQ46">
        <f t="shared" si="32"/>
        <v>16</v>
      </c>
      <c r="MV46">
        <v>44</v>
      </c>
      <c r="MW46">
        <v>448</v>
      </c>
      <c r="MX46">
        <f t="shared" si="141"/>
        <v>1.0346030031664837</v>
      </c>
      <c r="MY46">
        <f t="shared" si="142"/>
        <v>414.94462436502886</v>
      </c>
      <c r="MZ46">
        <f t="shared" si="33"/>
        <v>1092.6578583690439</v>
      </c>
      <c r="NE46">
        <v>44</v>
      </c>
      <c r="NF46">
        <v>39.799999999999997</v>
      </c>
      <c r="NG46">
        <f t="shared" si="143"/>
        <v>0.64122168206685692</v>
      </c>
      <c r="NH46">
        <f t="shared" si="144"/>
        <v>0</v>
      </c>
      <c r="NI46">
        <f t="shared" si="34"/>
        <v>1584.0399999999997</v>
      </c>
      <c r="NN46">
        <v>44</v>
      </c>
      <c r="NO46">
        <v>12</v>
      </c>
      <c r="NP46" t="e">
        <f t="shared" si="145"/>
        <v>#DIV/0!</v>
      </c>
      <c r="NQ46" t="e">
        <f t="shared" si="146"/>
        <v>#NUM!</v>
      </c>
      <c r="NR46" t="e">
        <f t="shared" si="35"/>
        <v>#NUM!</v>
      </c>
      <c r="NW46">
        <v>44</v>
      </c>
      <c r="NX46">
        <v>-10.19494949494959</v>
      </c>
      <c r="NY46" t="e">
        <f t="shared" si="147"/>
        <v>#DIV/0!</v>
      </c>
      <c r="NZ46" t="e">
        <f t="shared" si="148"/>
        <v>#NUM!</v>
      </c>
      <c r="OA46" t="e">
        <f t="shared" si="36"/>
        <v>#NUM!</v>
      </c>
      <c r="OF46">
        <v>44</v>
      </c>
      <c r="OG46">
        <f>229-(136)</f>
        <v>93</v>
      </c>
      <c r="OH46">
        <f t="shared" si="149"/>
        <v>5.6458387082456561E-2</v>
      </c>
      <c r="OI46">
        <f t="shared" si="150"/>
        <v>0</v>
      </c>
      <c r="OJ46">
        <f t="shared" si="37"/>
        <v>8649</v>
      </c>
      <c r="OO46">
        <v>44</v>
      </c>
      <c r="OP46">
        <v>0</v>
      </c>
      <c r="OQ46">
        <f t="shared" si="151"/>
        <v>5.8325480285857156E-2</v>
      </c>
      <c r="OR46">
        <f t="shared" si="152"/>
        <v>0</v>
      </c>
      <c r="OS46">
        <f t="shared" si="38"/>
        <v>0</v>
      </c>
      <c r="PB46">
        <f t="shared" si="39"/>
        <v>0</v>
      </c>
      <c r="PG46">
        <v>44</v>
      </c>
      <c r="PH46">
        <v>-4</v>
      </c>
      <c r="PI46">
        <f t="shared" si="155"/>
        <v>0.53820089847759178</v>
      </c>
      <c r="PJ46">
        <f t="shared" si="156"/>
        <v>0</v>
      </c>
      <c r="PK46">
        <f t="shared" si="40"/>
        <v>16</v>
      </c>
      <c r="PP46">
        <v>44</v>
      </c>
      <c r="PQ46">
        <v>955.9</v>
      </c>
      <c r="PR46">
        <f t="shared" si="157"/>
        <v>1.0849170607941583</v>
      </c>
      <c r="PS46">
        <f t="shared" si="158"/>
        <v>1018.2895896025478</v>
      </c>
      <c r="PT46">
        <f t="shared" si="41"/>
        <v>3892.4608907743477</v>
      </c>
      <c r="PY46">
        <v>44</v>
      </c>
      <c r="PZ46">
        <v>2471.9</v>
      </c>
      <c r="QA46">
        <f t="shared" si="159"/>
        <v>1.2016247172380619</v>
      </c>
      <c r="QB46">
        <f t="shared" si="160"/>
        <v>2417.7985984201628</v>
      </c>
      <c r="QC46">
        <f t="shared" si="42"/>
        <v>2926.9616529028249</v>
      </c>
      <c r="QH46">
        <v>44</v>
      </c>
      <c r="QI46">
        <v>3781.9</v>
      </c>
      <c r="QJ46">
        <f t="shared" si="161"/>
        <v>1.2884236047213324</v>
      </c>
      <c r="QK46">
        <f t="shared" si="162"/>
        <v>3458.6542602470449</v>
      </c>
      <c r="QL46">
        <f t="shared" si="43"/>
        <v>104487.80826843521</v>
      </c>
    </row>
    <row r="47" spans="1:454" x14ac:dyDescent="0.25">
      <c r="A47">
        <v>45</v>
      </c>
      <c r="B47">
        <v>16</v>
      </c>
      <c r="C47">
        <f t="shared" si="44"/>
        <v>0.79227740111806022</v>
      </c>
      <c r="D47">
        <f t="shared" si="45"/>
        <v>0</v>
      </c>
      <c r="E47">
        <f t="shared" si="46"/>
        <v>256</v>
      </c>
      <c r="J47">
        <v>45</v>
      </c>
      <c r="K47">
        <v>0</v>
      </c>
      <c r="L47">
        <f t="shared" si="47"/>
        <v>0.37019095332158058</v>
      </c>
      <c r="M47">
        <f t="shared" si="48"/>
        <v>0</v>
      </c>
      <c r="N47">
        <f t="shared" si="49"/>
        <v>0</v>
      </c>
      <c r="S47">
        <v>45</v>
      </c>
      <c r="T47">
        <v>648</v>
      </c>
      <c r="U47">
        <f t="shared" si="50"/>
        <v>1.0575943518345114</v>
      </c>
      <c r="V47">
        <f t="shared" si="51"/>
        <v>690.64718378740554</v>
      </c>
      <c r="W47">
        <f t="shared" si="52"/>
        <v>1818.7822849967458</v>
      </c>
      <c r="AB47">
        <v>45</v>
      </c>
      <c r="AC47">
        <v>10.200000000000003</v>
      </c>
      <c r="AD47">
        <f t="shared" si="53"/>
        <v>0.41911574311359306</v>
      </c>
      <c r="AE47">
        <f t="shared" si="54"/>
        <v>0</v>
      </c>
      <c r="AF47">
        <f t="shared" si="55"/>
        <v>104.04000000000006</v>
      </c>
      <c r="AT47">
        <v>45</v>
      </c>
      <c r="AU47">
        <v>1149.19</v>
      </c>
      <c r="AV47">
        <f t="shared" si="59"/>
        <v>1.1017446483715752</v>
      </c>
      <c r="AW47">
        <f t="shared" si="60"/>
        <v>1220.0789248427925</v>
      </c>
      <c r="AX47">
        <f t="shared" si="61"/>
        <v>5025.2396653670767</v>
      </c>
      <c r="BC47">
        <v>45</v>
      </c>
      <c r="BD47">
        <v>0</v>
      </c>
      <c r="BE47">
        <f t="shared" si="62"/>
        <v>0.51033747718518374</v>
      </c>
      <c r="BF47">
        <f t="shared" si="63"/>
        <v>0</v>
      </c>
      <c r="BG47">
        <f t="shared" si="0"/>
        <v>0</v>
      </c>
      <c r="BL47">
        <v>45</v>
      </c>
      <c r="BM47">
        <v>0</v>
      </c>
      <c r="BN47">
        <f t="shared" si="64"/>
        <v>0.20598117045507189</v>
      </c>
      <c r="BO47">
        <f t="shared" si="65"/>
        <v>0</v>
      </c>
      <c r="BP47">
        <f t="shared" si="1"/>
        <v>0</v>
      </c>
      <c r="CD47">
        <v>45</v>
      </c>
      <c r="CE47">
        <v>150.05000000000001</v>
      </c>
      <c r="CF47">
        <f t="shared" si="68"/>
        <v>0.95623727845196949</v>
      </c>
      <c r="CG47">
        <f t="shared" si="69"/>
        <v>0</v>
      </c>
      <c r="CH47">
        <f t="shared" si="3"/>
        <v>22515.002500000002</v>
      </c>
      <c r="CM47">
        <v>45</v>
      </c>
      <c r="CN47">
        <v>-1.741935483870904</v>
      </c>
      <c r="CO47">
        <f t="shared" si="70"/>
        <v>0.67594170042833546</v>
      </c>
      <c r="CP47">
        <f t="shared" si="71"/>
        <v>0</v>
      </c>
      <c r="CQ47">
        <f t="shared" si="4"/>
        <v>3.0343392299685603</v>
      </c>
      <c r="CV47">
        <v>45</v>
      </c>
      <c r="CW47">
        <v>-12.215000000000181</v>
      </c>
      <c r="CX47">
        <f t="shared" si="72"/>
        <v>0.31360420486277168</v>
      </c>
      <c r="CY47">
        <f t="shared" si="73"/>
        <v>0</v>
      </c>
      <c r="CZ47">
        <f t="shared" si="5"/>
        <v>149.20622500000442</v>
      </c>
      <c r="DE47">
        <v>45</v>
      </c>
      <c r="DF47">
        <v>0</v>
      </c>
      <c r="DG47">
        <f t="shared" si="74"/>
        <v>0.11666001888955335</v>
      </c>
      <c r="DH47">
        <f t="shared" si="75"/>
        <v>0</v>
      </c>
      <c r="DI47">
        <f t="shared" si="6"/>
        <v>0</v>
      </c>
      <c r="DN47">
        <v>45</v>
      </c>
      <c r="DO47">
        <v>641</v>
      </c>
      <c r="DP47">
        <f t="shared" si="76"/>
        <v>1.0695628879054262</v>
      </c>
      <c r="DQ47">
        <f t="shared" si="77"/>
        <v>834.16882207559138</v>
      </c>
      <c r="DR47">
        <f t="shared" si="7"/>
        <v>37314.19382207148</v>
      </c>
      <c r="DW47">
        <v>45</v>
      </c>
      <c r="DX47">
        <v>20</v>
      </c>
      <c r="DY47">
        <f t="shared" si="78"/>
        <v>0.89357245539235353</v>
      </c>
      <c r="DZ47">
        <f t="shared" si="79"/>
        <v>0</v>
      </c>
      <c r="EA47">
        <f t="shared" si="8"/>
        <v>400</v>
      </c>
      <c r="EF47">
        <v>45</v>
      </c>
      <c r="EG47">
        <v>16.200000000000003</v>
      </c>
      <c r="EH47">
        <f t="shared" si="80"/>
        <v>0.6939018533716661</v>
      </c>
      <c r="EI47">
        <f t="shared" si="81"/>
        <v>0</v>
      </c>
      <c r="EJ47">
        <f t="shared" si="9"/>
        <v>262.44000000000011</v>
      </c>
      <c r="EO47">
        <v>45</v>
      </c>
      <c r="EP47">
        <v>-5.5402298850574567</v>
      </c>
      <c r="EQ47">
        <f t="shared" si="82"/>
        <v>0.36220901931615801</v>
      </c>
      <c r="ER47">
        <f t="shared" si="83"/>
        <v>0</v>
      </c>
      <c r="ES47">
        <f t="shared" si="10"/>
        <v>30.69414717928376</v>
      </c>
      <c r="EX47">
        <v>45</v>
      </c>
      <c r="EY47">
        <v>4</v>
      </c>
      <c r="EZ47">
        <f t="shared" si="84"/>
        <v>0.14489623880751309</v>
      </c>
      <c r="FA47">
        <f t="shared" si="85"/>
        <v>0</v>
      </c>
      <c r="FB47">
        <f t="shared" si="11"/>
        <v>16</v>
      </c>
      <c r="FG47">
        <v>45</v>
      </c>
      <c r="FH47">
        <v>12</v>
      </c>
      <c r="FI47">
        <f t="shared" si="86"/>
        <v>0.78400452567453971</v>
      </c>
      <c r="FJ47">
        <f t="shared" si="87"/>
        <v>0</v>
      </c>
      <c r="FK47">
        <f t="shared" si="12"/>
        <v>144</v>
      </c>
      <c r="FP47">
        <v>45</v>
      </c>
      <c r="FQ47">
        <v>18.05</v>
      </c>
      <c r="FR47" t="e">
        <f t="shared" si="88"/>
        <v>#DIV/0!</v>
      </c>
      <c r="FS47" t="e">
        <f t="shared" si="89"/>
        <v>#NUM!</v>
      </c>
      <c r="FT47" t="e">
        <f t="shared" si="13"/>
        <v>#NUM!</v>
      </c>
      <c r="FY47">
        <v>45</v>
      </c>
      <c r="FZ47">
        <v>0</v>
      </c>
      <c r="GA47">
        <f t="shared" si="90"/>
        <v>0.53427587663019704</v>
      </c>
      <c r="GB47">
        <f t="shared" si="91"/>
        <v>0</v>
      </c>
      <c r="GC47">
        <f t="shared" si="14"/>
        <v>0</v>
      </c>
      <c r="GH47">
        <v>45</v>
      </c>
      <c r="GI47">
        <v>0</v>
      </c>
      <c r="GJ47">
        <f t="shared" si="92"/>
        <v>0.58980068425830312</v>
      </c>
      <c r="GK47">
        <f t="shared" si="93"/>
        <v>0</v>
      </c>
      <c r="GL47">
        <f t="shared" si="15"/>
        <v>0</v>
      </c>
      <c r="GQ47">
        <v>45</v>
      </c>
      <c r="GR47">
        <v>5.9775280898876417</v>
      </c>
      <c r="GS47">
        <f t="shared" si="94"/>
        <v>0.33154587225617821</v>
      </c>
      <c r="GT47">
        <f t="shared" si="95"/>
        <v>0</v>
      </c>
      <c r="GU47">
        <f t="shared" si="96"/>
        <v>35.730842065395798</v>
      </c>
      <c r="GZ47">
        <v>45</v>
      </c>
      <c r="HA47">
        <v>-4.40625</v>
      </c>
      <c r="HB47">
        <f t="shared" si="97"/>
        <v>0.28846153846153844</v>
      </c>
      <c r="HC47">
        <f t="shared" si="98"/>
        <v>0</v>
      </c>
      <c r="HD47">
        <f t="shared" si="99"/>
        <v>19.4150390625</v>
      </c>
      <c r="HI47">
        <v>45</v>
      </c>
      <c r="HJ47">
        <v>0</v>
      </c>
      <c r="HK47">
        <f t="shared" si="100"/>
        <v>0.16071428571428573</v>
      </c>
      <c r="HL47">
        <f t="shared" si="101"/>
        <v>0</v>
      </c>
      <c r="HM47">
        <f t="shared" si="102"/>
        <v>0</v>
      </c>
      <c r="HR47">
        <v>124</v>
      </c>
      <c r="HS47">
        <v>38.1</v>
      </c>
      <c r="HT47" t="e">
        <f t="shared" si="103"/>
        <v>#DIV/0!</v>
      </c>
      <c r="HU47" t="e">
        <f t="shared" si="104"/>
        <v>#NUM!</v>
      </c>
      <c r="HV47" t="e">
        <f t="shared" si="105"/>
        <v>#NUM!</v>
      </c>
      <c r="IA47">
        <v>45</v>
      </c>
      <c r="IB47">
        <v>0</v>
      </c>
      <c r="IC47">
        <f t="shared" si="106"/>
        <v>6.902389965075198E-2</v>
      </c>
      <c r="ID47">
        <f t="shared" si="107"/>
        <v>0</v>
      </c>
      <c r="IE47">
        <f t="shared" si="108"/>
        <v>0</v>
      </c>
      <c r="IJ47">
        <v>45</v>
      </c>
      <c r="IK47">
        <v>-8.1000000000000085</v>
      </c>
      <c r="IL47">
        <f t="shared" si="109"/>
        <v>6.2683912820925544E-2</v>
      </c>
      <c r="IM47">
        <f t="shared" si="110"/>
        <v>0</v>
      </c>
      <c r="IN47">
        <f t="shared" si="111"/>
        <v>65.610000000000142</v>
      </c>
      <c r="IS47">
        <v>45</v>
      </c>
      <c r="IT47">
        <v>76</v>
      </c>
      <c r="IU47">
        <f t="shared" si="112"/>
        <v>0.5151621722606794</v>
      </c>
      <c r="IV47">
        <f t="shared" si="113"/>
        <v>0</v>
      </c>
      <c r="IW47">
        <f t="shared" si="114"/>
        <v>5776</v>
      </c>
      <c r="JJ47">
        <v>45</v>
      </c>
      <c r="JK47">
        <v>0</v>
      </c>
      <c r="JL47">
        <f t="shared" si="115"/>
        <v>0.81567379109701776</v>
      </c>
      <c r="JM47">
        <f t="shared" si="116"/>
        <v>0</v>
      </c>
      <c r="JN47">
        <f t="shared" si="117"/>
        <v>0</v>
      </c>
      <c r="JS47">
        <v>45</v>
      </c>
      <c r="JT47">
        <v>-12.232608695652104</v>
      </c>
      <c r="JU47">
        <f t="shared" si="118"/>
        <v>0.68647938486475235</v>
      </c>
      <c r="JV47">
        <f t="shared" si="119"/>
        <v>0</v>
      </c>
      <c r="JW47">
        <f t="shared" si="120"/>
        <v>149.63671550094347</v>
      </c>
      <c r="KB47">
        <v>45</v>
      </c>
      <c r="KC47">
        <v>-4</v>
      </c>
      <c r="KD47">
        <f t="shared" si="121"/>
        <v>0.45948784383287267</v>
      </c>
      <c r="KE47">
        <f t="shared" si="122"/>
        <v>0</v>
      </c>
      <c r="KF47">
        <f t="shared" si="123"/>
        <v>16</v>
      </c>
      <c r="KK47">
        <v>45</v>
      </c>
      <c r="KL47">
        <v>16</v>
      </c>
      <c r="KM47">
        <f t="shared" si="124"/>
        <v>0.24420235289089509</v>
      </c>
      <c r="KN47">
        <f t="shared" si="125"/>
        <v>0</v>
      </c>
      <c r="KO47">
        <f t="shared" si="126"/>
        <v>256</v>
      </c>
      <c r="KT47">
        <v>45</v>
      </c>
      <c r="KU47">
        <v>58.590196078431219</v>
      </c>
      <c r="KV47">
        <f t="shared" si="127"/>
        <v>9.4226111612916164E-2</v>
      </c>
      <c r="KW47">
        <f t="shared" si="128"/>
        <v>0</v>
      </c>
      <c r="KX47">
        <f t="shared" si="129"/>
        <v>3432.8110765090169</v>
      </c>
      <c r="LC47">
        <v>45</v>
      </c>
      <c r="LD47">
        <v>48</v>
      </c>
      <c r="LE47">
        <f t="shared" si="130"/>
        <v>4.8171867640667103E-2</v>
      </c>
      <c r="LF47">
        <f t="shared" si="131"/>
        <v>0</v>
      </c>
      <c r="LG47">
        <f t="shared" si="132"/>
        <v>2304</v>
      </c>
      <c r="LL47">
        <v>45</v>
      </c>
      <c r="LM47">
        <v>-35.799999999999997</v>
      </c>
      <c r="LN47">
        <f t="shared" si="133"/>
        <v>0.4354104244347084</v>
      </c>
      <c r="LO47">
        <f t="shared" si="134"/>
        <v>0</v>
      </c>
      <c r="LP47">
        <f t="shared" si="29"/>
        <v>1281.6399999999999</v>
      </c>
      <c r="LU47">
        <v>45</v>
      </c>
      <c r="LV47">
        <v>19.999999999999993</v>
      </c>
      <c r="LW47">
        <f t="shared" si="135"/>
        <v>0.90858140603246862</v>
      </c>
      <c r="LX47">
        <f t="shared" si="136"/>
        <v>0</v>
      </c>
      <c r="LY47">
        <f t="shared" si="30"/>
        <v>399.99999999999972</v>
      </c>
      <c r="MH47">
        <f t="shared" si="31"/>
        <v>0</v>
      </c>
      <c r="MM47">
        <v>45</v>
      </c>
      <c r="MN47">
        <v>0</v>
      </c>
      <c r="MO47">
        <f t="shared" si="139"/>
        <v>0.19719134704546037</v>
      </c>
      <c r="MP47">
        <f t="shared" si="140"/>
        <v>0</v>
      </c>
      <c r="MQ47">
        <f t="shared" si="32"/>
        <v>0</v>
      </c>
      <c r="MV47">
        <v>45</v>
      </c>
      <c r="MW47">
        <v>718</v>
      </c>
      <c r="MX47">
        <f t="shared" si="141"/>
        <v>1.0581167077839038</v>
      </c>
      <c r="MY47">
        <f t="shared" si="142"/>
        <v>696.91105609243709</v>
      </c>
      <c r="MZ47">
        <f t="shared" si="33"/>
        <v>444.74355513633463</v>
      </c>
      <c r="NE47">
        <v>45</v>
      </c>
      <c r="NF47">
        <v>12</v>
      </c>
      <c r="NG47">
        <f t="shared" si="143"/>
        <v>0.65579490211383096</v>
      </c>
      <c r="NH47">
        <f t="shared" si="144"/>
        <v>0</v>
      </c>
      <c r="NI47">
        <f t="shared" si="34"/>
        <v>144</v>
      </c>
      <c r="NN47">
        <v>45</v>
      </c>
      <c r="NO47">
        <v>12</v>
      </c>
      <c r="NP47" t="e">
        <f t="shared" si="145"/>
        <v>#DIV/0!</v>
      </c>
      <c r="NQ47" t="e">
        <f t="shared" si="146"/>
        <v>#NUM!</v>
      </c>
      <c r="NR47" t="e">
        <f t="shared" si="35"/>
        <v>#NUM!</v>
      </c>
      <c r="NW47">
        <v>45</v>
      </c>
      <c r="NX47">
        <v>-22.19494949494959</v>
      </c>
      <c r="NY47" t="e">
        <f t="shared" si="147"/>
        <v>#DIV/0!</v>
      </c>
      <c r="NZ47" t="e">
        <f t="shared" si="148"/>
        <v>#NUM!</v>
      </c>
      <c r="OA47" t="e">
        <f t="shared" si="36"/>
        <v>#NUM!</v>
      </c>
      <c r="OF47">
        <v>45</v>
      </c>
      <c r="OG47">
        <f>108-(136)</f>
        <v>-28</v>
      </c>
      <c r="OH47">
        <f t="shared" si="149"/>
        <v>5.7741532243421483E-2</v>
      </c>
      <c r="OI47">
        <f t="shared" si="150"/>
        <v>0</v>
      </c>
      <c r="OJ47">
        <f t="shared" si="37"/>
        <v>784</v>
      </c>
      <c r="OO47">
        <v>45</v>
      </c>
      <c r="OP47">
        <v>0</v>
      </c>
      <c r="OQ47">
        <f t="shared" si="151"/>
        <v>5.9651059383263004E-2</v>
      </c>
      <c r="OR47">
        <f t="shared" si="152"/>
        <v>0</v>
      </c>
      <c r="OS47">
        <f t="shared" si="38"/>
        <v>0</v>
      </c>
      <c r="PB47">
        <f t="shared" si="39"/>
        <v>0</v>
      </c>
      <c r="PG47">
        <v>45</v>
      </c>
      <c r="PH47">
        <v>-12</v>
      </c>
      <c r="PI47">
        <f t="shared" si="155"/>
        <v>0.55043273707935525</v>
      </c>
      <c r="PJ47">
        <f t="shared" si="156"/>
        <v>0</v>
      </c>
      <c r="PK47">
        <f t="shared" si="40"/>
        <v>144</v>
      </c>
      <c r="PP47">
        <v>45</v>
      </c>
      <c r="PQ47">
        <v>1295.9000000000001</v>
      </c>
      <c r="PR47">
        <f t="shared" si="157"/>
        <v>1.1095742667212982</v>
      </c>
      <c r="PS47">
        <f t="shared" si="158"/>
        <v>1313.9684069035361</v>
      </c>
      <c r="PT47">
        <f t="shared" si="41"/>
        <v>326.46732803174791</v>
      </c>
      <c r="PY47">
        <v>45</v>
      </c>
      <c r="PZ47">
        <v>2991.9</v>
      </c>
      <c r="QA47">
        <f t="shared" si="159"/>
        <v>1.2289343699025634</v>
      </c>
      <c r="QB47">
        <f t="shared" si="160"/>
        <v>2745.2844386488241</v>
      </c>
      <c r="QC47">
        <f t="shared" si="42"/>
        <v>60819.235100555648</v>
      </c>
      <c r="QH47">
        <v>44.4</v>
      </c>
      <c r="QI47">
        <v>3981.9</v>
      </c>
      <c r="QJ47">
        <f t="shared" si="161"/>
        <v>1.3001365465824355</v>
      </c>
      <c r="QK47">
        <f t="shared" si="162"/>
        <v>3599.1109205369353</v>
      </c>
      <c r="QL47">
        <f t="shared" si="43"/>
        <v>146527.47935618056</v>
      </c>
    </row>
    <row r="48" spans="1:454" x14ac:dyDescent="0.25">
      <c r="A48">
        <v>46</v>
      </c>
      <c r="B48">
        <v>16</v>
      </c>
      <c r="C48">
        <f t="shared" si="44"/>
        <v>0.80988356558735042</v>
      </c>
      <c r="D48">
        <f t="shared" si="45"/>
        <v>0</v>
      </c>
      <c r="E48">
        <f t="shared" si="46"/>
        <v>256</v>
      </c>
      <c r="J48">
        <v>46</v>
      </c>
      <c r="K48">
        <v>0</v>
      </c>
      <c r="L48">
        <f t="shared" si="47"/>
        <v>0.37841741895094905</v>
      </c>
      <c r="M48">
        <f t="shared" si="48"/>
        <v>0</v>
      </c>
      <c r="N48">
        <f t="shared" si="49"/>
        <v>0</v>
      </c>
      <c r="S48">
        <v>46</v>
      </c>
      <c r="T48">
        <v>915</v>
      </c>
      <c r="U48">
        <f t="shared" si="50"/>
        <v>1.081096448541945</v>
      </c>
      <c r="V48">
        <f t="shared" si="51"/>
        <v>972.4744183524798</v>
      </c>
      <c r="W48">
        <f t="shared" si="52"/>
        <v>3303.308764955867</v>
      </c>
      <c r="AB48">
        <v>46</v>
      </c>
      <c r="AC48">
        <v>-1.7999999999999972</v>
      </c>
      <c r="AD48">
        <f t="shared" si="53"/>
        <v>0.42842942629389513</v>
      </c>
      <c r="AE48">
        <f t="shared" si="54"/>
        <v>0</v>
      </c>
      <c r="AF48">
        <f t="shared" si="55"/>
        <v>3.2399999999999896</v>
      </c>
      <c r="AT48">
        <v>46</v>
      </c>
      <c r="AU48">
        <v>1388.69</v>
      </c>
      <c r="AV48">
        <f t="shared" si="59"/>
        <v>1.1262278627798323</v>
      </c>
      <c r="AW48">
        <f t="shared" si="60"/>
        <v>1513.6713092090974</v>
      </c>
      <c r="AX48">
        <f t="shared" si="61"/>
        <v>15620.327651620011</v>
      </c>
      <c r="BC48">
        <v>46</v>
      </c>
      <c r="BD48">
        <v>0</v>
      </c>
      <c r="BE48">
        <f t="shared" si="62"/>
        <v>0.52167831001152121</v>
      </c>
      <c r="BF48">
        <f t="shared" si="63"/>
        <v>0</v>
      </c>
      <c r="BG48">
        <f t="shared" si="0"/>
        <v>0</v>
      </c>
      <c r="BL48">
        <v>46</v>
      </c>
      <c r="BM48">
        <v>0</v>
      </c>
      <c r="BN48">
        <f t="shared" si="64"/>
        <v>0.21055852979851794</v>
      </c>
      <c r="BO48">
        <f t="shared" si="65"/>
        <v>0</v>
      </c>
      <c r="BP48">
        <f t="shared" si="1"/>
        <v>0</v>
      </c>
      <c r="CD48">
        <v>46</v>
      </c>
      <c r="CE48">
        <v>235.05</v>
      </c>
      <c r="CF48">
        <f t="shared" si="68"/>
        <v>0.97748699575090214</v>
      </c>
      <c r="CG48">
        <f t="shared" si="69"/>
        <v>0</v>
      </c>
      <c r="CH48">
        <f t="shared" si="3"/>
        <v>55248.502500000002</v>
      </c>
      <c r="CM48">
        <v>46</v>
      </c>
      <c r="CN48">
        <v>-1.741935483870904</v>
      </c>
      <c r="CO48">
        <f t="shared" si="70"/>
        <v>0.69096262710452072</v>
      </c>
      <c r="CP48">
        <f t="shared" si="71"/>
        <v>0</v>
      </c>
      <c r="CQ48">
        <f t="shared" si="4"/>
        <v>3.0343392299685603</v>
      </c>
      <c r="CV48">
        <v>46</v>
      </c>
      <c r="CW48">
        <v>-12.215000000000181</v>
      </c>
      <c r="CX48">
        <f t="shared" si="72"/>
        <v>0.3205731871930555</v>
      </c>
      <c r="CY48">
        <f t="shared" si="73"/>
        <v>0</v>
      </c>
      <c r="CZ48">
        <f t="shared" si="5"/>
        <v>149.20622500000442</v>
      </c>
      <c r="DE48">
        <v>46</v>
      </c>
      <c r="DF48">
        <v>0</v>
      </c>
      <c r="DG48">
        <f t="shared" si="74"/>
        <v>0.11925246375376564</v>
      </c>
      <c r="DH48">
        <f t="shared" si="75"/>
        <v>0</v>
      </c>
      <c r="DI48">
        <f t="shared" si="6"/>
        <v>0</v>
      </c>
      <c r="DN48">
        <v>46</v>
      </c>
      <c r="DO48">
        <v>902</v>
      </c>
      <c r="DP48">
        <f t="shared" si="76"/>
        <v>1.0933309520811023</v>
      </c>
      <c r="DQ48">
        <f t="shared" si="77"/>
        <v>1119.1854263804032</v>
      </c>
      <c r="DR48">
        <f t="shared" si="7"/>
        <v>47169.509432037543</v>
      </c>
      <c r="DW48">
        <v>46</v>
      </c>
      <c r="DX48">
        <v>24</v>
      </c>
      <c r="DY48">
        <f t="shared" si="78"/>
        <v>0.91342962106773917</v>
      </c>
      <c r="DZ48">
        <f t="shared" si="79"/>
        <v>0</v>
      </c>
      <c r="EA48">
        <f t="shared" si="8"/>
        <v>576</v>
      </c>
      <c r="EF48">
        <v>46</v>
      </c>
      <c r="EG48">
        <v>16.200000000000003</v>
      </c>
      <c r="EH48">
        <f t="shared" si="80"/>
        <v>0.70932189455770311</v>
      </c>
      <c r="EI48">
        <f t="shared" si="81"/>
        <v>0</v>
      </c>
      <c r="EJ48">
        <f t="shared" si="9"/>
        <v>262.44000000000011</v>
      </c>
      <c r="EO48">
        <v>46</v>
      </c>
      <c r="EP48">
        <v>50.359770114942542</v>
      </c>
      <c r="EQ48">
        <f t="shared" si="82"/>
        <v>0.37025810863429487</v>
      </c>
      <c r="ER48">
        <f t="shared" si="83"/>
        <v>0</v>
      </c>
      <c r="ES48">
        <f t="shared" si="10"/>
        <v>2536.1064460298599</v>
      </c>
      <c r="EX48">
        <v>46</v>
      </c>
      <c r="EY48">
        <v>4</v>
      </c>
      <c r="EZ48">
        <f t="shared" si="84"/>
        <v>0.14811615522545785</v>
      </c>
      <c r="FA48">
        <f t="shared" si="85"/>
        <v>0</v>
      </c>
      <c r="FB48">
        <f t="shared" si="11"/>
        <v>16</v>
      </c>
      <c r="FG48">
        <v>46</v>
      </c>
      <c r="FH48">
        <v>12</v>
      </c>
      <c r="FI48">
        <f t="shared" si="86"/>
        <v>0.80142684846730716</v>
      </c>
      <c r="FJ48">
        <f t="shared" si="87"/>
        <v>0</v>
      </c>
      <c r="FK48">
        <f t="shared" si="12"/>
        <v>144</v>
      </c>
      <c r="FP48">
        <v>46</v>
      </c>
      <c r="FQ48">
        <v>20.05</v>
      </c>
      <c r="FR48" t="e">
        <f t="shared" si="88"/>
        <v>#DIV/0!</v>
      </c>
      <c r="FS48" t="e">
        <f t="shared" si="89"/>
        <v>#NUM!</v>
      </c>
      <c r="FT48" t="e">
        <f t="shared" si="13"/>
        <v>#NUM!</v>
      </c>
      <c r="FY48">
        <v>46</v>
      </c>
      <c r="FZ48">
        <v>0</v>
      </c>
      <c r="GA48">
        <f t="shared" si="90"/>
        <v>0.54614867388864585</v>
      </c>
      <c r="GB48">
        <f t="shared" si="91"/>
        <v>0</v>
      </c>
      <c r="GC48">
        <f t="shared" si="14"/>
        <v>0</v>
      </c>
      <c r="GH48">
        <v>46</v>
      </c>
      <c r="GI48">
        <v>0</v>
      </c>
      <c r="GJ48">
        <f t="shared" si="92"/>
        <v>0.60290736613070983</v>
      </c>
      <c r="GK48">
        <f t="shared" si="93"/>
        <v>0</v>
      </c>
      <c r="GL48">
        <f t="shared" si="15"/>
        <v>0</v>
      </c>
      <c r="GQ48">
        <v>46</v>
      </c>
      <c r="GR48">
        <v>5.9775280898876417</v>
      </c>
      <c r="GS48">
        <f t="shared" si="94"/>
        <v>0.33891355830631548</v>
      </c>
      <c r="GT48">
        <f t="shared" si="95"/>
        <v>0</v>
      </c>
      <c r="GU48">
        <f t="shared" si="96"/>
        <v>35.730842065395798</v>
      </c>
      <c r="GZ48">
        <v>46</v>
      </c>
      <c r="HA48">
        <v>-4.40625</v>
      </c>
      <c r="HB48">
        <f t="shared" si="97"/>
        <v>0.29487179487179488</v>
      </c>
      <c r="HC48">
        <f t="shared" si="98"/>
        <v>0</v>
      </c>
      <c r="HD48">
        <f t="shared" si="99"/>
        <v>19.4150390625</v>
      </c>
      <c r="HI48">
        <v>46</v>
      </c>
      <c r="HJ48">
        <v>0</v>
      </c>
      <c r="HK48">
        <f t="shared" si="100"/>
        <v>0.16428571428571428</v>
      </c>
      <c r="HL48">
        <f t="shared" si="101"/>
        <v>0</v>
      </c>
      <c r="HM48">
        <f t="shared" si="102"/>
        <v>0</v>
      </c>
      <c r="HR48">
        <v>125</v>
      </c>
      <c r="HS48">
        <v>48.1</v>
      </c>
      <c r="HT48" t="e">
        <f t="shared" si="103"/>
        <v>#DIV/0!</v>
      </c>
      <c r="HU48" t="e">
        <f t="shared" si="104"/>
        <v>#NUM!</v>
      </c>
      <c r="HV48" t="e">
        <f t="shared" si="105"/>
        <v>#NUM!</v>
      </c>
      <c r="IA48">
        <v>46</v>
      </c>
      <c r="IB48">
        <v>25</v>
      </c>
      <c r="IC48">
        <f t="shared" si="106"/>
        <v>7.055776408743536E-2</v>
      </c>
      <c r="ID48">
        <f t="shared" si="107"/>
        <v>0</v>
      </c>
      <c r="IE48">
        <f t="shared" si="108"/>
        <v>625</v>
      </c>
      <c r="IJ48">
        <v>46</v>
      </c>
      <c r="IK48">
        <v>-8.1000000000000085</v>
      </c>
      <c r="IL48">
        <f t="shared" si="109"/>
        <v>6.4076888661390552E-2</v>
      </c>
      <c r="IM48">
        <f t="shared" si="110"/>
        <v>0</v>
      </c>
      <c r="IN48">
        <f t="shared" si="111"/>
        <v>65.610000000000142</v>
      </c>
      <c r="IS48">
        <v>46</v>
      </c>
      <c r="IT48">
        <v>65</v>
      </c>
      <c r="IU48">
        <f t="shared" si="112"/>
        <v>0.52661022053313888</v>
      </c>
      <c r="IV48">
        <f t="shared" si="113"/>
        <v>0</v>
      </c>
      <c r="IW48">
        <f t="shared" si="114"/>
        <v>4225</v>
      </c>
      <c r="JJ48">
        <v>46</v>
      </c>
      <c r="JK48">
        <v>0</v>
      </c>
      <c r="JL48">
        <f t="shared" si="115"/>
        <v>0.8337998753436181</v>
      </c>
      <c r="JM48">
        <f t="shared" si="116"/>
        <v>0</v>
      </c>
      <c r="JN48">
        <f t="shared" si="117"/>
        <v>0</v>
      </c>
      <c r="JS48">
        <v>46</v>
      </c>
      <c r="JT48">
        <v>-16.232608695652104</v>
      </c>
      <c r="JU48">
        <f t="shared" si="118"/>
        <v>0.70173448230619129</v>
      </c>
      <c r="JV48">
        <f t="shared" si="119"/>
        <v>0</v>
      </c>
      <c r="JW48">
        <f t="shared" si="120"/>
        <v>263.4975850661603</v>
      </c>
      <c r="KB48">
        <v>46</v>
      </c>
      <c r="KC48">
        <v>-24</v>
      </c>
      <c r="KD48">
        <f t="shared" si="121"/>
        <v>0.4696986848069365</v>
      </c>
      <c r="KE48">
        <f t="shared" si="122"/>
        <v>0</v>
      </c>
      <c r="KF48">
        <f t="shared" si="123"/>
        <v>576</v>
      </c>
      <c r="KK48">
        <v>46</v>
      </c>
      <c r="KL48">
        <v>0</v>
      </c>
      <c r="KM48">
        <f t="shared" si="124"/>
        <v>0.24962907184402611</v>
      </c>
      <c r="KN48">
        <f t="shared" si="125"/>
        <v>0</v>
      </c>
      <c r="KO48">
        <f t="shared" si="126"/>
        <v>0</v>
      </c>
      <c r="KT48">
        <v>46</v>
      </c>
      <c r="KU48">
        <v>-53.309803921568786</v>
      </c>
      <c r="KV48">
        <f t="shared" si="127"/>
        <v>9.6320025204314305E-2</v>
      </c>
      <c r="KW48">
        <f t="shared" si="128"/>
        <v>0</v>
      </c>
      <c r="KX48">
        <f t="shared" si="129"/>
        <v>2841.9351941561108</v>
      </c>
      <c r="LC48">
        <v>46</v>
      </c>
      <c r="LD48">
        <v>53</v>
      </c>
      <c r="LE48">
        <f t="shared" si="130"/>
        <v>4.9242353588237482E-2</v>
      </c>
      <c r="LF48">
        <f t="shared" si="131"/>
        <v>0</v>
      </c>
      <c r="LG48">
        <f t="shared" si="132"/>
        <v>2809</v>
      </c>
      <c r="LL48">
        <v>46</v>
      </c>
      <c r="LM48">
        <v>12</v>
      </c>
      <c r="LN48">
        <f t="shared" si="133"/>
        <v>0.44508621164436862</v>
      </c>
      <c r="LO48">
        <f t="shared" si="134"/>
        <v>0</v>
      </c>
      <c r="LP48">
        <f t="shared" si="29"/>
        <v>144</v>
      </c>
      <c r="LU48">
        <v>46</v>
      </c>
      <c r="LV48">
        <v>12</v>
      </c>
      <c r="LW48">
        <f t="shared" si="135"/>
        <v>0.92877210394430132</v>
      </c>
      <c r="LX48">
        <f t="shared" si="136"/>
        <v>0</v>
      </c>
      <c r="LY48">
        <f t="shared" si="30"/>
        <v>144</v>
      </c>
      <c r="MH48">
        <f t="shared" si="31"/>
        <v>0</v>
      </c>
      <c r="MM48">
        <v>46</v>
      </c>
      <c r="MN48">
        <v>0</v>
      </c>
      <c r="MO48">
        <f t="shared" si="139"/>
        <v>0.20157337697980393</v>
      </c>
      <c r="MP48">
        <f t="shared" si="140"/>
        <v>0</v>
      </c>
      <c r="MQ48">
        <f t="shared" si="32"/>
        <v>0</v>
      </c>
      <c r="MV48">
        <v>46</v>
      </c>
      <c r="MW48">
        <v>942</v>
      </c>
      <c r="MX48">
        <f t="shared" si="141"/>
        <v>1.0816304124013238</v>
      </c>
      <c r="MY48">
        <f t="shared" si="142"/>
        <v>978.87748781984533</v>
      </c>
      <c r="MZ48">
        <f t="shared" si="33"/>
        <v>1359.9491079028405</v>
      </c>
      <c r="NE48">
        <v>46</v>
      </c>
      <c r="NF48">
        <v>0</v>
      </c>
      <c r="NG48">
        <f t="shared" si="143"/>
        <v>0.67036812216080499</v>
      </c>
      <c r="NH48">
        <f t="shared" si="144"/>
        <v>0</v>
      </c>
      <c r="NI48">
        <f t="shared" si="34"/>
        <v>0</v>
      </c>
      <c r="NN48">
        <v>46</v>
      </c>
      <c r="NO48">
        <v>12</v>
      </c>
      <c r="NP48" t="e">
        <f t="shared" si="145"/>
        <v>#DIV/0!</v>
      </c>
      <c r="NQ48" t="e">
        <f t="shared" si="146"/>
        <v>#NUM!</v>
      </c>
      <c r="NR48" t="e">
        <f t="shared" si="35"/>
        <v>#NUM!</v>
      </c>
      <c r="NW48">
        <v>46</v>
      </c>
      <c r="NX48">
        <v>-22.19494949494959</v>
      </c>
      <c r="NY48" t="e">
        <f t="shared" si="147"/>
        <v>#DIV/0!</v>
      </c>
      <c r="NZ48" t="e">
        <f t="shared" si="148"/>
        <v>#NUM!</v>
      </c>
      <c r="OA48" t="e">
        <f t="shared" si="36"/>
        <v>#NUM!</v>
      </c>
      <c r="OF48">
        <v>46</v>
      </c>
      <c r="OG48">
        <f>164-(136)</f>
        <v>28</v>
      </c>
      <c r="OH48">
        <f t="shared" si="149"/>
        <v>5.9024677404386404E-2</v>
      </c>
      <c r="OI48">
        <f t="shared" si="150"/>
        <v>0</v>
      </c>
      <c r="OJ48">
        <f t="shared" si="37"/>
        <v>784</v>
      </c>
      <c r="OO48">
        <v>46</v>
      </c>
      <c r="OP48">
        <v>0</v>
      </c>
      <c r="OQ48">
        <f t="shared" si="151"/>
        <v>6.0976638480668852E-2</v>
      </c>
      <c r="OR48">
        <f t="shared" si="152"/>
        <v>0</v>
      </c>
      <c r="OS48">
        <f t="shared" si="38"/>
        <v>0</v>
      </c>
      <c r="PB48">
        <f t="shared" si="39"/>
        <v>0</v>
      </c>
      <c r="PG48">
        <v>46</v>
      </c>
      <c r="PH48">
        <v>-4</v>
      </c>
      <c r="PI48">
        <f t="shared" si="155"/>
        <v>0.56266457568111872</v>
      </c>
      <c r="PJ48">
        <f t="shared" si="156"/>
        <v>0</v>
      </c>
      <c r="PK48">
        <f t="shared" si="40"/>
        <v>16</v>
      </c>
      <c r="PP48">
        <v>46</v>
      </c>
      <c r="PQ48">
        <v>1825.9</v>
      </c>
      <c r="PR48">
        <f t="shared" si="157"/>
        <v>1.1342314726484384</v>
      </c>
      <c r="PS48">
        <f t="shared" si="158"/>
        <v>1609.6472242045245</v>
      </c>
      <c r="PT48">
        <f t="shared" si="41"/>
        <v>46765.263039248239</v>
      </c>
      <c r="PY48">
        <v>46</v>
      </c>
      <c r="PZ48">
        <v>3561.9</v>
      </c>
      <c r="QA48">
        <f t="shared" si="159"/>
        <v>1.2562440225670648</v>
      </c>
      <c r="QB48">
        <f t="shared" si="160"/>
        <v>3072.7702788774855</v>
      </c>
      <c r="QC48">
        <f t="shared" si="42"/>
        <v>239247.88408538894</v>
      </c>
      <c r="QL48">
        <f t="shared" si="43"/>
        <v>0</v>
      </c>
    </row>
    <row r="49" spans="1:454" x14ac:dyDescent="0.25">
      <c r="A49">
        <v>47</v>
      </c>
      <c r="B49">
        <v>16</v>
      </c>
      <c r="C49">
        <f t="shared" si="44"/>
        <v>0.82748973005664062</v>
      </c>
      <c r="D49">
        <f t="shared" si="45"/>
        <v>0</v>
      </c>
      <c r="E49">
        <f t="shared" si="46"/>
        <v>256</v>
      </c>
      <c r="J49">
        <v>47</v>
      </c>
      <c r="K49">
        <v>0</v>
      </c>
      <c r="L49">
        <f t="shared" si="47"/>
        <v>0.38664388458031751</v>
      </c>
      <c r="M49">
        <f t="shared" si="48"/>
        <v>0</v>
      </c>
      <c r="N49">
        <f t="shared" si="49"/>
        <v>0</v>
      </c>
      <c r="S49">
        <v>47</v>
      </c>
      <c r="T49">
        <v>1220</v>
      </c>
      <c r="U49">
        <f t="shared" si="50"/>
        <v>1.1045985452493785</v>
      </c>
      <c r="V49">
        <f t="shared" si="51"/>
        <v>1254.3016529175541</v>
      </c>
      <c r="W49">
        <f t="shared" si="52"/>
        <v>1176.6033928763454</v>
      </c>
      <c r="AB49">
        <v>47</v>
      </c>
      <c r="AC49">
        <v>-5.7999999999999972</v>
      </c>
      <c r="AD49">
        <f t="shared" si="53"/>
        <v>0.4377431094741972</v>
      </c>
      <c r="AE49">
        <f t="shared" si="54"/>
        <v>0</v>
      </c>
      <c r="AF49">
        <f t="shared" si="55"/>
        <v>33.639999999999965</v>
      </c>
      <c r="AT49">
        <v>47</v>
      </c>
      <c r="AU49">
        <v>1670.19</v>
      </c>
      <c r="AV49">
        <f t="shared" si="59"/>
        <v>1.1507110771880895</v>
      </c>
      <c r="AW49">
        <f t="shared" si="60"/>
        <v>1807.2636935754026</v>
      </c>
      <c r="AX49">
        <f t="shared" si="61"/>
        <v>18789.197470403356</v>
      </c>
      <c r="BC49">
        <v>47</v>
      </c>
      <c r="BD49">
        <v>0</v>
      </c>
      <c r="BE49">
        <f t="shared" si="62"/>
        <v>0.53301914283785856</v>
      </c>
      <c r="BF49">
        <f t="shared" si="63"/>
        <v>0</v>
      </c>
      <c r="BG49">
        <f t="shared" si="0"/>
        <v>0</v>
      </c>
      <c r="BL49">
        <v>47</v>
      </c>
      <c r="BM49">
        <v>0</v>
      </c>
      <c r="BN49">
        <f t="shared" si="64"/>
        <v>0.21513588914196397</v>
      </c>
      <c r="BO49">
        <f t="shared" si="65"/>
        <v>0</v>
      </c>
      <c r="BP49">
        <f t="shared" si="1"/>
        <v>0</v>
      </c>
      <c r="CD49">
        <v>47</v>
      </c>
      <c r="CE49">
        <v>338.6</v>
      </c>
      <c r="CF49">
        <f t="shared" si="68"/>
        <v>0.9987367130498348</v>
      </c>
      <c r="CG49">
        <f t="shared" si="69"/>
        <v>0</v>
      </c>
      <c r="CH49">
        <f t="shared" si="3"/>
        <v>114649.96000000002</v>
      </c>
      <c r="CM49">
        <v>47</v>
      </c>
      <c r="CN49">
        <v>-1.741935483870904</v>
      </c>
      <c r="CO49">
        <f t="shared" si="70"/>
        <v>0.70598355378070599</v>
      </c>
      <c r="CP49">
        <f t="shared" si="71"/>
        <v>0</v>
      </c>
      <c r="CQ49">
        <f t="shared" si="4"/>
        <v>3.0343392299685603</v>
      </c>
      <c r="CV49">
        <v>47</v>
      </c>
      <c r="CW49">
        <v>-16.215000000000181</v>
      </c>
      <c r="CX49">
        <f t="shared" si="72"/>
        <v>0.32754216952333931</v>
      </c>
      <c r="CY49">
        <f t="shared" si="73"/>
        <v>0</v>
      </c>
      <c r="CZ49">
        <f t="shared" si="5"/>
        <v>262.92622500000584</v>
      </c>
      <c r="DE49">
        <v>47</v>
      </c>
      <c r="DF49">
        <v>0</v>
      </c>
      <c r="DG49">
        <f t="shared" si="74"/>
        <v>0.12184490861797793</v>
      </c>
      <c r="DH49">
        <f t="shared" si="75"/>
        <v>0</v>
      </c>
      <c r="DI49">
        <f t="shared" si="6"/>
        <v>0</v>
      </c>
      <c r="DN49">
        <v>47</v>
      </c>
      <c r="DO49">
        <v>1250</v>
      </c>
      <c r="DP49">
        <f t="shared" si="76"/>
        <v>1.1170990162567784</v>
      </c>
      <c r="DQ49">
        <f t="shared" si="77"/>
        <v>1404.2020306852148</v>
      </c>
      <c r="DR49">
        <f t="shared" si="7"/>
        <v>23778.266267443934</v>
      </c>
      <c r="DW49">
        <v>47</v>
      </c>
      <c r="DX49">
        <v>36.1</v>
      </c>
      <c r="DY49">
        <f t="shared" si="78"/>
        <v>0.93328678674312471</v>
      </c>
      <c r="DZ49">
        <f t="shared" si="79"/>
        <v>0</v>
      </c>
      <c r="EA49">
        <f t="shared" si="8"/>
        <v>1303.21</v>
      </c>
      <c r="EF49">
        <v>47</v>
      </c>
      <c r="EG49">
        <v>16.200000000000003</v>
      </c>
      <c r="EH49">
        <f t="shared" si="80"/>
        <v>0.72474193574374013</v>
      </c>
      <c r="EI49">
        <f t="shared" si="81"/>
        <v>0</v>
      </c>
      <c r="EJ49">
        <f t="shared" si="9"/>
        <v>262.44000000000011</v>
      </c>
      <c r="EO49">
        <v>47</v>
      </c>
      <c r="EP49">
        <v>-13.540229885057457</v>
      </c>
      <c r="EQ49">
        <f t="shared" si="82"/>
        <v>0.37830719795243173</v>
      </c>
      <c r="ER49">
        <f t="shared" si="83"/>
        <v>0</v>
      </c>
      <c r="ES49">
        <f t="shared" si="10"/>
        <v>183.33782534020307</v>
      </c>
      <c r="EX49">
        <v>47</v>
      </c>
      <c r="EY49">
        <v>4</v>
      </c>
      <c r="EZ49">
        <f t="shared" si="84"/>
        <v>0.15133607164340257</v>
      </c>
      <c r="FA49">
        <f t="shared" si="85"/>
        <v>0</v>
      </c>
      <c r="FB49">
        <f t="shared" si="11"/>
        <v>16</v>
      </c>
      <c r="FG49">
        <v>47</v>
      </c>
      <c r="FH49">
        <v>12</v>
      </c>
      <c r="FI49">
        <f t="shared" si="86"/>
        <v>0.81884917126007473</v>
      </c>
      <c r="FJ49">
        <f t="shared" si="87"/>
        <v>0</v>
      </c>
      <c r="FK49">
        <f t="shared" si="12"/>
        <v>144</v>
      </c>
      <c r="FP49">
        <v>47</v>
      </c>
      <c r="FQ49">
        <v>22.05</v>
      </c>
      <c r="FR49" t="e">
        <f t="shared" si="88"/>
        <v>#DIV/0!</v>
      </c>
      <c r="FS49" t="e">
        <f t="shared" si="89"/>
        <v>#NUM!</v>
      </c>
      <c r="FT49" t="e">
        <f t="shared" si="13"/>
        <v>#NUM!</v>
      </c>
      <c r="FY49">
        <v>47</v>
      </c>
      <c r="FZ49">
        <v>0</v>
      </c>
      <c r="GA49">
        <f t="shared" si="90"/>
        <v>0.55802147114709466</v>
      </c>
      <c r="GB49">
        <f t="shared" si="91"/>
        <v>0</v>
      </c>
      <c r="GC49">
        <f t="shared" si="14"/>
        <v>0</v>
      </c>
      <c r="GH49">
        <v>47</v>
      </c>
      <c r="GI49">
        <v>0</v>
      </c>
      <c r="GJ49">
        <f t="shared" si="92"/>
        <v>0.61601404800311654</v>
      </c>
      <c r="GK49">
        <f t="shared" si="93"/>
        <v>0</v>
      </c>
      <c r="GL49">
        <f t="shared" si="15"/>
        <v>0</v>
      </c>
      <c r="GQ49">
        <v>47</v>
      </c>
      <c r="GR49">
        <v>5.9775280898876417</v>
      </c>
      <c r="GS49">
        <f t="shared" si="94"/>
        <v>0.34628124435645274</v>
      </c>
      <c r="GT49">
        <f t="shared" si="95"/>
        <v>0</v>
      </c>
      <c r="GU49">
        <f t="shared" si="96"/>
        <v>35.730842065395798</v>
      </c>
      <c r="GZ49">
        <v>47</v>
      </c>
      <c r="HA49">
        <v>-6.40625</v>
      </c>
      <c r="HB49">
        <f t="shared" si="97"/>
        <v>0.30128205128205127</v>
      </c>
      <c r="HC49">
        <f t="shared" si="98"/>
        <v>0</v>
      </c>
      <c r="HD49">
        <f t="shared" si="99"/>
        <v>41.0400390625</v>
      </c>
      <c r="HI49">
        <v>47</v>
      </c>
      <c r="HJ49">
        <v>0</v>
      </c>
      <c r="HK49">
        <f t="shared" si="100"/>
        <v>0.16785714285714284</v>
      </c>
      <c r="HL49">
        <f t="shared" si="101"/>
        <v>0</v>
      </c>
      <c r="HM49">
        <f t="shared" si="102"/>
        <v>0</v>
      </c>
      <c r="HR49">
        <v>126</v>
      </c>
      <c r="HS49">
        <v>40.1</v>
      </c>
      <c r="HT49" t="e">
        <f t="shared" si="103"/>
        <v>#DIV/0!</v>
      </c>
      <c r="HU49" t="e">
        <f t="shared" si="104"/>
        <v>#NUM!</v>
      </c>
      <c r="HV49" t="e">
        <f t="shared" si="105"/>
        <v>#NUM!</v>
      </c>
      <c r="IA49">
        <v>47</v>
      </c>
      <c r="IB49">
        <v>4</v>
      </c>
      <c r="IC49">
        <f t="shared" si="106"/>
        <v>7.2091628524118739E-2</v>
      </c>
      <c r="ID49">
        <f t="shared" si="107"/>
        <v>0</v>
      </c>
      <c r="IE49">
        <f t="shared" si="108"/>
        <v>16</v>
      </c>
      <c r="IJ49">
        <v>47</v>
      </c>
      <c r="IK49">
        <v>-8.1000000000000085</v>
      </c>
      <c r="IL49">
        <f t="shared" si="109"/>
        <v>6.546986450185556E-2</v>
      </c>
      <c r="IM49">
        <f t="shared" si="110"/>
        <v>0</v>
      </c>
      <c r="IN49">
        <f t="shared" si="111"/>
        <v>65.610000000000142</v>
      </c>
      <c r="IS49">
        <v>47</v>
      </c>
      <c r="IT49">
        <v>25</v>
      </c>
      <c r="IU49">
        <f t="shared" si="112"/>
        <v>0.53805826880559848</v>
      </c>
      <c r="IV49">
        <f t="shared" si="113"/>
        <v>0</v>
      </c>
      <c r="IW49">
        <f t="shared" si="114"/>
        <v>625</v>
      </c>
      <c r="JJ49">
        <v>47</v>
      </c>
      <c r="JK49">
        <v>0</v>
      </c>
      <c r="JL49">
        <f t="shared" si="115"/>
        <v>0.85192595959021855</v>
      </c>
      <c r="JM49">
        <f t="shared" si="116"/>
        <v>0</v>
      </c>
      <c r="JN49">
        <f t="shared" si="117"/>
        <v>0</v>
      </c>
      <c r="JS49">
        <v>47</v>
      </c>
      <c r="JT49">
        <v>-0.63260869565210953</v>
      </c>
      <c r="JU49">
        <f t="shared" si="118"/>
        <v>0.71698957974763022</v>
      </c>
      <c r="JV49">
        <f t="shared" si="119"/>
        <v>0</v>
      </c>
      <c r="JW49">
        <f t="shared" si="120"/>
        <v>0.40019376181466332</v>
      </c>
      <c r="KB49">
        <v>47</v>
      </c>
      <c r="KC49">
        <v>-28.200000000000003</v>
      </c>
      <c r="KD49">
        <f t="shared" si="121"/>
        <v>0.47990952578100032</v>
      </c>
      <c r="KE49">
        <f t="shared" si="122"/>
        <v>0</v>
      </c>
      <c r="KF49">
        <f t="shared" si="123"/>
        <v>795.24000000000012</v>
      </c>
      <c r="KK49">
        <v>47</v>
      </c>
      <c r="KL49">
        <v>8.02</v>
      </c>
      <c r="KM49">
        <f t="shared" si="124"/>
        <v>0.25505579079715712</v>
      </c>
      <c r="KN49">
        <f t="shared" si="125"/>
        <v>0</v>
      </c>
      <c r="KO49">
        <f t="shared" si="126"/>
        <v>64.320399999999992</v>
      </c>
      <c r="KT49">
        <v>47</v>
      </c>
      <c r="KU49">
        <v>-25.409803921568781</v>
      </c>
      <c r="KV49">
        <f t="shared" si="127"/>
        <v>9.8413938795712433E-2</v>
      </c>
      <c r="KW49">
        <f t="shared" si="128"/>
        <v>0</v>
      </c>
      <c r="KX49">
        <f t="shared" si="129"/>
        <v>645.65813533257221</v>
      </c>
      <c r="LC49">
        <v>47</v>
      </c>
      <c r="LD49">
        <v>36</v>
      </c>
      <c r="LE49">
        <f t="shared" si="130"/>
        <v>5.0312839535807861E-2</v>
      </c>
      <c r="LF49">
        <f t="shared" si="131"/>
        <v>0</v>
      </c>
      <c r="LG49">
        <f t="shared" si="132"/>
        <v>1296</v>
      </c>
      <c r="LL49">
        <v>47</v>
      </c>
      <c r="LM49">
        <v>4</v>
      </c>
      <c r="LN49">
        <f t="shared" si="133"/>
        <v>0.45476199885402879</v>
      </c>
      <c r="LO49">
        <f t="shared" si="134"/>
        <v>0</v>
      </c>
      <c r="LP49">
        <f t="shared" si="29"/>
        <v>16</v>
      </c>
      <c r="LU49">
        <v>47</v>
      </c>
      <c r="LV49">
        <v>36.1</v>
      </c>
      <c r="LW49">
        <f t="shared" si="135"/>
        <v>0.94896280185613391</v>
      </c>
      <c r="LX49">
        <f t="shared" si="136"/>
        <v>0</v>
      </c>
      <c r="LY49">
        <f t="shared" si="30"/>
        <v>1303.21</v>
      </c>
      <c r="MH49">
        <f t="shared" si="31"/>
        <v>0</v>
      </c>
      <c r="MM49">
        <v>47</v>
      </c>
      <c r="MN49">
        <v>4</v>
      </c>
      <c r="MO49">
        <f t="shared" si="139"/>
        <v>0.20595540691414752</v>
      </c>
      <c r="MP49">
        <f t="shared" si="140"/>
        <v>0</v>
      </c>
      <c r="MQ49">
        <f t="shared" si="32"/>
        <v>16</v>
      </c>
      <c r="MV49">
        <v>47</v>
      </c>
      <c r="MW49">
        <v>1220</v>
      </c>
      <c r="MX49">
        <f t="shared" si="141"/>
        <v>1.1051441170187439</v>
      </c>
      <c r="MY49">
        <f t="shared" si="142"/>
        <v>1260.8439195472536</v>
      </c>
      <c r="MZ49">
        <f t="shared" si="33"/>
        <v>1668.2257639825216</v>
      </c>
      <c r="NE49">
        <v>47</v>
      </c>
      <c r="NF49">
        <v>20</v>
      </c>
      <c r="NG49">
        <f t="shared" si="143"/>
        <v>0.68494134220777902</v>
      </c>
      <c r="NH49">
        <f t="shared" si="144"/>
        <v>0</v>
      </c>
      <c r="NI49">
        <f t="shared" si="34"/>
        <v>400</v>
      </c>
      <c r="NN49">
        <v>47</v>
      </c>
      <c r="NO49">
        <v>12</v>
      </c>
      <c r="NP49" t="e">
        <f t="shared" si="145"/>
        <v>#DIV/0!</v>
      </c>
      <c r="NQ49" t="e">
        <f t="shared" si="146"/>
        <v>#NUM!</v>
      </c>
      <c r="NR49" t="e">
        <f t="shared" si="35"/>
        <v>#NUM!</v>
      </c>
      <c r="NW49">
        <v>47</v>
      </c>
      <c r="NX49">
        <v>-26.19494949494959</v>
      </c>
      <c r="NY49" t="e">
        <f t="shared" si="147"/>
        <v>#DIV/0!</v>
      </c>
      <c r="NZ49" t="e">
        <f t="shared" si="148"/>
        <v>#NUM!</v>
      </c>
      <c r="OA49" t="e">
        <f t="shared" si="36"/>
        <v>#NUM!</v>
      </c>
      <c r="OF49">
        <v>47</v>
      </c>
      <c r="OG49">
        <f>88.2-(136)</f>
        <v>-47.8</v>
      </c>
      <c r="OH49">
        <f t="shared" si="149"/>
        <v>6.0307822565351325E-2</v>
      </c>
      <c r="OI49">
        <f t="shared" si="150"/>
        <v>0</v>
      </c>
      <c r="OJ49">
        <f t="shared" si="37"/>
        <v>2284.8399999999997</v>
      </c>
      <c r="OO49">
        <v>47</v>
      </c>
      <c r="OP49">
        <v>0</v>
      </c>
      <c r="OQ49">
        <f t="shared" si="151"/>
        <v>6.2302217578074692E-2</v>
      </c>
      <c r="OR49">
        <f t="shared" si="152"/>
        <v>0</v>
      </c>
      <c r="OS49">
        <f t="shared" si="38"/>
        <v>0</v>
      </c>
      <c r="PB49">
        <f t="shared" si="39"/>
        <v>0</v>
      </c>
      <c r="PG49">
        <v>47</v>
      </c>
      <c r="PH49">
        <v>0</v>
      </c>
      <c r="PI49">
        <f t="shared" si="155"/>
        <v>0.57489641428288218</v>
      </c>
      <c r="PJ49">
        <f t="shared" si="156"/>
        <v>0</v>
      </c>
      <c r="PK49">
        <f t="shared" si="40"/>
        <v>0</v>
      </c>
      <c r="PP49">
        <v>47</v>
      </c>
      <c r="PQ49">
        <v>2305.9</v>
      </c>
      <c r="PR49">
        <f t="shared" si="157"/>
        <v>1.1588886785755783</v>
      </c>
      <c r="PS49">
        <f t="shared" si="158"/>
        <v>1905.3260415055126</v>
      </c>
      <c r="PT49">
        <f t="shared" si="41"/>
        <v>160459.49622394334</v>
      </c>
      <c r="PY49">
        <v>46.6</v>
      </c>
      <c r="PZ49">
        <v>3961.9</v>
      </c>
      <c r="QA49">
        <f t="shared" si="159"/>
        <v>1.2726298141657657</v>
      </c>
      <c r="QB49">
        <f t="shared" si="160"/>
        <v>3269.2617830146828</v>
      </c>
      <c r="QC49">
        <f t="shared" si="42"/>
        <v>479747.69962859945</v>
      </c>
      <c r="QL49">
        <f t="shared" si="43"/>
        <v>0</v>
      </c>
    </row>
    <row r="50" spans="1:454" x14ac:dyDescent="0.25">
      <c r="A50">
        <v>48</v>
      </c>
      <c r="B50">
        <v>20</v>
      </c>
      <c r="C50">
        <f t="shared" si="44"/>
        <v>0.84509589452593092</v>
      </c>
      <c r="D50">
        <f t="shared" si="45"/>
        <v>0</v>
      </c>
      <c r="E50">
        <f t="shared" si="46"/>
        <v>400</v>
      </c>
      <c r="J50">
        <v>48</v>
      </c>
      <c r="K50">
        <v>0</v>
      </c>
      <c r="L50">
        <f t="shared" si="47"/>
        <v>0.39487035020968597</v>
      </c>
      <c r="M50">
        <f t="shared" si="48"/>
        <v>0</v>
      </c>
      <c r="N50">
        <f t="shared" si="49"/>
        <v>0</v>
      </c>
      <c r="S50">
        <v>48</v>
      </c>
      <c r="T50">
        <v>1590</v>
      </c>
      <c r="U50">
        <f t="shared" si="50"/>
        <v>1.1281006419568123</v>
      </c>
      <c r="V50">
        <f t="shared" si="51"/>
        <v>1536.1288874826284</v>
      </c>
      <c r="W50">
        <f t="shared" si="52"/>
        <v>2902.0967638593065</v>
      </c>
      <c r="AB50">
        <v>48</v>
      </c>
      <c r="AC50">
        <v>-1.7999999999999972</v>
      </c>
      <c r="AD50">
        <f t="shared" si="53"/>
        <v>0.44705679265449927</v>
      </c>
      <c r="AE50">
        <f t="shared" si="54"/>
        <v>0</v>
      </c>
      <c r="AF50">
        <f t="shared" si="55"/>
        <v>3.2399999999999896</v>
      </c>
      <c r="AT50">
        <v>48</v>
      </c>
      <c r="AU50">
        <v>1947.19</v>
      </c>
      <c r="AV50">
        <f t="shared" si="59"/>
        <v>1.1751942915963467</v>
      </c>
      <c r="AW50">
        <f t="shared" si="60"/>
        <v>2100.8560779417076</v>
      </c>
      <c r="AX50">
        <f t="shared" si="61"/>
        <v>23613.263509986926</v>
      </c>
      <c r="BC50">
        <v>48</v>
      </c>
      <c r="BD50">
        <v>0</v>
      </c>
      <c r="BE50">
        <f t="shared" si="62"/>
        <v>0.54435997566419603</v>
      </c>
      <c r="BF50">
        <f t="shared" si="63"/>
        <v>0</v>
      </c>
      <c r="BG50">
        <f t="shared" si="0"/>
        <v>0</v>
      </c>
      <c r="BL50">
        <v>48</v>
      </c>
      <c r="BM50">
        <v>0</v>
      </c>
      <c r="BN50">
        <f t="shared" si="64"/>
        <v>0.21971324848541002</v>
      </c>
      <c r="BO50">
        <f t="shared" si="65"/>
        <v>0</v>
      </c>
      <c r="BP50">
        <f t="shared" si="1"/>
        <v>0</v>
      </c>
      <c r="CD50">
        <v>48</v>
      </c>
      <c r="CE50">
        <v>479.6</v>
      </c>
      <c r="CF50">
        <f t="shared" si="68"/>
        <v>1.0199864303487676</v>
      </c>
      <c r="CG50">
        <f t="shared" si="69"/>
        <v>239.66884589658815</v>
      </c>
      <c r="CH50">
        <f t="shared" si="3"/>
        <v>57566.958709395178</v>
      </c>
      <c r="CM50">
        <v>48</v>
      </c>
      <c r="CN50">
        <v>-1.741935483870904</v>
      </c>
      <c r="CO50">
        <f t="shared" si="70"/>
        <v>0.72100448045689114</v>
      </c>
      <c r="CP50">
        <f t="shared" si="71"/>
        <v>0</v>
      </c>
      <c r="CQ50">
        <f t="shared" si="4"/>
        <v>3.0343392299685603</v>
      </c>
      <c r="CV50">
        <v>48</v>
      </c>
      <c r="CW50">
        <v>-12.215000000000181</v>
      </c>
      <c r="CX50">
        <f t="shared" si="72"/>
        <v>0.33451115185362312</v>
      </c>
      <c r="CY50">
        <f t="shared" si="73"/>
        <v>0</v>
      </c>
      <c r="CZ50">
        <f t="shared" si="5"/>
        <v>149.20622500000442</v>
      </c>
      <c r="DE50">
        <v>48</v>
      </c>
      <c r="DF50">
        <v>0</v>
      </c>
      <c r="DG50">
        <f t="shared" si="74"/>
        <v>0.12443735348219023</v>
      </c>
      <c r="DH50">
        <f t="shared" si="75"/>
        <v>0</v>
      </c>
      <c r="DI50">
        <f t="shared" si="6"/>
        <v>0</v>
      </c>
      <c r="DN50">
        <v>48</v>
      </c>
      <c r="DO50">
        <v>1500</v>
      </c>
      <c r="DP50">
        <f t="shared" si="76"/>
        <v>1.1408670804324546</v>
      </c>
      <c r="DQ50">
        <f t="shared" si="77"/>
        <v>1689.2186349900267</v>
      </c>
      <c r="DR50">
        <f t="shared" si="7"/>
        <v>35803.691827488939</v>
      </c>
      <c r="DW50">
        <v>48</v>
      </c>
      <c r="DX50">
        <v>56.1</v>
      </c>
      <c r="DY50">
        <f t="shared" si="78"/>
        <v>0.95314395241851035</v>
      </c>
      <c r="DZ50">
        <f t="shared" si="79"/>
        <v>0</v>
      </c>
      <c r="EA50">
        <f t="shared" si="8"/>
        <v>3147.21</v>
      </c>
      <c r="EF50">
        <v>48</v>
      </c>
      <c r="EG50">
        <v>20.200000000000003</v>
      </c>
      <c r="EH50">
        <f t="shared" si="80"/>
        <v>0.74016197692977714</v>
      </c>
      <c r="EI50">
        <f t="shared" si="81"/>
        <v>0</v>
      </c>
      <c r="EJ50">
        <f t="shared" si="9"/>
        <v>408.04000000000013</v>
      </c>
      <c r="EO50">
        <v>48</v>
      </c>
      <c r="EP50">
        <v>-21.74022988505746</v>
      </c>
      <c r="EQ50">
        <f t="shared" si="82"/>
        <v>0.38635628727056859</v>
      </c>
      <c r="ER50">
        <f t="shared" si="83"/>
        <v>0</v>
      </c>
      <c r="ES50">
        <f t="shared" si="10"/>
        <v>472.63759545514546</v>
      </c>
      <c r="EX50">
        <v>48</v>
      </c>
      <c r="EY50">
        <v>4</v>
      </c>
      <c r="EZ50">
        <f t="shared" si="84"/>
        <v>0.15455598806134732</v>
      </c>
      <c r="FA50">
        <f t="shared" si="85"/>
        <v>0</v>
      </c>
      <c r="FB50">
        <f t="shared" si="11"/>
        <v>16</v>
      </c>
      <c r="FG50">
        <v>48</v>
      </c>
      <c r="FH50">
        <v>12</v>
      </c>
      <c r="FI50">
        <f t="shared" si="86"/>
        <v>0.83627149405284229</v>
      </c>
      <c r="FJ50">
        <f t="shared" si="87"/>
        <v>0</v>
      </c>
      <c r="FK50">
        <f t="shared" si="12"/>
        <v>144</v>
      </c>
      <c r="FP50">
        <v>48</v>
      </c>
      <c r="FQ50">
        <v>24.05</v>
      </c>
      <c r="FR50" t="e">
        <f t="shared" si="88"/>
        <v>#DIV/0!</v>
      </c>
      <c r="FS50" t="e">
        <f t="shared" si="89"/>
        <v>#NUM!</v>
      </c>
      <c r="FT50" t="e">
        <f t="shared" si="13"/>
        <v>#NUM!</v>
      </c>
      <c r="FY50">
        <v>48</v>
      </c>
      <c r="FZ50">
        <v>0</v>
      </c>
      <c r="GA50">
        <f t="shared" si="90"/>
        <v>0.56989426840554358</v>
      </c>
      <c r="GB50">
        <f t="shared" si="91"/>
        <v>0</v>
      </c>
      <c r="GC50">
        <f t="shared" si="14"/>
        <v>0</v>
      </c>
      <c r="GH50">
        <v>48</v>
      </c>
      <c r="GI50">
        <v>0</v>
      </c>
      <c r="GJ50">
        <f t="shared" si="92"/>
        <v>0.62912072987552337</v>
      </c>
      <c r="GK50">
        <f t="shared" si="93"/>
        <v>0</v>
      </c>
      <c r="GL50">
        <f t="shared" si="15"/>
        <v>0</v>
      </c>
      <c r="GQ50">
        <v>48</v>
      </c>
      <c r="GR50">
        <v>5.9775280898876417</v>
      </c>
      <c r="GS50">
        <f t="shared" si="94"/>
        <v>0.35364893040659007</v>
      </c>
      <c r="GT50">
        <f t="shared" si="95"/>
        <v>0</v>
      </c>
      <c r="GU50">
        <f t="shared" si="96"/>
        <v>35.730842065395798</v>
      </c>
      <c r="GZ50">
        <v>48</v>
      </c>
      <c r="HA50">
        <v>-4.90625</v>
      </c>
      <c r="HB50">
        <f t="shared" si="97"/>
        <v>0.30769230769230771</v>
      </c>
      <c r="HC50">
        <f t="shared" si="98"/>
        <v>0</v>
      </c>
      <c r="HD50">
        <f t="shared" si="99"/>
        <v>24.0712890625</v>
      </c>
      <c r="HI50">
        <v>48</v>
      </c>
      <c r="HJ50">
        <v>0</v>
      </c>
      <c r="HK50">
        <f t="shared" si="100"/>
        <v>0.17142857142857143</v>
      </c>
      <c r="HL50">
        <f t="shared" si="101"/>
        <v>0</v>
      </c>
      <c r="HM50">
        <f t="shared" si="102"/>
        <v>0</v>
      </c>
      <c r="HR50">
        <v>127</v>
      </c>
      <c r="HS50">
        <v>36.049999999999997</v>
      </c>
      <c r="HT50" t="e">
        <f t="shared" si="103"/>
        <v>#DIV/0!</v>
      </c>
      <c r="HU50" t="e">
        <f t="shared" si="104"/>
        <v>#NUM!</v>
      </c>
      <c r="HV50" t="e">
        <f t="shared" si="105"/>
        <v>#NUM!</v>
      </c>
      <c r="IA50">
        <v>48</v>
      </c>
      <c r="IB50">
        <v>4</v>
      </c>
      <c r="IC50">
        <f t="shared" si="106"/>
        <v>7.3625492960802105E-2</v>
      </c>
      <c r="ID50">
        <f t="shared" si="107"/>
        <v>0</v>
      </c>
      <c r="IE50">
        <f t="shared" si="108"/>
        <v>16</v>
      </c>
      <c r="IJ50">
        <v>48</v>
      </c>
      <c r="IK50">
        <v>-12.100000000000009</v>
      </c>
      <c r="IL50">
        <f t="shared" si="109"/>
        <v>6.6862840342320567E-2</v>
      </c>
      <c r="IM50">
        <f t="shared" si="110"/>
        <v>0</v>
      </c>
      <c r="IN50">
        <f t="shared" si="111"/>
        <v>146.4100000000002</v>
      </c>
      <c r="IS50">
        <v>48</v>
      </c>
      <c r="IT50">
        <v>8</v>
      </c>
      <c r="IU50">
        <f t="shared" si="112"/>
        <v>0.54950631707805797</v>
      </c>
      <c r="IV50">
        <f t="shared" si="113"/>
        <v>0</v>
      </c>
      <c r="IW50">
        <f t="shared" si="114"/>
        <v>64</v>
      </c>
      <c r="JJ50">
        <v>48</v>
      </c>
      <c r="JK50">
        <v>0</v>
      </c>
      <c r="JL50">
        <f t="shared" si="115"/>
        <v>0.87005204383681889</v>
      </c>
      <c r="JM50">
        <f t="shared" si="116"/>
        <v>0</v>
      </c>
      <c r="JN50">
        <f t="shared" si="117"/>
        <v>0</v>
      </c>
      <c r="JS50">
        <v>48</v>
      </c>
      <c r="JT50">
        <v>11.567391304347893</v>
      </c>
      <c r="JU50">
        <f t="shared" si="118"/>
        <v>0.73224467718906927</v>
      </c>
      <c r="JV50">
        <f t="shared" si="119"/>
        <v>0</v>
      </c>
      <c r="JW50">
        <f t="shared" si="120"/>
        <v>133.80454158790326</v>
      </c>
      <c r="KB50">
        <v>48</v>
      </c>
      <c r="KC50">
        <v>-24</v>
      </c>
      <c r="KD50">
        <f t="shared" si="121"/>
        <v>0.49012036675506415</v>
      </c>
      <c r="KE50">
        <f t="shared" si="122"/>
        <v>0</v>
      </c>
      <c r="KF50">
        <f t="shared" si="123"/>
        <v>576</v>
      </c>
      <c r="KK50">
        <v>48</v>
      </c>
      <c r="KL50">
        <v>0</v>
      </c>
      <c r="KM50">
        <f t="shared" si="124"/>
        <v>0.26048250975028808</v>
      </c>
      <c r="KN50">
        <f t="shared" si="125"/>
        <v>0</v>
      </c>
      <c r="KO50">
        <f t="shared" si="126"/>
        <v>0</v>
      </c>
      <c r="KT50">
        <v>48</v>
      </c>
      <c r="KU50">
        <v>-21.409803921568781</v>
      </c>
      <c r="KV50">
        <f t="shared" si="127"/>
        <v>0.10050785238711057</v>
      </c>
      <c r="KW50">
        <f t="shared" si="128"/>
        <v>0</v>
      </c>
      <c r="KX50">
        <f t="shared" si="129"/>
        <v>458.37970396002191</v>
      </c>
      <c r="LC50">
        <v>48</v>
      </c>
      <c r="LD50">
        <v>36</v>
      </c>
      <c r="LE50">
        <f t="shared" si="130"/>
        <v>5.1383325483378248E-2</v>
      </c>
      <c r="LF50">
        <f t="shared" si="131"/>
        <v>0</v>
      </c>
      <c r="LG50">
        <f t="shared" si="132"/>
        <v>1296</v>
      </c>
      <c r="LL50">
        <v>48</v>
      </c>
      <c r="LM50">
        <v>4</v>
      </c>
      <c r="LN50">
        <f t="shared" si="133"/>
        <v>0.46443778606368896</v>
      </c>
      <c r="LO50">
        <f t="shared" si="134"/>
        <v>0</v>
      </c>
      <c r="LP50">
        <f t="shared" si="29"/>
        <v>16</v>
      </c>
      <c r="LU50">
        <v>48</v>
      </c>
      <c r="LV50">
        <v>55.9</v>
      </c>
      <c r="LW50">
        <f t="shared" si="135"/>
        <v>0.9691534997679665</v>
      </c>
      <c r="LX50">
        <f t="shared" si="136"/>
        <v>0</v>
      </c>
      <c r="LY50">
        <f t="shared" si="30"/>
        <v>3124.81</v>
      </c>
      <c r="MH50">
        <f t="shared" si="31"/>
        <v>0</v>
      </c>
      <c r="MM50">
        <v>48</v>
      </c>
      <c r="MN50">
        <v>12</v>
      </c>
      <c r="MO50">
        <f t="shared" si="139"/>
        <v>0.21033743684849107</v>
      </c>
      <c r="MP50">
        <f t="shared" si="140"/>
        <v>0</v>
      </c>
      <c r="MQ50">
        <f t="shared" si="32"/>
        <v>144</v>
      </c>
      <c r="MV50">
        <v>48</v>
      </c>
      <c r="MW50">
        <v>1490</v>
      </c>
      <c r="MX50">
        <f t="shared" si="141"/>
        <v>1.128657821636164</v>
      </c>
      <c r="MY50">
        <f t="shared" si="142"/>
        <v>1542.8103512746618</v>
      </c>
      <c r="MZ50">
        <f t="shared" si="33"/>
        <v>2788.9332017531729</v>
      </c>
      <c r="NE50">
        <v>48</v>
      </c>
      <c r="NF50">
        <v>27.799999999999997</v>
      </c>
      <c r="NG50">
        <f t="shared" si="143"/>
        <v>0.69951456225475306</v>
      </c>
      <c r="NH50">
        <f t="shared" si="144"/>
        <v>0</v>
      </c>
      <c r="NI50">
        <f t="shared" si="34"/>
        <v>772.8399999999998</v>
      </c>
      <c r="NN50">
        <v>48</v>
      </c>
      <c r="NO50">
        <v>12</v>
      </c>
      <c r="NP50" t="e">
        <f t="shared" si="145"/>
        <v>#DIV/0!</v>
      </c>
      <c r="NQ50" t="e">
        <f t="shared" si="146"/>
        <v>#NUM!</v>
      </c>
      <c r="NR50" t="e">
        <f t="shared" si="35"/>
        <v>#NUM!</v>
      </c>
      <c r="NW50">
        <v>48</v>
      </c>
      <c r="NX50">
        <v>-30.19494949494959</v>
      </c>
      <c r="NY50" t="e">
        <f t="shared" si="147"/>
        <v>#DIV/0!</v>
      </c>
      <c r="NZ50" t="e">
        <f t="shared" si="148"/>
        <v>#NUM!</v>
      </c>
      <c r="OA50" t="e">
        <f t="shared" si="36"/>
        <v>#NUM!</v>
      </c>
      <c r="OF50">
        <v>48</v>
      </c>
      <c r="OG50">
        <f>91.8-(136)</f>
        <v>-44.2</v>
      </c>
      <c r="OH50">
        <f t="shared" si="149"/>
        <v>6.1590967726316247E-2</v>
      </c>
      <c r="OI50">
        <f t="shared" si="150"/>
        <v>0</v>
      </c>
      <c r="OJ50">
        <f t="shared" si="37"/>
        <v>1953.6400000000003</v>
      </c>
      <c r="OO50">
        <v>48</v>
      </c>
      <c r="OP50">
        <v>0</v>
      </c>
      <c r="OQ50">
        <f t="shared" si="151"/>
        <v>6.3627796675480533E-2</v>
      </c>
      <c r="OR50">
        <f t="shared" si="152"/>
        <v>0</v>
      </c>
      <c r="OS50">
        <f t="shared" si="38"/>
        <v>0</v>
      </c>
      <c r="PB50">
        <f t="shared" si="39"/>
        <v>0</v>
      </c>
      <c r="PG50">
        <v>48</v>
      </c>
      <c r="PH50">
        <v>0</v>
      </c>
      <c r="PI50">
        <f t="shared" si="155"/>
        <v>0.58712825288464565</v>
      </c>
      <c r="PJ50">
        <f t="shared" si="156"/>
        <v>0</v>
      </c>
      <c r="PK50">
        <f t="shared" si="40"/>
        <v>0</v>
      </c>
      <c r="PP50">
        <v>48</v>
      </c>
      <c r="PQ50">
        <v>2765.9</v>
      </c>
      <c r="PR50">
        <f t="shared" si="157"/>
        <v>1.1835458845027182</v>
      </c>
      <c r="PS50">
        <f t="shared" si="158"/>
        <v>2201.004858806501</v>
      </c>
      <c r="QC50">
        <f t="shared" si="42"/>
        <v>0</v>
      </c>
      <c r="QL50">
        <f t="shared" si="43"/>
        <v>0</v>
      </c>
    </row>
    <row r="51" spans="1:454" x14ac:dyDescent="0.25">
      <c r="A51">
        <v>49</v>
      </c>
      <c r="B51">
        <v>24</v>
      </c>
      <c r="C51">
        <f t="shared" si="44"/>
        <v>0.86270205899522112</v>
      </c>
      <c r="D51">
        <f t="shared" si="45"/>
        <v>0</v>
      </c>
      <c r="E51">
        <f t="shared" si="46"/>
        <v>576</v>
      </c>
      <c r="J51">
        <v>49</v>
      </c>
      <c r="K51">
        <v>0</v>
      </c>
      <c r="L51">
        <f t="shared" si="47"/>
        <v>0.40309681583905443</v>
      </c>
      <c r="M51">
        <f t="shared" si="48"/>
        <v>0</v>
      </c>
      <c r="N51">
        <f t="shared" si="49"/>
        <v>0</v>
      </c>
      <c r="S51">
        <v>49</v>
      </c>
      <c r="T51">
        <v>1870</v>
      </c>
      <c r="U51">
        <f t="shared" si="50"/>
        <v>1.1516027386642458</v>
      </c>
      <c r="V51">
        <f t="shared" si="51"/>
        <v>1817.9561220477026</v>
      </c>
      <c r="W51">
        <f t="shared" si="52"/>
        <v>2708.5652323136283</v>
      </c>
      <c r="AB51">
        <v>49</v>
      </c>
      <c r="AC51">
        <v>-5.7999999999999972</v>
      </c>
      <c r="AD51">
        <f t="shared" si="53"/>
        <v>0.45637047583480134</v>
      </c>
      <c r="AE51">
        <f t="shared" si="54"/>
        <v>0</v>
      </c>
      <c r="AF51">
        <f t="shared" si="55"/>
        <v>33.639999999999965</v>
      </c>
      <c r="AT51">
        <v>49</v>
      </c>
      <c r="AU51">
        <v>2298.19</v>
      </c>
      <c r="AV51">
        <f t="shared" si="59"/>
        <v>1.1996775060046041</v>
      </c>
      <c r="AW51">
        <f t="shared" si="60"/>
        <v>2394.4484623080125</v>
      </c>
      <c r="AX51">
        <f t="shared" si="61"/>
        <v>9265.691565903051</v>
      </c>
      <c r="BC51">
        <v>49</v>
      </c>
      <c r="BD51">
        <v>0</v>
      </c>
      <c r="BE51">
        <f t="shared" si="62"/>
        <v>0.55570080849053338</v>
      </c>
      <c r="BF51">
        <f t="shared" si="63"/>
        <v>0</v>
      </c>
      <c r="BG51">
        <f t="shared" si="0"/>
        <v>0</v>
      </c>
      <c r="BL51">
        <v>49</v>
      </c>
      <c r="BM51">
        <v>0</v>
      </c>
      <c r="BN51">
        <f t="shared" si="64"/>
        <v>0.22429060782885607</v>
      </c>
      <c r="BO51">
        <f t="shared" si="65"/>
        <v>0</v>
      </c>
      <c r="BP51">
        <f t="shared" si="1"/>
        <v>0</v>
      </c>
      <c r="CD51">
        <v>49</v>
      </c>
      <c r="CE51">
        <v>679</v>
      </c>
      <c r="CF51">
        <f t="shared" si="68"/>
        <v>1.0412361476477001</v>
      </c>
      <c r="CG51">
        <f t="shared" si="69"/>
        <v>494.48649626195316</v>
      </c>
      <c r="CH51">
        <f t="shared" si="3"/>
        <v>34045.233061690225</v>
      </c>
      <c r="CM51">
        <v>49</v>
      </c>
      <c r="CN51">
        <v>-1.741935483870904</v>
      </c>
      <c r="CO51">
        <f t="shared" si="70"/>
        <v>0.7360254071330764</v>
      </c>
      <c r="CP51">
        <f t="shared" si="71"/>
        <v>0</v>
      </c>
      <c r="CQ51">
        <f t="shared" si="4"/>
        <v>3.0343392299685603</v>
      </c>
      <c r="CV51">
        <v>49</v>
      </c>
      <c r="CW51">
        <v>-12.215000000000181</v>
      </c>
      <c r="CX51">
        <f t="shared" si="72"/>
        <v>0.34148013418390694</v>
      </c>
      <c r="CY51">
        <f t="shared" si="73"/>
        <v>0</v>
      </c>
      <c r="CZ51">
        <f t="shared" si="5"/>
        <v>149.20622500000442</v>
      </c>
      <c r="DE51">
        <v>49</v>
      </c>
      <c r="DF51">
        <v>0</v>
      </c>
      <c r="DG51">
        <f t="shared" si="74"/>
        <v>0.12702979834640254</v>
      </c>
      <c r="DH51">
        <f t="shared" si="75"/>
        <v>0</v>
      </c>
      <c r="DI51">
        <f t="shared" si="6"/>
        <v>0</v>
      </c>
      <c r="DN51">
        <v>49</v>
      </c>
      <c r="DO51">
        <v>1820</v>
      </c>
      <c r="DP51">
        <f t="shared" si="76"/>
        <v>1.1646351446081307</v>
      </c>
      <c r="DQ51">
        <f t="shared" si="77"/>
        <v>1974.2352392948383</v>
      </c>
      <c r="DR51">
        <f t="shared" si="7"/>
        <v>23788.509040336023</v>
      </c>
      <c r="DW51">
        <v>49</v>
      </c>
      <c r="DX51">
        <v>91.8</v>
      </c>
      <c r="DY51">
        <f t="shared" si="78"/>
        <v>0.973001118093896</v>
      </c>
      <c r="DZ51">
        <f t="shared" si="79"/>
        <v>0</v>
      </c>
      <c r="EA51">
        <f t="shared" si="8"/>
        <v>8427.24</v>
      </c>
      <c r="EF51">
        <v>49</v>
      </c>
      <c r="EG51">
        <v>20.200000000000003</v>
      </c>
      <c r="EH51">
        <f t="shared" si="80"/>
        <v>0.75558201811581416</v>
      </c>
      <c r="EI51">
        <f t="shared" si="81"/>
        <v>0</v>
      </c>
      <c r="EJ51">
        <f t="shared" si="9"/>
        <v>408.04000000000013</v>
      </c>
      <c r="EO51">
        <v>49</v>
      </c>
      <c r="EP51">
        <v>2.4597701149425433</v>
      </c>
      <c r="EQ51">
        <f t="shared" si="82"/>
        <v>0.39440537658870539</v>
      </c>
      <c r="ER51">
        <f t="shared" si="83"/>
        <v>0</v>
      </c>
      <c r="ES51">
        <f t="shared" si="10"/>
        <v>6.0504690183644527</v>
      </c>
      <c r="EX51">
        <v>49</v>
      </c>
      <c r="EY51">
        <v>4</v>
      </c>
      <c r="EZ51">
        <f t="shared" si="84"/>
        <v>0.15777590447929205</v>
      </c>
      <c r="FA51">
        <f t="shared" si="85"/>
        <v>0</v>
      </c>
      <c r="FB51">
        <f t="shared" si="11"/>
        <v>16</v>
      </c>
      <c r="FG51">
        <v>49</v>
      </c>
      <c r="FH51">
        <v>16</v>
      </c>
      <c r="FI51">
        <f t="shared" si="86"/>
        <v>0.85369381684560985</v>
      </c>
      <c r="FJ51">
        <f t="shared" si="87"/>
        <v>0</v>
      </c>
      <c r="FK51">
        <f t="shared" si="12"/>
        <v>256</v>
      </c>
      <c r="FP51">
        <v>49</v>
      </c>
      <c r="FQ51">
        <v>28.05</v>
      </c>
      <c r="FR51" t="e">
        <f t="shared" si="88"/>
        <v>#DIV/0!</v>
      </c>
      <c r="FS51" t="e">
        <f t="shared" si="89"/>
        <v>#NUM!</v>
      </c>
      <c r="FT51" t="e">
        <f t="shared" si="13"/>
        <v>#NUM!</v>
      </c>
      <c r="FY51">
        <v>49</v>
      </c>
      <c r="FZ51">
        <v>0</v>
      </c>
      <c r="GA51">
        <f t="shared" si="90"/>
        <v>0.58176706566399239</v>
      </c>
      <c r="GB51">
        <f t="shared" si="91"/>
        <v>0</v>
      </c>
      <c r="GC51">
        <f t="shared" si="14"/>
        <v>0</v>
      </c>
      <c r="GH51">
        <v>49</v>
      </c>
      <c r="GI51">
        <v>0</v>
      </c>
      <c r="GJ51">
        <f t="shared" si="92"/>
        <v>0.64222741174793008</v>
      </c>
      <c r="GK51">
        <f t="shared" si="93"/>
        <v>0</v>
      </c>
      <c r="GL51">
        <f t="shared" si="15"/>
        <v>0</v>
      </c>
      <c r="GQ51">
        <v>49</v>
      </c>
      <c r="GR51">
        <v>9.9775280898876417</v>
      </c>
      <c r="GS51">
        <f t="shared" si="94"/>
        <v>0.36101661645672734</v>
      </c>
      <c r="GT51">
        <f t="shared" si="95"/>
        <v>0</v>
      </c>
      <c r="GU51">
        <f t="shared" si="96"/>
        <v>99.551066784496939</v>
      </c>
      <c r="GZ51">
        <v>49</v>
      </c>
      <c r="HA51">
        <v>-0.90625</v>
      </c>
      <c r="HB51">
        <f t="shared" si="97"/>
        <v>0.3141025641025641</v>
      </c>
      <c r="HC51">
        <f t="shared" si="98"/>
        <v>0</v>
      </c>
      <c r="HD51">
        <f t="shared" si="99"/>
        <v>0.8212890625</v>
      </c>
      <c r="HI51">
        <v>49</v>
      </c>
      <c r="HJ51">
        <v>0</v>
      </c>
      <c r="HK51">
        <f t="shared" si="100"/>
        <v>0.17499999999999999</v>
      </c>
      <c r="HL51">
        <f t="shared" si="101"/>
        <v>0</v>
      </c>
      <c r="HM51">
        <f t="shared" si="102"/>
        <v>0</v>
      </c>
      <c r="HR51">
        <v>128</v>
      </c>
      <c r="HS51">
        <v>34.049999999999997</v>
      </c>
      <c r="HT51" t="e">
        <f t="shared" si="103"/>
        <v>#DIV/0!</v>
      </c>
      <c r="HU51" t="e">
        <f t="shared" si="104"/>
        <v>#NUM!</v>
      </c>
      <c r="HV51" t="e">
        <f t="shared" si="105"/>
        <v>#NUM!</v>
      </c>
      <c r="IA51">
        <v>49</v>
      </c>
      <c r="IB51">
        <v>0</v>
      </c>
      <c r="IC51">
        <f t="shared" si="106"/>
        <v>7.5159357397485485E-2</v>
      </c>
      <c r="ID51">
        <f t="shared" si="107"/>
        <v>0</v>
      </c>
      <c r="IE51">
        <f t="shared" si="108"/>
        <v>0</v>
      </c>
      <c r="IJ51">
        <v>49</v>
      </c>
      <c r="IK51">
        <v>-4.1000000000000085</v>
      </c>
      <c r="IL51">
        <f t="shared" si="109"/>
        <v>6.8255816182785589E-2</v>
      </c>
      <c r="IM51">
        <f t="shared" si="110"/>
        <v>0</v>
      </c>
      <c r="IN51">
        <f t="shared" si="111"/>
        <v>16.81000000000007</v>
      </c>
      <c r="IS51">
        <v>49</v>
      </c>
      <c r="IT51">
        <v>25</v>
      </c>
      <c r="IU51">
        <f t="shared" si="112"/>
        <v>0.56095436535051757</v>
      </c>
      <c r="IV51">
        <f t="shared" si="113"/>
        <v>0</v>
      </c>
      <c r="IW51">
        <f t="shared" si="114"/>
        <v>625</v>
      </c>
      <c r="JJ51">
        <v>49</v>
      </c>
      <c r="JK51">
        <v>0</v>
      </c>
      <c r="JL51">
        <f t="shared" si="115"/>
        <v>0.88817812808341934</v>
      </c>
      <c r="JM51">
        <f t="shared" si="116"/>
        <v>0</v>
      </c>
      <c r="JN51">
        <f t="shared" si="117"/>
        <v>0</v>
      </c>
      <c r="JS51">
        <v>49</v>
      </c>
      <c r="JT51">
        <v>35.567391304347893</v>
      </c>
      <c r="JU51">
        <f t="shared" si="118"/>
        <v>0.74749977463050821</v>
      </c>
      <c r="JV51">
        <f t="shared" si="119"/>
        <v>0</v>
      </c>
      <c r="JW51">
        <f t="shared" si="120"/>
        <v>1265.0393241966021</v>
      </c>
      <c r="KB51">
        <v>49</v>
      </c>
      <c r="KC51">
        <v>-20</v>
      </c>
      <c r="KD51">
        <f t="shared" si="121"/>
        <v>0.50033120772912798</v>
      </c>
      <c r="KE51">
        <f t="shared" si="122"/>
        <v>0</v>
      </c>
      <c r="KF51">
        <f t="shared" si="123"/>
        <v>400</v>
      </c>
      <c r="KK51">
        <v>49</v>
      </c>
      <c r="KL51">
        <v>0</v>
      </c>
      <c r="KM51">
        <f t="shared" si="124"/>
        <v>0.2659092287034191</v>
      </c>
      <c r="KN51">
        <f t="shared" si="125"/>
        <v>0</v>
      </c>
      <c r="KO51">
        <f t="shared" si="126"/>
        <v>0</v>
      </c>
      <c r="KT51">
        <v>49</v>
      </c>
      <c r="KU51">
        <v>-13.409803921568781</v>
      </c>
      <c r="KV51">
        <f t="shared" si="127"/>
        <v>0.10260176597850872</v>
      </c>
      <c r="KW51">
        <f t="shared" si="128"/>
        <v>0</v>
      </c>
      <c r="KX51">
        <f t="shared" si="129"/>
        <v>179.82284121492145</v>
      </c>
      <c r="LC51">
        <v>49</v>
      </c>
      <c r="LD51">
        <v>56</v>
      </c>
      <c r="LE51">
        <f t="shared" si="130"/>
        <v>5.2453811430948627E-2</v>
      </c>
      <c r="LF51">
        <f t="shared" si="131"/>
        <v>0</v>
      </c>
      <c r="LG51">
        <f t="shared" si="132"/>
        <v>3136</v>
      </c>
      <c r="LL51">
        <v>49</v>
      </c>
      <c r="LM51">
        <v>0</v>
      </c>
      <c r="LN51">
        <f t="shared" si="133"/>
        <v>0.47411357327334919</v>
      </c>
      <c r="LO51">
        <f t="shared" si="134"/>
        <v>0</v>
      </c>
      <c r="LP51">
        <f t="shared" si="29"/>
        <v>0</v>
      </c>
      <c r="LU51">
        <v>49</v>
      </c>
      <c r="LV51">
        <v>71.900000000000006</v>
      </c>
      <c r="LW51">
        <f t="shared" si="135"/>
        <v>0.9893441976797992</v>
      </c>
      <c r="LX51">
        <f t="shared" si="136"/>
        <v>0</v>
      </c>
      <c r="LY51">
        <f t="shared" si="30"/>
        <v>5169.6100000000006</v>
      </c>
      <c r="MH51">
        <f t="shared" si="31"/>
        <v>0</v>
      </c>
      <c r="MM51">
        <v>49</v>
      </c>
      <c r="MN51">
        <v>0</v>
      </c>
      <c r="MO51">
        <f t="shared" si="139"/>
        <v>0.21471946678283463</v>
      </c>
      <c r="MP51">
        <f t="shared" si="140"/>
        <v>0</v>
      </c>
      <c r="MQ51">
        <f t="shared" si="32"/>
        <v>0</v>
      </c>
      <c r="MV51">
        <v>49</v>
      </c>
      <c r="MW51">
        <v>1790</v>
      </c>
      <c r="MX51">
        <f t="shared" si="141"/>
        <v>1.1521715262535841</v>
      </c>
      <c r="MY51">
        <f t="shared" si="142"/>
        <v>1824.77678300207</v>
      </c>
      <c r="MZ51">
        <f t="shared" si="33"/>
        <v>1209.4246359730671</v>
      </c>
      <c r="NE51">
        <v>49</v>
      </c>
      <c r="NF51">
        <v>23.799999999999997</v>
      </c>
      <c r="NG51">
        <f t="shared" si="143"/>
        <v>0.71408778230172709</v>
      </c>
      <c r="NH51">
        <f t="shared" si="144"/>
        <v>0</v>
      </c>
      <c r="NI51">
        <f t="shared" si="34"/>
        <v>566.43999999999983</v>
      </c>
      <c r="NN51">
        <v>49</v>
      </c>
      <c r="NO51">
        <v>12</v>
      </c>
      <c r="NP51" t="e">
        <f t="shared" si="145"/>
        <v>#DIV/0!</v>
      </c>
      <c r="NQ51" t="e">
        <f t="shared" si="146"/>
        <v>#NUM!</v>
      </c>
      <c r="NR51" t="e">
        <f t="shared" si="35"/>
        <v>#NUM!</v>
      </c>
      <c r="NW51">
        <v>49</v>
      </c>
      <c r="NX51">
        <v>-30.19494949494959</v>
      </c>
      <c r="NY51" t="e">
        <f t="shared" si="147"/>
        <v>#DIV/0!</v>
      </c>
      <c r="NZ51" t="e">
        <f t="shared" si="148"/>
        <v>#NUM!</v>
      </c>
      <c r="OA51" t="e">
        <f t="shared" si="36"/>
        <v>#NUM!</v>
      </c>
      <c r="OF51">
        <v>49</v>
      </c>
      <c r="OG51">
        <f>136-(136)</f>
        <v>0</v>
      </c>
      <c r="OH51">
        <f t="shared" si="149"/>
        <v>6.2874112887281161E-2</v>
      </c>
      <c r="OI51">
        <f t="shared" si="150"/>
        <v>0</v>
      </c>
      <c r="OJ51">
        <f t="shared" si="37"/>
        <v>0</v>
      </c>
      <c r="OO51">
        <v>49</v>
      </c>
      <c r="OP51">
        <v>0</v>
      </c>
      <c r="OQ51">
        <f t="shared" si="151"/>
        <v>6.4953375772886388E-2</v>
      </c>
      <c r="OR51">
        <f t="shared" si="152"/>
        <v>0</v>
      </c>
      <c r="OS51">
        <f t="shared" si="38"/>
        <v>0</v>
      </c>
      <c r="PB51">
        <f t="shared" si="39"/>
        <v>0</v>
      </c>
      <c r="PG51">
        <v>49</v>
      </c>
      <c r="PH51">
        <v>24.1</v>
      </c>
      <c r="PI51">
        <f t="shared" si="155"/>
        <v>0.59936009148640901</v>
      </c>
      <c r="PJ51">
        <f t="shared" si="156"/>
        <v>0</v>
      </c>
      <c r="PK51">
        <f t="shared" si="40"/>
        <v>580.81000000000006</v>
      </c>
      <c r="PP51">
        <v>49</v>
      </c>
      <c r="PQ51">
        <v>3295.9</v>
      </c>
      <c r="PR51">
        <f t="shared" si="157"/>
        <v>1.2082030904298582</v>
      </c>
      <c r="PS51">
        <f t="shared" si="158"/>
        <v>2496.6836761074892</v>
      </c>
      <c r="QC51">
        <f t="shared" si="42"/>
        <v>0</v>
      </c>
      <c r="QL51">
        <f t="shared" si="43"/>
        <v>0</v>
      </c>
    </row>
    <row r="52" spans="1:454" x14ac:dyDescent="0.25">
      <c r="A52">
        <v>50</v>
      </c>
      <c r="B52">
        <v>28.1</v>
      </c>
      <c r="C52">
        <f t="shared" si="44"/>
        <v>0.88030822346451132</v>
      </c>
      <c r="D52">
        <f t="shared" si="45"/>
        <v>0</v>
      </c>
      <c r="E52">
        <f t="shared" si="46"/>
        <v>789.61000000000013</v>
      </c>
      <c r="J52">
        <v>50</v>
      </c>
      <c r="K52">
        <v>0</v>
      </c>
      <c r="L52">
        <f t="shared" si="47"/>
        <v>0.4113232814684229</v>
      </c>
      <c r="M52">
        <f t="shared" si="48"/>
        <v>0</v>
      </c>
      <c r="N52">
        <f t="shared" si="49"/>
        <v>0</v>
      </c>
      <c r="S52">
        <v>50</v>
      </c>
      <c r="T52">
        <v>2150</v>
      </c>
      <c r="U52">
        <f t="shared" si="50"/>
        <v>1.1751048353716793</v>
      </c>
      <c r="V52">
        <f t="shared" si="51"/>
        <v>2099.783356612777</v>
      </c>
      <c r="W52">
        <f t="shared" si="52"/>
        <v>2521.7112730795307</v>
      </c>
      <c r="AB52">
        <v>50</v>
      </c>
      <c r="AC52">
        <v>-1.7999999999999972</v>
      </c>
      <c r="AD52">
        <f t="shared" si="53"/>
        <v>0.4656841590151034</v>
      </c>
      <c r="AE52">
        <f t="shared" si="54"/>
        <v>0</v>
      </c>
      <c r="AF52">
        <f t="shared" si="55"/>
        <v>3.2399999999999896</v>
      </c>
      <c r="AT52">
        <v>50</v>
      </c>
      <c r="AU52">
        <v>2648.19</v>
      </c>
      <c r="AV52">
        <f t="shared" si="59"/>
        <v>1.2241607204128613</v>
      </c>
      <c r="AW52">
        <f t="shared" si="60"/>
        <v>2688.0408466743179</v>
      </c>
      <c r="AX52">
        <f t="shared" si="61"/>
        <v>1588.0899806599889</v>
      </c>
      <c r="BC52">
        <v>50</v>
      </c>
      <c r="BD52">
        <v>0</v>
      </c>
      <c r="BE52">
        <f t="shared" si="62"/>
        <v>0.56704164131687085</v>
      </c>
      <c r="BF52">
        <f t="shared" si="63"/>
        <v>0</v>
      </c>
      <c r="BG52">
        <f t="shared" si="0"/>
        <v>0</v>
      </c>
      <c r="BL52">
        <v>50</v>
      </c>
      <c r="BM52">
        <v>0</v>
      </c>
      <c r="BN52">
        <f t="shared" si="64"/>
        <v>0.22886796717230209</v>
      </c>
      <c r="BO52">
        <f t="shared" si="65"/>
        <v>0</v>
      </c>
      <c r="BP52">
        <f t="shared" si="1"/>
        <v>0</v>
      </c>
      <c r="CD52">
        <v>50</v>
      </c>
      <c r="CE52">
        <v>815</v>
      </c>
      <c r="CF52">
        <f t="shared" si="68"/>
        <v>1.0624858649466329</v>
      </c>
      <c r="CG52">
        <f t="shared" si="69"/>
        <v>749.30414662731823</v>
      </c>
      <c r="CH52">
        <f t="shared" si="3"/>
        <v>4315.9451503649025</v>
      </c>
      <c r="CM52">
        <v>50</v>
      </c>
      <c r="CN52">
        <v>-1.741935483870904</v>
      </c>
      <c r="CO52">
        <f t="shared" si="70"/>
        <v>0.75104633380926167</v>
      </c>
      <c r="CP52">
        <f t="shared" si="71"/>
        <v>0</v>
      </c>
      <c r="CQ52">
        <f t="shared" si="4"/>
        <v>3.0343392299685603</v>
      </c>
      <c r="CV52">
        <v>50</v>
      </c>
      <c r="CW52">
        <v>-12.215000000000181</v>
      </c>
      <c r="CX52">
        <f t="shared" si="72"/>
        <v>0.34844911651419075</v>
      </c>
      <c r="CY52">
        <f t="shared" si="73"/>
        <v>0</v>
      </c>
      <c r="CZ52">
        <f t="shared" si="5"/>
        <v>149.20622500000442</v>
      </c>
      <c r="DE52">
        <v>50</v>
      </c>
      <c r="DF52">
        <v>0</v>
      </c>
      <c r="DG52">
        <f t="shared" si="74"/>
        <v>0.12962224321061483</v>
      </c>
      <c r="DH52">
        <f t="shared" si="75"/>
        <v>0</v>
      </c>
      <c r="DI52">
        <f t="shared" si="6"/>
        <v>0</v>
      </c>
      <c r="DN52">
        <v>50</v>
      </c>
      <c r="DO52">
        <v>2090</v>
      </c>
      <c r="DP52">
        <f t="shared" si="76"/>
        <v>1.1884032087838068</v>
      </c>
      <c r="DQ52">
        <f t="shared" si="77"/>
        <v>2259.2518435996499</v>
      </c>
      <c r="DR52">
        <f t="shared" si="7"/>
        <v>28646.186561880342</v>
      </c>
      <c r="DW52">
        <v>50</v>
      </c>
      <c r="DX52">
        <v>156</v>
      </c>
      <c r="DY52">
        <f t="shared" si="78"/>
        <v>0.99285828376928165</v>
      </c>
      <c r="DZ52">
        <f t="shared" si="79"/>
        <v>0</v>
      </c>
      <c r="EA52">
        <f t="shared" si="8"/>
        <v>24336</v>
      </c>
      <c r="EF52">
        <v>50</v>
      </c>
      <c r="EG52">
        <v>20.200000000000003</v>
      </c>
      <c r="EH52">
        <f t="shared" si="80"/>
        <v>0.77100205930185117</v>
      </c>
      <c r="EI52">
        <f t="shared" si="81"/>
        <v>0</v>
      </c>
      <c r="EJ52">
        <f t="shared" si="9"/>
        <v>408.04000000000013</v>
      </c>
      <c r="EO52">
        <v>50</v>
      </c>
      <c r="EP52">
        <v>18.459770114942536</v>
      </c>
      <c r="EQ52">
        <f t="shared" si="82"/>
        <v>0.40245446590684225</v>
      </c>
      <c r="ER52">
        <f t="shared" si="83"/>
        <v>0</v>
      </c>
      <c r="ES52">
        <f t="shared" si="10"/>
        <v>340.76311269652558</v>
      </c>
      <c r="EX52">
        <v>50</v>
      </c>
      <c r="EY52">
        <v>4</v>
      </c>
      <c r="EZ52">
        <f t="shared" si="84"/>
        <v>0.1609958208972368</v>
      </c>
      <c r="FA52">
        <f t="shared" si="85"/>
        <v>0</v>
      </c>
      <c r="FB52">
        <f t="shared" si="11"/>
        <v>16</v>
      </c>
      <c r="FG52">
        <v>50</v>
      </c>
      <c r="FH52">
        <v>20</v>
      </c>
      <c r="FI52">
        <f t="shared" si="86"/>
        <v>0.87111613963837742</v>
      </c>
      <c r="FJ52">
        <f t="shared" si="87"/>
        <v>0</v>
      </c>
      <c r="FK52">
        <f t="shared" si="12"/>
        <v>400</v>
      </c>
      <c r="FP52">
        <v>50</v>
      </c>
      <c r="FQ52">
        <v>30.05</v>
      </c>
      <c r="FR52" t="e">
        <f t="shared" si="88"/>
        <v>#DIV/0!</v>
      </c>
      <c r="FS52" t="e">
        <f t="shared" si="89"/>
        <v>#NUM!</v>
      </c>
      <c r="FT52" t="e">
        <f t="shared" si="13"/>
        <v>#NUM!</v>
      </c>
      <c r="FY52">
        <v>50</v>
      </c>
      <c r="FZ52">
        <v>0</v>
      </c>
      <c r="GA52">
        <f t="shared" si="90"/>
        <v>0.5936398629224412</v>
      </c>
      <c r="GB52">
        <f t="shared" si="91"/>
        <v>0</v>
      </c>
      <c r="GC52">
        <f t="shared" si="14"/>
        <v>0</v>
      </c>
      <c r="GH52">
        <v>50</v>
      </c>
      <c r="GI52">
        <v>0</v>
      </c>
      <c r="GJ52">
        <f t="shared" si="92"/>
        <v>0.65533409362033679</v>
      </c>
      <c r="GK52">
        <f t="shared" si="93"/>
        <v>0</v>
      </c>
      <c r="GL52">
        <f t="shared" si="15"/>
        <v>0</v>
      </c>
      <c r="GQ52">
        <v>50</v>
      </c>
      <c r="GR52">
        <v>5.9775280898876417</v>
      </c>
      <c r="GS52">
        <f t="shared" si="94"/>
        <v>0.36838430250686466</v>
      </c>
      <c r="GT52">
        <f t="shared" si="95"/>
        <v>0</v>
      </c>
      <c r="GU52">
        <f t="shared" si="96"/>
        <v>35.730842065395798</v>
      </c>
      <c r="GZ52">
        <v>50</v>
      </c>
      <c r="HA52">
        <v>-2.40625</v>
      </c>
      <c r="HB52">
        <f t="shared" si="97"/>
        <v>0.32051282051282054</v>
      </c>
      <c r="HC52">
        <f t="shared" si="98"/>
        <v>0</v>
      </c>
      <c r="HD52">
        <f t="shared" si="99"/>
        <v>5.7900390625</v>
      </c>
      <c r="HI52">
        <v>50</v>
      </c>
      <c r="HJ52">
        <v>4</v>
      </c>
      <c r="HK52">
        <f t="shared" si="100"/>
        <v>0.17857142857142858</v>
      </c>
      <c r="HL52">
        <f t="shared" si="101"/>
        <v>0</v>
      </c>
      <c r="HM52">
        <f t="shared" si="102"/>
        <v>16</v>
      </c>
      <c r="HR52">
        <v>129</v>
      </c>
      <c r="HS52">
        <v>36.049999999999997</v>
      </c>
      <c r="HT52" t="e">
        <f t="shared" si="103"/>
        <v>#DIV/0!</v>
      </c>
      <c r="HU52" t="e">
        <f t="shared" si="104"/>
        <v>#NUM!</v>
      </c>
      <c r="HV52" t="e">
        <f t="shared" si="105"/>
        <v>#NUM!</v>
      </c>
      <c r="IA52">
        <v>50</v>
      </c>
      <c r="IB52">
        <v>20</v>
      </c>
      <c r="IC52">
        <f t="shared" si="106"/>
        <v>7.6693221834168865E-2</v>
      </c>
      <c r="ID52">
        <f t="shared" si="107"/>
        <v>0</v>
      </c>
      <c r="IE52">
        <f t="shared" si="108"/>
        <v>400</v>
      </c>
      <c r="IJ52">
        <v>50</v>
      </c>
      <c r="IK52">
        <v>-4.1000000000000085</v>
      </c>
      <c r="IL52">
        <f t="shared" si="109"/>
        <v>6.9648792023250597E-2</v>
      </c>
      <c r="IM52">
        <f t="shared" si="110"/>
        <v>0</v>
      </c>
      <c r="IN52">
        <f t="shared" si="111"/>
        <v>16.81000000000007</v>
      </c>
      <c r="IS52">
        <v>50</v>
      </c>
      <c r="IT52">
        <v>36</v>
      </c>
      <c r="IU52">
        <f t="shared" si="112"/>
        <v>0.57240241362297706</v>
      </c>
      <c r="IV52">
        <f t="shared" si="113"/>
        <v>0</v>
      </c>
      <c r="IW52">
        <f t="shared" si="114"/>
        <v>1296</v>
      </c>
      <c r="JJ52">
        <v>50</v>
      </c>
      <c r="JK52">
        <v>0</v>
      </c>
      <c r="JL52">
        <f t="shared" si="115"/>
        <v>0.90630421233001968</v>
      </c>
      <c r="JM52">
        <f t="shared" si="116"/>
        <v>0</v>
      </c>
      <c r="JN52">
        <f t="shared" si="117"/>
        <v>0</v>
      </c>
      <c r="JS52">
        <v>50</v>
      </c>
      <c r="JT52">
        <v>136.56739130434789</v>
      </c>
      <c r="JU52">
        <f t="shared" si="118"/>
        <v>0.76275487207194714</v>
      </c>
      <c r="JV52">
        <f t="shared" si="119"/>
        <v>0</v>
      </c>
      <c r="JW52">
        <f t="shared" si="120"/>
        <v>18650.652367674877</v>
      </c>
      <c r="KB52">
        <v>50</v>
      </c>
      <c r="KC52">
        <v>-8</v>
      </c>
      <c r="KD52">
        <f t="shared" si="121"/>
        <v>0.51054204870319186</v>
      </c>
      <c r="KE52">
        <f t="shared" si="122"/>
        <v>0</v>
      </c>
      <c r="KF52">
        <f t="shared" si="123"/>
        <v>64</v>
      </c>
      <c r="KK52">
        <v>50</v>
      </c>
      <c r="KL52">
        <v>0</v>
      </c>
      <c r="KM52">
        <f t="shared" si="124"/>
        <v>0.27133594765655011</v>
      </c>
      <c r="KN52">
        <f t="shared" si="125"/>
        <v>0</v>
      </c>
      <c r="KO52">
        <f t="shared" si="126"/>
        <v>0</v>
      </c>
      <c r="KT52">
        <v>50</v>
      </c>
      <c r="KU52">
        <v>66.590196078431219</v>
      </c>
      <c r="KV52">
        <f t="shared" si="127"/>
        <v>0.10469567956990684</v>
      </c>
      <c r="KW52">
        <f t="shared" si="128"/>
        <v>0</v>
      </c>
      <c r="KX52">
        <f t="shared" si="129"/>
        <v>4434.2542137639166</v>
      </c>
      <c r="LC52">
        <v>50</v>
      </c>
      <c r="LD52">
        <v>53</v>
      </c>
      <c r="LE52">
        <f t="shared" si="130"/>
        <v>5.3524297378519006E-2</v>
      </c>
      <c r="LF52">
        <f t="shared" si="131"/>
        <v>0</v>
      </c>
      <c r="LG52">
        <f t="shared" si="132"/>
        <v>2809</v>
      </c>
      <c r="LL52">
        <v>50</v>
      </c>
      <c r="LM52">
        <v>0</v>
      </c>
      <c r="LN52">
        <f t="shared" si="133"/>
        <v>0.48378936048300936</v>
      </c>
      <c r="LO52">
        <f t="shared" si="134"/>
        <v>0</v>
      </c>
      <c r="LP52">
        <f t="shared" si="29"/>
        <v>0</v>
      </c>
      <c r="LU52">
        <v>50</v>
      </c>
      <c r="LV52">
        <v>132.9</v>
      </c>
      <c r="LW52">
        <f t="shared" si="135"/>
        <v>1.0095348955916319</v>
      </c>
      <c r="LX52">
        <f t="shared" si="136"/>
        <v>114.33844775246665</v>
      </c>
      <c r="LY52">
        <f t="shared" si="30"/>
        <v>344.53122183791061</v>
      </c>
      <c r="MH52">
        <f t="shared" si="31"/>
        <v>0</v>
      </c>
      <c r="MM52">
        <v>50</v>
      </c>
      <c r="MN52">
        <v>0</v>
      </c>
      <c r="MO52">
        <f t="shared" si="139"/>
        <v>0.21910149671717818</v>
      </c>
      <c r="MP52">
        <f t="shared" si="140"/>
        <v>0</v>
      </c>
      <c r="MQ52">
        <f t="shared" si="32"/>
        <v>0</v>
      </c>
      <c r="MV52">
        <v>50</v>
      </c>
      <c r="MW52">
        <v>2020</v>
      </c>
      <c r="MX52">
        <f t="shared" si="141"/>
        <v>1.1756852308710042</v>
      </c>
      <c r="MY52">
        <f t="shared" si="142"/>
        <v>2106.743214729478</v>
      </c>
      <c r="MZ52">
        <f t="shared" si="33"/>
        <v>7524.3853016043358</v>
      </c>
      <c r="NE52">
        <v>50</v>
      </c>
      <c r="NF52">
        <v>20</v>
      </c>
      <c r="NG52">
        <f t="shared" si="143"/>
        <v>0.72866100234870101</v>
      </c>
      <c r="NH52">
        <f t="shared" si="144"/>
        <v>0</v>
      </c>
      <c r="NI52">
        <f t="shared" si="34"/>
        <v>400</v>
      </c>
      <c r="NN52">
        <v>50</v>
      </c>
      <c r="NO52">
        <v>12</v>
      </c>
      <c r="NP52" t="e">
        <f t="shared" si="145"/>
        <v>#DIV/0!</v>
      </c>
      <c r="NQ52" t="e">
        <f t="shared" si="146"/>
        <v>#NUM!</v>
      </c>
      <c r="NR52" t="e">
        <f t="shared" si="35"/>
        <v>#NUM!</v>
      </c>
      <c r="NW52">
        <v>50</v>
      </c>
      <c r="NX52">
        <v>-58.094949494949596</v>
      </c>
      <c r="NY52" t="e">
        <f t="shared" si="147"/>
        <v>#DIV/0!</v>
      </c>
      <c r="NZ52" t="e">
        <f t="shared" si="148"/>
        <v>#NUM!</v>
      </c>
      <c r="OA52" t="e">
        <f t="shared" si="36"/>
        <v>#NUM!</v>
      </c>
      <c r="OF52">
        <v>50</v>
      </c>
      <c r="OG52">
        <f>120-(136)</f>
        <v>-16</v>
      </c>
      <c r="OH52">
        <f t="shared" si="149"/>
        <v>6.4157258048246096E-2</v>
      </c>
      <c r="OI52">
        <f t="shared" si="150"/>
        <v>0</v>
      </c>
      <c r="OJ52">
        <f t="shared" si="37"/>
        <v>256</v>
      </c>
      <c r="OO52">
        <v>50</v>
      </c>
      <c r="OP52">
        <v>0</v>
      </c>
      <c r="OQ52">
        <f t="shared" si="151"/>
        <v>6.6278954870292228E-2</v>
      </c>
      <c r="OR52">
        <f t="shared" si="152"/>
        <v>0</v>
      </c>
      <c r="OS52">
        <f t="shared" si="38"/>
        <v>0</v>
      </c>
      <c r="PB52">
        <f t="shared" si="39"/>
        <v>0</v>
      </c>
      <c r="PG52">
        <v>50</v>
      </c>
      <c r="PH52">
        <v>3.9999999999999929</v>
      </c>
      <c r="PI52">
        <f t="shared" si="155"/>
        <v>0.61159193008817248</v>
      </c>
      <c r="PJ52">
        <f t="shared" si="156"/>
        <v>0</v>
      </c>
      <c r="PK52">
        <f t="shared" si="40"/>
        <v>15.999999999999943</v>
      </c>
      <c r="PP52">
        <v>50</v>
      </c>
      <c r="PQ52">
        <v>3865.9</v>
      </c>
      <c r="PR52">
        <f t="shared" si="157"/>
        <v>1.2328602963569981</v>
      </c>
      <c r="PS52">
        <f t="shared" si="158"/>
        <v>2792.3624934084773</v>
      </c>
      <c r="QC52">
        <f t="shared" si="42"/>
        <v>0</v>
      </c>
      <c r="QL52">
        <f t="shared" si="43"/>
        <v>0</v>
      </c>
    </row>
    <row r="53" spans="1:454" x14ac:dyDescent="0.25">
      <c r="A53">
        <v>51</v>
      </c>
      <c r="B53">
        <v>36.1</v>
      </c>
      <c r="C53">
        <f t="shared" si="44"/>
        <v>0.89791438793380152</v>
      </c>
      <c r="D53">
        <f t="shared" si="45"/>
        <v>0</v>
      </c>
      <c r="E53">
        <f t="shared" si="46"/>
        <v>1303.21</v>
      </c>
      <c r="J53">
        <v>51</v>
      </c>
      <c r="K53">
        <v>0</v>
      </c>
      <c r="L53">
        <f t="shared" si="47"/>
        <v>0.4195497470977913</v>
      </c>
      <c r="M53">
        <f t="shared" si="48"/>
        <v>0</v>
      </c>
      <c r="N53">
        <f t="shared" si="49"/>
        <v>0</v>
      </c>
      <c r="S53">
        <v>51</v>
      </c>
      <c r="T53">
        <v>2390</v>
      </c>
      <c r="U53">
        <f t="shared" si="50"/>
        <v>1.1986069320791128</v>
      </c>
      <c r="V53">
        <f t="shared" si="51"/>
        <v>2381.6105911778513</v>
      </c>
      <c r="W53">
        <f t="shared" si="52"/>
        <v>70.382180385145645</v>
      </c>
      <c r="AB53">
        <v>51</v>
      </c>
      <c r="AC53">
        <v>-1.7999999999999972</v>
      </c>
      <c r="AD53">
        <f t="shared" si="53"/>
        <v>0.47499784219540547</v>
      </c>
      <c r="AE53">
        <f t="shared" si="54"/>
        <v>0</v>
      </c>
      <c r="AF53">
        <f t="shared" si="55"/>
        <v>3.2399999999999896</v>
      </c>
      <c r="BC53">
        <v>51</v>
      </c>
      <c r="BD53">
        <v>0</v>
      </c>
      <c r="BE53">
        <f t="shared" si="62"/>
        <v>0.5783824741432082</v>
      </c>
      <c r="BF53">
        <f t="shared" si="63"/>
        <v>0</v>
      </c>
      <c r="BG53">
        <f t="shared" si="0"/>
        <v>0</v>
      </c>
      <c r="BL53">
        <v>51</v>
      </c>
      <c r="BM53">
        <v>0</v>
      </c>
      <c r="BN53">
        <f t="shared" si="64"/>
        <v>0.23344532651574815</v>
      </c>
      <c r="BO53">
        <f t="shared" si="65"/>
        <v>0</v>
      </c>
      <c r="BP53">
        <f t="shared" si="1"/>
        <v>0</v>
      </c>
      <c r="CD53">
        <v>51</v>
      </c>
      <c r="CE53">
        <v>994</v>
      </c>
      <c r="CF53">
        <f t="shared" si="68"/>
        <v>1.0837355822455654</v>
      </c>
      <c r="CG53">
        <f t="shared" si="69"/>
        <v>1004.1217969926832</v>
      </c>
      <c r="CH53">
        <f t="shared" si="3"/>
        <v>102.45077436109156</v>
      </c>
      <c r="CM53">
        <v>51</v>
      </c>
      <c r="CN53">
        <v>-1.741935483870904</v>
      </c>
      <c r="CO53">
        <f t="shared" si="70"/>
        <v>0.76606726048544693</v>
      </c>
      <c r="CP53">
        <f t="shared" si="71"/>
        <v>0</v>
      </c>
      <c r="CQ53">
        <f t="shared" si="4"/>
        <v>3.0343392299685603</v>
      </c>
      <c r="CV53">
        <v>51</v>
      </c>
      <c r="CW53">
        <v>-12.215000000000181</v>
      </c>
      <c r="CX53">
        <f t="shared" si="72"/>
        <v>0.35541809884447456</v>
      </c>
      <c r="CY53">
        <f t="shared" si="73"/>
        <v>0</v>
      </c>
      <c r="CZ53">
        <f t="shared" si="5"/>
        <v>149.20622500000442</v>
      </c>
      <c r="DE53">
        <v>51</v>
      </c>
      <c r="DF53">
        <v>0</v>
      </c>
      <c r="DG53">
        <f t="shared" si="74"/>
        <v>0.13221468807482711</v>
      </c>
      <c r="DH53">
        <f t="shared" si="75"/>
        <v>0</v>
      </c>
      <c r="DI53">
        <f t="shared" si="6"/>
        <v>0</v>
      </c>
      <c r="DN53">
        <v>51</v>
      </c>
      <c r="DO53">
        <v>2420</v>
      </c>
      <c r="DP53">
        <f t="shared" si="76"/>
        <v>1.2121712729594829</v>
      </c>
      <c r="DQ53">
        <f t="shared" si="77"/>
        <v>2544.2684479044619</v>
      </c>
      <c r="DR53">
        <f t="shared" si="7"/>
        <v>15442.647144583971</v>
      </c>
      <c r="DW53">
        <v>51</v>
      </c>
      <c r="DX53">
        <v>256</v>
      </c>
      <c r="DY53">
        <f t="shared" si="78"/>
        <v>1.0127154494446673</v>
      </c>
      <c r="DZ53">
        <f t="shared" si="79"/>
        <v>152.47830854636598</v>
      </c>
      <c r="EA53">
        <f t="shared" si="8"/>
        <v>10716.740601421403</v>
      </c>
      <c r="EF53">
        <v>51</v>
      </c>
      <c r="EG53">
        <v>20.200000000000003</v>
      </c>
      <c r="EH53">
        <f t="shared" si="80"/>
        <v>0.7864221004878883</v>
      </c>
      <c r="EI53">
        <f t="shared" si="81"/>
        <v>0</v>
      </c>
      <c r="EJ53">
        <f t="shared" si="9"/>
        <v>408.04000000000013</v>
      </c>
      <c r="EO53">
        <v>51</v>
      </c>
      <c r="EP53">
        <v>-1.5402298850574567</v>
      </c>
      <c r="EQ53">
        <f t="shared" si="82"/>
        <v>0.41050355522497911</v>
      </c>
      <c r="ER53">
        <f t="shared" si="83"/>
        <v>0</v>
      </c>
      <c r="ES53">
        <f t="shared" si="10"/>
        <v>2.3723080988241065</v>
      </c>
      <c r="EX53">
        <v>51</v>
      </c>
      <c r="EY53">
        <v>4</v>
      </c>
      <c r="EZ53">
        <f t="shared" si="84"/>
        <v>0.16421573731518152</v>
      </c>
      <c r="FA53">
        <f t="shared" si="85"/>
        <v>0</v>
      </c>
      <c r="FB53">
        <f t="shared" si="11"/>
        <v>16</v>
      </c>
      <c r="FG53">
        <v>51</v>
      </c>
      <c r="FH53">
        <v>24</v>
      </c>
      <c r="FI53">
        <f t="shared" si="86"/>
        <v>0.88853846243114498</v>
      </c>
      <c r="FJ53">
        <f t="shared" si="87"/>
        <v>0</v>
      </c>
      <c r="FK53">
        <f t="shared" si="12"/>
        <v>576</v>
      </c>
      <c r="FP53">
        <v>51</v>
      </c>
      <c r="FQ53">
        <v>42.1</v>
      </c>
      <c r="FR53" t="e">
        <f t="shared" si="88"/>
        <v>#DIV/0!</v>
      </c>
      <c r="FS53" t="e">
        <f t="shared" si="89"/>
        <v>#NUM!</v>
      </c>
      <c r="FT53" t="e">
        <f t="shared" si="13"/>
        <v>#NUM!</v>
      </c>
      <c r="FY53">
        <v>51</v>
      </c>
      <c r="FZ53">
        <v>0</v>
      </c>
      <c r="GA53">
        <f t="shared" si="90"/>
        <v>0.60551266018089001</v>
      </c>
      <c r="GB53">
        <f t="shared" si="91"/>
        <v>0</v>
      </c>
      <c r="GC53">
        <f t="shared" si="14"/>
        <v>0</v>
      </c>
      <c r="GH53">
        <v>51</v>
      </c>
      <c r="GI53">
        <v>0</v>
      </c>
      <c r="GJ53">
        <f t="shared" si="92"/>
        <v>0.6684407754927435</v>
      </c>
      <c r="GK53">
        <f t="shared" si="93"/>
        <v>0</v>
      </c>
      <c r="GL53">
        <f t="shared" si="15"/>
        <v>0</v>
      </c>
      <c r="GQ53">
        <v>51</v>
      </c>
      <c r="GR53">
        <v>1.9775280898876417</v>
      </c>
      <c r="GS53">
        <f t="shared" si="94"/>
        <v>0.37575198855700193</v>
      </c>
      <c r="GT53">
        <f t="shared" si="95"/>
        <v>0</v>
      </c>
      <c r="GU53">
        <f t="shared" si="96"/>
        <v>3.9106173462946647</v>
      </c>
      <c r="GZ53">
        <v>51</v>
      </c>
      <c r="HA53">
        <v>-10.90625</v>
      </c>
      <c r="HB53">
        <f t="shared" si="97"/>
        <v>0.32692307692307693</v>
      </c>
      <c r="HC53">
        <f t="shared" si="98"/>
        <v>0</v>
      </c>
      <c r="HD53">
        <f t="shared" si="99"/>
        <v>118.9462890625</v>
      </c>
      <c r="HI53">
        <v>51</v>
      </c>
      <c r="HJ53">
        <v>0</v>
      </c>
      <c r="HK53">
        <f t="shared" si="100"/>
        <v>0.18214285714285713</v>
      </c>
      <c r="HL53">
        <f t="shared" si="101"/>
        <v>0</v>
      </c>
      <c r="HM53">
        <f t="shared" si="102"/>
        <v>0</v>
      </c>
      <c r="HR53">
        <v>130</v>
      </c>
      <c r="HS53">
        <v>38.1</v>
      </c>
      <c r="HT53" t="e">
        <f t="shared" si="103"/>
        <v>#DIV/0!</v>
      </c>
      <c r="HU53" t="e">
        <f t="shared" si="104"/>
        <v>#NUM!</v>
      </c>
      <c r="HV53" t="e">
        <f t="shared" si="105"/>
        <v>#NUM!</v>
      </c>
      <c r="IA53">
        <v>51</v>
      </c>
      <c r="IB53">
        <v>8</v>
      </c>
      <c r="IC53">
        <f t="shared" si="106"/>
        <v>7.8227086270852245E-2</v>
      </c>
      <c r="ID53">
        <f t="shared" si="107"/>
        <v>0</v>
      </c>
      <c r="IE53">
        <f t="shared" si="108"/>
        <v>64</v>
      </c>
      <c r="IJ53">
        <v>51</v>
      </c>
      <c r="IK53">
        <v>31.799999999999997</v>
      </c>
      <c r="IL53">
        <f t="shared" si="109"/>
        <v>7.1041767863715605E-2</v>
      </c>
      <c r="IM53">
        <f t="shared" si="110"/>
        <v>0</v>
      </c>
      <c r="IN53">
        <f t="shared" si="111"/>
        <v>1011.2399999999998</v>
      </c>
      <c r="IS53">
        <v>51</v>
      </c>
      <c r="IT53">
        <v>28</v>
      </c>
      <c r="IU53">
        <f t="shared" si="112"/>
        <v>0.58385046189543666</v>
      </c>
      <c r="IV53">
        <f t="shared" si="113"/>
        <v>0</v>
      </c>
      <c r="IW53">
        <f t="shared" si="114"/>
        <v>784</v>
      </c>
      <c r="JJ53">
        <v>51</v>
      </c>
      <c r="JK53">
        <v>0</v>
      </c>
      <c r="JL53">
        <f t="shared" si="115"/>
        <v>0.92443029657662013</v>
      </c>
      <c r="JM53">
        <f t="shared" si="116"/>
        <v>0</v>
      </c>
      <c r="JN53">
        <f t="shared" si="117"/>
        <v>0</v>
      </c>
      <c r="JS53">
        <v>51</v>
      </c>
      <c r="JT53">
        <v>136.56739130434789</v>
      </c>
      <c r="JU53">
        <f t="shared" si="118"/>
        <v>0.77800996951338608</v>
      </c>
      <c r="JV53">
        <f t="shared" si="119"/>
        <v>0</v>
      </c>
      <c r="JW53">
        <f t="shared" si="120"/>
        <v>18650.652367674877</v>
      </c>
      <c r="KB53">
        <v>51</v>
      </c>
      <c r="KC53">
        <v>-20</v>
      </c>
      <c r="KD53">
        <f t="shared" si="121"/>
        <v>0.52075288967725564</v>
      </c>
      <c r="KE53">
        <f t="shared" si="122"/>
        <v>0</v>
      </c>
      <c r="KF53">
        <f t="shared" si="123"/>
        <v>400</v>
      </c>
      <c r="KK53">
        <v>51</v>
      </c>
      <c r="KL53">
        <v>0</v>
      </c>
      <c r="KM53">
        <f t="shared" si="124"/>
        <v>0.27676266660968113</v>
      </c>
      <c r="KN53">
        <f t="shared" si="125"/>
        <v>0</v>
      </c>
      <c r="KO53">
        <f t="shared" si="126"/>
        <v>0</v>
      </c>
      <c r="KT53">
        <v>51</v>
      </c>
      <c r="KU53">
        <v>-21.409803921568781</v>
      </c>
      <c r="KV53">
        <f t="shared" si="127"/>
        <v>0.10678959316130499</v>
      </c>
      <c r="KW53">
        <f t="shared" si="128"/>
        <v>0</v>
      </c>
      <c r="KX53">
        <f t="shared" si="129"/>
        <v>458.37970396002191</v>
      </c>
      <c r="LC53">
        <v>51</v>
      </c>
      <c r="LD53">
        <v>163</v>
      </c>
      <c r="LE53">
        <f t="shared" si="130"/>
        <v>5.4594783326089386E-2</v>
      </c>
      <c r="LF53">
        <f t="shared" si="131"/>
        <v>0</v>
      </c>
      <c r="LG53">
        <f t="shared" si="132"/>
        <v>26569</v>
      </c>
      <c r="LL53">
        <v>51</v>
      </c>
      <c r="LM53">
        <v>0</v>
      </c>
      <c r="LN53">
        <f t="shared" si="133"/>
        <v>0.49346514769266953</v>
      </c>
      <c r="LO53">
        <f t="shared" si="134"/>
        <v>0</v>
      </c>
      <c r="LP53">
        <f t="shared" si="29"/>
        <v>0</v>
      </c>
      <c r="LU53">
        <v>51</v>
      </c>
      <c r="LV53">
        <v>216.9</v>
      </c>
      <c r="LW53">
        <f t="shared" si="135"/>
        <v>1.0297255935034644</v>
      </c>
      <c r="LX53">
        <f t="shared" si="136"/>
        <v>356.45678414033472</v>
      </c>
      <c r="LY53">
        <f t="shared" si="30"/>
        <v>19476.09599959198</v>
      </c>
      <c r="MH53">
        <f t="shared" si="31"/>
        <v>0</v>
      </c>
      <c r="MM53">
        <v>51</v>
      </c>
      <c r="MN53">
        <v>0</v>
      </c>
      <c r="MO53">
        <f t="shared" si="139"/>
        <v>0.22348352665152177</v>
      </c>
      <c r="MP53">
        <f t="shared" si="140"/>
        <v>0</v>
      </c>
      <c r="MQ53">
        <f t="shared" si="32"/>
        <v>0</v>
      </c>
      <c r="MV53">
        <v>51</v>
      </c>
      <c r="MW53">
        <v>2240</v>
      </c>
      <c r="MX53">
        <f t="shared" si="141"/>
        <v>1.1991989354884243</v>
      </c>
      <c r="MY53">
        <f t="shared" si="142"/>
        <v>2388.7096464568863</v>
      </c>
      <c r="MZ53">
        <f t="shared" si="33"/>
        <v>22114.558949332109</v>
      </c>
      <c r="NE53">
        <v>51</v>
      </c>
      <c r="NF53">
        <v>12</v>
      </c>
      <c r="NG53">
        <f t="shared" si="143"/>
        <v>0.74323422239567505</v>
      </c>
      <c r="NH53">
        <f t="shared" si="144"/>
        <v>0</v>
      </c>
      <c r="NI53">
        <f t="shared" si="34"/>
        <v>144</v>
      </c>
      <c r="NN53">
        <v>51</v>
      </c>
      <c r="NO53">
        <v>12</v>
      </c>
      <c r="NP53" t="e">
        <f t="shared" si="145"/>
        <v>#DIV/0!</v>
      </c>
      <c r="NQ53" t="e">
        <f t="shared" si="146"/>
        <v>#NUM!</v>
      </c>
      <c r="NR53" t="e">
        <f t="shared" si="35"/>
        <v>#NUM!</v>
      </c>
      <c r="NW53">
        <v>51</v>
      </c>
      <c r="NX53">
        <v>-33.994949494949587</v>
      </c>
      <c r="NY53" t="e">
        <f t="shared" si="147"/>
        <v>#DIV/0!</v>
      </c>
      <c r="NZ53" t="e">
        <f t="shared" si="148"/>
        <v>#NUM!</v>
      </c>
      <c r="OA53" t="e">
        <f t="shared" si="36"/>
        <v>#NUM!</v>
      </c>
      <c r="OF53">
        <v>51</v>
      </c>
      <c r="OG53">
        <f>136-(136)</f>
        <v>0</v>
      </c>
      <c r="OH53">
        <f t="shared" si="149"/>
        <v>6.5440403209211018E-2</v>
      </c>
      <c r="OI53">
        <f t="shared" si="150"/>
        <v>0</v>
      </c>
      <c r="OJ53">
        <f t="shared" si="37"/>
        <v>0</v>
      </c>
      <c r="OO53">
        <v>51</v>
      </c>
      <c r="OP53">
        <v>0</v>
      </c>
      <c r="OQ53">
        <f t="shared" si="151"/>
        <v>6.7604533967698069E-2</v>
      </c>
      <c r="OR53">
        <f t="shared" si="152"/>
        <v>0</v>
      </c>
      <c r="OS53">
        <f t="shared" si="38"/>
        <v>0</v>
      </c>
      <c r="PB53">
        <f t="shared" si="39"/>
        <v>0</v>
      </c>
      <c r="PG53">
        <v>51</v>
      </c>
      <c r="PH53">
        <v>0</v>
      </c>
      <c r="PI53">
        <f t="shared" si="155"/>
        <v>0.62382376868993594</v>
      </c>
      <c r="PJ53">
        <f t="shared" si="156"/>
        <v>0</v>
      </c>
      <c r="PK53">
        <f t="shared" si="40"/>
        <v>0</v>
      </c>
      <c r="PP53">
        <v>50.17</v>
      </c>
      <c r="PQ53">
        <v>3965.9</v>
      </c>
      <c r="PR53">
        <f t="shared" si="157"/>
        <v>1.2370520213646119</v>
      </c>
      <c r="PS53">
        <f t="shared" si="158"/>
        <v>2842.6278923496461</v>
      </c>
      <c r="QC53">
        <f t="shared" si="42"/>
        <v>0</v>
      </c>
      <c r="QL53">
        <f t="shared" si="43"/>
        <v>0</v>
      </c>
    </row>
    <row r="54" spans="1:454" x14ac:dyDescent="0.25">
      <c r="A54">
        <v>52</v>
      </c>
      <c r="B54">
        <v>52.1</v>
      </c>
      <c r="C54">
        <f t="shared" si="44"/>
        <v>0.91552055240309183</v>
      </c>
      <c r="D54">
        <f t="shared" si="45"/>
        <v>0</v>
      </c>
      <c r="E54">
        <f t="shared" si="46"/>
        <v>2714.4100000000003</v>
      </c>
      <c r="J54">
        <v>52</v>
      </c>
      <c r="K54">
        <v>0</v>
      </c>
      <c r="L54">
        <f t="shared" si="47"/>
        <v>0.42777621272715977</v>
      </c>
      <c r="M54">
        <f t="shared" si="48"/>
        <v>0</v>
      </c>
      <c r="N54">
        <f t="shared" si="49"/>
        <v>0</v>
      </c>
      <c r="S54">
        <v>52</v>
      </c>
      <c r="T54">
        <v>2560</v>
      </c>
      <c r="U54">
        <f t="shared" si="50"/>
        <v>1.2221090287865466</v>
      </c>
      <c r="V54">
        <f t="shared" si="51"/>
        <v>2663.4378257429253</v>
      </c>
      <c r="W54">
        <f t="shared" si="52"/>
        <v>10699.383794423773</v>
      </c>
      <c r="AB54">
        <v>52</v>
      </c>
      <c r="AC54">
        <v>5.7999999999999972</v>
      </c>
      <c r="AD54">
        <f t="shared" si="53"/>
        <v>0.48431152537570754</v>
      </c>
      <c r="AE54">
        <f t="shared" si="54"/>
        <v>0</v>
      </c>
      <c r="AF54">
        <f t="shared" si="55"/>
        <v>33.639999999999965</v>
      </c>
      <c r="BC54">
        <v>52</v>
      </c>
      <c r="BD54">
        <v>0</v>
      </c>
      <c r="BE54">
        <f t="shared" si="62"/>
        <v>0.58972330696954567</v>
      </c>
      <c r="BF54">
        <f t="shared" si="63"/>
        <v>0</v>
      </c>
      <c r="BG54">
        <f t="shared" si="0"/>
        <v>0</v>
      </c>
      <c r="BL54">
        <v>52</v>
      </c>
      <c r="BM54">
        <v>0</v>
      </c>
      <c r="BN54">
        <f t="shared" si="64"/>
        <v>0.23802268585919417</v>
      </c>
      <c r="BO54">
        <f t="shared" si="65"/>
        <v>0</v>
      </c>
      <c r="BP54">
        <f t="shared" si="1"/>
        <v>0</v>
      </c>
      <c r="CD54">
        <v>52</v>
      </c>
      <c r="CE54">
        <v>1171</v>
      </c>
      <c r="CF54">
        <f t="shared" si="68"/>
        <v>1.1049852995444982</v>
      </c>
      <c r="CG54">
        <f t="shared" si="69"/>
        <v>1258.9394473580483</v>
      </c>
      <c r="CH54">
        <f t="shared" si="3"/>
        <v>7733.3464016389407</v>
      </c>
      <c r="CM54">
        <v>52</v>
      </c>
      <c r="CN54">
        <v>-1.741935483870904</v>
      </c>
      <c r="CO54">
        <f t="shared" si="70"/>
        <v>0.78108818716163209</v>
      </c>
      <c r="CP54">
        <f t="shared" si="71"/>
        <v>0</v>
      </c>
      <c r="CQ54">
        <f t="shared" si="4"/>
        <v>3.0343392299685603</v>
      </c>
      <c r="CV54">
        <v>52</v>
      </c>
      <c r="CW54">
        <v>-8.215000000000181</v>
      </c>
      <c r="CX54">
        <f t="shared" si="72"/>
        <v>0.36238708117475837</v>
      </c>
      <c r="CY54">
        <f t="shared" si="73"/>
        <v>0</v>
      </c>
      <c r="CZ54">
        <f t="shared" si="5"/>
        <v>67.486225000002975</v>
      </c>
      <c r="DE54">
        <v>52</v>
      </c>
      <c r="DF54">
        <v>0</v>
      </c>
      <c r="DG54">
        <f t="shared" si="74"/>
        <v>0.13480713293903943</v>
      </c>
      <c r="DH54">
        <f t="shared" si="75"/>
        <v>0</v>
      </c>
      <c r="DI54">
        <f t="shared" si="6"/>
        <v>0</v>
      </c>
      <c r="DN54">
        <v>52</v>
      </c>
      <c r="DO54">
        <v>2940</v>
      </c>
      <c r="DP54">
        <f t="shared" si="76"/>
        <v>1.2359393371351592</v>
      </c>
      <c r="DQ54">
        <f t="shared" si="77"/>
        <v>2829.2850522092735</v>
      </c>
      <c r="DR54">
        <f t="shared" si="7"/>
        <v>12257.799664303286</v>
      </c>
      <c r="DW54">
        <v>52</v>
      </c>
      <c r="DX54">
        <v>397</v>
      </c>
      <c r="DY54">
        <f t="shared" si="78"/>
        <v>1.0325726151200529</v>
      </c>
      <c r="DZ54">
        <f t="shared" si="79"/>
        <v>390.5970669814111</v>
      </c>
      <c r="EA54">
        <f t="shared" si="8"/>
        <v>40.99755124053592</v>
      </c>
      <c r="EF54">
        <v>52</v>
      </c>
      <c r="EG54">
        <v>24.200000000000003</v>
      </c>
      <c r="EH54">
        <f t="shared" si="80"/>
        <v>0.80184214167392531</v>
      </c>
      <c r="EI54">
        <f t="shared" si="81"/>
        <v>0</v>
      </c>
      <c r="EJ54">
        <f t="shared" si="9"/>
        <v>585.6400000000001</v>
      </c>
      <c r="EO54">
        <v>52</v>
      </c>
      <c r="EP54">
        <v>-9.5402298850574567</v>
      </c>
      <c r="EQ54">
        <f t="shared" si="82"/>
        <v>0.41855264454311597</v>
      </c>
      <c r="ER54">
        <f t="shared" si="83"/>
        <v>0</v>
      </c>
      <c r="ES54">
        <f t="shared" si="10"/>
        <v>91.015986259743414</v>
      </c>
      <c r="EX54">
        <v>52</v>
      </c>
      <c r="EY54">
        <v>4</v>
      </c>
      <c r="EZ54">
        <f t="shared" si="84"/>
        <v>0.16743565373312624</v>
      </c>
      <c r="FA54">
        <f t="shared" si="85"/>
        <v>0</v>
      </c>
      <c r="FB54">
        <f t="shared" si="11"/>
        <v>16</v>
      </c>
      <c r="FG54">
        <v>52</v>
      </c>
      <c r="FH54">
        <v>28.1</v>
      </c>
      <c r="FI54">
        <f t="shared" si="86"/>
        <v>0.90596078522391255</v>
      </c>
      <c r="FJ54">
        <f t="shared" si="87"/>
        <v>0</v>
      </c>
      <c r="FK54">
        <f t="shared" si="12"/>
        <v>789.61000000000013</v>
      </c>
      <c r="FP54">
        <v>52</v>
      </c>
      <c r="FQ54">
        <v>45.9</v>
      </c>
      <c r="FR54" t="e">
        <f t="shared" si="88"/>
        <v>#DIV/0!</v>
      </c>
      <c r="FS54" t="e">
        <f t="shared" si="89"/>
        <v>#NUM!</v>
      </c>
      <c r="FT54" t="e">
        <f t="shared" si="13"/>
        <v>#NUM!</v>
      </c>
      <c r="FY54">
        <v>52</v>
      </c>
      <c r="FZ54">
        <v>0</v>
      </c>
      <c r="GA54">
        <f t="shared" si="90"/>
        <v>0.61738545743933881</v>
      </c>
      <c r="GB54">
        <f t="shared" si="91"/>
        <v>0</v>
      </c>
      <c r="GC54">
        <f t="shared" si="14"/>
        <v>0</v>
      </c>
      <c r="GH54">
        <v>52</v>
      </c>
      <c r="GI54">
        <v>0</v>
      </c>
      <c r="GJ54">
        <f t="shared" si="92"/>
        <v>0.68154745736515021</v>
      </c>
      <c r="GK54">
        <f t="shared" si="93"/>
        <v>0</v>
      </c>
      <c r="GL54">
        <f t="shared" si="15"/>
        <v>0</v>
      </c>
      <c r="GQ54">
        <v>52</v>
      </c>
      <c r="GR54">
        <v>1.9775280898876417</v>
      </c>
      <c r="GS54">
        <f t="shared" si="94"/>
        <v>0.38311967460713925</v>
      </c>
      <c r="GT54">
        <f t="shared" si="95"/>
        <v>0</v>
      </c>
      <c r="GU54">
        <f t="shared" si="96"/>
        <v>3.9106173462946647</v>
      </c>
      <c r="GZ54">
        <v>52</v>
      </c>
      <c r="HA54">
        <v>9.59375</v>
      </c>
      <c r="HB54">
        <f t="shared" si="97"/>
        <v>0.33333333333333331</v>
      </c>
      <c r="HC54">
        <f t="shared" si="98"/>
        <v>0</v>
      </c>
      <c r="HD54">
        <f t="shared" si="99"/>
        <v>92.0400390625</v>
      </c>
      <c r="HI54">
        <v>52</v>
      </c>
      <c r="HJ54">
        <v>0</v>
      </c>
      <c r="HK54">
        <f t="shared" si="100"/>
        <v>0.18571428571428572</v>
      </c>
      <c r="HL54">
        <f t="shared" si="101"/>
        <v>0</v>
      </c>
      <c r="HM54">
        <f t="shared" si="102"/>
        <v>0</v>
      </c>
      <c r="HR54">
        <v>131</v>
      </c>
      <c r="HS54">
        <v>40.1</v>
      </c>
      <c r="HT54" t="e">
        <f t="shared" si="103"/>
        <v>#DIV/0!</v>
      </c>
      <c r="HU54" t="e">
        <f t="shared" si="104"/>
        <v>#NUM!</v>
      </c>
      <c r="HV54" t="e">
        <f t="shared" si="105"/>
        <v>#NUM!</v>
      </c>
      <c r="IA54">
        <v>52</v>
      </c>
      <c r="IB54">
        <v>0</v>
      </c>
      <c r="IC54">
        <f t="shared" si="106"/>
        <v>7.9760950707535624E-2</v>
      </c>
      <c r="ID54">
        <f t="shared" si="107"/>
        <v>0</v>
      </c>
      <c r="IE54">
        <f t="shared" si="108"/>
        <v>0</v>
      </c>
      <c r="IJ54">
        <v>52</v>
      </c>
      <c r="IK54">
        <v>-12.100000000000009</v>
      </c>
      <c r="IL54">
        <f t="shared" si="109"/>
        <v>7.2434743704180626E-2</v>
      </c>
      <c r="IM54">
        <f t="shared" si="110"/>
        <v>0</v>
      </c>
      <c r="IN54">
        <f t="shared" si="111"/>
        <v>146.4100000000002</v>
      </c>
      <c r="IS54">
        <v>52</v>
      </c>
      <c r="IT54">
        <v>16</v>
      </c>
      <c r="IU54">
        <f t="shared" si="112"/>
        <v>0.59529851016789614</v>
      </c>
      <c r="IV54">
        <f t="shared" si="113"/>
        <v>0</v>
      </c>
      <c r="IW54">
        <f t="shared" si="114"/>
        <v>256</v>
      </c>
      <c r="JJ54">
        <v>52</v>
      </c>
      <c r="JK54">
        <v>0</v>
      </c>
      <c r="JL54">
        <f t="shared" si="115"/>
        <v>0.94255638082322046</v>
      </c>
      <c r="JM54">
        <f t="shared" si="116"/>
        <v>0</v>
      </c>
      <c r="JN54">
        <f t="shared" si="117"/>
        <v>0</v>
      </c>
      <c r="JS54">
        <v>52</v>
      </c>
      <c r="JT54">
        <v>136.56739130434789</v>
      </c>
      <c r="JU54">
        <f t="shared" si="118"/>
        <v>0.79326506695482502</v>
      </c>
      <c r="JV54">
        <f t="shared" si="119"/>
        <v>0</v>
      </c>
      <c r="JW54">
        <f t="shared" si="120"/>
        <v>18650.652367674877</v>
      </c>
      <c r="KB54">
        <v>52</v>
      </c>
      <c r="KC54">
        <v>-20</v>
      </c>
      <c r="KD54">
        <f t="shared" si="121"/>
        <v>0.53096373065131952</v>
      </c>
      <c r="KE54">
        <f t="shared" si="122"/>
        <v>0</v>
      </c>
      <c r="KF54">
        <f t="shared" si="123"/>
        <v>400</v>
      </c>
      <c r="KK54">
        <v>52</v>
      </c>
      <c r="KL54">
        <v>24</v>
      </c>
      <c r="KM54">
        <f t="shared" si="124"/>
        <v>0.28218938556281209</v>
      </c>
      <c r="KN54">
        <f t="shared" si="125"/>
        <v>0</v>
      </c>
      <c r="KO54">
        <f t="shared" si="126"/>
        <v>576</v>
      </c>
      <c r="KT54">
        <v>52</v>
      </c>
      <c r="KU54">
        <v>10.590196078431219</v>
      </c>
      <c r="KV54">
        <f t="shared" si="127"/>
        <v>0.10888350675270313</v>
      </c>
      <c r="KW54">
        <f t="shared" si="128"/>
        <v>0</v>
      </c>
      <c r="KX54">
        <f t="shared" si="129"/>
        <v>112.15225297961997</v>
      </c>
      <c r="LC54">
        <v>52</v>
      </c>
      <c r="LD54">
        <v>16</v>
      </c>
      <c r="LE54">
        <f t="shared" si="130"/>
        <v>5.5665269273659765E-2</v>
      </c>
      <c r="LF54">
        <f t="shared" si="131"/>
        <v>0</v>
      </c>
      <c r="LG54">
        <f t="shared" si="132"/>
        <v>256</v>
      </c>
      <c r="LL54">
        <v>52</v>
      </c>
      <c r="LM54">
        <v>129</v>
      </c>
      <c r="LN54">
        <f t="shared" si="133"/>
        <v>0.5031409349023297</v>
      </c>
      <c r="LO54">
        <f t="shared" si="134"/>
        <v>0</v>
      </c>
      <c r="LP54">
        <f t="shared" si="29"/>
        <v>16641</v>
      </c>
      <c r="LU54">
        <v>52</v>
      </c>
      <c r="LV54">
        <v>409.9</v>
      </c>
      <c r="LW54">
        <f t="shared" si="135"/>
        <v>1.0499162914152971</v>
      </c>
      <c r="LX54">
        <f t="shared" si="136"/>
        <v>598.57512052820277</v>
      </c>
      <c r="LY54">
        <f t="shared" si="30"/>
        <v>35598.301106331855</v>
      </c>
      <c r="MH54">
        <f t="shared" si="31"/>
        <v>0</v>
      </c>
      <c r="MM54">
        <v>52</v>
      </c>
      <c r="MN54">
        <v>4</v>
      </c>
      <c r="MO54">
        <f t="shared" si="139"/>
        <v>0.22786555658586533</v>
      </c>
      <c r="MP54">
        <f t="shared" si="140"/>
        <v>0</v>
      </c>
      <c r="MQ54">
        <f t="shared" si="32"/>
        <v>16</v>
      </c>
      <c r="MV54">
        <v>52</v>
      </c>
      <c r="MW54">
        <v>2570</v>
      </c>
      <c r="MX54">
        <f t="shared" si="141"/>
        <v>1.2227126401058444</v>
      </c>
      <c r="MY54">
        <f t="shared" si="142"/>
        <v>2670.6760781842945</v>
      </c>
      <c r="MZ54">
        <f t="shared" si="33"/>
        <v>10135.67271857018</v>
      </c>
      <c r="NE54">
        <v>52</v>
      </c>
      <c r="NF54">
        <v>31.799999999999997</v>
      </c>
      <c r="NG54">
        <f t="shared" si="143"/>
        <v>0.75780744244264908</v>
      </c>
      <c r="NH54">
        <f t="shared" si="144"/>
        <v>0</v>
      </c>
      <c r="NI54">
        <f t="shared" si="34"/>
        <v>1011.2399999999998</v>
      </c>
      <c r="NN54">
        <v>52</v>
      </c>
      <c r="NO54">
        <v>12</v>
      </c>
      <c r="NP54" t="e">
        <f t="shared" si="145"/>
        <v>#DIV/0!</v>
      </c>
      <c r="NQ54" t="e">
        <f t="shared" si="146"/>
        <v>#NUM!</v>
      </c>
      <c r="NR54" t="e">
        <f t="shared" si="35"/>
        <v>#NUM!</v>
      </c>
      <c r="NW54">
        <v>52</v>
      </c>
      <c r="NX54">
        <v>-33.994949494949587</v>
      </c>
      <c r="NY54" t="e">
        <f t="shared" si="147"/>
        <v>#DIV/0!</v>
      </c>
      <c r="NZ54" t="e">
        <f t="shared" si="148"/>
        <v>#NUM!</v>
      </c>
      <c r="OA54" t="e">
        <f t="shared" si="36"/>
        <v>#NUM!</v>
      </c>
      <c r="OF54">
        <v>52</v>
      </c>
      <c r="OG54">
        <f>169-(136)</f>
        <v>33</v>
      </c>
      <c r="OH54">
        <f t="shared" si="149"/>
        <v>6.6723548370175939E-2</v>
      </c>
      <c r="OI54">
        <f t="shared" si="150"/>
        <v>0</v>
      </c>
      <c r="OJ54">
        <f t="shared" si="37"/>
        <v>1089</v>
      </c>
      <c r="OO54">
        <v>52</v>
      </c>
      <c r="OP54">
        <v>0</v>
      </c>
      <c r="OQ54">
        <f t="shared" si="151"/>
        <v>6.893011306510391E-2</v>
      </c>
      <c r="OR54">
        <f t="shared" si="152"/>
        <v>0</v>
      </c>
      <c r="OS54">
        <f t="shared" si="38"/>
        <v>0</v>
      </c>
      <c r="PB54">
        <f t="shared" si="39"/>
        <v>0</v>
      </c>
      <c r="PG54">
        <v>52</v>
      </c>
      <c r="PH54">
        <v>-4</v>
      </c>
      <c r="PI54">
        <f t="shared" si="155"/>
        <v>0.63605560729169941</v>
      </c>
      <c r="PJ54">
        <f t="shared" si="156"/>
        <v>0</v>
      </c>
      <c r="PK54">
        <f t="shared" si="40"/>
        <v>16</v>
      </c>
      <c r="QC54">
        <f t="shared" si="42"/>
        <v>0</v>
      </c>
      <c r="QL54">
        <f t="shared" si="43"/>
        <v>0</v>
      </c>
    </row>
    <row r="55" spans="1:454" x14ac:dyDescent="0.25">
      <c r="A55">
        <v>53</v>
      </c>
      <c r="B55">
        <v>72.099999999999994</v>
      </c>
      <c r="C55">
        <f t="shared" si="44"/>
        <v>0.93312671687238202</v>
      </c>
      <c r="D55">
        <f t="shared" si="45"/>
        <v>0</v>
      </c>
      <c r="E55">
        <f t="shared" si="46"/>
        <v>5198.4099999999989</v>
      </c>
      <c r="J55">
        <v>53</v>
      </c>
      <c r="K55">
        <v>0</v>
      </c>
      <c r="L55">
        <f t="shared" si="47"/>
        <v>0.43600267835652823</v>
      </c>
      <c r="M55">
        <f t="shared" si="48"/>
        <v>0</v>
      </c>
      <c r="N55">
        <f t="shared" si="49"/>
        <v>0</v>
      </c>
      <c r="S55">
        <v>53</v>
      </c>
      <c r="T55">
        <v>2720</v>
      </c>
      <c r="U55">
        <f t="shared" si="50"/>
        <v>1.2456111254939801</v>
      </c>
      <c r="V55">
        <f t="shared" si="51"/>
        <v>2945.2650603079996</v>
      </c>
      <c r="AB55">
        <v>53</v>
      </c>
      <c r="AC55">
        <v>-1.7999999999999972</v>
      </c>
      <c r="AD55">
        <f t="shared" si="53"/>
        <v>0.49362520855600961</v>
      </c>
      <c r="AE55">
        <f t="shared" si="54"/>
        <v>0</v>
      </c>
      <c r="AF55">
        <f t="shared" si="55"/>
        <v>3.2399999999999896</v>
      </c>
      <c r="BC55">
        <v>53</v>
      </c>
      <c r="BD55">
        <v>0</v>
      </c>
      <c r="BE55">
        <f t="shared" si="62"/>
        <v>0.60106413979588302</v>
      </c>
      <c r="BF55">
        <f t="shared" si="63"/>
        <v>0</v>
      </c>
      <c r="BG55">
        <f t="shared" si="0"/>
        <v>0</v>
      </c>
      <c r="BL55">
        <v>53</v>
      </c>
      <c r="BM55">
        <v>0</v>
      </c>
      <c r="BN55">
        <f t="shared" si="64"/>
        <v>0.24260004520264022</v>
      </c>
      <c r="BO55">
        <f t="shared" si="65"/>
        <v>0</v>
      </c>
      <c r="BP55">
        <f t="shared" si="1"/>
        <v>0</v>
      </c>
      <c r="CD55">
        <v>53</v>
      </c>
      <c r="CE55">
        <v>1371</v>
      </c>
      <c r="CF55">
        <f t="shared" si="68"/>
        <v>1.1262350168434307</v>
      </c>
      <c r="CG55">
        <f t="shared" si="69"/>
        <v>1513.7570977234134</v>
      </c>
      <c r="CH55">
        <f t="shared" si="3"/>
        <v>20379.588950412199</v>
      </c>
      <c r="CM55">
        <v>53</v>
      </c>
      <c r="CN55">
        <v>-1.741935483870904</v>
      </c>
      <c r="CO55">
        <f t="shared" si="70"/>
        <v>0.79610911383781735</v>
      </c>
      <c r="CP55">
        <f t="shared" si="71"/>
        <v>0</v>
      </c>
      <c r="CQ55">
        <f t="shared" si="4"/>
        <v>3.0343392299685603</v>
      </c>
      <c r="CV55">
        <v>53</v>
      </c>
      <c r="CW55">
        <v>-8.215000000000181</v>
      </c>
      <c r="CX55">
        <f t="shared" si="72"/>
        <v>0.36935606350504219</v>
      </c>
      <c r="CY55">
        <f t="shared" si="73"/>
        <v>0</v>
      </c>
      <c r="CZ55">
        <f t="shared" si="5"/>
        <v>67.486225000002975</v>
      </c>
      <c r="DE55">
        <v>53</v>
      </c>
      <c r="DF55">
        <v>0</v>
      </c>
      <c r="DG55">
        <f t="shared" si="74"/>
        <v>0.13739957780325171</v>
      </c>
      <c r="DH55">
        <f t="shared" si="75"/>
        <v>0</v>
      </c>
      <c r="DI55">
        <f t="shared" si="6"/>
        <v>0</v>
      </c>
      <c r="DN55">
        <v>53</v>
      </c>
      <c r="DO55">
        <v>3340</v>
      </c>
      <c r="DP55">
        <f t="shared" si="76"/>
        <v>1.2597074013108354</v>
      </c>
      <c r="DQ55">
        <f t="shared" si="77"/>
        <v>3114.3016565140852</v>
      </c>
      <c r="DR55">
        <f t="shared" si="7"/>
        <v>50939.742252286</v>
      </c>
      <c r="DW55">
        <v>53</v>
      </c>
      <c r="DX55">
        <v>558</v>
      </c>
      <c r="DY55">
        <f t="shared" si="78"/>
        <v>1.0524297807954386</v>
      </c>
      <c r="DZ55">
        <f t="shared" si="79"/>
        <v>628.71582541645625</v>
      </c>
      <c r="EA55">
        <f t="shared" si="8"/>
        <v>5000.7279643307202</v>
      </c>
      <c r="EF55">
        <v>53</v>
      </c>
      <c r="EG55">
        <v>24.200000000000003</v>
      </c>
      <c r="EH55">
        <f t="shared" si="80"/>
        <v>0.81726218285996233</v>
      </c>
      <c r="EI55">
        <f t="shared" si="81"/>
        <v>0</v>
      </c>
      <c r="EJ55">
        <f t="shared" si="9"/>
        <v>585.6400000000001</v>
      </c>
      <c r="EO55">
        <v>53</v>
      </c>
      <c r="EP55">
        <v>-1.5402298850574567</v>
      </c>
      <c r="EQ55">
        <f t="shared" si="82"/>
        <v>0.42660173386125277</v>
      </c>
      <c r="ER55">
        <f t="shared" si="83"/>
        <v>0</v>
      </c>
      <c r="ES55">
        <f t="shared" si="10"/>
        <v>2.3723080988241065</v>
      </c>
      <c r="EX55">
        <v>53</v>
      </c>
      <c r="EY55">
        <v>4</v>
      </c>
      <c r="EZ55">
        <f t="shared" si="84"/>
        <v>0.170655570151071</v>
      </c>
      <c r="FA55">
        <f t="shared" si="85"/>
        <v>0</v>
      </c>
      <c r="FB55">
        <f t="shared" si="11"/>
        <v>16</v>
      </c>
      <c r="FG55">
        <v>53</v>
      </c>
      <c r="FH55">
        <v>40.1</v>
      </c>
      <c r="FI55">
        <f t="shared" si="86"/>
        <v>0.92338310801668</v>
      </c>
      <c r="FJ55">
        <f t="shared" si="87"/>
        <v>0</v>
      </c>
      <c r="FK55">
        <f t="shared" si="12"/>
        <v>1608.0100000000002</v>
      </c>
      <c r="FP55">
        <v>53</v>
      </c>
      <c r="FQ55">
        <v>62</v>
      </c>
      <c r="FR55" t="e">
        <f t="shared" si="88"/>
        <v>#DIV/0!</v>
      </c>
      <c r="FS55" t="e">
        <f t="shared" si="89"/>
        <v>#NUM!</v>
      </c>
      <c r="FT55" t="e">
        <f t="shared" si="13"/>
        <v>#NUM!</v>
      </c>
      <c r="FY55">
        <v>53</v>
      </c>
      <c r="FZ55">
        <v>0</v>
      </c>
      <c r="GA55">
        <f t="shared" si="90"/>
        <v>0.62925825469778762</v>
      </c>
      <c r="GB55">
        <f t="shared" si="91"/>
        <v>0</v>
      </c>
      <c r="GC55">
        <f t="shared" si="14"/>
        <v>0</v>
      </c>
      <c r="GH55">
        <v>53</v>
      </c>
      <c r="GI55">
        <v>0</v>
      </c>
      <c r="GJ55">
        <f t="shared" si="92"/>
        <v>0.69465413923755703</v>
      </c>
      <c r="GK55">
        <f t="shared" si="93"/>
        <v>0</v>
      </c>
      <c r="GL55">
        <f t="shared" si="15"/>
        <v>0</v>
      </c>
      <c r="GQ55">
        <v>53</v>
      </c>
      <c r="GR55">
        <v>1.9775280898876417</v>
      </c>
      <c r="GS55">
        <f t="shared" si="94"/>
        <v>0.39048736065727652</v>
      </c>
      <c r="GT55">
        <f t="shared" si="95"/>
        <v>0</v>
      </c>
      <c r="GU55">
        <f t="shared" si="96"/>
        <v>3.9106173462946647</v>
      </c>
      <c r="GZ55">
        <v>53</v>
      </c>
      <c r="HA55">
        <v>-6.40625</v>
      </c>
      <c r="HB55">
        <f t="shared" si="97"/>
        <v>0.33974358974358976</v>
      </c>
      <c r="HC55">
        <f t="shared" si="98"/>
        <v>0</v>
      </c>
      <c r="HD55">
        <f t="shared" si="99"/>
        <v>41.0400390625</v>
      </c>
      <c r="HI55">
        <v>53</v>
      </c>
      <c r="HJ55">
        <v>0</v>
      </c>
      <c r="HK55">
        <f t="shared" si="100"/>
        <v>0.18928571428571428</v>
      </c>
      <c r="HL55">
        <f t="shared" si="101"/>
        <v>0</v>
      </c>
      <c r="HM55">
        <f t="shared" si="102"/>
        <v>0</v>
      </c>
      <c r="HR55">
        <v>132</v>
      </c>
      <c r="HS55">
        <v>38.1</v>
      </c>
      <c r="HT55" t="e">
        <f t="shared" si="103"/>
        <v>#DIV/0!</v>
      </c>
      <c r="HU55" t="e">
        <f t="shared" si="104"/>
        <v>#NUM!</v>
      </c>
      <c r="HV55" t="e">
        <f t="shared" si="105"/>
        <v>#NUM!</v>
      </c>
      <c r="IA55">
        <v>53</v>
      </c>
      <c r="IB55">
        <v>0</v>
      </c>
      <c r="IC55">
        <f t="shared" si="106"/>
        <v>8.129481514421899E-2</v>
      </c>
      <c r="ID55">
        <f t="shared" si="107"/>
        <v>0</v>
      </c>
      <c r="IE55">
        <f t="shared" si="108"/>
        <v>0</v>
      </c>
      <c r="IJ55">
        <v>53</v>
      </c>
      <c r="IK55">
        <v>-12.100000000000009</v>
      </c>
      <c r="IL55">
        <f t="shared" si="109"/>
        <v>7.3827719544645634E-2</v>
      </c>
      <c r="IM55">
        <f t="shared" si="110"/>
        <v>0</v>
      </c>
      <c r="IN55">
        <f t="shared" si="111"/>
        <v>146.4100000000002</v>
      </c>
      <c r="IS55">
        <v>53</v>
      </c>
      <c r="IT55">
        <v>40</v>
      </c>
      <c r="IU55">
        <f t="shared" si="112"/>
        <v>0.60674655844035563</v>
      </c>
      <c r="IV55">
        <f t="shared" si="113"/>
        <v>0</v>
      </c>
      <c r="IW55">
        <f t="shared" si="114"/>
        <v>1600</v>
      </c>
      <c r="JJ55">
        <v>53</v>
      </c>
      <c r="JK55">
        <v>104</v>
      </c>
      <c r="JL55">
        <f t="shared" si="115"/>
        <v>0.96068246506982091</v>
      </c>
      <c r="JM55">
        <f t="shared" si="116"/>
        <v>0</v>
      </c>
      <c r="JN55">
        <f t="shared" si="117"/>
        <v>10816</v>
      </c>
      <c r="JS55">
        <v>53</v>
      </c>
      <c r="JT55">
        <v>136.56739130434789</v>
      </c>
      <c r="JU55">
        <f t="shared" si="118"/>
        <v>0.80852016439626395</v>
      </c>
      <c r="JV55">
        <f t="shared" si="119"/>
        <v>0</v>
      </c>
      <c r="JW55">
        <f t="shared" si="120"/>
        <v>18650.652367674877</v>
      </c>
      <c r="KB55">
        <v>53</v>
      </c>
      <c r="KC55">
        <v>-24</v>
      </c>
      <c r="KD55">
        <f t="shared" si="121"/>
        <v>0.54117457162538329</v>
      </c>
      <c r="KE55">
        <f t="shared" si="122"/>
        <v>0</v>
      </c>
      <c r="KF55">
        <f t="shared" si="123"/>
        <v>576</v>
      </c>
      <c r="KK55">
        <v>53</v>
      </c>
      <c r="KL55">
        <v>0</v>
      </c>
      <c r="KM55">
        <f t="shared" si="124"/>
        <v>0.28761610451594311</v>
      </c>
      <c r="KN55">
        <f t="shared" si="125"/>
        <v>0</v>
      </c>
      <c r="KO55">
        <f t="shared" si="126"/>
        <v>0</v>
      </c>
      <c r="KT55">
        <v>53</v>
      </c>
      <c r="KU55">
        <v>83.590196078431219</v>
      </c>
      <c r="KV55">
        <f t="shared" si="127"/>
        <v>0.11097742034410125</v>
      </c>
      <c r="KW55">
        <f t="shared" si="128"/>
        <v>0</v>
      </c>
      <c r="KX55">
        <f t="shared" si="129"/>
        <v>6987.3208804305777</v>
      </c>
      <c r="LC55">
        <v>53</v>
      </c>
      <c r="LD55">
        <v>16</v>
      </c>
      <c r="LE55">
        <f t="shared" si="130"/>
        <v>5.6735755221230144E-2</v>
      </c>
      <c r="LF55">
        <f t="shared" si="131"/>
        <v>0</v>
      </c>
      <c r="LG55">
        <f t="shared" si="132"/>
        <v>256</v>
      </c>
      <c r="LL55">
        <v>53</v>
      </c>
      <c r="LM55">
        <v>8</v>
      </c>
      <c r="LN55">
        <f t="shared" si="133"/>
        <v>0.51281672211198992</v>
      </c>
      <c r="LO55">
        <f t="shared" si="134"/>
        <v>0</v>
      </c>
      <c r="LP55">
        <f t="shared" si="29"/>
        <v>64</v>
      </c>
      <c r="LU55">
        <v>53</v>
      </c>
      <c r="LV55">
        <v>676.9</v>
      </c>
      <c r="LW55">
        <f t="shared" si="135"/>
        <v>1.0701069893271298</v>
      </c>
      <c r="LX55">
        <f t="shared" si="136"/>
        <v>840.69345691607077</v>
      </c>
      <c r="LY55">
        <f t="shared" si="30"/>
        <v>26828.296528516741</v>
      </c>
      <c r="MH55">
        <f t="shared" si="31"/>
        <v>0</v>
      </c>
      <c r="MM55">
        <v>53</v>
      </c>
      <c r="MN55">
        <v>0</v>
      </c>
      <c r="MO55">
        <f t="shared" si="139"/>
        <v>0.23224758652020888</v>
      </c>
      <c r="MP55">
        <f t="shared" si="140"/>
        <v>0</v>
      </c>
      <c r="MQ55">
        <f t="shared" si="32"/>
        <v>0</v>
      </c>
      <c r="MV55">
        <v>53</v>
      </c>
      <c r="MW55">
        <v>2860</v>
      </c>
      <c r="MX55">
        <f t="shared" si="141"/>
        <v>1.2462263447232644</v>
      </c>
      <c r="MY55">
        <f t="shared" si="142"/>
        <v>2952.6425099117027</v>
      </c>
      <c r="MZ55">
        <f t="shared" si="33"/>
        <v>8582.6346427399421</v>
      </c>
      <c r="NE55">
        <v>53</v>
      </c>
      <c r="NF55">
        <v>31.799999999999997</v>
      </c>
      <c r="NG55">
        <f t="shared" si="143"/>
        <v>0.77238066248962312</v>
      </c>
      <c r="NH55">
        <f t="shared" si="144"/>
        <v>0</v>
      </c>
      <c r="NI55">
        <f t="shared" si="34"/>
        <v>1011.2399999999998</v>
      </c>
      <c r="NN55">
        <v>53</v>
      </c>
      <c r="NO55">
        <v>12</v>
      </c>
      <c r="NP55" t="e">
        <f t="shared" si="145"/>
        <v>#DIV/0!</v>
      </c>
      <c r="NQ55" t="e">
        <f t="shared" si="146"/>
        <v>#NUM!</v>
      </c>
      <c r="NR55" t="e">
        <f t="shared" si="35"/>
        <v>#NUM!</v>
      </c>
      <c r="NW55">
        <v>53</v>
      </c>
      <c r="NX55">
        <v>-38.394949494949593</v>
      </c>
      <c r="NY55" t="e">
        <f t="shared" si="147"/>
        <v>#DIV/0!</v>
      </c>
      <c r="NZ55" t="e">
        <f t="shared" si="148"/>
        <v>#NUM!</v>
      </c>
      <c r="OA55" t="e">
        <f t="shared" si="36"/>
        <v>#NUM!</v>
      </c>
      <c r="OF55">
        <v>53</v>
      </c>
      <c r="OG55">
        <f>132-(136)</f>
        <v>-4</v>
      </c>
      <c r="OH55">
        <f t="shared" si="149"/>
        <v>6.800669353114086E-2</v>
      </c>
      <c r="OI55">
        <f t="shared" si="150"/>
        <v>0</v>
      </c>
      <c r="OJ55">
        <f t="shared" si="37"/>
        <v>16</v>
      </c>
      <c r="OO55">
        <v>53</v>
      </c>
      <c r="OP55">
        <v>0</v>
      </c>
      <c r="OQ55">
        <f t="shared" si="151"/>
        <v>7.0255692162509764E-2</v>
      </c>
      <c r="OR55">
        <f t="shared" si="152"/>
        <v>0</v>
      </c>
      <c r="OS55">
        <f t="shared" si="38"/>
        <v>0</v>
      </c>
      <c r="PB55">
        <f t="shared" si="39"/>
        <v>0</v>
      </c>
      <c r="PG55">
        <v>53</v>
      </c>
      <c r="PH55">
        <v>-8</v>
      </c>
      <c r="PI55">
        <f t="shared" si="155"/>
        <v>0.64828744589346288</v>
      </c>
      <c r="PJ55">
        <f t="shared" si="156"/>
        <v>0</v>
      </c>
      <c r="PK55">
        <f t="shared" si="40"/>
        <v>64</v>
      </c>
      <c r="QC55">
        <f t="shared" si="42"/>
        <v>0</v>
      </c>
      <c r="QL55">
        <f t="shared" si="43"/>
        <v>0</v>
      </c>
    </row>
    <row r="56" spans="1:454" x14ac:dyDescent="0.25">
      <c r="A56">
        <v>54</v>
      </c>
      <c r="B56">
        <v>96.2</v>
      </c>
      <c r="C56">
        <f t="shared" si="44"/>
        <v>0.95073288134167222</v>
      </c>
      <c r="D56">
        <f t="shared" si="45"/>
        <v>0</v>
      </c>
      <c r="E56">
        <f t="shared" si="46"/>
        <v>9254.44</v>
      </c>
      <c r="J56">
        <v>54</v>
      </c>
      <c r="K56">
        <v>0</v>
      </c>
      <c r="L56">
        <f t="shared" si="47"/>
        <v>0.44422914398589669</v>
      </c>
      <c r="M56">
        <f t="shared" si="48"/>
        <v>0</v>
      </c>
      <c r="N56">
        <f t="shared" si="49"/>
        <v>0</v>
      </c>
      <c r="S56">
        <v>54</v>
      </c>
      <c r="T56">
        <v>2920</v>
      </c>
      <c r="U56">
        <f t="shared" si="50"/>
        <v>1.2691132222014136</v>
      </c>
      <c r="V56">
        <f t="shared" si="51"/>
        <v>3227.092294873074</v>
      </c>
      <c r="AB56">
        <v>54</v>
      </c>
      <c r="AC56">
        <v>-5.7999999999999972</v>
      </c>
      <c r="AD56">
        <f t="shared" si="53"/>
        <v>0.50293889173631168</v>
      </c>
      <c r="AE56">
        <f t="shared" si="54"/>
        <v>0</v>
      </c>
      <c r="AF56">
        <f t="shared" si="55"/>
        <v>33.639999999999965</v>
      </c>
      <c r="BC56">
        <v>54</v>
      </c>
      <c r="BD56">
        <v>0</v>
      </c>
      <c r="BE56">
        <f t="shared" si="62"/>
        <v>0.61240497262222049</v>
      </c>
      <c r="BF56">
        <f t="shared" si="63"/>
        <v>0</v>
      </c>
      <c r="BG56">
        <f t="shared" si="0"/>
        <v>0</v>
      </c>
      <c r="BL56">
        <v>54</v>
      </c>
      <c r="BM56">
        <v>0</v>
      </c>
      <c r="BN56">
        <f t="shared" si="64"/>
        <v>0.24717740454608628</v>
      </c>
      <c r="BO56">
        <f t="shared" si="65"/>
        <v>0</v>
      </c>
      <c r="BP56">
        <f t="shared" si="1"/>
        <v>0</v>
      </c>
      <c r="CD56">
        <v>54</v>
      </c>
      <c r="CE56">
        <v>1636</v>
      </c>
      <c r="CF56">
        <f t="shared" si="68"/>
        <v>1.1474847341423635</v>
      </c>
      <c r="CG56">
        <f t="shared" si="69"/>
        <v>1768.5747480887783</v>
      </c>
      <c r="CH56">
        <f t="shared" si="3"/>
        <v>17576.063830803021</v>
      </c>
      <c r="CM56">
        <v>54</v>
      </c>
      <c r="CN56">
        <v>2.258064516129096</v>
      </c>
      <c r="CO56">
        <f t="shared" si="70"/>
        <v>0.81113004051400261</v>
      </c>
      <c r="CP56">
        <f t="shared" si="71"/>
        <v>0</v>
      </c>
      <c r="CQ56">
        <f t="shared" si="4"/>
        <v>5.0988553590013286</v>
      </c>
      <c r="CV56">
        <v>54</v>
      </c>
      <c r="CW56">
        <v>-4.215000000000181</v>
      </c>
      <c r="CX56">
        <f t="shared" si="72"/>
        <v>0.376325045835326</v>
      </c>
      <c r="CY56">
        <f t="shared" si="73"/>
        <v>0</v>
      </c>
      <c r="CZ56">
        <f t="shared" si="5"/>
        <v>17.766225000001526</v>
      </c>
      <c r="DE56">
        <v>54</v>
      </c>
      <c r="DF56">
        <v>0</v>
      </c>
      <c r="DG56">
        <f t="shared" si="74"/>
        <v>0.13999202266746402</v>
      </c>
      <c r="DH56">
        <f t="shared" si="75"/>
        <v>0</v>
      </c>
      <c r="DI56">
        <f t="shared" si="6"/>
        <v>0</v>
      </c>
      <c r="DN56">
        <v>54</v>
      </c>
      <c r="DO56">
        <v>3710</v>
      </c>
      <c r="DP56">
        <f t="shared" si="76"/>
        <v>1.2834754654865115</v>
      </c>
      <c r="DQ56">
        <f t="shared" si="77"/>
        <v>3399.3182608188968</v>
      </c>
      <c r="DR56">
        <f t="shared" si="7"/>
        <v>96523.143060595059</v>
      </c>
      <c r="DW56">
        <v>54</v>
      </c>
      <c r="DX56">
        <v>792</v>
      </c>
      <c r="DY56">
        <f t="shared" si="78"/>
        <v>1.0722869464708242</v>
      </c>
      <c r="DZ56">
        <f t="shared" si="79"/>
        <v>866.83458385150141</v>
      </c>
      <c r="EA56">
        <f t="shared" si="8"/>
        <v>5600.2149402273953</v>
      </c>
      <c r="EF56">
        <v>54</v>
      </c>
      <c r="EG56">
        <v>28.200000000000003</v>
      </c>
      <c r="EH56">
        <f t="shared" si="80"/>
        <v>0.83268222404599934</v>
      </c>
      <c r="EI56">
        <f t="shared" si="81"/>
        <v>0</v>
      </c>
      <c r="EJ56">
        <f t="shared" si="9"/>
        <v>795.24000000000012</v>
      </c>
      <c r="EO56">
        <v>54</v>
      </c>
      <c r="EP56">
        <v>-5.5402298850574567</v>
      </c>
      <c r="EQ56">
        <f t="shared" si="82"/>
        <v>0.43465082317938963</v>
      </c>
      <c r="ER56">
        <f t="shared" si="83"/>
        <v>0</v>
      </c>
      <c r="ES56">
        <f t="shared" si="10"/>
        <v>30.69414717928376</v>
      </c>
      <c r="EX56">
        <v>54</v>
      </c>
      <c r="EY56">
        <v>4</v>
      </c>
      <c r="EZ56">
        <f t="shared" si="84"/>
        <v>0.17387548656901572</v>
      </c>
      <c r="FA56">
        <f t="shared" si="85"/>
        <v>0</v>
      </c>
      <c r="FB56">
        <f t="shared" si="11"/>
        <v>16</v>
      </c>
      <c r="FG56">
        <v>54</v>
      </c>
      <c r="FH56">
        <v>56.1</v>
      </c>
      <c r="FI56">
        <f t="shared" si="86"/>
        <v>0.94080543080944756</v>
      </c>
      <c r="FJ56">
        <f t="shared" si="87"/>
        <v>0</v>
      </c>
      <c r="FK56">
        <f t="shared" si="12"/>
        <v>3147.21</v>
      </c>
      <c r="FP56">
        <v>54</v>
      </c>
      <c r="FQ56">
        <v>68</v>
      </c>
      <c r="FR56" t="e">
        <f t="shared" si="88"/>
        <v>#DIV/0!</v>
      </c>
      <c r="FS56" t="e">
        <f t="shared" si="89"/>
        <v>#NUM!</v>
      </c>
      <c r="FT56" t="e">
        <f t="shared" si="13"/>
        <v>#NUM!</v>
      </c>
      <c r="FY56">
        <v>54</v>
      </c>
      <c r="FZ56">
        <v>0</v>
      </c>
      <c r="GA56">
        <f t="shared" si="90"/>
        <v>0.64113105195623643</v>
      </c>
      <c r="GB56">
        <f t="shared" si="91"/>
        <v>0</v>
      </c>
      <c r="GC56">
        <f t="shared" si="14"/>
        <v>0</v>
      </c>
      <c r="GH56">
        <v>54</v>
      </c>
      <c r="GI56">
        <v>0</v>
      </c>
      <c r="GJ56">
        <f t="shared" si="92"/>
        <v>0.70776082110996374</v>
      </c>
      <c r="GK56">
        <f t="shared" si="93"/>
        <v>0</v>
      </c>
      <c r="GL56">
        <f t="shared" si="15"/>
        <v>0</v>
      </c>
      <c r="GQ56">
        <v>54</v>
      </c>
      <c r="GR56">
        <v>1.9775280898876417</v>
      </c>
      <c r="GS56">
        <f t="shared" si="94"/>
        <v>0.39785504670741384</v>
      </c>
      <c r="GT56">
        <f t="shared" si="95"/>
        <v>0</v>
      </c>
      <c r="GU56">
        <f t="shared" si="96"/>
        <v>3.9106173462946647</v>
      </c>
      <c r="GZ56">
        <v>54</v>
      </c>
      <c r="HA56">
        <v>-4.40625</v>
      </c>
      <c r="HB56">
        <f t="shared" si="97"/>
        <v>0.34615384615384615</v>
      </c>
      <c r="HC56">
        <f t="shared" si="98"/>
        <v>0</v>
      </c>
      <c r="HD56">
        <f t="shared" si="99"/>
        <v>19.4150390625</v>
      </c>
      <c r="HI56">
        <v>54</v>
      </c>
      <c r="HJ56">
        <v>0</v>
      </c>
      <c r="HK56">
        <f t="shared" si="100"/>
        <v>0.19285714285714287</v>
      </c>
      <c r="HL56">
        <f t="shared" si="101"/>
        <v>0</v>
      </c>
      <c r="HM56">
        <f t="shared" si="102"/>
        <v>0</v>
      </c>
      <c r="HR56">
        <v>133</v>
      </c>
      <c r="HS56">
        <v>36.049999999999997</v>
      </c>
      <c r="HT56" t="e">
        <f t="shared" si="103"/>
        <v>#DIV/0!</v>
      </c>
      <c r="HU56" t="e">
        <f t="shared" si="104"/>
        <v>#NUM!</v>
      </c>
      <c r="HV56" t="e">
        <f t="shared" si="105"/>
        <v>#NUM!</v>
      </c>
      <c r="IA56">
        <v>54</v>
      </c>
      <c r="IB56">
        <v>0</v>
      </c>
      <c r="IC56">
        <f t="shared" si="106"/>
        <v>8.282867958090237E-2</v>
      </c>
      <c r="ID56">
        <f t="shared" si="107"/>
        <v>0</v>
      </c>
      <c r="IE56">
        <f t="shared" si="108"/>
        <v>0</v>
      </c>
      <c r="IJ56">
        <v>54</v>
      </c>
      <c r="IK56">
        <v>-8.1000000000000085</v>
      </c>
      <c r="IL56">
        <f t="shared" si="109"/>
        <v>7.5220695385110642E-2</v>
      </c>
      <c r="IM56">
        <f t="shared" si="110"/>
        <v>0</v>
      </c>
      <c r="IN56">
        <f t="shared" si="111"/>
        <v>65.610000000000142</v>
      </c>
      <c r="IS56">
        <v>54</v>
      </c>
      <c r="IT56">
        <v>33</v>
      </c>
      <c r="IU56">
        <f t="shared" si="112"/>
        <v>0.61819460671281523</v>
      </c>
      <c r="IV56">
        <f t="shared" si="113"/>
        <v>0</v>
      </c>
      <c r="IW56">
        <f t="shared" si="114"/>
        <v>1089</v>
      </c>
      <c r="JJ56">
        <v>54</v>
      </c>
      <c r="JK56">
        <v>204</v>
      </c>
      <c r="JL56">
        <f t="shared" si="115"/>
        <v>0.97880854931642125</v>
      </c>
      <c r="JM56">
        <f t="shared" si="116"/>
        <v>0</v>
      </c>
      <c r="JN56">
        <f t="shared" si="117"/>
        <v>41616</v>
      </c>
      <c r="JS56">
        <v>54</v>
      </c>
      <c r="JT56">
        <v>136.56739130434789</v>
      </c>
      <c r="JU56">
        <f t="shared" si="118"/>
        <v>0.82377526183770289</v>
      </c>
      <c r="JV56">
        <f t="shared" si="119"/>
        <v>0</v>
      </c>
      <c r="JW56">
        <f t="shared" si="120"/>
        <v>18650.652367674877</v>
      </c>
      <c r="KB56">
        <v>54</v>
      </c>
      <c r="KC56">
        <v>7.9999999999999929</v>
      </c>
      <c r="KD56">
        <f t="shared" si="121"/>
        <v>0.55138541259944718</v>
      </c>
      <c r="KE56">
        <f t="shared" si="122"/>
        <v>0</v>
      </c>
      <c r="KF56">
        <f t="shared" si="123"/>
        <v>63.999999999999886</v>
      </c>
      <c r="KK56">
        <v>54</v>
      </c>
      <c r="KL56">
        <v>0</v>
      </c>
      <c r="KM56">
        <f t="shared" si="124"/>
        <v>0.29304282346907412</v>
      </c>
      <c r="KN56">
        <f t="shared" si="125"/>
        <v>0</v>
      </c>
      <c r="KO56">
        <f t="shared" si="126"/>
        <v>0</v>
      </c>
      <c r="KT56">
        <v>54</v>
      </c>
      <c r="KU56">
        <v>66.590196078431219</v>
      </c>
      <c r="KV56">
        <f t="shared" si="127"/>
        <v>0.1130713339354994</v>
      </c>
      <c r="KW56">
        <f t="shared" si="128"/>
        <v>0</v>
      </c>
      <c r="KX56">
        <f t="shared" si="129"/>
        <v>4434.2542137639166</v>
      </c>
      <c r="LC56">
        <v>54</v>
      </c>
      <c r="LD56">
        <v>8</v>
      </c>
      <c r="LE56">
        <f t="shared" si="130"/>
        <v>5.7806241168800523E-2</v>
      </c>
      <c r="LF56">
        <f t="shared" si="131"/>
        <v>0</v>
      </c>
      <c r="LG56">
        <f t="shared" si="132"/>
        <v>64</v>
      </c>
      <c r="LL56">
        <v>54</v>
      </c>
      <c r="LM56">
        <v>0</v>
      </c>
      <c r="LN56">
        <f t="shared" si="133"/>
        <v>0.52249250932165014</v>
      </c>
      <c r="LO56">
        <f t="shared" si="134"/>
        <v>0</v>
      </c>
      <c r="LP56">
        <f t="shared" si="29"/>
        <v>0</v>
      </c>
      <c r="LU56">
        <v>54</v>
      </c>
      <c r="LV56">
        <v>944.9</v>
      </c>
      <c r="LW56">
        <f t="shared" si="135"/>
        <v>1.0902976872389625</v>
      </c>
      <c r="LX56">
        <f t="shared" si="136"/>
        <v>1082.8117933039389</v>
      </c>
      <c r="LY56">
        <f t="shared" si="30"/>
        <v>19019.662732308367</v>
      </c>
      <c r="MH56">
        <f t="shared" si="31"/>
        <v>0</v>
      </c>
      <c r="MM56">
        <v>54</v>
      </c>
      <c r="MN56">
        <v>0</v>
      </c>
      <c r="MO56">
        <f t="shared" si="139"/>
        <v>0.23662961645455244</v>
      </c>
      <c r="MP56">
        <f t="shared" si="140"/>
        <v>0</v>
      </c>
      <c r="MQ56">
        <f t="shared" si="32"/>
        <v>0</v>
      </c>
      <c r="MV56">
        <v>54</v>
      </c>
      <c r="MW56">
        <v>3260</v>
      </c>
      <c r="MX56">
        <f t="shared" si="141"/>
        <v>1.2697400493406845</v>
      </c>
      <c r="MY56">
        <f t="shared" si="142"/>
        <v>3234.608941639111</v>
      </c>
      <c r="MZ56">
        <f t="shared" si="33"/>
        <v>644.70584468607217</v>
      </c>
      <c r="NE56">
        <v>54</v>
      </c>
      <c r="NF56">
        <v>12</v>
      </c>
      <c r="NG56">
        <f t="shared" si="143"/>
        <v>0.78695388253659715</v>
      </c>
      <c r="NH56">
        <f t="shared" si="144"/>
        <v>0</v>
      </c>
      <c r="NI56">
        <f t="shared" si="34"/>
        <v>144</v>
      </c>
      <c r="NN56">
        <v>54</v>
      </c>
      <c r="NO56">
        <v>15.999999999999993</v>
      </c>
      <c r="NP56" t="e">
        <f t="shared" si="145"/>
        <v>#DIV/0!</v>
      </c>
      <c r="NQ56" t="e">
        <f t="shared" si="146"/>
        <v>#NUM!</v>
      </c>
      <c r="NR56" t="e">
        <f t="shared" si="35"/>
        <v>#NUM!</v>
      </c>
      <c r="NW56">
        <v>54</v>
      </c>
      <c r="NX56">
        <v>-38.394949494949593</v>
      </c>
      <c r="NY56" t="e">
        <f t="shared" si="147"/>
        <v>#DIV/0!</v>
      </c>
      <c r="NZ56" t="e">
        <f t="shared" si="148"/>
        <v>#NUM!</v>
      </c>
      <c r="OA56" t="e">
        <f t="shared" si="36"/>
        <v>#NUM!</v>
      </c>
      <c r="OF56">
        <v>54</v>
      </c>
      <c r="OG56">
        <f>148-(136)</f>
        <v>12</v>
      </c>
      <c r="OH56">
        <f t="shared" si="149"/>
        <v>6.9289838692105782E-2</v>
      </c>
      <c r="OI56">
        <f t="shared" si="150"/>
        <v>0</v>
      </c>
      <c r="OJ56">
        <f t="shared" si="37"/>
        <v>144</v>
      </c>
      <c r="OO56">
        <v>54</v>
      </c>
      <c r="OP56">
        <v>0</v>
      </c>
      <c r="OQ56">
        <f t="shared" si="151"/>
        <v>7.1581271259915605E-2</v>
      </c>
      <c r="OR56">
        <f t="shared" si="152"/>
        <v>0</v>
      </c>
      <c r="OS56">
        <f t="shared" si="38"/>
        <v>0</v>
      </c>
      <c r="PB56">
        <f t="shared" si="39"/>
        <v>0</v>
      </c>
      <c r="PG56">
        <v>54</v>
      </c>
      <c r="PH56">
        <v>0</v>
      </c>
      <c r="PI56">
        <f t="shared" si="155"/>
        <v>0.66051928449522634</v>
      </c>
      <c r="PJ56">
        <f t="shared" si="156"/>
        <v>0</v>
      </c>
      <c r="PK56">
        <f t="shared" si="40"/>
        <v>0</v>
      </c>
      <c r="QC56">
        <f t="shared" si="42"/>
        <v>0</v>
      </c>
      <c r="QL56">
        <f t="shared" si="43"/>
        <v>0</v>
      </c>
    </row>
    <row r="57" spans="1:454" x14ac:dyDescent="0.25">
      <c r="A57">
        <v>55</v>
      </c>
      <c r="B57">
        <v>132</v>
      </c>
      <c r="C57">
        <f t="shared" si="44"/>
        <v>0.96833904581096253</v>
      </c>
      <c r="D57">
        <f t="shared" si="45"/>
        <v>0</v>
      </c>
      <c r="E57">
        <f t="shared" si="46"/>
        <v>17424</v>
      </c>
      <c r="J57">
        <v>55</v>
      </c>
      <c r="K57">
        <v>0</v>
      </c>
      <c r="L57">
        <f t="shared" si="47"/>
        <v>0.45245560961526515</v>
      </c>
      <c r="M57">
        <f t="shared" si="48"/>
        <v>0</v>
      </c>
      <c r="N57">
        <f t="shared" si="49"/>
        <v>0</v>
      </c>
      <c r="S57">
        <v>55</v>
      </c>
      <c r="T57">
        <v>3090</v>
      </c>
      <c r="U57">
        <f t="shared" si="50"/>
        <v>1.2926153189088472</v>
      </c>
      <c r="V57">
        <f t="shared" si="51"/>
        <v>3508.9195294381484</v>
      </c>
      <c r="AB57">
        <v>55</v>
      </c>
      <c r="AC57">
        <v>-1.7999999999999972</v>
      </c>
      <c r="AD57">
        <f t="shared" si="53"/>
        <v>0.51225257491661369</v>
      </c>
      <c r="AE57">
        <f t="shared" si="54"/>
        <v>0</v>
      </c>
      <c r="AF57">
        <f t="shared" si="55"/>
        <v>3.2399999999999896</v>
      </c>
      <c r="BC57">
        <v>55</v>
      </c>
      <c r="BD57">
        <v>0</v>
      </c>
      <c r="BE57">
        <f t="shared" si="62"/>
        <v>0.62374580544855796</v>
      </c>
      <c r="BF57">
        <f t="shared" si="63"/>
        <v>0</v>
      </c>
      <c r="BG57">
        <f t="shared" si="0"/>
        <v>0</v>
      </c>
      <c r="BL57">
        <v>55</v>
      </c>
      <c r="BM57">
        <v>0</v>
      </c>
      <c r="BN57">
        <f t="shared" si="64"/>
        <v>0.25175476388953233</v>
      </c>
      <c r="BO57">
        <f t="shared" si="65"/>
        <v>0</v>
      </c>
      <c r="BP57">
        <f t="shared" si="1"/>
        <v>0</v>
      </c>
      <c r="CD57">
        <v>55</v>
      </c>
      <c r="CE57">
        <v>1931.5</v>
      </c>
      <c r="CF57">
        <f t="shared" si="68"/>
        <v>1.1687344514412961</v>
      </c>
      <c r="CG57">
        <f t="shared" si="69"/>
        <v>2023.3923984541434</v>
      </c>
      <c r="CH57">
        <f t="shared" si="3"/>
        <v>8444.2128936550562</v>
      </c>
      <c r="CM57">
        <v>55</v>
      </c>
      <c r="CN57">
        <v>2.258064516129096</v>
      </c>
      <c r="CO57">
        <f t="shared" si="70"/>
        <v>0.82615096719018777</v>
      </c>
      <c r="CP57">
        <f t="shared" si="71"/>
        <v>0</v>
      </c>
      <c r="CQ57">
        <f t="shared" si="4"/>
        <v>5.0988553590013286</v>
      </c>
      <c r="CV57">
        <v>55</v>
      </c>
      <c r="CW57">
        <v>-4.215000000000181</v>
      </c>
      <c r="CX57">
        <f t="shared" si="72"/>
        <v>0.38329402816560981</v>
      </c>
      <c r="CY57">
        <f t="shared" si="73"/>
        <v>0</v>
      </c>
      <c r="CZ57">
        <f t="shared" si="5"/>
        <v>17.766225000001526</v>
      </c>
      <c r="DE57">
        <v>55</v>
      </c>
      <c r="DF57">
        <v>0</v>
      </c>
      <c r="DG57">
        <f t="shared" si="74"/>
        <v>0.14258446753167631</v>
      </c>
      <c r="DH57">
        <f t="shared" si="75"/>
        <v>0</v>
      </c>
      <c r="DI57">
        <f t="shared" si="6"/>
        <v>0</v>
      </c>
      <c r="DN57">
        <v>54.5</v>
      </c>
      <c r="DO57">
        <v>4010</v>
      </c>
      <c r="DP57">
        <f t="shared" si="76"/>
        <v>1.2953594975743494</v>
      </c>
      <c r="DQ57">
        <f t="shared" si="77"/>
        <v>3541.8265629713028</v>
      </c>
      <c r="DR57">
        <f t="shared" si="7"/>
        <v>219186.36713926352</v>
      </c>
      <c r="DW57">
        <v>55</v>
      </c>
      <c r="DX57">
        <v>1020</v>
      </c>
      <c r="DY57">
        <f t="shared" si="78"/>
        <v>1.0921441121462099</v>
      </c>
      <c r="DZ57">
        <f t="shared" si="79"/>
        <v>1104.9533422865466</v>
      </c>
      <c r="EA57">
        <f t="shared" si="8"/>
        <v>7217.0703656551395</v>
      </c>
      <c r="EF57">
        <v>55</v>
      </c>
      <c r="EG57">
        <v>32.200000000000003</v>
      </c>
      <c r="EH57">
        <f t="shared" si="80"/>
        <v>0.84810226523203636</v>
      </c>
      <c r="EI57">
        <f t="shared" si="81"/>
        <v>0</v>
      </c>
      <c r="EJ57">
        <f t="shared" si="9"/>
        <v>1036.8400000000001</v>
      </c>
      <c r="EO57">
        <v>55</v>
      </c>
      <c r="EP57">
        <v>42.559770114942545</v>
      </c>
      <c r="EQ57">
        <f t="shared" si="82"/>
        <v>0.44269991249752649</v>
      </c>
      <c r="ER57">
        <f t="shared" si="83"/>
        <v>0</v>
      </c>
      <c r="ES57">
        <f t="shared" si="10"/>
        <v>1811.3340322367565</v>
      </c>
      <c r="EX57">
        <v>55</v>
      </c>
      <c r="EY57">
        <v>4</v>
      </c>
      <c r="EZ57">
        <f t="shared" si="84"/>
        <v>0.17709540298696047</v>
      </c>
      <c r="FA57">
        <f t="shared" si="85"/>
        <v>0</v>
      </c>
      <c r="FB57">
        <f t="shared" si="11"/>
        <v>16</v>
      </c>
      <c r="FG57">
        <v>55</v>
      </c>
      <c r="FH57">
        <v>76.2</v>
      </c>
      <c r="FI57">
        <f t="shared" si="86"/>
        <v>0.95822775360221513</v>
      </c>
      <c r="FJ57">
        <f t="shared" si="87"/>
        <v>0</v>
      </c>
      <c r="FK57">
        <f t="shared" si="12"/>
        <v>5806.4400000000005</v>
      </c>
      <c r="FP57">
        <v>55</v>
      </c>
      <c r="FQ57">
        <v>78</v>
      </c>
      <c r="FR57" t="e">
        <f t="shared" si="88"/>
        <v>#DIV/0!</v>
      </c>
      <c r="FS57" t="e">
        <f t="shared" si="89"/>
        <v>#NUM!</v>
      </c>
      <c r="FT57" t="e">
        <f t="shared" si="13"/>
        <v>#NUM!</v>
      </c>
      <c r="FY57">
        <v>55</v>
      </c>
      <c r="FZ57">
        <v>0</v>
      </c>
      <c r="GA57">
        <f t="shared" si="90"/>
        <v>0.65300384921468535</v>
      </c>
      <c r="GB57">
        <f t="shared" si="91"/>
        <v>0</v>
      </c>
      <c r="GC57">
        <f t="shared" si="14"/>
        <v>0</v>
      </c>
      <c r="GH57">
        <v>55</v>
      </c>
      <c r="GI57">
        <v>0</v>
      </c>
      <c r="GJ57">
        <f t="shared" si="92"/>
        <v>0.72086750298237046</v>
      </c>
      <c r="GK57">
        <f t="shared" si="93"/>
        <v>0</v>
      </c>
      <c r="GL57">
        <f t="shared" si="15"/>
        <v>0</v>
      </c>
      <c r="GQ57">
        <v>55</v>
      </c>
      <c r="GR57">
        <v>1.9775280898876417</v>
      </c>
      <c r="GS57">
        <f t="shared" si="94"/>
        <v>0.40522273275755111</v>
      </c>
      <c r="GT57">
        <f t="shared" si="95"/>
        <v>0</v>
      </c>
      <c r="GU57">
        <f t="shared" si="96"/>
        <v>3.9106173462946647</v>
      </c>
      <c r="GZ57">
        <v>55</v>
      </c>
      <c r="HA57">
        <v>2.09375</v>
      </c>
      <c r="HB57">
        <f t="shared" si="97"/>
        <v>0.35256410256410259</v>
      </c>
      <c r="HC57">
        <f t="shared" si="98"/>
        <v>0</v>
      </c>
      <c r="HD57">
        <f t="shared" si="99"/>
        <v>4.3837890625</v>
      </c>
      <c r="HI57">
        <v>55</v>
      </c>
      <c r="HJ57">
        <v>0</v>
      </c>
      <c r="HK57">
        <f t="shared" si="100"/>
        <v>0.19642857142857142</v>
      </c>
      <c r="HL57">
        <f t="shared" si="101"/>
        <v>0</v>
      </c>
      <c r="HM57">
        <f t="shared" si="102"/>
        <v>0</v>
      </c>
      <c r="HR57">
        <v>134</v>
      </c>
      <c r="HS57">
        <v>50</v>
      </c>
      <c r="HT57" t="e">
        <f t="shared" si="103"/>
        <v>#DIV/0!</v>
      </c>
      <c r="HU57" t="e">
        <f t="shared" si="104"/>
        <v>#NUM!</v>
      </c>
      <c r="HV57" t="e">
        <f t="shared" si="105"/>
        <v>#NUM!</v>
      </c>
      <c r="IA57">
        <v>55</v>
      </c>
      <c r="IB57">
        <v>0</v>
      </c>
      <c r="IC57">
        <f t="shared" si="106"/>
        <v>8.436254401758575E-2</v>
      </c>
      <c r="ID57">
        <f t="shared" si="107"/>
        <v>0</v>
      </c>
      <c r="IE57">
        <f t="shared" si="108"/>
        <v>0</v>
      </c>
      <c r="IJ57">
        <v>55</v>
      </c>
      <c r="IK57">
        <v>-40.1</v>
      </c>
      <c r="IL57">
        <f t="shared" si="109"/>
        <v>7.6613671225575664E-2</v>
      </c>
      <c r="IM57">
        <f t="shared" si="110"/>
        <v>0</v>
      </c>
      <c r="IN57">
        <f t="shared" si="111"/>
        <v>1608.0100000000002</v>
      </c>
      <c r="IS57">
        <v>55</v>
      </c>
      <c r="IT57">
        <v>16</v>
      </c>
      <c r="IU57">
        <f t="shared" si="112"/>
        <v>0.62964265498527472</v>
      </c>
      <c r="IV57">
        <f t="shared" si="113"/>
        <v>0</v>
      </c>
      <c r="IW57">
        <f t="shared" si="114"/>
        <v>256</v>
      </c>
      <c r="JJ57">
        <v>55</v>
      </c>
      <c r="JK57">
        <v>347</v>
      </c>
      <c r="JL57">
        <f t="shared" si="115"/>
        <v>0.9969346335630217</v>
      </c>
      <c r="JM57">
        <f t="shared" si="116"/>
        <v>0</v>
      </c>
      <c r="JN57">
        <f t="shared" si="117"/>
        <v>120409</v>
      </c>
      <c r="JS57">
        <v>55</v>
      </c>
      <c r="JT57">
        <v>136.56739130434789</v>
      </c>
      <c r="JU57">
        <f t="shared" si="118"/>
        <v>0.83903035927914182</v>
      </c>
      <c r="JV57">
        <f t="shared" si="119"/>
        <v>0</v>
      </c>
      <c r="JW57">
        <f t="shared" si="120"/>
        <v>18650.652367674877</v>
      </c>
      <c r="KB57">
        <v>55</v>
      </c>
      <c r="KC57">
        <v>71.900000000000006</v>
      </c>
      <c r="KD57">
        <f t="shared" si="121"/>
        <v>0.56159625357351106</v>
      </c>
      <c r="KE57">
        <f t="shared" si="122"/>
        <v>0</v>
      </c>
      <c r="KF57">
        <f t="shared" si="123"/>
        <v>5169.6100000000006</v>
      </c>
      <c r="KK57">
        <v>55</v>
      </c>
      <c r="KL57">
        <v>12</v>
      </c>
      <c r="KM57">
        <f t="shared" si="124"/>
        <v>0.29846954242220514</v>
      </c>
      <c r="KN57">
        <f t="shared" si="125"/>
        <v>0</v>
      </c>
      <c r="KO57">
        <f t="shared" si="126"/>
        <v>144</v>
      </c>
      <c r="KT57">
        <v>55</v>
      </c>
      <c r="KU57">
        <v>-29.209803921568778</v>
      </c>
      <c r="KV57">
        <f t="shared" si="127"/>
        <v>0.11516524752689754</v>
      </c>
      <c r="KW57">
        <f t="shared" si="128"/>
        <v>0</v>
      </c>
      <c r="KX57">
        <f t="shared" si="129"/>
        <v>853.21264513649476</v>
      </c>
      <c r="LC57">
        <v>55</v>
      </c>
      <c r="LD57">
        <v>4</v>
      </c>
      <c r="LE57">
        <f t="shared" si="130"/>
        <v>5.8876727116370903E-2</v>
      </c>
      <c r="LF57">
        <f t="shared" si="131"/>
        <v>0</v>
      </c>
      <c r="LG57">
        <f t="shared" si="132"/>
        <v>16</v>
      </c>
      <c r="LL57">
        <v>55</v>
      </c>
      <c r="LM57">
        <v>0</v>
      </c>
      <c r="LN57">
        <f t="shared" si="133"/>
        <v>0.53216829653131026</v>
      </c>
      <c r="LO57">
        <f t="shared" si="134"/>
        <v>0</v>
      </c>
      <c r="LP57">
        <f t="shared" si="29"/>
        <v>0</v>
      </c>
      <c r="LU57">
        <v>55</v>
      </c>
      <c r="LV57">
        <v>1215.9000000000001</v>
      </c>
      <c r="LW57">
        <f t="shared" si="135"/>
        <v>1.110488385150795</v>
      </c>
      <c r="LX57">
        <f t="shared" si="136"/>
        <v>1324.930129691807</v>
      </c>
      <c r="LY57">
        <f t="shared" si="30"/>
        <v>11887.569180612234</v>
      </c>
      <c r="MH57">
        <f t="shared" si="31"/>
        <v>0</v>
      </c>
      <c r="MM57">
        <v>55</v>
      </c>
      <c r="MN57">
        <v>4</v>
      </c>
      <c r="MO57">
        <f t="shared" si="139"/>
        <v>0.24101164638889602</v>
      </c>
      <c r="MP57">
        <f t="shared" si="140"/>
        <v>0</v>
      </c>
      <c r="MQ57">
        <f t="shared" si="32"/>
        <v>16</v>
      </c>
      <c r="MV57">
        <v>55</v>
      </c>
      <c r="MW57">
        <v>3610</v>
      </c>
      <c r="MX57">
        <f t="shared" si="141"/>
        <v>1.2932537539581046</v>
      </c>
      <c r="MY57">
        <f t="shared" si="142"/>
        <v>3516.5753733665192</v>
      </c>
      <c r="MZ57">
        <f t="shared" si="33"/>
        <v>8728.1608616052872</v>
      </c>
      <c r="NE57">
        <v>55</v>
      </c>
      <c r="NF57">
        <v>27.799999999999997</v>
      </c>
      <c r="NG57">
        <f t="shared" si="143"/>
        <v>0.80152710258357118</v>
      </c>
      <c r="NH57">
        <f t="shared" si="144"/>
        <v>0</v>
      </c>
      <c r="NI57">
        <f t="shared" si="34"/>
        <v>772.8399999999998</v>
      </c>
      <c r="NN57">
        <v>55</v>
      </c>
      <c r="NO57">
        <v>15.999999999999993</v>
      </c>
      <c r="NP57" t="e">
        <f t="shared" si="145"/>
        <v>#DIV/0!</v>
      </c>
      <c r="NQ57" t="e">
        <f t="shared" si="146"/>
        <v>#NUM!</v>
      </c>
      <c r="NR57" t="e">
        <f t="shared" si="35"/>
        <v>#NUM!</v>
      </c>
      <c r="NW57">
        <v>55</v>
      </c>
      <c r="NX57">
        <v>-30.19494949494959</v>
      </c>
      <c r="NY57" t="e">
        <f t="shared" si="147"/>
        <v>#DIV/0!</v>
      </c>
      <c r="NZ57" t="e">
        <f t="shared" si="148"/>
        <v>#NUM!</v>
      </c>
      <c r="OA57" t="e">
        <f t="shared" si="36"/>
        <v>#NUM!</v>
      </c>
      <c r="OF57">
        <v>55</v>
      </c>
      <c r="OG57">
        <f>132-(136)</f>
        <v>-4</v>
      </c>
      <c r="OH57">
        <f t="shared" si="149"/>
        <v>7.0572983853070703E-2</v>
      </c>
      <c r="OI57">
        <f t="shared" si="150"/>
        <v>0</v>
      </c>
      <c r="OJ57">
        <f t="shared" si="37"/>
        <v>16</v>
      </c>
      <c r="OO57">
        <v>55</v>
      </c>
      <c r="OP57">
        <v>0</v>
      </c>
      <c r="OQ57">
        <f t="shared" si="151"/>
        <v>7.2906850357321445E-2</v>
      </c>
      <c r="OR57">
        <f t="shared" si="152"/>
        <v>0</v>
      </c>
      <c r="OS57">
        <f t="shared" si="38"/>
        <v>0</v>
      </c>
      <c r="PB57">
        <f t="shared" si="39"/>
        <v>0</v>
      </c>
      <c r="PG57">
        <v>55</v>
      </c>
      <c r="PH57">
        <v>-8</v>
      </c>
      <c r="PI57">
        <f t="shared" si="155"/>
        <v>0.67275112309698981</v>
      </c>
      <c r="PJ57">
        <f t="shared" si="156"/>
        <v>0</v>
      </c>
      <c r="PK57">
        <f t="shared" si="40"/>
        <v>64</v>
      </c>
      <c r="QC57">
        <f t="shared" si="42"/>
        <v>0</v>
      </c>
      <c r="QL57">
        <f t="shared" si="43"/>
        <v>0</v>
      </c>
    </row>
    <row r="58" spans="1:454" x14ac:dyDescent="0.25">
      <c r="A58">
        <v>56</v>
      </c>
      <c r="B58">
        <v>180</v>
      </c>
      <c r="C58">
        <f t="shared" si="44"/>
        <v>0.98594521028025273</v>
      </c>
      <c r="D58">
        <f t="shared" si="45"/>
        <v>0</v>
      </c>
      <c r="E58">
        <f t="shared" si="46"/>
        <v>32400</v>
      </c>
      <c r="J58">
        <v>56</v>
      </c>
      <c r="K58">
        <v>0</v>
      </c>
      <c r="L58">
        <f t="shared" si="47"/>
        <v>0.46068207524463362</v>
      </c>
      <c r="M58">
        <f t="shared" si="48"/>
        <v>0</v>
      </c>
      <c r="N58">
        <f t="shared" si="49"/>
        <v>0</v>
      </c>
      <c r="S58">
        <v>56</v>
      </c>
      <c r="T58">
        <v>3290</v>
      </c>
      <c r="U58">
        <f t="shared" si="50"/>
        <v>1.3161174156162809</v>
      </c>
      <c r="V58">
        <f t="shared" si="51"/>
        <v>3790.7467640032223</v>
      </c>
      <c r="AB58">
        <v>56</v>
      </c>
      <c r="AC58">
        <v>-5.7999999999999972</v>
      </c>
      <c r="AD58">
        <f t="shared" si="53"/>
        <v>0.52156625809691581</v>
      </c>
      <c r="AE58">
        <f t="shared" si="54"/>
        <v>0</v>
      </c>
      <c r="AF58">
        <f t="shared" si="55"/>
        <v>33.639999999999965</v>
      </c>
      <c r="BC58">
        <v>56</v>
      </c>
      <c r="BD58">
        <v>0</v>
      </c>
      <c r="BE58">
        <f t="shared" si="62"/>
        <v>0.63508663827489531</v>
      </c>
      <c r="BF58">
        <f t="shared" si="63"/>
        <v>0</v>
      </c>
      <c r="BG58">
        <f t="shared" si="0"/>
        <v>0</v>
      </c>
      <c r="BL58">
        <v>56</v>
      </c>
      <c r="BM58">
        <v>0</v>
      </c>
      <c r="BN58">
        <f t="shared" si="64"/>
        <v>0.25633212323297833</v>
      </c>
      <c r="BO58">
        <f t="shared" si="65"/>
        <v>0</v>
      </c>
      <c r="BP58">
        <f t="shared" si="1"/>
        <v>0</v>
      </c>
      <c r="CD58">
        <v>56</v>
      </c>
      <c r="CE58">
        <v>2265</v>
      </c>
      <c r="CF58">
        <f t="shared" si="68"/>
        <v>1.1899841687402288</v>
      </c>
      <c r="CG58">
        <f t="shared" si="69"/>
        <v>2278.2100488195083</v>
      </c>
      <c r="CH58">
        <f t="shared" si="3"/>
        <v>174.50538981379268</v>
      </c>
      <c r="CM58">
        <v>56</v>
      </c>
      <c r="CN58">
        <v>2.258064516129096</v>
      </c>
      <c r="CO58">
        <f t="shared" si="70"/>
        <v>0.84117189386637303</v>
      </c>
      <c r="CP58">
        <f t="shared" si="71"/>
        <v>0</v>
      </c>
      <c r="CQ58">
        <f t="shared" si="4"/>
        <v>5.0988553590013286</v>
      </c>
      <c r="CV58">
        <v>56</v>
      </c>
      <c r="CW58">
        <v>-4.215000000000181</v>
      </c>
      <c r="CX58">
        <f t="shared" si="72"/>
        <v>0.39026301049589363</v>
      </c>
      <c r="CY58">
        <f t="shared" si="73"/>
        <v>0</v>
      </c>
      <c r="CZ58">
        <f t="shared" si="5"/>
        <v>17.766225000001526</v>
      </c>
      <c r="DE58">
        <v>56</v>
      </c>
      <c r="DF58">
        <v>0</v>
      </c>
      <c r="DG58">
        <f t="shared" si="74"/>
        <v>0.14517691239588862</v>
      </c>
      <c r="DH58">
        <f t="shared" si="75"/>
        <v>0</v>
      </c>
      <c r="DI58">
        <f t="shared" si="6"/>
        <v>0</v>
      </c>
      <c r="DW58">
        <v>56</v>
      </c>
      <c r="DX58">
        <v>1220</v>
      </c>
      <c r="DY58">
        <f t="shared" si="78"/>
        <v>1.1120012778215955</v>
      </c>
      <c r="DZ58">
        <f t="shared" si="79"/>
        <v>1343.0721007215916</v>
      </c>
      <c r="EA58">
        <f t="shared" si="8"/>
        <v>15146.741976025587</v>
      </c>
      <c r="EF58">
        <v>56</v>
      </c>
      <c r="EG58">
        <v>40.200000000000003</v>
      </c>
      <c r="EH58">
        <f t="shared" si="80"/>
        <v>0.86352230641807337</v>
      </c>
      <c r="EI58">
        <f t="shared" si="81"/>
        <v>0</v>
      </c>
      <c r="EJ58">
        <f t="shared" si="9"/>
        <v>1616.0400000000002</v>
      </c>
      <c r="EO58">
        <v>56</v>
      </c>
      <c r="EP58">
        <v>-13.540229885057457</v>
      </c>
      <c r="EQ58">
        <f t="shared" si="82"/>
        <v>0.45074900181566335</v>
      </c>
      <c r="ER58">
        <f t="shared" si="83"/>
        <v>0</v>
      </c>
      <c r="ES58">
        <f t="shared" si="10"/>
        <v>183.33782534020307</v>
      </c>
      <c r="EX58">
        <v>56</v>
      </c>
      <c r="EY58">
        <v>4</v>
      </c>
      <c r="EZ58">
        <f t="shared" si="84"/>
        <v>0.18031531940490519</v>
      </c>
      <c r="FA58">
        <f t="shared" si="85"/>
        <v>0</v>
      </c>
      <c r="FB58">
        <f t="shared" si="11"/>
        <v>16</v>
      </c>
      <c r="FG58">
        <v>56</v>
      </c>
      <c r="FH58">
        <v>112</v>
      </c>
      <c r="FI58">
        <f t="shared" si="86"/>
        <v>0.97565007639498269</v>
      </c>
      <c r="FJ58">
        <f t="shared" si="87"/>
        <v>0</v>
      </c>
      <c r="FK58">
        <f t="shared" si="12"/>
        <v>12544</v>
      </c>
      <c r="FP58">
        <v>56</v>
      </c>
      <c r="FQ58">
        <v>92</v>
      </c>
      <c r="FR58" t="e">
        <f t="shared" si="88"/>
        <v>#DIV/0!</v>
      </c>
      <c r="FS58" t="e">
        <f t="shared" si="89"/>
        <v>#NUM!</v>
      </c>
      <c r="FT58" t="e">
        <f t="shared" si="13"/>
        <v>#NUM!</v>
      </c>
      <c r="FY58">
        <v>56</v>
      </c>
      <c r="FZ58">
        <v>0</v>
      </c>
      <c r="GA58">
        <f t="shared" si="90"/>
        <v>0.66487664647313416</v>
      </c>
      <c r="GB58">
        <f t="shared" si="91"/>
        <v>0</v>
      </c>
      <c r="GC58">
        <f t="shared" si="14"/>
        <v>0</v>
      </c>
      <c r="GH58">
        <v>56</v>
      </c>
      <c r="GI58">
        <v>0</v>
      </c>
      <c r="GJ58">
        <f t="shared" si="92"/>
        <v>0.73397418485477717</v>
      </c>
      <c r="GK58">
        <f t="shared" si="93"/>
        <v>0</v>
      </c>
      <c r="GL58">
        <f t="shared" si="15"/>
        <v>0</v>
      </c>
      <c r="GQ58">
        <v>56</v>
      </c>
      <c r="GR58">
        <v>5.9775280898876417</v>
      </c>
      <c r="GS58">
        <f t="shared" si="94"/>
        <v>0.41259041880768843</v>
      </c>
      <c r="GT58">
        <f t="shared" si="95"/>
        <v>0</v>
      </c>
      <c r="GU58">
        <f t="shared" si="96"/>
        <v>35.730842065395798</v>
      </c>
      <c r="GZ58">
        <v>56</v>
      </c>
      <c r="HA58">
        <v>-2.40625</v>
      </c>
      <c r="HB58">
        <f t="shared" si="97"/>
        <v>0.35897435897435898</v>
      </c>
      <c r="HC58">
        <f t="shared" si="98"/>
        <v>0</v>
      </c>
      <c r="HD58">
        <f t="shared" si="99"/>
        <v>5.7900390625</v>
      </c>
      <c r="HI58">
        <v>56</v>
      </c>
      <c r="HJ58">
        <v>0</v>
      </c>
      <c r="HK58">
        <f t="shared" si="100"/>
        <v>0.2</v>
      </c>
      <c r="HL58">
        <f t="shared" si="101"/>
        <v>0</v>
      </c>
      <c r="HM58">
        <f t="shared" si="102"/>
        <v>0</v>
      </c>
      <c r="HR58">
        <v>135</v>
      </c>
      <c r="HS58">
        <v>42.1</v>
      </c>
      <c r="HT58" t="e">
        <f t="shared" si="103"/>
        <v>#DIV/0!</v>
      </c>
      <c r="HU58" t="e">
        <f t="shared" si="104"/>
        <v>#NUM!</v>
      </c>
      <c r="HV58" t="e">
        <f t="shared" si="105"/>
        <v>#NUM!</v>
      </c>
      <c r="IA58">
        <v>56</v>
      </c>
      <c r="IB58">
        <v>0</v>
      </c>
      <c r="IC58">
        <f t="shared" si="106"/>
        <v>8.589640845426913E-2</v>
      </c>
      <c r="ID58">
        <f t="shared" si="107"/>
        <v>0</v>
      </c>
      <c r="IE58">
        <f t="shared" si="108"/>
        <v>0</v>
      </c>
      <c r="IJ58">
        <v>56</v>
      </c>
      <c r="IK58">
        <v>0</v>
      </c>
      <c r="IL58">
        <f t="shared" si="109"/>
        <v>7.8006647066040671E-2</v>
      </c>
      <c r="IM58">
        <f t="shared" si="110"/>
        <v>0</v>
      </c>
      <c r="IN58">
        <f t="shared" si="111"/>
        <v>0</v>
      </c>
      <c r="IS58">
        <v>56</v>
      </c>
      <c r="IT58">
        <v>12</v>
      </c>
      <c r="IU58">
        <f t="shared" si="112"/>
        <v>0.64109070325773432</v>
      </c>
      <c r="IV58">
        <f t="shared" si="113"/>
        <v>0</v>
      </c>
      <c r="IW58">
        <f t="shared" si="114"/>
        <v>144</v>
      </c>
      <c r="JJ58">
        <v>56</v>
      </c>
      <c r="JK58">
        <v>471</v>
      </c>
      <c r="JL58">
        <f t="shared" si="115"/>
        <v>1.015060717809622</v>
      </c>
      <c r="JM58">
        <f t="shared" si="116"/>
        <v>180.60177794725146</v>
      </c>
      <c r="JN58">
        <f t="shared" si="117"/>
        <v>84331.127371397466</v>
      </c>
      <c r="JS58">
        <v>56</v>
      </c>
      <c r="JT58">
        <v>156.56739130434789</v>
      </c>
      <c r="JU58">
        <f t="shared" si="118"/>
        <v>0.85428545672058076</v>
      </c>
      <c r="JV58">
        <f t="shared" si="119"/>
        <v>0</v>
      </c>
      <c r="JW58">
        <f t="shared" si="120"/>
        <v>24513.348019848792</v>
      </c>
      <c r="KB58">
        <v>56</v>
      </c>
      <c r="KC58">
        <v>-20</v>
      </c>
      <c r="KD58">
        <f t="shared" si="121"/>
        <v>0.57180709454757483</v>
      </c>
      <c r="KE58">
        <f t="shared" si="122"/>
        <v>0</v>
      </c>
      <c r="KF58">
        <f t="shared" si="123"/>
        <v>400</v>
      </c>
      <c r="KK58">
        <v>56</v>
      </c>
      <c r="KL58">
        <v>0</v>
      </c>
      <c r="KM58">
        <f t="shared" si="124"/>
        <v>0.3038962613753361</v>
      </c>
      <c r="KN58">
        <f t="shared" si="125"/>
        <v>0</v>
      </c>
      <c r="KO58">
        <f t="shared" si="126"/>
        <v>0</v>
      </c>
      <c r="KT58">
        <v>56</v>
      </c>
      <c r="KU58">
        <v>-13.409803921568781</v>
      </c>
      <c r="KV58">
        <f t="shared" si="127"/>
        <v>0.11725916111829567</v>
      </c>
      <c r="KW58">
        <f t="shared" si="128"/>
        <v>0</v>
      </c>
      <c r="KX58">
        <f t="shared" si="129"/>
        <v>179.82284121492145</v>
      </c>
      <c r="LC58">
        <v>56</v>
      </c>
      <c r="LD58">
        <v>88</v>
      </c>
      <c r="LE58">
        <f t="shared" si="130"/>
        <v>5.9947213063941289E-2</v>
      </c>
      <c r="LF58">
        <f t="shared" si="131"/>
        <v>0</v>
      </c>
      <c r="LG58">
        <f t="shared" si="132"/>
        <v>7744</v>
      </c>
      <c r="LL58">
        <v>56</v>
      </c>
      <c r="LM58">
        <v>24</v>
      </c>
      <c r="LN58">
        <f t="shared" si="133"/>
        <v>0.54184408374097048</v>
      </c>
      <c r="LO58">
        <f t="shared" si="134"/>
        <v>0</v>
      </c>
      <c r="LP58">
        <f t="shared" si="29"/>
        <v>576</v>
      </c>
      <c r="LU58">
        <v>56</v>
      </c>
      <c r="LV58">
        <v>1505.9</v>
      </c>
      <c r="LW58">
        <f t="shared" si="135"/>
        <v>1.1306790830626277</v>
      </c>
      <c r="LX58">
        <f t="shared" si="136"/>
        <v>1567.0484660796749</v>
      </c>
      <c r="LY58">
        <f t="shared" si="30"/>
        <v>3739.1349038971384</v>
      </c>
      <c r="MH58">
        <f t="shared" si="31"/>
        <v>0</v>
      </c>
      <c r="MM58">
        <v>56</v>
      </c>
      <c r="MN58">
        <v>0</v>
      </c>
      <c r="MO58">
        <f t="shared" si="139"/>
        <v>0.24539367632323958</v>
      </c>
      <c r="MP58">
        <f t="shared" si="140"/>
        <v>0</v>
      </c>
      <c r="MQ58">
        <f t="shared" si="32"/>
        <v>0</v>
      </c>
      <c r="MV58">
        <v>55.75</v>
      </c>
      <c r="MW58">
        <v>4010</v>
      </c>
      <c r="MX58">
        <f t="shared" si="141"/>
        <v>1.3108890324211697</v>
      </c>
      <c r="MY58">
        <f t="shared" si="142"/>
        <v>3728.0501971620756</v>
      </c>
      <c r="MZ58">
        <f t="shared" si="33"/>
        <v>79495.691320344427</v>
      </c>
      <c r="NE58">
        <v>56</v>
      </c>
      <c r="NF58">
        <v>27.799999999999997</v>
      </c>
      <c r="NG58">
        <f t="shared" si="143"/>
        <v>0.81610032263054522</v>
      </c>
      <c r="NH58">
        <f t="shared" si="144"/>
        <v>0</v>
      </c>
      <c r="NI58">
        <f t="shared" si="34"/>
        <v>772.8399999999998</v>
      </c>
      <c r="NN58">
        <v>56</v>
      </c>
      <c r="NO58">
        <v>15.999999999999993</v>
      </c>
      <c r="NP58" t="e">
        <f t="shared" si="145"/>
        <v>#DIV/0!</v>
      </c>
      <c r="NQ58" t="e">
        <f t="shared" si="146"/>
        <v>#NUM!</v>
      </c>
      <c r="NR58" t="e">
        <f t="shared" si="35"/>
        <v>#NUM!</v>
      </c>
      <c r="NW58">
        <v>56</v>
      </c>
      <c r="NX58">
        <v>-38.394949494949593</v>
      </c>
      <c r="NY58" t="e">
        <f t="shared" si="147"/>
        <v>#DIV/0!</v>
      </c>
      <c r="NZ58" t="e">
        <f t="shared" si="148"/>
        <v>#NUM!</v>
      </c>
      <c r="OA58" t="e">
        <f t="shared" si="36"/>
        <v>#NUM!</v>
      </c>
      <c r="OF58">
        <v>56</v>
      </c>
      <c r="OG58">
        <f>132-(136)</f>
        <v>-4</v>
      </c>
      <c r="OH58">
        <f t="shared" si="149"/>
        <v>7.1856129014035625E-2</v>
      </c>
      <c r="OI58">
        <f t="shared" si="150"/>
        <v>0</v>
      </c>
      <c r="OJ58">
        <f t="shared" si="37"/>
        <v>16</v>
      </c>
      <c r="OO58">
        <v>56</v>
      </c>
      <c r="OP58">
        <v>0</v>
      </c>
      <c r="OQ58">
        <f t="shared" si="151"/>
        <v>7.42324294547273E-2</v>
      </c>
      <c r="OR58">
        <f t="shared" si="152"/>
        <v>0</v>
      </c>
      <c r="OS58">
        <f t="shared" si="38"/>
        <v>0</v>
      </c>
      <c r="PB58">
        <f t="shared" si="39"/>
        <v>0</v>
      </c>
      <c r="PG58">
        <v>56</v>
      </c>
      <c r="PH58">
        <v>-8</v>
      </c>
      <c r="PI58">
        <f t="shared" si="155"/>
        <v>0.68498296169875317</v>
      </c>
      <c r="PJ58">
        <f t="shared" si="156"/>
        <v>0</v>
      </c>
      <c r="PK58">
        <f t="shared" si="40"/>
        <v>64</v>
      </c>
      <c r="QC58">
        <f t="shared" si="42"/>
        <v>0</v>
      </c>
      <c r="QL58">
        <f t="shared" si="43"/>
        <v>0</v>
      </c>
    </row>
    <row r="59" spans="1:454" x14ac:dyDescent="0.25">
      <c r="A59">
        <v>57</v>
      </c>
      <c r="B59">
        <v>249</v>
      </c>
      <c r="C59">
        <f t="shared" si="44"/>
        <v>1.003551374749543</v>
      </c>
      <c r="D59">
        <f t="shared" si="45"/>
        <v>42.586588636210713</v>
      </c>
      <c r="E59">
        <f t="shared" si="46"/>
        <v>42606.496390836903</v>
      </c>
      <c r="J59">
        <v>57</v>
      </c>
      <c r="K59">
        <v>0</v>
      </c>
      <c r="L59">
        <f t="shared" si="47"/>
        <v>0.46890854087400208</v>
      </c>
      <c r="M59">
        <f t="shared" si="48"/>
        <v>0</v>
      </c>
      <c r="N59">
        <f t="shared" si="49"/>
        <v>0</v>
      </c>
      <c r="S59">
        <v>57</v>
      </c>
      <c r="T59">
        <v>3570</v>
      </c>
      <c r="U59">
        <f t="shared" si="50"/>
        <v>1.3396195123237145</v>
      </c>
      <c r="V59">
        <f t="shared" si="51"/>
        <v>4072.5739985682967</v>
      </c>
      <c r="AB59">
        <v>57</v>
      </c>
      <c r="AC59">
        <v>-1.7999999999999972</v>
      </c>
      <c r="AD59">
        <f t="shared" si="53"/>
        <v>0.53087994127721783</v>
      </c>
      <c r="AE59">
        <f t="shared" si="54"/>
        <v>0</v>
      </c>
      <c r="AF59">
        <f t="shared" si="55"/>
        <v>3.2399999999999896</v>
      </c>
      <c r="BC59">
        <v>57</v>
      </c>
      <c r="BD59">
        <v>0</v>
      </c>
      <c r="BE59">
        <f t="shared" si="62"/>
        <v>0.64642747110123278</v>
      </c>
      <c r="BF59">
        <f t="shared" si="63"/>
        <v>0</v>
      </c>
      <c r="BG59">
        <f t="shared" si="0"/>
        <v>0</v>
      </c>
      <c r="BL59">
        <v>57</v>
      </c>
      <c r="BM59">
        <v>0</v>
      </c>
      <c r="BN59">
        <f t="shared" si="64"/>
        <v>0.26090948257642438</v>
      </c>
      <c r="BO59">
        <f t="shared" si="65"/>
        <v>0</v>
      </c>
      <c r="BP59">
        <f t="shared" si="1"/>
        <v>0</v>
      </c>
      <c r="CD59">
        <v>57</v>
      </c>
      <c r="CE59">
        <v>2564</v>
      </c>
      <c r="CF59">
        <f t="shared" si="68"/>
        <v>1.2112338860391614</v>
      </c>
      <c r="CG59">
        <f t="shared" si="69"/>
        <v>2533.0276991848737</v>
      </c>
      <c r="CH59">
        <f t="shared" si="3"/>
        <v>959.28341778267611</v>
      </c>
      <c r="CM59">
        <v>57</v>
      </c>
      <c r="CN59">
        <v>2.258064516129096</v>
      </c>
      <c r="CO59">
        <f t="shared" si="70"/>
        <v>0.8561928205425583</v>
      </c>
      <c r="CP59">
        <f t="shared" si="71"/>
        <v>0</v>
      </c>
      <c r="CQ59">
        <f t="shared" si="4"/>
        <v>5.0988553590013286</v>
      </c>
      <c r="CV59">
        <v>57</v>
      </c>
      <c r="CW59">
        <v>-4.215000000000181</v>
      </c>
      <c r="CX59">
        <f t="shared" si="72"/>
        <v>0.39723199282617744</v>
      </c>
      <c r="CY59">
        <f t="shared" si="73"/>
        <v>0</v>
      </c>
      <c r="CZ59">
        <f t="shared" si="5"/>
        <v>17.766225000001526</v>
      </c>
      <c r="DE59">
        <v>57</v>
      </c>
      <c r="DF59">
        <v>0</v>
      </c>
      <c r="DG59">
        <f t="shared" si="74"/>
        <v>0.1477693572601009</v>
      </c>
      <c r="DH59">
        <f t="shared" si="75"/>
        <v>0</v>
      </c>
      <c r="DI59">
        <f t="shared" si="6"/>
        <v>0</v>
      </c>
      <c r="DW59">
        <v>57</v>
      </c>
      <c r="DX59">
        <v>1460</v>
      </c>
      <c r="DY59">
        <f t="shared" si="78"/>
        <v>1.1318584434969812</v>
      </c>
      <c r="DZ59">
        <f t="shared" si="79"/>
        <v>1581.1908591566366</v>
      </c>
      <c r="EA59">
        <f t="shared" si="8"/>
        <v>14687.224343123737</v>
      </c>
      <c r="EF59">
        <v>57</v>
      </c>
      <c r="EG59">
        <v>56.2</v>
      </c>
      <c r="EH59">
        <f t="shared" si="80"/>
        <v>0.87894234760411039</v>
      </c>
      <c r="EI59">
        <f t="shared" si="81"/>
        <v>0</v>
      </c>
      <c r="EJ59">
        <f t="shared" si="9"/>
        <v>3158.4400000000005</v>
      </c>
      <c r="EO59">
        <v>57</v>
      </c>
      <c r="EP59">
        <v>-5.5402298850574567</v>
      </c>
      <c r="EQ59">
        <f t="shared" si="82"/>
        <v>0.45879809113380016</v>
      </c>
      <c r="ER59">
        <f t="shared" si="83"/>
        <v>0</v>
      </c>
      <c r="ES59">
        <f t="shared" si="10"/>
        <v>30.69414717928376</v>
      </c>
      <c r="EX59">
        <v>57</v>
      </c>
      <c r="EY59">
        <v>4</v>
      </c>
      <c r="EZ59">
        <f t="shared" si="84"/>
        <v>0.18353523582284995</v>
      </c>
      <c r="FA59">
        <f t="shared" si="85"/>
        <v>0</v>
      </c>
      <c r="FB59">
        <f t="shared" si="11"/>
        <v>16</v>
      </c>
      <c r="FG59">
        <v>57</v>
      </c>
      <c r="FH59">
        <v>192</v>
      </c>
      <c r="FI59">
        <f t="shared" si="86"/>
        <v>0.99307239918775025</v>
      </c>
      <c r="FJ59">
        <f t="shared" si="87"/>
        <v>0</v>
      </c>
      <c r="FK59">
        <f t="shared" si="12"/>
        <v>36864</v>
      </c>
      <c r="FP59">
        <v>57</v>
      </c>
      <c r="FQ59">
        <v>122</v>
      </c>
      <c r="FR59" t="e">
        <f t="shared" si="88"/>
        <v>#DIV/0!</v>
      </c>
      <c r="FS59" t="e">
        <f t="shared" si="89"/>
        <v>#NUM!</v>
      </c>
      <c r="FT59" t="e">
        <f t="shared" si="13"/>
        <v>#NUM!</v>
      </c>
      <c r="FY59">
        <v>57</v>
      </c>
      <c r="FZ59">
        <v>0</v>
      </c>
      <c r="GA59">
        <f t="shared" si="90"/>
        <v>0.67674944373158297</v>
      </c>
      <c r="GB59">
        <f t="shared" si="91"/>
        <v>0</v>
      </c>
      <c r="GC59">
        <f t="shared" si="14"/>
        <v>0</v>
      </c>
      <c r="GH59">
        <v>57</v>
      </c>
      <c r="GI59">
        <v>0</v>
      </c>
      <c r="GJ59">
        <f t="shared" si="92"/>
        <v>0.74708086672718399</v>
      </c>
      <c r="GK59">
        <f t="shared" si="93"/>
        <v>0</v>
      </c>
      <c r="GL59">
        <f t="shared" si="15"/>
        <v>0</v>
      </c>
      <c r="GQ59">
        <v>57</v>
      </c>
      <c r="GR59">
        <v>5.9775280898876417</v>
      </c>
      <c r="GS59">
        <f t="shared" si="94"/>
        <v>0.4199581048578257</v>
      </c>
      <c r="GT59">
        <f t="shared" si="95"/>
        <v>0</v>
      </c>
      <c r="GU59">
        <f t="shared" si="96"/>
        <v>35.730842065395798</v>
      </c>
      <c r="GZ59">
        <v>57</v>
      </c>
      <c r="HA59">
        <v>-6.40625</v>
      </c>
      <c r="HB59">
        <f t="shared" si="97"/>
        <v>0.36538461538461536</v>
      </c>
      <c r="HC59">
        <f t="shared" si="98"/>
        <v>0</v>
      </c>
      <c r="HD59">
        <f t="shared" si="99"/>
        <v>41.0400390625</v>
      </c>
      <c r="HI59">
        <v>57</v>
      </c>
      <c r="HJ59">
        <v>0</v>
      </c>
      <c r="HK59">
        <f t="shared" si="100"/>
        <v>0.20357142857142857</v>
      </c>
      <c r="HL59">
        <f t="shared" si="101"/>
        <v>0</v>
      </c>
      <c r="HM59">
        <f t="shared" si="102"/>
        <v>0</v>
      </c>
      <c r="HR59">
        <v>136</v>
      </c>
      <c r="HS59">
        <v>50</v>
      </c>
      <c r="HT59" t="e">
        <f t="shared" si="103"/>
        <v>#DIV/0!</v>
      </c>
      <c r="HU59" t="e">
        <f t="shared" si="104"/>
        <v>#NUM!</v>
      </c>
      <c r="HV59" t="e">
        <f t="shared" si="105"/>
        <v>#NUM!</v>
      </c>
      <c r="IA59">
        <v>57</v>
      </c>
      <c r="IB59">
        <v>0</v>
      </c>
      <c r="IC59">
        <f t="shared" si="106"/>
        <v>8.743027289095251E-2</v>
      </c>
      <c r="ID59">
        <f t="shared" si="107"/>
        <v>0</v>
      </c>
      <c r="IE59">
        <f t="shared" si="108"/>
        <v>0</v>
      </c>
      <c r="IJ59">
        <v>57</v>
      </c>
      <c r="IK59">
        <v>-12.100000000000009</v>
      </c>
      <c r="IL59">
        <f t="shared" si="109"/>
        <v>7.9399622906505679E-2</v>
      </c>
      <c r="IM59">
        <f t="shared" si="110"/>
        <v>0</v>
      </c>
      <c r="IN59">
        <f t="shared" si="111"/>
        <v>146.4100000000002</v>
      </c>
      <c r="IS59">
        <v>57</v>
      </c>
      <c r="IT59">
        <v>-4</v>
      </c>
      <c r="IU59">
        <f t="shared" si="112"/>
        <v>0.65253875153019381</v>
      </c>
      <c r="IV59">
        <f t="shared" si="113"/>
        <v>0</v>
      </c>
      <c r="IW59">
        <f t="shared" si="114"/>
        <v>16</v>
      </c>
      <c r="JJ59">
        <v>57</v>
      </c>
      <c r="JK59">
        <v>571</v>
      </c>
      <c r="JL59">
        <f t="shared" si="115"/>
        <v>1.0331868020562225</v>
      </c>
      <c r="JM59">
        <f t="shared" si="116"/>
        <v>397.96213776132618</v>
      </c>
      <c r="JN59">
        <f t="shared" si="117"/>
        <v>29942.101768130262</v>
      </c>
      <c r="JS59">
        <v>57</v>
      </c>
      <c r="JT59">
        <v>116.56739130434789</v>
      </c>
      <c r="JU59">
        <f t="shared" si="118"/>
        <v>0.8695405541620197</v>
      </c>
      <c r="JV59">
        <f t="shared" si="119"/>
        <v>0</v>
      </c>
      <c r="JW59">
        <f t="shared" si="120"/>
        <v>13587.956715500961</v>
      </c>
      <c r="KB59">
        <v>57</v>
      </c>
      <c r="KC59">
        <v>-24</v>
      </c>
      <c r="KD59">
        <f t="shared" si="121"/>
        <v>0.58201793552163872</v>
      </c>
      <c r="KE59">
        <f t="shared" si="122"/>
        <v>0</v>
      </c>
      <c r="KF59">
        <f t="shared" si="123"/>
        <v>576</v>
      </c>
      <c r="KK59">
        <v>57</v>
      </c>
      <c r="KL59">
        <v>0</v>
      </c>
      <c r="KM59">
        <f t="shared" si="124"/>
        <v>0.30932298032846711</v>
      </c>
      <c r="KN59">
        <f t="shared" si="125"/>
        <v>0</v>
      </c>
      <c r="KO59">
        <f t="shared" si="126"/>
        <v>0</v>
      </c>
      <c r="KT59">
        <v>57</v>
      </c>
      <c r="KU59">
        <v>-41.209803921568778</v>
      </c>
      <c r="KV59">
        <f t="shared" si="127"/>
        <v>0.11935307470969381</v>
      </c>
      <c r="KW59">
        <f t="shared" si="128"/>
        <v>0</v>
      </c>
      <c r="KX59">
        <f t="shared" si="129"/>
        <v>1698.2479392541454</v>
      </c>
      <c r="LC59">
        <v>57</v>
      </c>
      <c r="LD59">
        <v>4</v>
      </c>
      <c r="LE59">
        <f t="shared" si="130"/>
        <v>6.1017699011511668E-2</v>
      </c>
      <c r="LF59">
        <f t="shared" si="131"/>
        <v>0</v>
      </c>
      <c r="LG59">
        <f t="shared" si="132"/>
        <v>16</v>
      </c>
      <c r="LL59">
        <v>57</v>
      </c>
      <c r="LM59">
        <v>0</v>
      </c>
      <c r="LN59">
        <f t="shared" si="133"/>
        <v>0.55151987095063071</v>
      </c>
      <c r="LO59">
        <f t="shared" si="134"/>
        <v>0</v>
      </c>
      <c r="LP59">
        <f t="shared" si="29"/>
        <v>0</v>
      </c>
      <c r="LU59">
        <v>57</v>
      </c>
      <c r="LV59">
        <v>1825.9</v>
      </c>
      <c r="LW59">
        <f t="shared" si="135"/>
        <v>1.1508697809744604</v>
      </c>
      <c r="LX59">
        <f t="shared" si="136"/>
        <v>1809.166802467543</v>
      </c>
      <c r="LY59">
        <f t="shared" si="30"/>
        <v>279.99989966022832</v>
      </c>
      <c r="MH59">
        <f t="shared" si="31"/>
        <v>0</v>
      </c>
      <c r="MM59">
        <v>57</v>
      </c>
      <c r="MN59">
        <v>0</v>
      </c>
      <c r="MO59">
        <f t="shared" si="139"/>
        <v>0.24977570625758314</v>
      </c>
      <c r="MP59">
        <f t="shared" si="140"/>
        <v>0</v>
      </c>
      <c r="MQ59">
        <f t="shared" si="32"/>
        <v>0</v>
      </c>
      <c r="MZ59">
        <f t="shared" si="33"/>
        <v>0</v>
      </c>
      <c r="NE59">
        <v>57</v>
      </c>
      <c r="NF59">
        <v>35.799999999999997</v>
      </c>
      <c r="NG59">
        <f t="shared" si="143"/>
        <v>0.83067354267751925</v>
      </c>
      <c r="NH59">
        <f t="shared" si="144"/>
        <v>0</v>
      </c>
      <c r="NI59">
        <f t="shared" si="34"/>
        <v>1281.6399999999999</v>
      </c>
      <c r="NN59">
        <v>57</v>
      </c>
      <c r="NO59">
        <v>15.999999999999993</v>
      </c>
      <c r="NP59" t="e">
        <f t="shared" si="145"/>
        <v>#DIV/0!</v>
      </c>
      <c r="NQ59" t="e">
        <f t="shared" si="146"/>
        <v>#NUM!</v>
      </c>
      <c r="NR59" t="e">
        <f t="shared" si="35"/>
        <v>#NUM!</v>
      </c>
      <c r="NW59">
        <v>57</v>
      </c>
      <c r="NX59">
        <v>-38.394949494949593</v>
      </c>
      <c r="NY59" t="e">
        <f t="shared" si="147"/>
        <v>#DIV/0!</v>
      </c>
      <c r="NZ59" t="e">
        <f t="shared" si="148"/>
        <v>#NUM!</v>
      </c>
      <c r="OA59" t="e">
        <f t="shared" si="36"/>
        <v>#NUM!</v>
      </c>
      <c r="OF59">
        <v>57</v>
      </c>
      <c r="OG59">
        <f>136-(136)</f>
        <v>0</v>
      </c>
      <c r="OH59">
        <f t="shared" si="149"/>
        <v>7.3139274175000546E-2</v>
      </c>
      <c r="OI59">
        <f t="shared" si="150"/>
        <v>0</v>
      </c>
      <c r="OJ59">
        <f t="shared" si="37"/>
        <v>0</v>
      </c>
      <c r="OO59">
        <v>57</v>
      </c>
      <c r="OP59">
        <v>0</v>
      </c>
      <c r="OQ59">
        <f t="shared" si="151"/>
        <v>7.5558008552133141E-2</v>
      </c>
      <c r="OR59">
        <f t="shared" si="152"/>
        <v>0</v>
      </c>
      <c r="OS59">
        <f t="shared" si="38"/>
        <v>0</v>
      </c>
      <c r="PB59">
        <f t="shared" si="39"/>
        <v>0</v>
      </c>
      <c r="PG59">
        <v>57</v>
      </c>
      <c r="PH59">
        <v>0</v>
      </c>
      <c r="PI59">
        <f t="shared" si="155"/>
        <v>0.69721480030051664</v>
      </c>
      <c r="PJ59">
        <f t="shared" si="156"/>
        <v>0</v>
      </c>
      <c r="PK59">
        <f t="shared" si="40"/>
        <v>0</v>
      </c>
      <c r="QC59">
        <f t="shared" si="42"/>
        <v>0</v>
      </c>
      <c r="QL59">
        <f t="shared" si="43"/>
        <v>0</v>
      </c>
    </row>
    <row r="60" spans="1:454" x14ac:dyDescent="0.25">
      <c r="A60">
        <v>58</v>
      </c>
      <c r="B60">
        <v>334</v>
      </c>
      <c r="C60">
        <f t="shared" si="44"/>
        <v>1.0211575392188332</v>
      </c>
      <c r="D60">
        <f t="shared" si="45"/>
        <v>253.71228969370446</v>
      </c>
      <c r="E60">
        <f t="shared" si="46"/>
        <v>6446.1164262276343</v>
      </c>
      <c r="J60">
        <v>58</v>
      </c>
      <c r="K60">
        <v>0</v>
      </c>
      <c r="L60">
        <f t="shared" si="47"/>
        <v>0.47713500650337054</v>
      </c>
      <c r="M60">
        <f t="shared" si="48"/>
        <v>0</v>
      </c>
      <c r="N60">
        <f t="shared" si="49"/>
        <v>0</v>
      </c>
      <c r="S60">
        <v>58</v>
      </c>
      <c r="T60">
        <v>3710</v>
      </c>
      <c r="U60">
        <f t="shared" si="50"/>
        <v>1.363121609031148</v>
      </c>
      <c r="V60">
        <f t="shared" si="51"/>
        <v>4354.4012331333706</v>
      </c>
      <c r="AB60">
        <v>58</v>
      </c>
      <c r="AC60">
        <v>5.7999999999999972</v>
      </c>
      <c r="AD60">
        <f t="shared" si="53"/>
        <v>0.54019362445751995</v>
      </c>
      <c r="AE60">
        <f t="shared" si="54"/>
        <v>0</v>
      </c>
      <c r="AF60">
        <f t="shared" si="55"/>
        <v>33.639999999999965</v>
      </c>
      <c r="BC60">
        <v>58</v>
      </c>
      <c r="BD60">
        <v>0</v>
      </c>
      <c r="BE60">
        <f t="shared" si="62"/>
        <v>0.65776830392757013</v>
      </c>
      <c r="BF60">
        <f t="shared" si="63"/>
        <v>0</v>
      </c>
      <c r="BG60">
        <f t="shared" si="0"/>
        <v>0</v>
      </c>
      <c r="BL60">
        <v>58</v>
      </c>
      <c r="BM60">
        <v>0</v>
      </c>
      <c r="BN60">
        <f t="shared" si="64"/>
        <v>0.26548684191987043</v>
      </c>
      <c r="BO60">
        <f t="shared" si="65"/>
        <v>0</v>
      </c>
      <c r="BP60">
        <f t="shared" si="1"/>
        <v>0</v>
      </c>
      <c r="CM60">
        <v>58</v>
      </c>
      <c r="CN60">
        <v>2.258064516129096</v>
      </c>
      <c r="CO60">
        <f t="shared" si="70"/>
        <v>0.87121374721874356</v>
      </c>
      <c r="CP60">
        <f t="shared" si="71"/>
        <v>0</v>
      </c>
      <c r="CQ60">
        <f t="shared" si="4"/>
        <v>5.0988553590013286</v>
      </c>
      <c r="CV60">
        <v>58</v>
      </c>
      <c r="CW60">
        <v>-8.215000000000181</v>
      </c>
      <c r="CX60">
        <f t="shared" si="72"/>
        <v>0.40420097515646125</v>
      </c>
      <c r="CY60">
        <f t="shared" si="73"/>
        <v>0</v>
      </c>
      <c r="CZ60">
        <f t="shared" si="5"/>
        <v>67.486225000002975</v>
      </c>
      <c r="DE60">
        <v>58</v>
      </c>
      <c r="DF60">
        <v>0</v>
      </c>
      <c r="DG60">
        <f t="shared" si="74"/>
        <v>0.15036180212431322</v>
      </c>
      <c r="DH60">
        <f t="shared" si="75"/>
        <v>0</v>
      </c>
      <c r="DI60">
        <f t="shared" si="6"/>
        <v>0</v>
      </c>
      <c r="DW60">
        <v>58</v>
      </c>
      <c r="DX60">
        <v>1660</v>
      </c>
      <c r="DY60">
        <f t="shared" si="78"/>
        <v>1.1517156091723668</v>
      </c>
      <c r="DZ60">
        <f t="shared" si="79"/>
        <v>1819.3096175916819</v>
      </c>
      <c r="EA60">
        <f t="shared" si="8"/>
        <v>25379.554257207921</v>
      </c>
      <c r="EF60">
        <v>58</v>
      </c>
      <c r="EG60">
        <v>72.2</v>
      </c>
      <c r="EH60">
        <f t="shared" si="80"/>
        <v>0.8943623887901474</v>
      </c>
      <c r="EI60">
        <f t="shared" si="81"/>
        <v>0</v>
      </c>
      <c r="EJ60">
        <f t="shared" si="9"/>
        <v>5212.84</v>
      </c>
      <c r="EO60">
        <v>58</v>
      </c>
      <c r="EP60">
        <v>-5.5402298850574567</v>
      </c>
      <c r="EQ60">
        <f t="shared" si="82"/>
        <v>0.46684718045193702</v>
      </c>
      <c r="ER60">
        <f t="shared" si="83"/>
        <v>0</v>
      </c>
      <c r="ES60">
        <f t="shared" si="10"/>
        <v>30.69414717928376</v>
      </c>
      <c r="EX60">
        <v>58</v>
      </c>
      <c r="EY60">
        <v>4</v>
      </c>
      <c r="EZ60">
        <f t="shared" si="84"/>
        <v>0.18675515224079467</v>
      </c>
      <c r="FA60">
        <f t="shared" si="85"/>
        <v>0</v>
      </c>
      <c r="FB60">
        <f t="shared" si="11"/>
        <v>16</v>
      </c>
      <c r="FG60">
        <v>58</v>
      </c>
      <c r="FH60">
        <v>329</v>
      </c>
      <c r="FI60">
        <f t="shared" si="86"/>
        <v>1.0104947219805178</v>
      </c>
      <c r="FJ60">
        <f t="shared" si="87"/>
        <v>125.84828111796176</v>
      </c>
      <c r="FK60">
        <f t="shared" si="12"/>
        <v>41270.62088472669</v>
      </c>
      <c r="FP60">
        <v>58</v>
      </c>
      <c r="FQ60">
        <v>142</v>
      </c>
      <c r="FR60" t="e">
        <f t="shared" si="88"/>
        <v>#DIV/0!</v>
      </c>
      <c r="FS60" t="e">
        <f t="shared" si="89"/>
        <v>#NUM!</v>
      </c>
      <c r="FT60" t="e">
        <f t="shared" si="13"/>
        <v>#NUM!</v>
      </c>
      <c r="FY60">
        <v>58</v>
      </c>
      <c r="FZ60">
        <v>0</v>
      </c>
      <c r="GA60">
        <f t="shared" si="90"/>
        <v>0.68862224099003178</v>
      </c>
      <c r="GB60">
        <f t="shared" si="91"/>
        <v>0</v>
      </c>
      <c r="GC60">
        <f t="shared" si="14"/>
        <v>0</v>
      </c>
      <c r="GH60">
        <v>58</v>
      </c>
      <c r="GI60">
        <v>0</v>
      </c>
      <c r="GJ60">
        <f t="shared" si="92"/>
        <v>0.7601875485995907</v>
      </c>
      <c r="GK60">
        <f t="shared" si="93"/>
        <v>0</v>
      </c>
      <c r="GL60">
        <f t="shared" si="15"/>
        <v>0</v>
      </c>
      <c r="GQ60">
        <v>58</v>
      </c>
      <c r="GR60">
        <v>1.9775280898876417</v>
      </c>
      <c r="GS60">
        <f t="shared" si="94"/>
        <v>0.42732579090796297</v>
      </c>
      <c r="GT60">
        <f t="shared" si="95"/>
        <v>0</v>
      </c>
      <c r="GU60">
        <f t="shared" si="96"/>
        <v>3.9106173462946647</v>
      </c>
      <c r="GZ60">
        <v>58</v>
      </c>
      <c r="HA60">
        <v>-6.40625</v>
      </c>
      <c r="HB60">
        <f t="shared" si="97"/>
        <v>0.37179487179487181</v>
      </c>
      <c r="HC60">
        <f t="shared" si="98"/>
        <v>0</v>
      </c>
      <c r="HD60">
        <f t="shared" si="99"/>
        <v>41.0400390625</v>
      </c>
      <c r="HI60">
        <v>58</v>
      </c>
      <c r="HJ60">
        <v>0</v>
      </c>
      <c r="HK60">
        <f t="shared" si="100"/>
        <v>0.20714285714285716</v>
      </c>
      <c r="HL60">
        <f t="shared" si="101"/>
        <v>0</v>
      </c>
      <c r="HM60">
        <f t="shared" si="102"/>
        <v>0</v>
      </c>
      <c r="HR60">
        <v>137</v>
      </c>
      <c r="HS60">
        <v>38.1</v>
      </c>
      <c r="HT60" t="e">
        <f t="shared" si="103"/>
        <v>#DIV/0!</v>
      </c>
      <c r="HU60" t="e">
        <f t="shared" si="104"/>
        <v>#NUM!</v>
      </c>
      <c r="HV60" t="e">
        <f t="shared" si="105"/>
        <v>#NUM!</v>
      </c>
      <c r="IA60">
        <v>58</v>
      </c>
      <c r="IB60">
        <v>0</v>
      </c>
      <c r="IC60">
        <f t="shared" si="106"/>
        <v>8.8964137327635889E-2</v>
      </c>
      <c r="ID60">
        <f t="shared" si="107"/>
        <v>0</v>
      </c>
      <c r="IE60">
        <f t="shared" si="108"/>
        <v>0</v>
      </c>
      <c r="IJ60">
        <v>58</v>
      </c>
      <c r="IK60">
        <v>-8.1000000000000085</v>
      </c>
      <c r="IL60">
        <f t="shared" si="109"/>
        <v>8.0792598746970701E-2</v>
      </c>
      <c r="IM60">
        <f t="shared" si="110"/>
        <v>0</v>
      </c>
      <c r="IN60">
        <f t="shared" si="111"/>
        <v>65.610000000000142</v>
      </c>
      <c r="IS60">
        <v>58</v>
      </c>
      <c r="IT60">
        <v>45</v>
      </c>
      <c r="IU60">
        <f t="shared" si="112"/>
        <v>0.6639867998026534</v>
      </c>
      <c r="IV60">
        <f t="shared" si="113"/>
        <v>0</v>
      </c>
      <c r="IW60">
        <f t="shared" si="114"/>
        <v>2025</v>
      </c>
      <c r="JJ60">
        <v>58</v>
      </c>
      <c r="JK60">
        <v>691</v>
      </c>
      <c r="JL60">
        <f t="shared" si="115"/>
        <v>1.0513128863028229</v>
      </c>
      <c r="JM60">
        <f t="shared" si="116"/>
        <v>615.32249757540092</v>
      </c>
      <c r="JN60">
        <f t="shared" si="117"/>
        <v>5727.0843732252006</v>
      </c>
      <c r="JS60">
        <v>58</v>
      </c>
      <c r="JT60">
        <v>111.56739130434789</v>
      </c>
      <c r="JU60">
        <f t="shared" si="118"/>
        <v>0.88479565160345863</v>
      </c>
      <c r="JV60">
        <f t="shared" si="119"/>
        <v>0</v>
      </c>
      <c r="JW60">
        <f t="shared" si="120"/>
        <v>12447.282802457481</v>
      </c>
      <c r="KB60">
        <v>58</v>
      </c>
      <c r="KC60">
        <v>-20</v>
      </c>
      <c r="KD60">
        <f t="shared" si="121"/>
        <v>0.59222877649570249</v>
      </c>
      <c r="KE60">
        <f t="shared" si="122"/>
        <v>0</v>
      </c>
      <c r="KF60">
        <f t="shared" si="123"/>
        <v>400</v>
      </c>
      <c r="KK60">
        <v>58</v>
      </c>
      <c r="KL60">
        <v>20</v>
      </c>
      <c r="KM60">
        <f t="shared" si="124"/>
        <v>0.31474969928159813</v>
      </c>
      <c r="KN60">
        <f t="shared" si="125"/>
        <v>0</v>
      </c>
      <c r="KO60">
        <f t="shared" si="126"/>
        <v>400</v>
      </c>
      <c r="KT60">
        <v>58</v>
      </c>
      <c r="KU60">
        <v>74.590196078431219</v>
      </c>
      <c r="KV60">
        <f t="shared" si="127"/>
        <v>0.12144698830109195</v>
      </c>
      <c r="KW60">
        <f t="shared" si="128"/>
        <v>0</v>
      </c>
      <c r="KX60">
        <f t="shared" si="129"/>
        <v>5563.6973510188163</v>
      </c>
      <c r="LC60">
        <v>58</v>
      </c>
      <c r="LD60">
        <v>215</v>
      </c>
      <c r="LE60">
        <f t="shared" si="130"/>
        <v>6.2088184959082048E-2</v>
      </c>
      <c r="LF60">
        <f t="shared" si="131"/>
        <v>0</v>
      </c>
      <c r="LG60">
        <f t="shared" si="132"/>
        <v>46225</v>
      </c>
      <c r="LL60">
        <v>58</v>
      </c>
      <c r="LM60">
        <v>0</v>
      </c>
      <c r="LN60">
        <f t="shared" si="133"/>
        <v>0.56119565816029082</v>
      </c>
      <c r="LO60">
        <f t="shared" si="134"/>
        <v>0</v>
      </c>
      <c r="LP60">
        <f t="shared" si="29"/>
        <v>0</v>
      </c>
      <c r="LU60">
        <v>58</v>
      </c>
      <c r="LV60">
        <v>2105.9</v>
      </c>
      <c r="LW60">
        <f t="shared" si="135"/>
        <v>1.1710604788862928</v>
      </c>
      <c r="LX60">
        <f t="shared" si="136"/>
        <v>2051.2851388554109</v>
      </c>
      <c r="LY60">
        <f t="shared" si="30"/>
        <v>2982.7830578427606</v>
      </c>
      <c r="MH60">
        <f t="shared" si="31"/>
        <v>0</v>
      </c>
      <c r="MM60">
        <v>58</v>
      </c>
      <c r="MN60">
        <v>0</v>
      </c>
      <c r="MO60">
        <f t="shared" si="139"/>
        <v>0.25415773619192672</v>
      </c>
      <c r="MP60">
        <f t="shared" si="140"/>
        <v>0</v>
      </c>
      <c r="MQ60">
        <f t="shared" si="32"/>
        <v>0</v>
      </c>
      <c r="MZ60">
        <f t="shared" si="33"/>
        <v>0</v>
      </c>
      <c r="NE60">
        <v>58</v>
      </c>
      <c r="NF60">
        <v>67.8</v>
      </c>
      <c r="NG60">
        <f t="shared" si="143"/>
        <v>0.84524676272449328</v>
      </c>
      <c r="NH60">
        <f t="shared" si="144"/>
        <v>0</v>
      </c>
      <c r="NI60">
        <f t="shared" si="34"/>
        <v>4596.8399999999992</v>
      </c>
      <c r="NN60">
        <v>58</v>
      </c>
      <c r="NO60">
        <v>15.999999999999993</v>
      </c>
      <c r="NP60" t="e">
        <f t="shared" si="145"/>
        <v>#DIV/0!</v>
      </c>
      <c r="NQ60" t="e">
        <f t="shared" si="146"/>
        <v>#NUM!</v>
      </c>
      <c r="NR60" t="e">
        <f t="shared" si="35"/>
        <v>#NUM!</v>
      </c>
      <c r="NW60">
        <v>58</v>
      </c>
      <c r="NX60">
        <v>-33.994949494949587</v>
      </c>
      <c r="NY60" t="e">
        <f t="shared" si="147"/>
        <v>#DIV/0!</v>
      </c>
      <c r="NZ60" t="e">
        <f t="shared" si="148"/>
        <v>#NUM!</v>
      </c>
      <c r="OA60" t="e">
        <f t="shared" si="36"/>
        <v>#NUM!</v>
      </c>
      <c r="OF60">
        <v>58</v>
      </c>
      <c r="OG60">
        <f>136-(136)</f>
        <v>0</v>
      </c>
      <c r="OH60">
        <f t="shared" si="149"/>
        <v>7.4422419335965467E-2</v>
      </c>
      <c r="OI60">
        <f t="shared" si="150"/>
        <v>0</v>
      </c>
      <c r="OJ60">
        <f t="shared" si="37"/>
        <v>0</v>
      </c>
      <c r="OO60">
        <v>58</v>
      </c>
      <c r="OP60">
        <v>56.1</v>
      </c>
      <c r="OQ60">
        <f t="shared" si="151"/>
        <v>7.6883587649538981E-2</v>
      </c>
      <c r="OR60">
        <f t="shared" si="152"/>
        <v>0</v>
      </c>
      <c r="OS60">
        <f t="shared" si="38"/>
        <v>3147.21</v>
      </c>
      <c r="PB60">
        <f t="shared" si="39"/>
        <v>0</v>
      </c>
      <c r="PG60">
        <v>58</v>
      </c>
      <c r="PH60">
        <v>-8</v>
      </c>
      <c r="PI60">
        <f t="shared" si="155"/>
        <v>0.7094466389022801</v>
      </c>
      <c r="PJ60">
        <f t="shared" si="156"/>
        <v>0</v>
      </c>
      <c r="PK60">
        <f t="shared" si="40"/>
        <v>64</v>
      </c>
      <c r="QC60">
        <f t="shared" si="42"/>
        <v>0</v>
      </c>
      <c r="QL60">
        <f t="shared" si="43"/>
        <v>0</v>
      </c>
    </row>
    <row r="61" spans="1:454" x14ac:dyDescent="0.25">
      <c r="A61">
        <v>59</v>
      </c>
      <c r="B61">
        <v>454</v>
      </c>
      <c r="C61">
        <f t="shared" si="44"/>
        <v>1.0387637036881234</v>
      </c>
      <c r="D61">
        <f t="shared" si="45"/>
        <v>464.83799075119822</v>
      </c>
      <c r="E61">
        <f t="shared" si="46"/>
        <v>117.46204352305816</v>
      </c>
      <c r="J61">
        <v>59</v>
      </c>
      <c r="K61">
        <v>0</v>
      </c>
      <c r="L61">
        <f t="shared" si="47"/>
        <v>0.485361472132739</v>
      </c>
      <c r="M61">
        <f t="shared" si="48"/>
        <v>0</v>
      </c>
      <c r="N61">
        <f t="shared" si="49"/>
        <v>0</v>
      </c>
      <c r="S61">
        <v>59</v>
      </c>
      <c r="T61">
        <v>3870</v>
      </c>
      <c r="U61">
        <f t="shared" si="50"/>
        <v>1.3866237057385817</v>
      </c>
      <c r="V61">
        <f t="shared" si="51"/>
        <v>4636.2284676984455</v>
      </c>
      <c r="AB61">
        <v>59</v>
      </c>
      <c r="AC61">
        <v>5.7999999999999972</v>
      </c>
      <c r="AD61">
        <f t="shared" si="53"/>
        <v>0.54950730763782196</v>
      </c>
      <c r="AE61">
        <f t="shared" si="54"/>
        <v>0</v>
      </c>
      <c r="AF61">
        <f t="shared" si="55"/>
        <v>33.639999999999965</v>
      </c>
      <c r="BC61">
        <v>59</v>
      </c>
      <c r="BD61">
        <v>0</v>
      </c>
      <c r="BE61">
        <f t="shared" si="62"/>
        <v>0.6691091367539076</v>
      </c>
      <c r="BF61">
        <f t="shared" si="63"/>
        <v>0</v>
      </c>
      <c r="BG61">
        <f t="shared" si="0"/>
        <v>0</v>
      </c>
      <c r="BL61">
        <v>59</v>
      </c>
      <c r="BM61">
        <v>0</v>
      </c>
      <c r="BN61">
        <f t="shared" si="64"/>
        <v>0.27006420126331648</v>
      </c>
      <c r="BO61">
        <f t="shared" si="65"/>
        <v>0</v>
      </c>
      <c r="BP61">
        <f t="shared" si="1"/>
        <v>0</v>
      </c>
      <c r="CM61">
        <v>59</v>
      </c>
      <c r="CN61">
        <v>2.258064516129096</v>
      </c>
      <c r="CO61">
        <f t="shared" si="70"/>
        <v>0.88623467389492872</v>
      </c>
      <c r="CP61">
        <f t="shared" si="71"/>
        <v>0</v>
      </c>
      <c r="CQ61">
        <f t="shared" si="4"/>
        <v>5.0988553590013286</v>
      </c>
      <c r="CV61">
        <v>59</v>
      </c>
      <c r="CW61">
        <v>-4.215000000000181</v>
      </c>
      <c r="CX61">
        <f t="shared" si="72"/>
        <v>0.41116995748674506</v>
      </c>
      <c r="CY61">
        <f t="shared" si="73"/>
        <v>0</v>
      </c>
      <c r="CZ61">
        <f t="shared" si="5"/>
        <v>17.766225000001526</v>
      </c>
      <c r="DE61">
        <v>59</v>
      </c>
      <c r="DF61">
        <v>0</v>
      </c>
      <c r="DG61">
        <f t="shared" si="74"/>
        <v>0.1529542469885255</v>
      </c>
      <c r="DH61">
        <f t="shared" si="75"/>
        <v>0</v>
      </c>
      <c r="DI61">
        <f t="shared" si="6"/>
        <v>0</v>
      </c>
      <c r="DW61">
        <v>59</v>
      </c>
      <c r="DX61">
        <v>1920</v>
      </c>
      <c r="DY61">
        <f t="shared" si="78"/>
        <v>1.1715727748477525</v>
      </c>
      <c r="DZ61">
        <f t="shared" si="79"/>
        <v>2057.4283760267272</v>
      </c>
      <c r="EA61">
        <f t="shared" si="8"/>
        <v>18886.558537343517</v>
      </c>
      <c r="EF61">
        <v>59</v>
      </c>
      <c r="EG61">
        <v>92.2</v>
      </c>
      <c r="EH61">
        <f t="shared" si="80"/>
        <v>0.90978242997618441</v>
      </c>
      <c r="EI61">
        <f t="shared" si="81"/>
        <v>0</v>
      </c>
      <c r="EJ61">
        <f t="shared" si="9"/>
        <v>8500.84</v>
      </c>
      <c r="EO61">
        <v>59</v>
      </c>
      <c r="EP61">
        <v>-13.540229885057457</v>
      </c>
      <c r="EQ61">
        <f t="shared" si="82"/>
        <v>0.47489626977007388</v>
      </c>
      <c r="ER61">
        <f t="shared" si="83"/>
        <v>0</v>
      </c>
      <c r="ES61">
        <f t="shared" si="10"/>
        <v>183.33782534020307</v>
      </c>
      <c r="EX61">
        <v>59</v>
      </c>
      <c r="EY61">
        <v>4</v>
      </c>
      <c r="EZ61">
        <f t="shared" si="84"/>
        <v>0.18997506865873939</v>
      </c>
      <c r="FA61">
        <f t="shared" si="85"/>
        <v>0</v>
      </c>
      <c r="FB61">
        <f t="shared" si="11"/>
        <v>16</v>
      </c>
      <c r="FG61">
        <v>59</v>
      </c>
      <c r="FH61">
        <v>468</v>
      </c>
      <c r="FI61">
        <f t="shared" si="86"/>
        <v>1.0279170447732853</v>
      </c>
      <c r="FJ61">
        <f t="shared" si="87"/>
        <v>334.76943030345996</v>
      </c>
      <c r="FK61">
        <f t="shared" si="12"/>
        <v>17750.384701664614</v>
      </c>
      <c r="FP61">
        <v>59</v>
      </c>
      <c r="FQ61">
        <v>172</v>
      </c>
      <c r="FR61" t="e">
        <f t="shared" si="88"/>
        <v>#DIV/0!</v>
      </c>
      <c r="FS61" t="e">
        <f t="shared" si="89"/>
        <v>#NUM!</v>
      </c>
      <c r="FT61" t="e">
        <f t="shared" si="13"/>
        <v>#NUM!</v>
      </c>
      <c r="FY61">
        <v>59</v>
      </c>
      <c r="FZ61">
        <v>0</v>
      </c>
      <c r="GA61">
        <f t="shared" si="90"/>
        <v>0.70049503824848058</v>
      </c>
      <c r="GB61">
        <f t="shared" si="91"/>
        <v>0</v>
      </c>
      <c r="GC61">
        <f t="shared" si="14"/>
        <v>0</v>
      </c>
      <c r="GH61">
        <v>59</v>
      </c>
      <c r="GI61">
        <v>0</v>
      </c>
      <c r="GJ61">
        <f t="shared" si="92"/>
        <v>0.77329423047199741</v>
      </c>
      <c r="GK61">
        <f t="shared" si="93"/>
        <v>0</v>
      </c>
      <c r="GL61">
        <f t="shared" si="15"/>
        <v>0</v>
      </c>
      <c r="GQ61">
        <v>59</v>
      </c>
      <c r="GR61">
        <v>5.9775280898876417</v>
      </c>
      <c r="GS61">
        <f t="shared" si="94"/>
        <v>0.43469347695810029</v>
      </c>
      <c r="GT61">
        <f t="shared" si="95"/>
        <v>0</v>
      </c>
      <c r="GU61">
        <f t="shared" si="96"/>
        <v>35.730842065395798</v>
      </c>
      <c r="GZ61">
        <v>59</v>
      </c>
      <c r="HA61">
        <v>-8.90625</v>
      </c>
      <c r="HB61">
        <f t="shared" si="97"/>
        <v>0.37820512820512819</v>
      </c>
      <c r="HC61">
        <f t="shared" si="98"/>
        <v>0</v>
      </c>
      <c r="HD61">
        <f t="shared" si="99"/>
        <v>79.3212890625</v>
      </c>
      <c r="HI61">
        <v>59</v>
      </c>
      <c r="HJ61">
        <v>0</v>
      </c>
      <c r="HK61">
        <f t="shared" si="100"/>
        <v>0.21071428571428572</v>
      </c>
      <c r="HL61">
        <f t="shared" si="101"/>
        <v>0</v>
      </c>
      <c r="HM61">
        <f t="shared" si="102"/>
        <v>0</v>
      </c>
      <c r="HR61">
        <v>138</v>
      </c>
      <c r="HS61">
        <v>38.1</v>
      </c>
      <c r="HT61" t="e">
        <f t="shared" si="103"/>
        <v>#DIV/0!</v>
      </c>
      <c r="HU61" t="e">
        <f t="shared" si="104"/>
        <v>#NUM!</v>
      </c>
      <c r="HV61" t="e">
        <f t="shared" si="105"/>
        <v>#NUM!</v>
      </c>
      <c r="IA61">
        <v>59</v>
      </c>
      <c r="IB61">
        <v>4</v>
      </c>
      <c r="IC61">
        <f t="shared" si="106"/>
        <v>9.0498001764319255E-2</v>
      </c>
      <c r="ID61">
        <f t="shared" si="107"/>
        <v>0</v>
      </c>
      <c r="IE61">
        <f t="shared" si="108"/>
        <v>16</v>
      </c>
      <c r="IJ61">
        <v>59</v>
      </c>
      <c r="IK61">
        <v>-4.1000000000000085</v>
      </c>
      <c r="IL61">
        <f t="shared" si="109"/>
        <v>8.2185574587435709E-2</v>
      </c>
      <c r="IM61">
        <f t="shared" si="110"/>
        <v>0</v>
      </c>
      <c r="IN61">
        <f t="shared" si="111"/>
        <v>16.81000000000007</v>
      </c>
      <c r="IS61">
        <v>59</v>
      </c>
      <c r="IT61">
        <v>68</v>
      </c>
      <c r="IU61">
        <f t="shared" si="112"/>
        <v>0.67543484807511289</v>
      </c>
      <c r="IV61">
        <f t="shared" si="113"/>
        <v>0</v>
      </c>
      <c r="IW61">
        <f t="shared" si="114"/>
        <v>4624</v>
      </c>
      <c r="JJ61">
        <v>59</v>
      </c>
      <c r="JK61">
        <v>892</v>
      </c>
      <c r="JL61">
        <f t="shared" si="115"/>
        <v>1.0694389705494232</v>
      </c>
      <c r="JM61">
        <f t="shared" si="116"/>
        <v>832.68285738947566</v>
      </c>
      <c r="JN61">
        <f t="shared" si="117"/>
        <v>3518.5234074772825</v>
      </c>
      <c r="JS61">
        <v>59</v>
      </c>
      <c r="JT61">
        <v>122.56739130434789</v>
      </c>
      <c r="JU61">
        <f t="shared" si="118"/>
        <v>0.90005074904489757</v>
      </c>
      <c r="JV61">
        <f t="shared" si="119"/>
        <v>0</v>
      </c>
      <c r="JW61">
        <f t="shared" si="120"/>
        <v>15022.765411153136</v>
      </c>
      <c r="KB61">
        <v>59</v>
      </c>
      <c r="KC61">
        <v>-20</v>
      </c>
      <c r="KD61">
        <f t="shared" si="121"/>
        <v>0.60243961746976638</v>
      </c>
      <c r="KE61">
        <f t="shared" si="122"/>
        <v>0</v>
      </c>
      <c r="KF61">
        <f t="shared" si="123"/>
        <v>400</v>
      </c>
      <c r="KK61">
        <v>59</v>
      </c>
      <c r="KL61">
        <v>0</v>
      </c>
      <c r="KM61">
        <f t="shared" si="124"/>
        <v>0.32017641823472914</v>
      </c>
      <c r="KN61">
        <f t="shared" si="125"/>
        <v>0</v>
      </c>
      <c r="KO61">
        <f t="shared" si="126"/>
        <v>0</v>
      </c>
      <c r="KT61">
        <v>59</v>
      </c>
      <c r="KU61">
        <v>-29.209803921568778</v>
      </c>
      <c r="KV61">
        <f t="shared" si="127"/>
        <v>0.12354090189249008</v>
      </c>
      <c r="KW61">
        <f t="shared" si="128"/>
        <v>0</v>
      </c>
      <c r="KX61">
        <f t="shared" si="129"/>
        <v>853.21264513649476</v>
      </c>
      <c r="LC61">
        <v>59</v>
      </c>
      <c r="LD61">
        <v>64</v>
      </c>
      <c r="LE61">
        <f t="shared" si="130"/>
        <v>6.315867090665242E-2</v>
      </c>
      <c r="LF61">
        <f t="shared" si="131"/>
        <v>0</v>
      </c>
      <c r="LG61">
        <f t="shared" si="132"/>
        <v>4096</v>
      </c>
      <c r="LL61">
        <v>59</v>
      </c>
      <c r="LM61">
        <v>-4</v>
      </c>
      <c r="LN61">
        <f t="shared" si="133"/>
        <v>0.57087144536995105</v>
      </c>
      <c r="LO61">
        <f t="shared" si="134"/>
        <v>0</v>
      </c>
      <c r="LP61">
        <f t="shared" si="29"/>
        <v>16</v>
      </c>
      <c r="LU61">
        <v>59</v>
      </c>
      <c r="LV61">
        <v>2325.9</v>
      </c>
      <c r="LW61">
        <f t="shared" si="135"/>
        <v>1.1912511767981255</v>
      </c>
      <c r="LX61">
        <f t="shared" si="136"/>
        <v>2293.403475243279</v>
      </c>
      <c r="LY61">
        <f t="shared" si="30"/>
        <v>1056.0241212641874</v>
      </c>
      <c r="MH61">
        <f t="shared" si="31"/>
        <v>0</v>
      </c>
      <c r="MM61">
        <v>59</v>
      </c>
      <c r="MN61">
        <v>0</v>
      </c>
      <c r="MO61">
        <f t="shared" si="139"/>
        <v>0.25853976612627028</v>
      </c>
      <c r="MP61">
        <f t="shared" si="140"/>
        <v>0</v>
      </c>
      <c r="MQ61">
        <f t="shared" si="32"/>
        <v>0</v>
      </c>
      <c r="MZ61">
        <f t="shared" si="33"/>
        <v>0</v>
      </c>
      <c r="NE61">
        <v>59</v>
      </c>
      <c r="NF61">
        <v>135.80000000000001</v>
      </c>
      <c r="NG61">
        <f t="shared" si="143"/>
        <v>0.85981998277146721</v>
      </c>
      <c r="NH61">
        <f t="shared" si="144"/>
        <v>0</v>
      </c>
      <c r="NI61">
        <f t="shared" si="34"/>
        <v>18441.640000000003</v>
      </c>
      <c r="NN61">
        <v>59</v>
      </c>
      <c r="NO61">
        <v>15.999999999999993</v>
      </c>
      <c r="NP61" t="e">
        <f t="shared" si="145"/>
        <v>#DIV/0!</v>
      </c>
      <c r="NQ61" t="e">
        <f t="shared" si="146"/>
        <v>#NUM!</v>
      </c>
      <c r="NR61" t="e">
        <f t="shared" si="35"/>
        <v>#NUM!</v>
      </c>
      <c r="NW61">
        <v>59</v>
      </c>
      <c r="NX61">
        <v>-41.994949494949587</v>
      </c>
      <c r="NY61" t="e">
        <f t="shared" si="147"/>
        <v>#DIV/0!</v>
      </c>
      <c r="NZ61" t="e">
        <f t="shared" si="148"/>
        <v>#NUM!</v>
      </c>
      <c r="OA61" t="e">
        <f t="shared" si="36"/>
        <v>#NUM!</v>
      </c>
      <c r="OF61">
        <v>59</v>
      </c>
      <c r="OG61">
        <f>132-(136)</f>
        <v>-4</v>
      </c>
      <c r="OH61">
        <f t="shared" si="149"/>
        <v>7.5705564496930389E-2</v>
      </c>
      <c r="OI61">
        <f t="shared" si="150"/>
        <v>0</v>
      </c>
      <c r="OJ61">
        <f t="shared" si="37"/>
        <v>16</v>
      </c>
      <c r="OO61">
        <v>59</v>
      </c>
      <c r="OP61">
        <v>0</v>
      </c>
      <c r="OQ61">
        <f t="shared" si="151"/>
        <v>7.8209166746944822E-2</v>
      </c>
      <c r="OR61">
        <f t="shared" si="152"/>
        <v>0</v>
      </c>
      <c r="OS61">
        <f t="shared" si="38"/>
        <v>0</v>
      </c>
      <c r="PB61">
        <f t="shared" si="39"/>
        <v>0</v>
      </c>
      <c r="PG61">
        <v>59</v>
      </c>
      <c r="PH61">
        <v>-4</v>
      </c>
      <c r="PI61">
        <f t="shared" si="155"/>
        <v>0.72167847750404357</v>
      </c>
      <c r="PJ61">
        <f t="shared" si="156"/>
        <v>0</v>
      </c>
      <c r="PK61">
        <f t="shared" si="40"/>
        <v>16</v>
      </c>
      <c r="QC61">
        <f t="shared" si="42"/>
        <v>0</v>
      </c>
      <c r="QL61">
        <f t="shared" si="43"/>
        <v>0</v>
      </c>
    </row>
    <row r="62" spans="1:454" x14ac:dyDescent="0.25">
      <c r="A62">
        <v>60</v>
      </c>
      <c r="B62">
        <v>611</v>
      </c>
      <c r="C62">
        <f t="shared" si="44"/>
        <v>1.0563698681574136</v>
      </c>
      <c r="D62">
        <f t="shared" si="45"/>
        <v>675.96369180869203</v>
      </c>
      <c r="E62">
        <f t="shared" si="46"/>
        <v>4220.2812534147206</v>
      </c>
      <c r="J62">
        <v>60</v>
      </c>
      <c r="K62">
        <v>0</v>
      </c>
      <c r="L62">
        <f t="shared" si="47"/>
        <v>0.49358793776210746</v>
      </c>
      <c r="M62">
        <f t="shared" si="48"/>
        <v>0</v>
      </c>
      <c r="N62">
        <f t="shared" si="49"/>
        <v>0</v>
      </c>
      <c r="S62">
        <v>59.3</v>
      </c>
      <c r="T62">
        <v>4010</v>
      </c>
      <c r="U62">
        <f t="shared" si="50"/>
        <v>1.3936743347508116</v>
      </c>
      <c r="V62">
        <f t="shared" si="51"/>
        <v>4720.7766380679668</v>
      </c>
      <c r="AB62">
        <v>60</v>
      </c>
      <c r="AC62">
        <v>5.7999999999999972</v>
      </c>
      <c r="AD62">
        <f t="shared" si="53"/>
        <v>0.55882099081812409</v>
      </c>
      <c r="AE62">
        <f t="shared" si="54"/>
        <v>0</v>
      </c>
      <c r="AF62">
        <f t="shared" si="55"/>
        <v>33.639999999999965</v>
      </c>
      <c r="BC62">
        <v>60</v>
      </c>
      <c r="BD62">
        <v>0</v>
      </c>
      <c r="BE62">
        <f t="shared" si="62"/>
        <v>0.68044996958024495</v>
      </c>
      <c r="BF62">
        <f t="shared" si="63"/>
        <v>0</v>
      </c>
      <c r="BG62">
        <f t="shared" si="0"/>
        <v>0</v>
      </c>
      <c r="BL62">
        <v>60</v>
      </c>
      <c r="BM62">
        <v>0</v>
      </c>
      <c r="BN62">
        <f t="shared" si="64"/>
        <v>0.27464156060676254</v>
      </c>
      <c r="BO62">
        <f t="shared" si="65"/>
        <v>0</v>
      </c>
      <c r="BP62">
        <f t="shared" si="1"/>
        <v>0</v>
      </c>
      <c r="CM62">
        <v>60</v>
      </c>
      <c r="CN62">
        <v>6.2580645161290889</v>
      </c>
      <c r="CO62">
        <f t="shared" si="70"/>
        <v>0.90125560057111398</v>
      </c>
      <c r="CP62">
        <f t="shared" si="71"/>
        <v>0</v>
      </c>
      <c r="CQ62">
        <f t="shared" si="4"/>
        <v>39.163371488034009</v>
      </c>
      <c r="CV62">
        <v>60</v>
      </c>
      <c r="CW62">
        <v>-4.215000000000181</v>
      </c>
      <c r="CX62">
        <f t="shared" si="72"/>
        <v>0.41813893981702888</v>
      </c>
      <c r="CY62">
        <f t="shared" si="73"/>
        <v>0</v>
      </c>
      <c r="CZ62">
        <f t="shared" si="5"/>
        <v>17.766225000001526</v>
      </c>
      <c r="DE62">
        <v>60</v>
      </c>
      <c r="DF62">
        <v>0</v>
      </c>
      <c r="DG62">
        <f t="shared" si="74"/>
        <v>0.15554669185273778</v>
      </c>
      <c r="DH62">
        <f t="shared" si="75"/>
        <v>0</v>
      </c>
      <c r="DI62">
        <f t="shared" si="6"/>
        <v>0</v>
      </c>
      <c r="DW62">
        <v>60</v>
      </c>
      <c r="DX62">
        <v>2150</v>
      </c>
      <c r="DY62">
        <f t="shared" si="78"/>
        <v>1.1914299405231379</v>
      </c>
      <c r="DZ62">
        <f t="shared" si="79"/>
        <v>2295.5471344617722</v>
      </c>
      <c r="EA62">
        <f t="shared" si="8"/>
        <v>21183.968350033196</v>
      </c>
      <c r="EF62">
        <v>60</v>
      </c>
      <c r="EG62">
        <v>117.2</v>
      </c>
      <c r="EH62">
        <f t="shared" si="80"/>
        <v>0.92520247116222143</v>
      </c>
      <c r="EI62">
        <f t="shared" si="81"/>
        <v>0</v>
      </c>
      <c r="EJ62">
        <f t="shared" si="9"/>
        <v>13735.84</v>
      </c>
      <c r="EO62">
        <v>60</v>
      </c>
      <c r="EP62">
        <v>-1.5402298850574567</v>
      </c>
      <c r="EQ62">
        <f t="shared" si="82"/>
        <v>0.48294535908821073</v>
      </c>
      <c r="ER62">
        <f t="shared" si="83"/>
        <v>0</v>
      </c>
      <c r="ES62">
        <f t="shared" si="10"/>
        <v>2.3723080988241065</v>
      </c>
      <c r="EX62">
        <v>60</v>
      </c>
      <c r="EY62">
        <v>4</v>
      </c>
      <c r="EZ62">
        <f t="shared" si="84"/>
        <v>0.19319498507668414</v>
      </c>
      <c r="FA62">
        <f t="shared" si="85"/>
        <v>0</v>
      </c>
      <c r="FB62">
        <f t="shared" si="11"/>
        <v>16</v>
      </c>
      <c r="FG62">
        <v>60</v>
      </c>
      <c r="FH62">
        <v>571</v>
      </c>
      <c r="FI62">
        <f t="shared" si="86"/>
        <v>1.0453393675660529</v>
      </c>
      <c r="FJ62">
        <f t="shared" si="87"/>
        <v>543.69057948895818</v>
      </c>
      <c r="FK62">
        <f t="shared" si="12"/>
        <v>745.80444864891172</v>
      </c>
      <c r="FP62">
        <v>60</v>
      </c>
      <c r="FQ62">
        <v>214.5</v>
      </c>
      <c r="FR62" t="e">
        <f t="shared" si="88"/>
        <v>#DIV/0!</v>
      </c>
      <c r="FS62" t="e">
        <f t="shared" si="89"/>
        <v>#NUM!</v>
      </c>
      <c r="FT62" t="e">
        <f t="shared" si="13"/>
        <v>#NUM!</v>
      </c>
      <c r="FY62">
        <v>60</v>
      </c>
      <c r="FZ62">
        <v>0</v>
      </c>
      <c r="GA62">
        <f t="shared" si="90"/>
        <v>0.71236783550692939</v>
      </c>
      <c r="GB62">
        <f t="shared" si="91"/>
        <v>0</v>
      </c>
      <c r="GC62">
        <f t="shared" si="14"/>
        <v>0</v>
      </c>
      <c r="GH62">
        <v>60</v>
      </c>
      <c r="GI62">
        <v>12</v>
      </c>
      <c r="GJ62">
        <f t="shared" si="92"/>
        <v>0.78640091234440412</v>
      </c>
      <c r="GK62">
        <f t="shared" si="93"/>
        <v>0</v>
      </c>
      <c r="GL62">
        <f t="shared" si="15"/>
        <v>144</v>
      </c>
      <c r="GQ62">
        <v>60</v>
      </c>
      <c r="GR62">
        <v>5.9775280898876417</v>
      </c>
      <c r="GS62">
        <f t="shared" si="94"/>
        <v>0.44206116300823756</v>
      </c>
      <c r="GT62">
        <f t="shared" si="95"/>
        <v>0</v>
      </c>
      <c r="GU62">
        <f t="shared" si="96"/>
        <v>35.730842065395798</v>
      </c>
      <c r="GZ62">
        <v>60</v>
      </c>
      <c r="HA62">
        <v>5.09375</v>
      </c>
      <c r="HB62">
        <f t="shared" si="97"/>
        <v>0.38461538461538464</v>
      </c>
      <c r="HC62">
        <f t="shared" si="98"/>
        <v>0</v>
      </c>
      <c r="HD62">
        <f t="shared" si="99"/>
        <v>25.9462890625</v>
      </c>
      <c r="HI62">
        <v>60</v>
      </c>
      <c r="HJ62">
        <v>0</v>
      </c>
      <c r="HK62">
        <f t="shared" si="100"/>
        <v>0.21428571428571427</v>
      </c>
      <c r="HL62">
        <f t="shared" si="101"/>
        <v>0</v>
      </c>
      <c r="HM62">
        <f t="shared" si="102"/>
        <v>0</v>
      </c>
      <c r="HR62">
        <v>139</v>
      </c>
      <c r="HS62">
        <v>58</v>
      </c>
      <c r="HT62" t="e">
        <f t="shared" si="103"/>
        <v>#DIV/0!</v>
      </c>
      <c r="HU62" t="e">
        <f t="shared" si="104"/>
        <v>#NUM!</v>
      </c>
      <c r="HV62" t="e">
        <f t="shared" si="105"/>
        <v>#NUM!</v>
      </c>
      <c r="IA62">
        <v>60</v>
      </c>
      <c r="IB62">
        <v>-4</v>
      </c>
      <c r="IC62">
        <f t="shared" si="106"/>
        <v>9.2031866201002635E-2</v>
      </c>
      <c r="ID62">
        <f t="shared" si="107"/>
        <v>0</v>
      </c>
      <c r="IE62">
        <f t="shared" si="108"/>
        <v>16</v>
      </c>
      <c r="IJ62">
        <v>60</v>
      </c>
      <c r="IK62">
        <v>-12.100000000000009</v>
      </c>
      <c r="IL62">
        <f t="shared" si="109"/>
        <v>8.3578550427900716E-2</v>
      </c>
      <c r="IM62">
        <f t="shared" si="110"/>
        <v>0</v>
      </c>
      <c r="IN62">
        <f t="shared" si="111"/>
        <v>146.4100000000002</v>
      </c>
      <c r="IS62">
        <v>60</v>
      </c>
      <c r="IT62">
        <v>16</v>
      </c>
      <c r="IU62">
        <f t="shared" si="112"/>
        <v>0.68688289634757249</v>
      </c>
      <c r="IV62">
        <f t="shared" si="113"/>
        <v>0</v>
      </c>
      <c r="IW62">
        <f t="shared" si="114"/>
        <v>256</v>
      </c>
      <c r="JJ62">
        <v>60</v>
      </c>
      <c r="JK62">
        <v>1080</v>
      </c>
      <c r="JL62">
        <f t="shared" si="115"/>
        <v>1.0875650547960236</v>
      </c>
      <c r="JM62">
        <f t="shared" si="116"/>
        <v>1050.0432172035505</v>
      </c>
      <c r="JN62">
        <f t="shared" si="117"/>
        <v>897.40883551365198</v>
      </c>
      <c r="JS62">
        <v>60</v>
      </c>
      <c r="JT62">
        <v>151.56739130434789</v>
      </c>
      <c r="JU62">
        <f t="shared" si="118"/>
        <v>0.91530584648633651</v>
      </c>
      <c r="JV62">
        <f t="shared" si="119"/>
        <v>0</v>
      </c>
      <c r="JW62">
        <f t="shared" si="120"/>
        <v>22972.674106805312</v>
      </c>
      <c r="KB62">
        <v>60</v>
      </c>
      <c r="KC62">
        <v>7.9999999999999929</v>
      </c>
      <c r="KD62">
        <f t="shared" si="121"/>
        <v>0.61265045844383015</v>
      </c>
      <c r="KE62">
        <f t="shared" si="122"/>
        <v>0</v>
      </c>
      <c r="KF62">
        <f t="shared" si="123"/>
        <v>63.999999999999886</v>
      </c>
      <c r="KK62">
        <v>60</v>
      </c>
      <c r="KL62">
        <v>8.02</v>
      </c>
      <c r="KM62">
        <f t="shared" si="124"/>
        <v>0.3256031371878601</v>
      </c>
      <c r="KN62">
        <f t="shared" si="125"/>
        <v>0</v>
      </c>
      <c r="KO62">
        <f t="shared" si="126"/>
        <v>64.320399999999992</v>
      </c>
      <c r="KT62">
        <v>60</v>
      </c>
      <c r="KU62">
        <v>-5.4098039215687805</v>
      </c>
      <c r="KV62">
        <f t="shared" si="127"/>
        <v>0.12563481548388822</v>
      </c>
      <c r="KW62">
        <f t="shared" si="128"/>
        <v>0</v>
      </c>
      <c r="KX62">
        <f t="shared" si="129"/>
        <v>29.265978469820958</v>
      </c>
      <c r="LC62">
        <v>60</v>
      </c>
      <c r="LD62">
        <v>21</v>
      </c>
      <c r="LE62">
        <f t="shared" si="130"/>
        <v>6.4229156854222799E-2</v>
      </c>
      <c r="LF62">
        <f t="shared" si="131"/>
        <v>0</v>
      </c>
      <c r="LG62">
        <f t="shared" si="132"/>
        <v>441</v>
      </c>
      <c r="LL62">
        <v>60</v>
      </c>
      <c r="LM62">
        <v>0</v>
      </c>
      <c r="LN62">
        <f t="shared" si="133"/>
        <v>0.58054723257961127</v>
      </c>
      <c r="LO62">
        <f t="shared" si="134"/>
        <v>0</v>
      </c>
      <c r="LP62">
        <f t="shared" si="29"/>
        <v>0</v>
      </c>
      <c r="LU62">
        <v>60</v>
      </c>
      <c r="LV62">
        <v>2515.9</v>
      </c>
      <c r="LW62">
        <f t="shared" si="135"/>
        <v>1.2114418747099582</v>
      </c>
      <c r="LX62">
        <f t="shared" si="136"/>
        <v>2535.5218116311471</v>
      </c>
      <c r="LY62">
        <f t="shared" si="30"/>
        <v>385.01549168821612</v>
      </c>
      <c r="MH62">
        <f t="shared" si="31"/>
        <v>0</v>
      </c>
      <c r="MM62">
        <v>60</v>
      </c>
      <c r="MN62">
        <v>0</v>
      </c>
      <c r="MO62">
        <f t="shared" si="139"/>
        <v>0.26292179606061383</v>
      </c>
      <c r="MP62">
        <f t="shared" si="140"/>
        <v>0</v>
      </c>
      <c r="MQ62">
        <f t="shared" si="32"/>
        <v>0</v>
      </c>
      <c r="MZ62">
        <f t="shared" si="33"/>
        <v>0</v>
      </c>
      <c r="NE62">
        <v>60</v>
      </c>
      <c r="NF62">
        <v>87.8</v>
      </c>
      <c r="NG62">
        <f t="shared" si="143"/>
        <v>0.87439320281844124</v>
      </c>
      <c r="NH62">
        <f t="shared" si="144"/>
        <v>0</v>
      </c>
      <c r="NI62">
        <f t="shared" si="34"/>
        <v>7708.8399999999992</v>
      </c>
      <c r="NN62">
        <v>60</v>
      </c>
      <c r="NO62">
        <v>19.999999999999993</v>
      </c>
      <c r="NP62" t="e">
        <f t="shared" si="145"/>
        <v>#DIV/0!</v>
      </c>
      <c r="NQ62" t="e">
        <f t="shared" si="146"/>
        <v>#NUM!</v>
      </c>
      <c r="NR62" t="e">
        <f t="shared" si="35"/>
        <v>#NUM!</v>
      </c>
      <c r="NW62">
        <v>60</v>
      </c>
      <c r="NX62">
        <v>-26.19494949494959</v>
      </c>
      <c r="NY62" t="e">
        <f t="shared" si="147"/>
        <v>#DIV/0!</v>
      </c>
      <c r="NZ62" t="e">
        <f t="shared" si="148"/>
        <v>#NUM!</v>
      </c>
      <c r="OA62" t="e">
        <f t="shared" si="36"/>
        <v>#NUM!</v>
      </c>
      <c r="OF62">
        <v>60</v>
      </c>
      <c r="OG62">
        <f>132-(136)</f>
        <v>-4</v>
      </c>
      <c r="OH62">
        <f t="shared" si="149"/>
        <v>7.698870965789531E-2</v>
      </c>
      <c r="OI62">
        <f t="shared" si="150"/>
        <v>0</v>
      </c>
      <c r="OJ62">
        <f t="shared" si="37"/>
        <v>16</v>
      </c>
      <c r="OO62">
        <v>60</v>
      </c>
      <c r="OP62">
        <v>0</v>
      </c>
      <c r="OQ62">
        <f t="shared" si="151"/>
        <v>7.9534745844350677E-2</v>
      </c>
      <c r="OR62">
        <f t="shared" si="152"/>
        <v>0</v>
      </c>
      <c r="OS62">
        <f t="shared" si="38"/>
        <v>0</v>
      </c>
      <c r="PB62">
        <f t="shared" si="39"/>
        <v>0</v>
      </c>
      <c r="PG62">
        <v>60</v>
      </c>
      <c r="PH62">
        <v>-8</v>
      </c>
      <c r="PI62">
        <f t="shared" si="155"/>
        <v>0.73391031610580704</v>
      </c>
      <c r="PJ62">
        <f t="shared" si="156"/>
        <v>0</v>
      </c>
      <c r="PK62">
        <f t="shared" si="40"/>
        <v>64</v>
      </c>
      <c r="QC62">
        <f t="shared" si="42"/>
        <v>0</v>
      </c>
      <c r="QL62">
        <f t="shared" si="43"/>
        <v>0</v>
      </c>
    </row>
    <row r="63" spans="1:454" x14ac:dyDescent="0.25">
      <c r="A63">
        <v>61</v>
      </c>
      <c r="B63">
        <v>798</v>
      </c>
      <c r="C63">
        <f t="shared" si="44"/>
        <v>1.0739760326267038</v>
      </c>
      <c r="D63">
        <f t="shared" si="45"/>
        <v>887.08939286618579</v>
      </c>
      <c r="E63">
        <f t="shared" si="46"/>
        <v>7936.9199212655958</v>
      </c>
      <c r="J63">
        <v>61</v>
      </c>
      <c r="K63">
        <v>0</v>
      </c>
      <c r="L63">
        <f t="shared" si="47"/>
        <v>0.50181440339147587</v>
      </c>
      <c r="M63">
        <f t="shared" si="48"/>
        <v>0</v>
      </c>
      <c r="N63">
        <f t="shared" si="49"/>
        <v>0</v>
      </c>
      <c r="AB63">
        <v>61</v>
      </c>
      <c r="AC63">
        <v>-9.7999999999999972</v>
      </c>
      <c r="AD63">
        <f t="shared" si="53"/>
        <v>0.5681346739984261</v>
      </c>
      <c r="AE63">
        <f t="shared" si="54"/>
        <v>0</v>
      </c>
      <c r="AF63">
        <f t="shared" si="55"/>
        <v>96.039999999999949</v>
      </c>
      <c r="BC63">
        <v>61</v>
      </c>
      <c r="BD63">
        <v>0</v>
      </c>
      <c r="BE63">
        <f t="shared" si="62"/>
        <v>0.69179080240658242</v>
      </c>
      <c r="BF63">
        <f t="shared" si="63"/>
        <v>0</v>
      </c>
      <c r="BG63">
        <f t="shared" si="0"/>
        <v>0</v>
      </c>
      <c r="BL63">
        <v>61</v>
      </c>
      <c r="BM63">
        <v>0</v>
      </c>
      <c r="BN63">
        <f t="shared" si="64"/>
        <v>0.27921891995020859</v>
      </c>
      <c r="BO63">
        <f t="shared" si="65"/>
        <v>0</v>
      </c>
      <c r="BP63">
        <f t="shared" si="1"/>
        <v>0</v>
      </c>
      <c r="CM63">
        <v>61</v>
      </c>
      <c r="CN63">
        <v>6.2580645161290889</v>
      </c>
      <c r="CO63">
        <f t="shared" si="70"/>
        <v>0.91627652724729924</v>
      </c>
      <c r="CP63">
        <f t="shared" si="71"/>
        <v>0</v>
      </c>
      <c r="CQ63">
        <f t="shared" si="4"/>
        <v>39.163371488034009</v>
      </c>
      <c r="CV63">
        <v>61</v>
      </c>
      <c r="CW63">
        <v>-12.215000000000181</v>
      </c>
      <c r="CX63">
        <f t="shared" si="72"/>
        <v>0.42510792214731274</v>
      </c>
      <c r="CY63">
        <f t="shared" si="73"/>
        <v>0</v>
      </c>
      <c r="CZ63">
        <f t="shared" si="5"/>
        <v>149.20622500000442</v>
      </c>
      <c r="DE63">
        <v>61</v>
      </c>
      <c r="DF63">
        <v>0</v>
      </c>
      <c r="DG63">
        <f t="shared" si="74"/>
        <v>0.1581391367169501</v>
      </c>
      <c r="DH63">
        <f t="shared" si="75"/>
        <v>0</v>
      </c>
      <c r="DI63">
        <f t="shared" si="6"/>
        <v>0</v>
      </c>
      <c r="DW63">
        <v>61</v>
      </c>
      <c r="DX63">
        <v>2450</v>
      </c>
      <c r="DY63">
        <f t="shared" si="78"/>
        <v>1.2112871061985235</v>
      </c>
      <c r="DZ63">
        <f t="shared" si="79"/>
        <v>2533.6658928968172</v>
      </c>
      <c r="EA63">
        <f t="shared" si="8"/>
        <v>6999.9816342216936</v>
      </c>
      <c r="EF63">
        <v>61</v>
      </c>
      <c r="EG63">
        <v>137.19999999999999</v>
      </c>
      <c r="EH63">
        <f t="shared" si="80"/>
        <v>0.94062251234825844</v>
      </c>
      <c r="EI63">
        <f t="shared" si="81"/>
        <v>0</v>
      </c>
      <c r="EJ63">
        <f t="shared" si="9"/>
        <v>18823.839999999997</v>
      </c>
      <c r="EO63">
        <v>61</v>
      </c>
      <c r="EP63">
        <v>-17.540229885057457</v>
      </c>
      <c r="EQ63">
        <f t="shared" si="82"/>
        <v>0.49099444840634754</v>
      </c>
      <c r="ER63">
        <f t="shared" si="83"/>
        <v>0</v>
      </c>
      <c r="ES63">
        <f t="shared" si="10"/>
        <v>307.65966442066269</v>
      </c>
      <c r="EX63">
        <v>61</v>
      </c>
      <c r="EY63">
        <v>4</v>
      </c>
      <c r="EZ63">
        <f t="shared" si="84"/>
        <v>0.19641490149462887</v>
      </c>
      <c r="FA63">
        <f t="shared" si="85"/>
        <v>0</v>
      </c>
      <c r="FB63">
        <f t="shared" si="11"/>
        <v>16</v>
      </c>
      <c r="FG63">
        <v>61</v>
      </c>
      <c r="FH63">
        <v>741</v>
      </c>
      <c r="FI63">
        <f t="shared" si="86"/>
        <v>1.0627616903588204</v>
      </c>
      <c r="FJ63">
        <f t="shared" si="87"/>
        <v>752.61172867445634</v>
      </c>
      <c r="FK63">
        <f t="shared" si="12"/>
        <v>134.83224280919168</v>
      </c>
      <c r="FP63">
        <v>61</v>
      </c>
      <c r="FQ63">
        <v>258.5</v>
      </c>
      <c r="FR63" t="e">
        <f t="shared" si="88"/>
        <v>#DIV/0!</v>
      </c>
      <c r="FS63" t="e">
        <f t="shared" si="89"/>
        <v>#NUM!</v>
      </c>
      <c r="FT63" t="e">
        <f t="shared" si="13"/>
        <v>#NUM!</v>
      </c>
      <c r="FY63">
        <v>61</v>
      </c>
      <c r="FZ63">
        <v>0</v>
      </c>
      <c r="GA63">
        <f t="shared" si="90"/>
        <v>0.7242406327653782</v>
      </c>
      <c r="GB63">
        <f t="shared" si="91"/>
        <v>0</v>
      </c>
      <c r="GC63">
        <f t="shared" si="14"/>
        <v>0</v>
      </c>
      <c r="GH63">
        <v>61</v>
      </c>
      <c r="GI63">
        <v>16</v>
      </c>
      <c r="GJ63">
        <f t="shared" si="92"/>
        <v>0.79950759421681084</v>
      </c>
      <c r="GK63">
        <f t="shared" si="93"/>
        <v>0</v>
      </c>
      <c r="GL63">
        <f t="shared" si="15"/>
        <v>256</v>
      </c>
      <c r="GQ63">
        <v>61</v>
      </c>
      <c r="GR63">
        <v>5.9775280898876417</v>
      </c>
      <c r="GS63">
        <f t="shared" si="94"/>
        <v>0.44942884905837488</v>
      </c>
      <c r="GT63">
        <f t="shared" si="95"/>
        <v>0</v>
      </c>
      <c r="GU63">
        <f t="shared" si="96"/>
        <v>35.730842065395798</v>
      </c>
      <c r="GZ63">
        <v>61</v>
      </c>
      <c r="HA63">
        <v>3.59375</v>
      </c>
      <c r="HB63">
        <f t="shared" si="97"/>
        <v>0.39102564102564102</v>
      </c>
      <c r="HC63">
        <f t="shared" si="98"/>
        <v>0</v>
      </c>
      <c r="HD63">
        <f t="shared" si="99"/>
        <v>12.9150390625</v>
      </c>
      <c r="HI63">
        <v>61</v>
      </c>
      <c r="HJ63">
        <v>4</v>
      </c>
      <c r="HK63">
        <f t="shared" si="100"/>
        <v>0.21785714285714286</v>
      </c>
      <c r="HL63">
        <f t="shared" si="101"/>
        <v>0</v>
      </c>
      <c r="HM63">
        <f t="shared" si="102"/>
        <v>16</v>
      </c>
      <c r="HR63">
        <v>140</v>
      </c>
      <c r="HS63">
        <v>50</v>
      </c>
      <c r="HT63" t="e">
        <f t="shared" si="103"/>
        <v>#DIV/0!</v>
      </c>
      <c r="HU63" t="e">
        <f t="shared" si="104"/>
        <v>#NUM!</v>
      </c>
      <c r="HV63" t="e">
        <f t="shared" si="105"/>
        <v>#NUM!</v>
      </c>
      <c r="IA63">
        <v>61</v>
      </c>
      <c r="IB63">
        <v>0</v>
      </c>
      <c r="IC63">
        <f t="shared" si="106"/>
        <v>9.3565730637686015E-2</v>
      </c>
      <c r="ID63">
        <f t="shared" si="107"/>
        <v>0</v>
      </c>
      <c r="IE63">
        <f t="shared" si="108"/>
        <v>0</v>
      </c>
      <c r="IJ63">
        <v>61</v>
      </c>
      <c r="IK63">
        <v>-8.1000000000000085</v>
      </c>
      <c r="IL63">
        <f t="shared" si="109"/>
        <v>8.4971526268365724E-2</v>
      </c>
      <c r="IM63">
        <f t="shared" si="110"/>
        <v>0</v>
      </c>
      <c r="IN63">
        <f t="shared" si="111"/>
        <v>65.610000000000142</v>
      </c>
      <c r="IS63">
        <v>61</v>
      </c>
      <c r="IT63">
        <v>60</v>
      </c>
      <c r="IU63">
        <f t="shared" si="112"/>
        <v>0.69833094462003198</v>
      </c>
      <c r="IV63">
        <f t="shared" si="113"/>
        <v>0</v>
      </c>
      <c r="IW63">
        <f t="shared" si="114"/>
        <v>3600</v>
      </c>
      <c r="JJ63">
        <v>61</v>
      </c>
      <c r="JK63">
        <v>1320</v>
      </c>
      <c r="JL63">
        <f t="shared" si="115"/>
        <v>1.1056911390426241</v>
      </c>
      <c r="JM63">
        <f t="shared" si="116"/>
        <v>1267.4035770176251</v>
      </c>
      <c r="JN63">
        <f t="shared" si="117"/>
        <v>2766.3837105408907</v>
      </c>
      <c r="JS63">
        <v>61</v>
      </c>
      <c r="JT63">
        <v>196.56739130434789</v>
      </c>
      <c r="JU63">
        <f t="shared" si="118"/>
        <v>0.93056094392777544</v>
      </c>
      <c r="JV63">
        <f t="shared" si="119"/>
        <v>0</v>
      </c>
      <c r="JW63">
        <f t="shared" si="120"/>
        <v>38638.73932419662</v>
      </c>
      <c r="KB63">
        <v>61</v>
      </c>
      <c r="KC63">
        <v>59.9</v>
      </c>
      <c r="KD63">
        <f t="shared" si="121"/>
        <v>0.62286129941789403</v>
      </c>
      <c r="KE63">
        <f t="shared" si="122"/>
        <v>0</v>
      </c>
      <c r="KF63">
        <f t="shared" si="123"/>
        <v>3588.0099999999998</v>
      </c>
      <c r="KK63">
        <v>61</v>
      </c>
      <c r="KL63">
        <v>20</v>
      </c>
      <c r="KM63">
        <f t="shared" si="124"/>
        <v>0.33102985614099112</v>
      </c>
      <c r="KN63">
        <f t="shared" si="125"/>
        <v>0</v>
      </c>
      <c r="KO63">
        <f t="shared" si="126"/>
        <v>400</v>
      </c>
      <c r="KT63">
        <v>61</v>
      </c>
      <c r="KU63">
        <v>89.590196078431219</v>
      </c>
      <c r="KV63">
        <f t="shared" si="127"/>
        <v>0.12772872907528635</v>
      </c>
      <c r="KW63">
        <f t="shared" si="128"/>
        <v>0</v>
      </c>
      <c r="KX63">
        <f t="shared" si="129"/>
        <v>8026.4032333717523</v>
      </c>
      <c r="LC63">
        <v>61</v>
      </c>
      <c r="LD63">
        <v>53</v>
      </c>
      <c r="LE63">
        <f t="shared" si="130"/>
        <v>6.5299642801793192E-2</v>
      </c>
      <c r="LF63">
        <f t="shared" si="131"/>
        <v>0</v>
      </c>
      <c r="LG63">
        <f t="shared" si="132"/>
        <v>2809</v>
      </c>
      <c r="LL63">
        <v>61</v>
      </c>
      <c r="LM63">
        <v>0</v>
      </c>
      <c r="LN63">
        <f t="shared" si="133"/>
        <v>0.59022301978927139</v>
      </c>
      <c r="LO63">
        <f t="shared" si="134"/>
        <v>0</v>
      </c>
      <c r="LP63">
        <f t="shared" si="29"/>
        <v>0</v>
      </c>
      <c r="LU63">
        <v>61</v>
      </c>
      <c r="LV63">
        <v>2815.9</v>
      </c>
      <c r="LW63">
        <f t="shared" si="135"/>
        <v>1.2316325726217907</v>
      </c>
      <c r="LX63">
        <f t="shared" si="136"/>
        <v>2777.6401480190152</v>
      </c>
      <c r="LY63">
        <f t="shared" si="30"/>
        <v>1463.8162736068723</v>
      </c>
      <c r="MH63">
        <f t="shared" si="31"/>
        <v>0</v>
      </c>
      <c r="MM63">
        <v>61</v>
      </c>
      <c r="MN63">
        <v>0</v>
      </c>
      <c r="MO63">
        <f t="shared" si="139"/>
        <v>0.26730382599495739</v>
      </c>
      <c r="MP63">
        <f t="shared" si="140"/>
        <v>0</v>
      </c>
      <c r="MQ63">
        <f t="shared" si="32"/>
        <v>0</v>
      </c>
      <c r="MZ63">
        <f t="shared" si="33"/>
        <v>0</v>
      </c>
      <c r="NE63">
        <v>61</v>
      </c>
      <c r="NF63">
        <v>115.8</v>
      </c>
      <c r="NG63">
        <f t="shared" si="143"/>
        <v>0.88896642286541527</v>
      </c>
      <c r="NH63">
        <f t="shared" si="144"/>
        <v>0</v>
      </c>
      <c r="NI63">
        <f t="shared" si="34"/>
        <v>13409.64</v>
      </c>
      <c r="NN63">
        <v>61</v>
      </c>
      <c r="NO63">
        <v>19.999999999999993</v>
      </c>
      <c r="NP63" t="e">
        <f t="shared" si="145"/>
        <v>#DIV/0!</v>
      </c>
      <c r="NQ63" t="e">
        <f t="shared" si="146"/>
        <v>#NUM!</v>
      </c>
      <c r="NR63" t="e">
        <f t="shared" si="35"/>
        <v>#NUM!</v>
      </c>
      <c r="NW63">
        <v>61</v>
      </c>
      <c r="NX63">
        <v>-38.394949494949593</v>
      </c>
      <c r="NY63" t="e">
        <f t="shared" si="147"/>
        <v>#DIV/0!</v>
      </c>
      <c r="NZ63" t="e">
        <f t="shared" si="148"/>
        <v>#NUM!</v>
      </c>
      <c r="OA63" t="e">
        <f t="shared" si="36"/>
        <v>#NUM!</v>
      </c>
      <c r="OF63">
        <v>61</v>
      </c>
      <c r="OG63">
        <f>128-(136)</f>
        <v>-8</v>
      </c>
      <c r="OH63">
        <f t="shared" si="149"/>
        <v>7.8271854818860231E-2</v>
      </c>
      <c r="OI63">
        <f t="shared" si="150"/>
        <v>0</v>
      </c>
      <c r="OJ63">
        <f t="shared" si="37"/>
        <v>64</v>
      </c>
      <c r="OO63">
        <v>61</v>
      </c>
      <c r="OP63">
        <v>0</v>
      </c>
      <c r="OQ63">
        <f t="shared" si="151"/>
        <v>8.0860324941756517E-2</v>
      </c>
      <c r="OR63">
        <f t="shared" si="152"/>
        <v>0</v>
      </c>
      <c r="OS63">
        <f t="shared" si="38"/>
        <v>0</v>
      </c>
      <c r="PB63">
        <f t="shared" si="39"/>
        <v>0</v>
      </c>
      <c r="PG63">
        <v>61</v>
      </c>
      <c r="PH63">
        <v>-8</v>
      </c>
      <c r="PI63">
        <f t="shared" si="155"/>
        <v>0.7461421547075705</v>
      </c>
      <c r="PJ63">
        <f t="shared" si="156"/>
        <v>0</v>
      </c>
      <c r="PK63">
        <f t="shared" si="40"/>
        <v>64</v>
      </c>
      <c r="QC63">
        <f t="shared" si="42"/>
        <v>0</v>
      </c>
      <c r="QL63">
        <f t="shared" si="43"/>
        <v>0</v>
      </c>
    </row>
    <row r="64" spans="1:454" x14ac:dyDescent="0.25">
      <c r="A64">
        <v>62</v>
      </c>
      <c r="B64">
        <v>1030</v>
      </c>
      <c r="C64">
        <f t="shared" si="44"/>
        <v>1.091582197095994</v>
      </c>
      <c r="D64">
        <f t="shared" si="45"/>
        <v>1098.2150939236794</v>
      </c>
      <c r="E64">
        <f t="shared" si="46"/>
        <v>4653.2990390164068</v>
      </c>
      <c r="J64">
        <v>62</v>
      </c>
      <c r="K64">
        <v>0</v>
      </c>
      <c r="L64">
        <f t="shared" si="47"/>
        <v>0.51004086902084433</v>
      </c>
      <c r="M64">
        <f t="shared" si="48"/>
        <v>0</v>
      </c>
      <c r="N64">
        <f t="shared" si="49"/>
        <v>0</v>
      </c>
      <c r="AB64">
        <v>62</v>
      </c>
      <c r="AC64">
        <v>-9.7999999999999972</v>
      </c>
      <c r="AD64">
        <f t="shared" si="53"/>
        <v>0.57744835717872822</v>
      </c>
      <c r="AE64">
        <f t="shared" si="54"/>
        <v>0</v>
      </c>
      <c r="AF64">
        <f t="shared" si="55"/>
        <v>96.039999999999949</v>
      </c>
      <c r="BC64">
        <v>62</v>
      </c>
      <c r="BD64">
        <v>0</v>
      </c>
      <c r="BE64">
        <f t="shared" si="62"/>
        <v>0.70313163523291977</v>
      </c>
      <c r="BF64">
        <f t="shared" si="63"/>
        <v>0</v>
      </c>
      <c r="BG64">
        <f t="shared" si="0"/>
        <v>0</v>
      </c>
      <c r="BL64">
        <v>62</v>
      </c>
      <c r="BM64">
        <v>0</v>
      </c>
      <c r="BN64">
        <f t="shared" si="64"/>
        <v>0.28379627929365459</v>
      </c>
      <c r="BO64">
        <f t="shared" si="65"/>
        <v>0</v>
      </c>
      <c r="BP64">
        <f t="shared" si="1"/>
        <v>0</v>
      </c>
      <c r="CM64">
        <v>62</v>
      </c>
      <c r="CN64">
        <v>14.258064516129089</v>
      </c>
      <c r="CO64">
        <f t="shared" si="70"/>
        <v>0.9312974539234844</v>
      </c>
      <c r="CP64">
        <f t="shared" si="71"/>
        <v>0</v>
      </c>
      <c r="CQ64">
        <f t="shared" si="4"/>
        <v>203.29240374609944</v>
      </c>
      <c r="CV64">
        <v>62</v>
      </c>
      <c r="CW64">
        <v>-12.215000000000181</v>
      </c>
      <c r="CX64">
        <f t="shared" si="72"/>
        <v>0.43207690447759656</v>
      </c>
      <c r="CY64">
        <f t="shared" si="73"/>
        <v>0</v>
      </c>
      <c r="CZ64">
        <f t="shared" si="5"/>
        <v>149.20622500000442</v>
      </c>
      <c r="DE64">
        <v>62</v>
      </c>
      <c r="DF64">
        <v>0</v>
      </c>
      <c r="DG64">
        <f t="shared" si="74"/>
        <v>0.16073158158116238</v>
      </c>
      <c r="DH64">
        <f t="shared" si="75"/>
        <v>0</v>
      </c>
      <c r="DI64">
        <f t="shared" si="6"/>
        <v>0</v>
      </c>
      <c r="DW64">
        <v>62</v>
      </c>
      <c r="DX64">
        <v>2720</v>
      </c>
      <c r="DY64">
        <f t="shared" si="78"/>
        <v>1.2311442718739092</v>
      </c>
      <c r="DZ64">
        <f t="shared" si="79"/>
        <v>2771.7846513318623</v>
      </c>
      <c r="EA64">
        <f t="shared" si="8"/>
        <v>2681.6501135625458</v>
      </c>
      <c r="EF64">
        <v>62</v>
      </c>
      <c r="EG64">
        <v>172.2</v>
      </c>
      <c r="EH64">
        <f t="shared" si="80"/>
        <v>0.95604255353429557</v>
      </c>
      <c r="EI64">
        <f t="shared" si="81"/>
        <v>0</v>
      </c>
      <c r="EJ64">
        <f t="shared" si="9"/>
        <v>29652.839999999997</v>
      </c>
      <c r="EO64">
        <v>62</v>
      </c>
      <c r="EP64">
        <v>-13.540229885057457</v>
      </c>
      <c r="EQ64">
        <f t="shared" si="82"/>
        <v>0.4990435377244844</v>
      </c>
      <c r="ER64">
        <f t="shared" si="83"/>
        <v>0</v>
      </c>
      <c r="ES64">
        <f t="shared" si="10"/>
        <v>183.33782534020307</v>
      </c>
      <c r="EX64">
        <v>62</v>
      </c>
      <c r="EY64">
        <v>4</v>
      </c>
      <c r="EZ64">
        <f t="shared" si="84"/>
        <v>0.19963481791257362</v>
      </c>
      <c r="FA64">
        <f t="shared" si="85"/>
        <v>0</v>
      </c>
      <c r="FB64">
        <f t="shared" si="11"/>
        <v>16</v>
      </c>
      <c r="FG64">
        <v>62</v>
      </c>
      <c r="FH64">
        <v>865</v>
      </c>
      <c r="FI64">
        <f t="shared" si="86"/>
        <v>1.0801840131515881</v>
      </c>
      <c r="FJ64">
        <f t="shared" si="87"/>
        <v>961.53287785995451</v>
      </c>
      <c r="FK64">
        <f t="shared" si="12"/>
        <v>9318.5965079248963</v>
      </c>
      <c r="FP64">
        <v>62</v>
      </c>
      <c r="FQ64">
        <v>302.5</v>
      </c>
      <c r="FR64" t="e">
        <f t="shared" si="88"/>
        <v>#DIV/0!</v>
      </c>
      <c r="FS64" t="e">
        <f t="shared" si="89"/>
        <v>#NUM!</v>
      </c>
      <c r="FT64" t="e">
        <f t="shared" si="13"/>
        <v>#NUM!</v>
      </c>
      <c r="FY64">
        <v>62</v>
      </c>
      <c r="FZ64">
        <v>0</v>
      </c>
      <c r="GA64">
        <f t="shared" si="90"/>
        <v>0.73611343002382712</v>
      </c>
      <c r="GB64">
        <f t="shared" si="91"/>
        <v>0</v>
      </c>
      <c r="GC64">
        <f t="shared" si="14"/>
        <v>0</v>
      </c>
      <c r="GH64">
        <v>62</v>
      </c>
      <c r="GI64">
        <v>20</v>
      </c>
      <c r="GJ64">
        <f t="shared" si="92"/>
        <v>0.81261427608921766</v>
      </c>
      <c r="GK64">
        <f t="shared" si="93"/>
        <v>0</v>
      </c>
      <c r="GL64">
        <f t="shared" si="15"/>
        <v>400</v>
      </c>
      <c r="GQ64">
        <v>62</v>
      </c>
      <c r="GR64">
        <v>5.9775280898876417</v>
      </c>
      <c r="GS64">
        <f t="shared" si="94"/>
        <v>0.45679653510851215</v>
      </c>
      <c r="GT64">
        <f t="shared" si="95"/>
        <v>0</v>
      </c>
      <c r="GU64">
        <f t="shared" si="96"/>
        <v>35.730842065395798</v>
      </c>
      <c r="GZ64">
        <v>62</v>
      </c>
      <c r="HA64">
        <v>-0.40625</v>
      </c>
      <c r="HB64">
        <f t="shared" si="97"/>
        <v>0.39743589743589741</v>
      </c>
      <c r="HC64">
        <f t="shared" si="98"/>
        <v>0</v>
      </c>
      <c r="HD64">
        <f t="shared" si="99"/>
        <v>0.1650390625</v>
      </c>
      <c r="HI64">
        <v>62</v>
      </c>
      <c r="HJ64">
        <v>0</v>
      </c>
      <c r="HK64">
        <f t="shared" si="100"/>
        <v>0.22142857142857142</v>
      </c>
      <c r="HL64">
        <f t="shared" si="101"/>
        <v>0</v>
      </c>
      <c r="HM64">
        <f t="shared" si="102"/>
        <v>0</v>
      </c>
      <c r="HR64">
        <v>141</v>
      </c>
      <c r="HS64">
        <v>40.1</v>
      </c>
      <c r="HT64" t="e">
        <f t="shared" si="103"/>
        <v>#DIV/0!</v>
      </c>
      <c r="HU64" t="e">
        <f t="shared" si="104"/>
        <v>#NUM!</v>
      </c>
      <c r="HV64" t="e">
        <f t="shared" si="105"/>
        <v>#NUM!</v>
      </c>
      <c r="IA64">
        <v>62</v>
      </c>
      <c r="IB64">
        <v>0</v>
      </c>
      <c r="IC64">
        <f t="shared" si="106"/>
        <v>9.5099595074369395E-2</v>
      </c>
      <c r="ID64">
        <f t="shared" si="107"/>
        <v>0</v>
      </c>
      <c r="IE64">
        <f t="shared" si="108"/>
        <v>0</v>
      </c>
      <c r="IJ64">
        <v>62</v>
      </c>
      <c r="IK64">
        <v>-8.1000000000000085</v>
      </c>
      <c r="IL64">
        <f t="shared" si="109"/>
        <v>8.6364502108830746E-2</v>
      </c>
      <c r="IM64">
        <f t="shared" si="110"/>
        <v>0</v>
      </c>
      <c r="IN64">
        <f t="shared" si="111"/>
        <v>65.610000000000142</v>
      </c>
      <c r="IS64">
        <v>62</v>
      </c>
      <c r="IT64">
        <v>56</v>
      </c>
      <c r="IU64">
        <f t="shared" si="112"/>
        <v>0.70977899289249158</v>
      </c>
      <c r="IV64">
        <f t="shared" si="113"/>
        <v>0</v>
      </c>
      <c r="IW64">
        <f t="shared" si="114"/>
        <v>3136</v>
      </c>
      <c r="JJ64">
        <v>62</v>
      </c>
      <c r="JK64">
        <v>1510</v>
      </c>
      <c r="JL64">
        <f t="shared" si="115"/>
        <v>1.1238172232892245</v>
      </c>
      <c r="JM64">
        <f t="shared" si="116"/>
        <v>1484.7639368317</v>
      </c>
      <c r="JN64">
        <f t="shared" si="117"/>
        <v>636.85888423442816</v>
      </c>
      <c r="JS64">
        <v>62</v>
      </c>
      <c r="JT64">
        <v>226.56739130434789</v>
      </c>
      <c r="JU64">
        <f t="shared" si="118"/>
        <v>0.94581604136921438</v>
      </c>
      <c r="JV64">
        <f t="shared" si="119"/>
        <v>0</v>
      </c>
      <c r="JW64">
        <f t="shared" si="120"/>
        <v>51332.782802457499</v>
      </c>
      <c r="KB64">
        <v>62</v>
      </c>
      <c r="KC64">
        <v>-20</v>
      </c>
      <c r="KD64">
        <f t="shared" si="121"/>
        <v>0.63307214039195792</v>
      </c>
      <c r="KE64">
        <f t="shared" si="122"/>
        <v>0</v>
      </c>
      <c r="KF64">
        <f t="shared" si="123"/>
        <v>400</v>
      </c>
      <c r="KK64">
        <v>62</v>
      </c>
      <c r="KL64">
        <v>0</v>
      </c>
      <c r="KM64">
        <f t="shared" si="124"/>
        <v>0.33645657509412213</v>
      </c>
      <c r="KN64">
        <f t="shared" si="125"/>
        <v>0</v>
      </c>
      <c r="KO64">
        <f t="shared" si="126"/>
        <v>0</v>
      </c>
      <c r="KT64">
        <v>62</v>
      </c>
      <c r="KU64">
        <v>193.59019607843123</v>
      </c>
      <c r="KV64">
        <f t="shared" si="127"/>
        <v>0.1298226426666845</v>
      </c>
      <c r="KW64">
        <f t="shared" si="128"/>
        <v>0</v>
      </c>
      <c r="KX64">
        <f t="shared" si="129"/>
        <v>37477.164017685449</v>
      </c>
      <c r="LC64">
        <v>62</v>
      </c>
      <c r="LD64">
        <v>16</v>
      </c>
      <c r="LE64">
        <f t="shared" si="130"/>
        <v>6.6370128749363572E-2</v>
      </c>
      <c r="LF64">
        <f t="shared" si="131"/>
        <v>0</v>
      </c>
      <c r="LG64">
        <f t="shared" si="132"/>
        <v>256</v>
      </c>
      <c r="LL64">
        <v>62</v>
      </c>
      <c r="LM64">
        <v>0</v>
      </c>
      <c r="LN64">
        <f t="shared" si="133"/>
        <v>0.59989880699893161</v>
      </c>
      <c r="LO64">
        <f t="shared" si="134"/>
        <v>0</v>
      </c>
      <c r="LP64">
        <f t="shared" si="29"/>
        <v>0</v>
      </c>
      <c r="LU64">
        <v>62</v>
      </c>
      <c r="LV64">
        <v>3065.9</v>
      </c>
      <c r="LW64">
        <f t="shared" si="135"/>
        <v>1.2518232705336234</v>
      </c>
      <c r="LX64">
        <f t="shared" si="136"/>
        <v>3019.7584844068833</v>
      </c>
      <c r="LY64">
        <f t="shared" si="30"/>
        <v>2129.0394612298373</v>
      </c>
      <c r="MH64">
        <f t="shared" si="31"/>
        <v>0</v>
      </c>
      <c r="MM64">
        <v>62</v>
      </c>
      <c r="MN64">
        <v>4</v>
      </c>
      <c r="MO64">
        <f t="shared" si="139"/>
        <v>0.27168585592930095</v>
      </c>
      <c r="MP64">
        <f t="shared" si="140"/>
        <v>0</v>
      </c>
      <c r="MQ64">
        <f t="shared" si="32"/>
        <v>16</v>
      </c>
      <c r="MZ64">
        <f t="shared" si="33"/>
        <v>0</v>
      </c>
      <c r="NE64">
        <v>62</v>
      </c>
      <c r="NF64">
        <v>175.8</v>
      </c>
      <c r="NG64">
        <f t="shared" si="143"/>
        <v>0.90353964291238931</v>
      </c>
      <c r="NH64">
        <f t="shared" si="144"/>
        <v>0</v>
      </c>
      <c r="NI64">
        <f t="shared" si="34"/>
        <v>30905.640000000003</v>
      </c>
      <c r="NN64">
        <v>62</v>
      </c>
      <c r="NO64">
        <v>19.999999999999993</v>
      </c>
      <c r="NP64" t="e">
        <f t="shared" si="145"/>
        <v>#DIV/0!</v>
      </c>
      <c r="NQ64" t="e">
        <f t="shared" si="146"/>
        <v>#NUM!</v>
      </c>
      <c r="NR64" t="e">
        <f t="shared" si="35"/>
        <v>#NUM!</v>
      </c>
      <c r="NW64">
        <v>62</v>
      </c>
      <c r="NX64">
        <v>-41.994949494949587</v>
      </c>
      <c r="NY64" t="e">
        <f t="shared" si="147"/>
        <v>#DIV/0!</v>
      </c>
      <c r="NZ64" t="e">
        <f t="shared" si="148"/>
        <v>#NUM!</v>
      </c>
      <c r="OA64" t="e">
        <f t="shared" si="36"/>
        <v>#NUM!</v>
      </c>
      <c r="OF64">
        <v>62</v>
      </c>
      <c r="OG64">
        <f>132-(136)</f>
        <v>-4</v>
      </c>
      <c r="OH64">
        <f t="shared" si="149"/>
        <v>7.9554999979825153E-2</v>
      </c>
      <c r="OI64">
        <f t="shared" si="150"/>
        <v>0</v>
      </c>
      <c r="OJ64">
        <f t="shared" si="37"/>
        <v>16</v>
      </c>
      <c r="OO64">
        <v>62</v>
      </c>
      <c r="OP64">
        <v>0</v>
      </c>
      <c r="OQ64">
        <f t="shared" si="151"/>
        <v>8.2185904039162358E-2</v>
      </c>
      <c r="OR64">
        <f t="shared" si="152"/>
        <v>0</v>
      </c>
      <c r="OS64">
        <f t="shared" si="38"/>
        <v>0</v>
      </c>
      <c r="PB64">
        <f t="shared" si="39"/>
        <v>0</v>
      </c>
      <c r="PG64">
        <v>62</v>
      </c>
      <c r="PH64">
        <v>-8</v>
      </c>
      <c r="PI64">
        <f t="shared" si="155"/>
        <v>0.75837399330933386</v>
      </c>
      <c r="PJ64">
        <f t="shared" si="156"/>
        <v>0</v>
      </c>
      <c r="PK64">
        <f t="shared" si="40"/>
        <v>64</v>
      </c>
      <c r="QC64">
        <f t="shared" si="42"/>
        <v>0</v>
      </c>
      <c r="QL64">
        <f t="shared" si="43"/>
        <v>0</v>
      </c>
    </row>
    <row r="65" spans="1:454" x14ac:dyDescent="0.25">
      <c r="A65">
        <v>63</v>
      </c>
      <c r="B65">
        <v>1280</v>
      </c>
      <c r="C65">
        <f t="shared" si="44"/>
        <v>1.1091883615652842</v>
      </c>
      <c r="D65">
        <f t="shared" si="45"/>
        <v>1309.3407949811733</v>
      </c>
      <c r="E65">
        <f t="shared" si="46"/>
        <v>860.88225012724456</v>
      </c>
      <c r="J65">
        <v>63</v>
      </c>
      <c r="K65">
        <v>0</v>
      </c>
      <c r="L65">
        <f t="shared" si="47"/>
        <v>0.5182673346502128</v>
      </c>
      <c r="M65">
        <f t="shared" si="48"/>
        <v>0</v>
      </c>
      <c r="N65">
        <f t="shared" si="49"/>
        <v>0</v>
      </c>
      <c r="AB65">
        <v>63</v>
      </c>
      <c r="AC65">
        <v>-9.7999999999999972</v>
      </c>
      <c r="AD65">
        <f t="shared" si="53"/>
        <v>0.58676204035903023</v>
      </c>
      <c r="AE65">
        <f t="shared" si="54"/>
        <v>0</v>
      </c>
      <c r="AF65">
        <f t="shared" si="55"/>
        <v>96.039999999999949</v>
      </c>
      <c r="BC65">
        <v>63</v>
      </c>
      <c r="BD65">
        <v>0</v>
      </c>
      <c r="BE65">
        <f t="shared" si="62"/>
        <v>0.71447246805925724</v>
      </c>
      <c r="BF65">
        <f t="shared" si="63"/>
        <v>0</v>
      </c>
      <c r="BG65">
        <f t="shared" si="0"/>
        <v>0</v>
      </c>
      <c r="BL65">
        <v>63</v>
      </c>
      <c r="BM65">
        <v>0</v>
      </c>
      <c r="BN65">
        <f t="shared" si="64"/>
        <v>0.28837363863710064</v>
      </c>
      <c r="BO65">
        <f t="shared" si="65"/>
        <v>0</v>
      </c>
      <c r="BP65">
        <f t="shared" si="1"/>
        <v>0</v>
      </c>
      <c r="CM65">
        <v>63</v>
      </c>
      <c r="CN65">
        <v>22.358064516129097</v>
      </c>
      <c r="CO65">
        <f t="shared" si="70"/>
        <v>0.94631838059966966</v>
      </c>
      <c r="CP65">
        <f t="shared" si="71"/>
        <v>0</v>
      </c>
      <c r="CQ65">
        <f t="shared" si="4"/>
        <v>499.88304890739107</v>
      </c>
      <c r="CV65">
        <v>63</v>
      </c>
      <c r="CW65">
        <v>-0.21500000000018105</v>
      </c>
      <c r="CX65">
        <f t="shared" si="72"/>
        <v>0.43904588680788037</v>
      </c>
      <c r="CY65">
        <f t="shared" si="73"/>
        <v>0</v>
      </c>
      <c r="CZ65">
        <f t="shared" si="5"/>
        <v>4.622500000007785E-2</v>
      </c>
      <c r="DE65">
        <v>63</v>
      </c>
      <c r="DF65">
        <v>0</v>
      </c>
      <c r="DG65">
        <f t="shared" si="74"/>
        <v>0.16332402644537469</v>
      </c>
      <c r="DH65">
        <f t="shared" si="75"/>
        <v>0</v>
      </c>
      <c r="DI65">
        <f t="shared" si="6"/>
        <v>0</v>
      </c>
      <c r="DW65">
        <v>63</v>
      </c>
      <c r="DX65">
        <v>3090</v>
      </c>
      <c r="DY65">
        <f t="shared" si="78"/>
        <v>1.2510014375492948</v>
      </c>
      <c r="DZ65">
        <f t="shared" si="79"/>
        <v>3009.9034097669073</v>
      </c>
      <c r="EA65">
        <f t="shared" si="8"/>
        <v>6415.4637669679587</v>
      </c>
      <c r="EF65">
        <v>63</v>
      </c>
      <c r="EG65">
        <v>212.2</v>
      </c>
      <c r="EH65">
        <f t="shared" si="80"/>
        <v>0.97146259472033258</v>
      </c>
      <c r="EI65">
        <f t="shared" si="81"/>
        <v>0</v>
      </c>
      <c r="EJ65">
        <f t="shared" si="9"/>
        <v>45028.84</v>
      </c>
      <c r="EO65">
        <v>63</v>
      </c>
      <c r="EP65">
        <v>-9.5402298850574567</v>
      </c>
      <c r="EQ65">
        <f t="shared" si="82"/>
        <v>0.50709262704262126</v>
      </c>
      <c r="ER65">
        <f t="shared" si="83"/>
        <v>0</v>
      </c>
      <c r="ES65">
        <f t="shared" si="10"/>
        <v>91.015986259743414</v>
      </c>
      <c r="EX65">
        <v>63</v>
      </c>
      <c r="EY65">
        <v>4</v>
      </c>
      <c r="EZ65">
        <f t="shared" si="84"/>
        <v>0.20285473433051834</v>
      </c>
      <c r="FA65">
        <f t="shared" si="85"/>
        <v>0</v>
      </c>
      <c r="FB65">
        <f t="shared" si="11"/>
        <v>16</v>
      </c>
      <c r="FG65">
        <v>63</v>
      </c>
      <c r="FH65">
        <v>1050</v>
      </c>
      <c r="FI65">
        <f t="shared" si="86"/>
        <v>1.0976063359443555</v>
      </c>
      <c r="FJ65">
        <f t="shared" si="87"/>
        <v>1170.4540270454527</v>
      </c>
      <c r="FK65">
        <f t="shared" si="12"/>
        <v>14509.172631466645</v>
      </c>
      <c r="FP65">
        <v>63</v>
      </c>
      <c r="FQ65">
        <v>349.5</v>
      </c>
      <c r="FR65" t="e">
        <f t="shared" si="88"/>
        <v>#DIV/0!</v>
      </c>
      <c r="FS65" t="e">
        <f t="shared" si="89"/>
        <v>#NUM!</v>
      </c>
      <c r="FT65" t="e">
        <f t="shared" si="13"/>
        <v>#NUM!</v>
      </c>
      <c r="FY65">
        <v>63</v>
      </c>
      <c r="FZ65">
        <v>0</v>
      </c>
      <c r="GA65">
        <f t="shared" si="90"/>
        <v>0.74798622728227593</v>
      </c>
      <c r="GB65">
        <f t="shared" si="91"/>
        <v>0</v>
      </c>
      <c r="GC65">
        <f t="shared" si="14"/>
        <v>0</v>
      </c>
      <c r="GH65">
        <v>63</v>
      </c>
      <c r="GI65">
        <v>24</v>
      </c>
      <c r="GJ65">
        <f t="shared" si="92"/>
        <v>0.82572095796162437</v>
      </c>
      <c r="GK65">
        <f t="shared" si="93"/>
        <v>0</v>
      </c>
      <c r="GL65">
        <f t="shared" si="15"/>
        <v>576</v>
      </c>
      <c r="GQ65">
        <v>63</v>
      </c>
      <c r="GR65">
        <v>-6.0224719101123583</v>
      </c>
      <c r="GS65">
        <f t="shared" si="94"/>
        <v>0.46416422115864947</v>
      </c>
      <c r="GT65">
        <f t="shared" si="95"/>
        <v>0</v>
      </c>
      <c r="GU65">
        <f t="shared" si="96"/>
        <v>36.270167908092397</v>
      </c>
      <c r="GZ65">
        <v>63</v>
      </c>
      <c r="HA65">
        <v>-0.40625</v>
      </c>
      <c r="HB65">
        <f t="shared" si="97"/>
        <v>0.40384615384615385</v>
      </c>
      <c r="HC65">
        <f t="shared" si="98"/>
        <v>0</v>
      </c>
      <c r="HD65">
        <f t="shared" si="99"/>
        <v>0.1650390625</v>
      </c>
      <c r="HI65">
        <v>63</v>
      </c>
      <c r="HJ65">
        <v>4</v>
      </c>
      <c r="HK65">
        <f t="shared" si="100"/>
        <v>0.22500000000000001</v>
      </c>
      <c r="HL65">
        <f t="shared" si="101"/>
        <v>0</v>
      </c>
      <c r="HM65">
        <f t="shared" si="102"/>
        <v>16</v>
      </c>
      <c r="HR65">
        <v>142</v>
      </c>
      <c r="HS65">
        <v>38.1</v>
      </c>
      <c r="HT65" t="e">
        <f t="shared" si="103"/>
        <v>#DIV/0!</v>
      </c>
      <c r="HU65" t="e">
        <f t="shared" si="104"/>
        <v>#NUM!</v>
      </c>
      <c r="HV65" t="e">
        <f t="shared" si="105"/>
        <v>#NUM!</v>
      </c>
      <c r="IA65">
        <v>63</v>
      </c>
      <c r="IB65">
        <v>0</v>
      </c>
      <c r="IC65">
        <f t="shared" si="106"/>
        <v>9.6633459511052774E-2</v>
      </c>
      <c r="ID65">
        <f t="shared" si="107"/>
        <v>0</v>
      </c>
      <c r="IE65">
        <f t="shared" si="108"/>
        <v>0</v>
      </c>
      <c r="IJ65">
        <v>63</v>
      </c>
      <c r="IK65">
        <v>35.799999999999997</v>
      </c>
      <c r="IL65">
        <f t="shared" si="109"/>
        <v>8.7757477949295754E-2</v>
      </c>
      <c r="IM65">
        <f t="shared" si="110"/>
        <v>0</v>
      </c>
      <c r="IN65">
        <f t="shared" si="111"/>
        <v>1281.6399999999999</v>
      </c>
      <c r="IS65">
        <v>63</v>
      </c>
      <c r="IT65">
        <v>-40</v>
      </c>
      <c r="IU65">
        <f t="shared" si="112"/>
        <v>0.72122704116495107</v>
      </c>
      <c r="IV65">
        <f t="shared" si="113"/>
        <v>0</v>
      </c>
      <c r="IW65">
        <f t="shared" si="114"/>
        <v>1600</v>
      </c>
      <c r="JJ65">
        <v>63</v>
      </c>
      <c r="JK65">
        <v>1690</v>
      </c>
      <c r="JL65">
        <f t="shared" si="115"/>
        <v>1.1419433075358247</v>
      </c>
      <c r="JM65">
        <f t="shared" si="116"/>
        <v>1702.1242966457746</v>
      </c>
      <c r="JN65">
        <f t="shared" si="117"/>
        <v>146.99856915474172</v>
      </c>
      <c r="JS65">
        <v>63</v>
      </c>
      <c r="JT65">
        <v>226.56739130434789</v>
      </c>
      <c r="JU65">
        <f t="shared" si="118"/>
        <v>0.96107113881065331</v>
      </c>
      <c r="JV65">
        <f t="shared" si="119"/>
        <v>0</v>
      </c>
      <c r="JW65">
        <f t="shared" si="120"/>
        <v>51332.782802457499</v>
      </c>
      <c r="KB65">
        <v>63</v>
      </c>
      <c r="KC65">
        <v>-16</v>
      </c>
      <c r="KD65">
        <f t="shared" si="121"/>
        <v>0.64328298136602169</v>
      </c>
      <c r="KE65">
        <f t="shared" si="122"/>
        <v>0</v>
      </c>
      <c r="KF65">
        <f t="shared" si="123"/>
        <v>256</v>
      </c>
      <c r="KK65">
        <v>63</v>
      </c>
      <c r="KL65">
        <v>0</v>
      </c>
      <c r="KM65">
        <f t="shared" si="124"/>
        <v>0.34188329404725315</v>
      </c>
      <c r="KN65">
        <f t="shared" si="125"/>
        <v>0</v>
      </c>
      <c r="KO65">
        <f t="shared" si="126"/>
        <v>0</v>
      </c>
      <c r="KT65">
        <v>63</v>
      </c>
      <c r="KU65">
        <v>-29.209803921568778</v>
      </c>
      <c r="KV65">
        <f t="shared" si="127"/>
        <v>0.13191655625808263</v>
      </c>
      <c r="KW65">
        <f t="shared" si="128"/>
        <v>0</v>
      </c>
      <c r="KX65">
        <f t="shared" si="129"/>
        <v>853.21264513649476</v>
      </c>
      <c r="LC65">
        <v>63</v>
      </c>
      <c r="LD65">
        <v>100</v>
      </c>
      <c r="LE65">
        <f t="shared" si="130"/>
        <v>6.7440614696933951E-2</v>
      </c>
      <c r="LF65">
        <f t="shared" si="131"/>
        <v>0</v>
      </c>
      <c r="LG65">
        <f t="shared" si="132"/>
        <v>10000</v>
      </c>
      <c r="LL65">
        <v>63</v>
      </c>
      <c r="LM65">
        <v>0</v>
      </c>
      <c r="LN65">
        <f t="shared" si="133"/>
        <v>0.60957459420859184</v>
      </c>
      <c r="LO65">
        <f t="shared" si="134"/>
        <v>0</v>
      </c>
      <c r="LP65">
        <f t="shared" si="29"/>
        <v>0</v>
      </c>
      <c r="LU65">
        <v>63</v>
      </c>
      <c r="LV65">
        <v>3325.9</v>
      </c>
      <c r="LW65">
        <f t="shared" si="135"/>
        <v>1.2720139684454561</v>
      </c>
      <c r="LX65">
        <f t="shared" si="136"/>
        <v>3261.8768207947514</v>
      </c>
      <c r="LY65">
        <f t="shared" si="30"/>
        <v>4098.9674755473834</v>
      </c>
      <c r="MH65">
        <f t="shared" si="31"/>
        <v>0</v>
      </c>
      <c r="MM65">
        <v>63</v>
      </c>
      <c r="MN65">
        <v>0</v>
      </c>
      <c r="MO65">
        <f t="shared" si="139"/>
        <v>0.2760678858636445</v>
      </c>
      <c r="MP65">
        <f t="shared" si="140"/>
        <v>0</v>
      </c>
      <c r="MQ65">
        <f t="shared" si="32"/>
        <v>0</v>
      </c>
      <c r="MZ65">
        <f t="shared" si="33"/>
        <v>0</v>
      </c>
      <c r="NE65">
        <v>63</v>
      </c>
      <c r="NF65">
        <v>207.8</v>
      </c>
      <c r="NG65">
        <f t="shared" si="143"/>
        <v>0.91811286295936334</v>
      </c>
      <c r="NH65">
        <f t="shared" si="144"/>
        <v>0</v>
      </c>
      <c r="NI65">
        <f t="shared" si="34"/>
        <v>43180.840000000004</v>
      </c>
      <c r="NN65">
        <v>63</v>
      </c>
      <c r="NO65">
        <v>23.999999999999993</v>
      </c>
      <c r="NP65" t="e">
        <f t="shared" si="145"/>
        <v>#DIV/0!</v>
      </c>
      <c r="NQ65" t="e">
        <f t="shared" si="146"/>
        <v>#NUM!</v>
      </c>
      <c r="NR65" t="e">
        <f t="shared" si="35"/>
        <v>#NUM!</v>
      </c>
      <c r="NW65">
        <v>63</v>
      </c>
      <c r="NX65">
        <v>-38.394949494949593</v>
      </c>
      <c r="NY65" t="e">
        <f t="shared" si="147"/>
        <v>#DIV/0!</v>
      </c>
      <c r="NZ65" t="e">
        <f t="shared" si="148"/>
        <v>#NUM!</v>
      </c>
      <c r="OA65" t="e">
        <f t="shared" si="36"/>
        <v>#NUM!</v>
      </c>
      <c r="OF65">
        <v>63</v>
      </c>
      <c r="OG65">
        <f>136-(136)</f>
        <v>0</v>
      </c>
      <c r="OH65">
        <f t="shared" si="149"/>
        <v>8.0838145140790074E-2</v>
      </c>
      <c r="OI65">
        <f t="shared" si="150"/>
        <v>0</v>
      </c>
      <c r="OJ65">
        <f t="shared" si="37"/>
        <v>0</v>
      </c>
      <c r="OO65">
        <v>63</v>
      </c>
      <c r="OP65">
        <v>0</v>
      </c>
      <c r="OQ65">
        <f t="shared" si="151"/>
        <v>8.3511483136568213E-2</v>
      </c>
      <c r="OR65">
        <f t="shared" si="152"/>
        <v>0</v>
      </c>
      <c r="OS65">
        <f t="shared" si="38"/>
        <v>0</v>
      </c>
      <c r="PB65">
        <f t="shared" si="39"/>
        <v>0</v>
      </c>
      <c r="PG65">
        <v>63</v>
      </c>
      <c r="PH65">
        <v>3.9999999999999929</v>
      </c>
      <c r="PI65">
        <f t="shared" si="155"/>
        <v>0.77060583191109733</v>
      </c>
      <c r="PJ65">
        <f t="shared" si="156"/>
        <v>0</v>
      </c>
      <c r="PK65">
        <f t="shared" si="40"/>
        <v>15.999999999999943</v>
      </c>
      <c r="QC65">
        <f t="shared" si="42"/>
        <v>0</v>
      </c>
      <c r="QL65">
        <f t="shared" si="43"/>
        <v>0</v>
      </c>
    </row>
    <row r="66" spans="1:454" x14ac:dyDescent="0.25">
      <c r="A66">
        <v>64</v>
      </c>
      <c r="B66">
        <v>1540</v>
      </c>
      <c r="C66">
        <f t="shared" si="44"/>
        <v>1.1267945260345744</v>
      </c>
      <c r="D66">
        <f t="shared" si="45"/>
        <v>1520.4664960386669</v>
      </c>
      <c r="E66">
        <f t="shared" si="46"/>
        <v>381.55777700741407</v>
      </c>
      <c r="J66">
        <v>64</v>
      </c>
      <c r="K66">
        <v>0</v>
      </c>
      <c r="L66">
        <f t="shared" si="47"/>
        <v>0.52649380027958126</v>
      </c>
      <c r="M66">
        <f t="shared" si="48"/>
        <v>0</v>
      </c>
      <c r="N66">
        <f t="shared" si="49"/>
        <v>0</v>
      </c>
      <c r="AB66">
        <v>64</v>
      </c>
      <c r="AC66">
        <v>-9.7999999999999972</v>
      </c>
      <c r="AD66">
        <f t="shared" si="53"/>
        <v>0.59607572353933236</v>
      </c>
      <c r="AE66">
        <f t="shared" si="54"/>
        <v>0</v>
      </c>
      <c r="AF66">
        <f t="shared" si="55"/>
        <v>96.039999999999949</v>
      </c>
      <c r="BC66">
        <v>64</v>
      </c>
      <c r="BD66">
        <v>0</v>
      </c>
      <c r="BE66">
        <f t="shared" si="62"/>
        <v>0.7258133008855947</v>
      </c>
      <c r="BF66">
        <f t="shared" si="63"/>
        <v>0</v>
      </c>
      <c r="BG66">
        <f t="shared" ref="BG66:BG118" si="165">(BF66-BD66)^2</f>
        <v>0</v>
      </c>
      <c r="BL66">
        <v>64</v>
      </c>
      <c r="BM66">
        <v>0</v>
      </c>
      <c r="BN66">
        <f t="shared" si="64"/>
        <v>0.29295099798054669</v>
      </c>
      <c r="BO66">
        <f t="shared" si="65"/>
        <v>0</v>
      </c>
      <c r="BP66">
        <f t="shared" ref="BP66:BP129" si="166">(BO66-BM66)^2</f>
        <v>0</v>
      </c>
      <c r="CM66">
        <v>64</v>
      </c>
      <c r="CN66">
        <v>38.358064516129097</v>
      </c>
      <c r="CO66">
        <f t="shared" si="70"/>
        <v>0.96133930727585493</v>
      </c>
      <c r="CP66">
        <f t="shared" si="71"/>
        <v>0</v>
      </c>
      <c r="CQ66">
        <f t="shared" ref="CQ66:CQ89" si="167">(CP66-CN66)^2</f>
        <v>1471.3411134235221</v>
      </c>
      <c r="CV66">
        <v>64</v>
      </c>
      <c r="CW66">
        <v>-4.215000000000181</v>
      </c>
      <c r="CX66">
        <f t="shared" si="72"/>
        <v>0.44601486913816418</v>
      </c>
      <c r="CY66">
        <f t="shared" si="73"/>
        <v>0</v>
      </c>
      <c r="CZ66">
        <f t="shared" ref="CZ66:CZ129" si="168">(CY66-CW66)^2</f>
        <v>17.766225000001526</v>
      </c>
      <c r="DE66">
        <v>64</v>
      </c>
      <c r="DF66">
        <v>0</v>
      </c>
      <c r="DG66">
        <f t="shared" si="74"/>
        <v>0.16591647130958698</v>
      </c>
      <c r="DH66">
        <f t="shared" si="75"/>
        <v>0</v>
      </c>
      <c r="DI66">
        <f t="shared" ref="DI66:DI129" si="169">(DH66-DF66)^2</f>
        <v>0</v>
      </c>
      <c r="DW66">
        <v>64</v>
      </c>
      <c r="DX66">
        <v>3440</v>
      </c>
      <c r="DY66">
        <f t="shared" si="78"/>
        <v>1.2708586032246805</v>
      </c>
      <c r="DZ66">
        <f t="shared" si="79"/>
        <v>3248.0221682019528</v>
      </c>
      <c r="EA66">
        <f t="shared" ref="EA66:EA68" si="170">(DZ66-DX66)^2</f>
        <v>36855.4879018793</v>
      </c>
      <c r="EF66">
        <v>64</v>
      </c>
      <c r="EG66">
        <v>265.2</v>
      </c>
      <c r="EH66">
        <f t="shared" si="80"/>
        <v>0.9868826359063696</v>
      </c>
      <c r="EI66">
        <f t="shared" si="81"/>
        <v>0</v>
      </c>
      <c r="EJ66">
        <f t="shared" ref="EJ66:EJ87" si="171">(EI66-EG66)^2</f>
        <v>70331.039999999994</v>
      </c>
      <c r="EO66">
        <v>64</v>
      </c>
      <c r="EP66">
        <v>2.4597701149425433</v>
      </c>
      <c r="EQ66">
        <f t="shared" si="82"/>
        <v>0.51514171636075812</v>
      </c>
      <c r="ER66">
        <f t="shared" si="83"/>
        <v>0</v>
      </c>
      <c r="ES66">
        <f t="shared" ref="ES66:ES129" si="172">(ER66-EP66)^2</f>
        <v>6.0504690183644527</v>
      </c>
      <c r="EX66">
        <v>64</v>
      </c>
      <c r="EY66">
        <v>4</v>
      </c>
      <c r="EZ66">
        <f t="shared" si="84"/>
        <v>0.2060746507484631</v>
      </c>
      <c r="FA66">
        <f t="shared" si="85"/>
        <v>0</v>
      </c>
      <c r="FB66">
        <f t="shared" ref="FB66:FB129" si="173">(FA66-EY66)^2</f>
        <v>16</v>
      </c>
      <c r="FG66">
        <v>64</v>
      </c>
      <c r="FH66">
        <v>1270</v>
      </c>
      <c r="FI66">
        <f t="shared" si="86"/>
        <v>1.115028658737123</v>
      </c>
      <c r="FJ66">
        <f t="shared" si="87"/>
        <v>1379.375176230951</v>
      </c>
      <c r="FK66">
        <f t="shared" ref="FK66" si="174">(FJ66-FH66)^2</f>
        <v>11962.929175551579</v>
      </c>
      <c r="FP66">
        <v>64</v>
      </c>
      <c r="FQ66">
        <v>399.95</v>
      </c>
      <c r="FR66" t="e">
        <f t="shared" si="88"/>
        <v>#DIV/0!</v>
      </c>
      <c r="FS66" t="e">
        <f t="shared" si="89"/>
        <v>#NUM!</v>
      </c>
      <c r="FT66" t="e">
        <f t="shared" ref="FT66:FT85" si="175">(FS66-FQ66)^2</f>
        <v>#NUM!</v>
      </c>
      <c r="FY66">
        <v>64</v>
      </c>
      <c r="FZ66">
        <v>0</v>
      </c>
      <c r="GA66">
        <f t="shared" si="90"/>
        <v>0.75985902454072474</v>
      </c>
      <c r="GB66">
        <f t="shared" si="91"/>
        <v>0</v>
      </c>
      <c r="GC66">
        <f t="shared" ref="GC66:GC112" si="176">(GB66-FZ66)^2</f>
        <v>0</v>
      </c>
      <c r="GH66">
        <v>64</v>
      </c>
      <c r="GI66">
        <v>31.9</v>
      </c>
      <c r="GJ66">
        <f t="shared" si="92"/>
        <v>0.83882763983403108</v>
      </c>
      <c r="GK66">
        <f t="shared" si="93"/>
        <v>0</v>
      </c>
      <c r="GL66">
        <f t="shared" ref="GL66:GL103" si="177">(GK66-GI66)^2</f>
        <v>1017.6099999999999</v>
      </c>
      <c r="GQ66">
        <v>64</v>
      </c>
      <c r="GR66">
        <v>-6.0224719101123583</v>
      </c>
      <c r="GS66">
        <f t="shared" si="94"/>
        <v>0.47153190720878674</v>
      </c>
      <c r="GT66">
        <f t="shared" si="95"/>
        <v>0</v>
      </c>
      <c r="GU66">
        <f t="shared" ref="GU66:GU129" si="178">(GT66-GR66)^2</f>
        <v>36.270167908092397</v>
      </c>
      <c r="GZ66">
        <v>64</v>
      </c>
      <c r="HA66">
        <v>-0.40625</v>
      </c>
      <c r="HB66">
        <f t="shared" si="97"/>
        <v>0.41025641025641024</v>
      </c>
      <c r="HC66">
        <f t="shared" si="98"/>
        <v>0</v>
      </c>
      <c r="HD66">
        <f t="shared" ref="HD66:HD129" si="179">(HC66-HA66)^2</f>
        <v>0.1650390625</v>
      </c>
      <c r="HI66">
        <v>64</v>
      </c>
      <c r="HJ66">
        <v>4</v>
      </c>
      <c r="HK66">
        <f t="shared" si="100"/>
        <v>0.22857142857142856</v>
      </c>
      <c r="HL66">
        <f t="shared" si="101"/>
        <v>0</v>
      </c>
      <c r="HM66">
        <f t="shared" ref="HM66:HM129" si="180">(HL66-HJ66)^2</f>
        <v>16</v>
      </c>
      <c r="HR66">
        <v>143</v>
      </c>
      <c r="HS66">
        <v>52</v>
      </c>
      <c r="HT66" t="e">
        <f t="shared" si="103"/>
        <v>#DIV/0!</v>
      </c>
      <c r="HU66" t="e">
        <f t="shared" si="104"/>
        <v>#NUM!</v>
      </c>
      <c r="HV66" t="e">
        <f t="shared" ref="HV66:HV129" si="181">(HU66-HS66)^2</f>
        <v>#NUM!</v>
      </c>
      <c r="IA66">
        <v>64</v>
      </c>
      <c r="IB66">
        <v>4</v>
      </c>
      <c r="IC66">
        <f t="shared" si="106"/>
        <v>9.8167323947736154E-2</v>
      </c>
      <c r="ID66">
        <f t="shared" si="107"/>
        <v>0</v>
      </c>
      <c r="IE66">
        <f t="shared" ref="IE66:IE129" si="182">(ID66-IB66)^2</f>
        <v>16</v>
      </c>
      <c r="IJ66">
        <v>64</v>
      </c>
      <c r="IK66">
        <v>-12.100000000000009</v>
      </c>
      <c r="IL66">
        <f t="shared" si="109"/>
        <v>8.9150453789760761E-2</v>
      </c>
      <c r="IM66">
        <f t="shared" si="110"/>
        <v>0</v>
      </c>
      <c r="IN66">
        <f t="shared" ref="IN66:IN129" si="183">(IM66-IK66)^2</f>
        <v>146.4100000000002</v>
      </c>
      <c r="IS66">
        <v>64</v>
      </c>
      <c r="IT66">
        <v>12</v>
      </c>
      <c r="IU66">
        <f t="shared" si="112"/>
        <v>0.73267508943741066</v>
      </c>
      <c r="IV66">
        <f t="shared" si="113"/>
        <v>0</v>
      </c>
      <c r="IW66">
        <f t="shared" ref="IW66:IW99" si="184">(IV66-IT66)^2</f>
        <v>144</v>
      </c>
      <c r="JJ66">
        <v>64</v>
      </c>
      <c r="JK66">
        <v>1890</v>
      </c>
      <c r="JL66">
        <f t="shared" si="115"/>
        <v>1.1600693917824252</v>
      </c>
      <c r="JM66">
        <f t="shared" si="116"/>
        <v>1919.4846564598495</v>
      </c>
      <c r="JN66">
        <f t="shared" ref="JN66:JN76" si="185">(JM66-JK66)^2</f>
        <v>869.34496655534338</v>
      </c>
      <c r="JS66">
        <v>64</v>
      </c>
      <c r="JT66">
        <v>261.56739130434789</v>
      </c>
      <c r="JU66">
        <f t="shared" si="118"/>
        <v>0.97632623625209225</v>
      </c>
      <c r="JV66">
        <f t="shared" si="119"/>
        <v>0</v>
      </c>
      <c r="JW66">
        <f t="shared" ref="JW66:JW103" si="186">(JV66-JT66)^2</f>
        <v>68417.500193761851</v>
      </c>
      <c r="KB66">
        <v>64</v>
      </c>
      <c r="KC66">
        <v>-20</v>
      </c>
      <c r="KD66">
        <f t="shared" si="121"/>
        <v>0.65349382234008557</v>
      </c>
      <c r="KE66">
        <f t="shared" si="122"/>
        <v>0</v>
      </c>
      <c r="KF66">
        <f t="shared" ref="KF66:KF129" si="187">(KE66-KC66)^2</f>
        <v>400</v>
      </c>
      <c r="KK66">
        <v>64</v>
      </c>
      <c r="KL66">
        <v>0</v>
      </c>
      <c r="KM66">
        <f t="shared" si="124"/>
        <v>0.34731001300038411</v>
      </c>
      <c r="KN66">
        <f t="shared" si="125"/>
        <v>0</v>
      </c>
      <c r="KO66">
        <f t="shared" ref="KO66:KO129" si="188">(KN66-KL66)^2</f>
        <v>0</v>
      </c>
      <c r="KT66">
        <v>64</v>
      </c>
      <c r="KU66">
        <v>-37.209803921568778</v>
      </c>
      <c r="KV66">
        <f t="shared" si="127"/>
        <v>0.13401046984948076</v>
      </c>
      <c r="KW66">
        <f t="shared" si="128"/>
        <v>0</v>
      </c>
      <c r="KX66">
        <f t="shared" ref="KX66:KX129" si="189">(KW66-KU66)^2</f>
        <v>1384.5695078815952</v>
      </c>
      <c r="LC66">
        <v>64</v>
      </c>
      <c r="LD66">
        <v>36</v>
      </c>
      <c r="LE66">
        <f t="shared" si="130"/>
        <v>6.851110064450433E-2</v>
      </c>
      <c r="LF66">
        <f t="shared" si="131"/>
        <v>0</v>
      </c>
      <c r="LG66">
        <f t="shared" ref="LG66:LG129" si="190">(LF66-LD66)^2</f>
        <v>1296</v>
      </c>
      <c r="LL66">
        <v>64</v>
      </c>
      <c r="LM66">
        <v>0</v>
      </c>
      <c r="LN66">
        <f t="shared" si="133"/>
        <v>0.61925038141825195</v>
      </c>
      <c r="LO66">
        <f t="shared" si="134"/>
        <v>0</v>
      </c>
      <c r="LP66">
        <f t="shared" ref="LP66:LP129" si="191">(LO66-LM66)^2</f>
        <v>0</v>
      </c>
      <c r="LU66">
        <v>64</v>
      </c>
      <c r="LV66">
        <v>3625.9</v>
      </c>
      <c r="LW66">
        <f t="shared" si="135"/>
        <v>1.2922046663572888</v>
      </c>
      <c r="LX66">
        <f t="shared" si="136"/>
        <v>3503.9951571826196</v>
      </c>
      <c r="LY66">
        <f t="shared" ref="LY66:LY129" si="192">(LX66-LV66)^2</f>
        <v>14860.790702330256</v>
      </c>
      <c r="MH66">
        <f t="shared" ref="MH66:MH129" si="193">(MG66-ME66)^2</f>
        <v>0</v>
      </c>
      <c r="MM66">
        <v>64</v>
      </c>
      <c r="MN66">
        <v>0</v>
      </c>
      <c r="MO66">
        <f t="shared" si="139"/>
        <v>0.28044991579798811</v>
      </c>
      <c r="MP66">
        <f t="shared" si="140"/>
        <v>0</v>
      </c>
      <c r="MQ66">
        <f t="shared" ref="MQ66:MQ129" si="194">(MP66-MN66)^2</f>
        <v>0</v>
      </c>
      <c r="MZ66">
        <f t="shared" ref="MZ66:MZ129" si="195">(MY66-MW66)^2</f>
        <v>0</v>
      </c>
      <c r="NE66">
        <v>64</v>
      </c>
      <c r="NF66">
        <v>219.8</v>
      </c>
      <c r="NG66">
        <f t="shared" si="143"/>
        <v>0.93268608300633737</v>
      </c>
      <c r="NH66">
        <f t="shared" si="144"/>
        <v>0</v>
      </c>
      <c r="NI66">
        <f t="shared" ref="NI66:NI129" si="196">(NH66-NF66)^2</f>
        <v>48312.040000000008</v>
      </c>
      <c r="NN66">
        <v>64</v>
      </c>
      <c r="NO66">
        <v>23.999999999999993</v>
      </c>
      <c r="NP66" t="e">
        <f t="shared" si="145"/>
        <v>#DIV/0!</v>
      </c>
      <c r="NQ66" t="e">
        <f t="shared" si="146"/>
        <v>#NUM!</v>
      </c>
      <c r="NR66" t="e">
        <f t="shared" ref="NR66:NR129" si="197">(NQ66-NO66)^2</f>
        <v>#NUM!</v>
      </c>
      <c r="NW66">
        <v>64</v>
      </c>
      <c r="NX66">
        <v>-33.994949494949587</v>
      </c>
      <c r="NY66" t="e">
        <f t="shared" si="147"/>
        <v>#DIV/0!</v>
      </c>
      <c r="NZ66" t="e">
        <f t="shared" si="148"/>
        <v>#NUM!</v>
      </c>
      <c r="OA66" t="e">
        <f t="shared" ref="OA66:OA129" si="198">(NZ66-NX66)^2</f>
        <v>#NUM!</v>
      </c>
      <c r="OF66">
        <v>64</v>
      </c>
      <c r="OG66">
        <f>144-(136)</f>
        <v>8</v>
      </c>
      <c r="OH66">
        <f t="shared" si="149"/>
        <v>8.2121290301754996E-2</v>
      </c>
      <c r="OI66">
        <f t="shared" si="150"/>
        <v>0</v>
      </c>
      <c r="OJ66">
        <f t="shared" ref="OJ66:OJ129" si="199">(OI66-OG66)^2</f>
        <v>64</v>
      </c>
      <c r="OO66">
        <v>64</v>
      </c>
      <c r="OP66">
        <v>0</v>
      </c>
      <c r="OQ66">
        <f t="shared" si="151"/>
        <v>8.4837062233974053E-2</v>
      </c>
      <c r="OR66">
        <f t="shared" si="152"/>
        <v>0</v>
      </c>
      <c r="OS66">
        <f t="shared" ref="OS66:OS129" si="200">(OR66-OP66)^2</f>
        <v>0</v>
      </c>
      <c r="PB66">
        <f t="shared" ref="PB66:PB129" si="201">(PA66-OY66)^2</f>
        <v>0</v>
      </c>
      <c r="PG66">
        <v>64</v>
      </c>
      <c r="PH66">
        <v>-4</v>
      </c>
      <c r="PI66">
        <f t="shared" si="155"/>
        <v>0.78283767051286079</v>
      </c>
      <c r="PJ66">
        <f t="shared" si="156"/>
        <v>0</v>
      </c>
      <c r="PK66">
        <f t="shared" ref="PK66:PK129" si="202">(PJ66-PH66)^2</f>
        <v>16</v>
      </c>
      <c r="QC66">
        <f t="shared" ref="QC66:QC129" si="203">(QB66-PZ66)^2</f>
        <v>0</v>
      </c>
      <c r="QL66">
        <f t="shared" ref="QL66:QL129" si="204">(QK66-QI66)^2</f>
        <v>0</v>
      </c>
    </row>
    <row r="67" spans="1:454" x14ac:dyDescent="0.25">
      <c r="A67">
        <v>65</v>
      </c>
      <c r="B67">
        <v>1750</v>
      </c>
      <c r="C67">
        <f t="shared" ref="C67:C84" si="205">A67/$F$2</f>
        <v>1.1444006905038648</v>
      </c>
      <c r="D67">
        <f t="shared" ref="D67:D84" si="206">IF(A67&lt;F$2,0,(F$6*F$2^G$6)*(A67-F$2))</f>
        <v>1731.5921970961608</v>
      </c>
      <c r="E67">
        <f t="shared" ref="E67:E68" si="207">(D67-B67)^2</f>
        <v>338.84720774659024</v>
      </c>
      <c r="J67">
        <v>65</v>
      </c>
      <c r="K67">
        <v>0</v>
      </c>
      <c r="L67">
        <f t="shared" ref="L67:L130" si="208">J67/$O$2</f>
        <v>0.53472026590894972</v>
      </c>
      <c r="M67">
        <f t="shared" ref="M67:M130" si="209">IF(J67&lt;O$2,0,(O$6*O$2^P$6)*(J67-O$2))</f>
        <v>0</v>
      </c>
      <c r="N67">
        <f t="shared" ref="N67:N130" si="210">(M67-K67)^2</f>
        <v>0</v>
      </c>
      <c r="AB67">
        <v>65</v>
      </c>
      <c r="AC67">
        <v>-9.7999999999999972</v>
      </c>
      <c r="AD67">
        <f t="shared" ref="AD67:AD130" si="211">AB67/$AG$2</f>
        <v>0.60538940671963437</v>
      </c>
      <c r="AE67">
        <f t="shared" ref="AE67:AE130" si="212">IF(AB67&lt;AG$2,0,(AG$6*AG$2^AH$6)*(AB67-AG$2))</f>
        <v>0</v>
      </c>
      <c r="AF67">
        <f t="shared" ref="AF67:AF123" si="213">(AE67-AC67)^2</f>
        <v>96.039999999999949</v>
      </c>
      <c r="BC67">
        <v>65</v>
      </c>
      <c r="BD67">
        <v>0</v>
      </c>
      <c r="BE67">
        <f t="shared" ref="BE67:BE118" si="214">BC67/$BH$2</f>
        <v>0.73715413371193206</v>
      </c>
      <c r="BF67">
        <f t="shared" ref="BF67:BF118" si="215">IF(BC67&lt;BH$2,0,(BH$6*BH$2^BI$6)*(BC67-BH$2))</f>
        <v>0</v>
      </c>
      <c r="BG67">
        <f t="shared" si="165"/>
        <v>0</v>
      </c>
      <c r="BL67">
        <v>65</v>
      </c>
      <c r="BM67">
        <v>0</v>
      </c>
      <c r="BN67">
        <f t="shared" ref="BN67:BN130" si="216">BL67/$BQ$2</f>
        <v>0.29752835732399274</v>
      </c>
      <c r="BO67">
        <f t="shared" ref="BO67:BO130" si="217">IF(BL67&lt;BQ$2,0,(BQ$6*BQ$2^BR$6)*(BL67-BQ$2))</f>
        <v>0</v>
      </c>
      <c r="BP67">
        <f t="shared" si="166"/>
        <v>0</v>
      </c>
      <c r="CM67">
        <v>65</v>
      </c>
      <c r="CN67">
        <v>62.158064516129095</v>
      </c>
      <c r="CO67">
        <f t="shared" ref="CO67:CO89" si="218">CM67/$CR$2</f>
        <v>0.97636023395204019</v>
      </c>
      <c r="CP67">
        <f t="shared" ref="CP67:CP89" si="219">IF(CM67&lt;CR$2,0,(CR$6*CR$2^CS$6)*(CM67-CR$2))</f>
        <v>0</v>
      </c>
      <c r="CQ67">
        <f t="shared" si="167"/>
        <v>3863.6249843912669</v>
      </c>
      <c r="CV67">
        <v>65</v>
      </c>
      <c r="CW67">
        <v>-12.215000000000181</v>
      </c>
      <c r="CX67">
        <f t="shared" ref="CX67:CX130" si="220">CV67/$DA$2</f>
        <v>0.452983851468448</v>
      </c>
      <c r="CY67">
        <f t="shared" ref="CY67:CY130" si="221">IF(CV67&lt;DA$2,0,(DA$6*DA$2^DB$6)*(CV67-DA$2))</f>
        <v>0</v>
      </c>
      <c r="CZ67">
        <f t="shared" si="168"/>
        <v>149.20622500000442</v>
      </c>
      <c r="DE67">
        <v>65</v>
      </c>
      <c r="DF67">
        <v>0</v>
      </c>
      <c r="DG67">
        <f t="shared" ref="DG67:DG130" si="222">DE67/$DJ$2</f>
        <v>0.16850891617379929</v>
      </c>
      <c r="DH67">
        <f t="shared" ref="DH67:DH130" si="223">IF(DE67&lt;DJ$2,0,(DJ$6*DJ$2^DK$6)*(DE67-DJ$2))</f>
        <v>0</v>
      </c>
      <c r="DI67">
        <f t="shared" si="169"/>
        <v>0</v>
      </c>
      <c r="DW67">
        <v>65</v>
      </c>
      <c r="DX67">
        <v>3710</v>
      </c>
      <c r="DY67">
        <f t="shared" ref="DY67:DY68" si="224">DW67/$EB$2</f>
        <v>1.2907157689000661</v>
      </c>
      <c r="DZ67">
        <f t="shared" ref="DZ67:DZ68" si="225">IF(DW67&lt;EB$2,0,(EB$6*EB$2^EC$6)*(DW67-EB$2))</f>
        <v>3486.1409266369978</v>
      </c>
      <c r="EA67">
        <f t="shared" si="170"/>
        <v>50112.884726941978</v>
      </c>
      <c r="EF67">
        <v>65</v>
      </c>
      <c r="EG67">
        <v>339.2</v>
      </c>
      <c r="EH67">
        <f t="shared" ref="EH67:EH87" si="226">EF67/$EK$2</f>
        <v>1.0023026770924066</v>
      </c>
      <c r="EI67">
        <f t="shared" ref="EI67:EI87" si="227">IF(EF67&lt;EK$2,0,(EK$6*EK$2^EL$6)*(EF67-EK$2))</f>
        <v>27.612732818175946</v>
      </c>
      <c r="EJ67">
        <f t="shared" si="171"/>
        <v>97086.625069837391</v>
      </c>
      <c r="EO67">
        <v>65</v>
      </c>
      <c r="EP67">
        <v>-17.540229885057457</v>
      </c>
      <c r="EQ67">
        <f t="shared" ref="EQ67:EQ130" si="228">EO67/$ET$2</f>
        <v>0.52319080567889498</v>
      </c>
      <c r="ER67">
        <f t="shared" ref="ER67:ER130" si="229">IF(EO67&lt;ET$2,0,(ET$6*ET$2^EU$6)*(EO67-ET$2))</f>
        <v>0</v>
      </c>
      <c r="ES67">
        <f t="shared" si="172"/>
        <v>307.65966442066269</v>
      </c>
      <c r="EX67">
        <v>65</v>
      </c>
      <c r="EY67">
        <v>4</v>
      </c>
      <c r="EZ67">
        <f t="shared" ref="EZ67:EZ130" si="230">EX67/$FC$2</f>
        <v>0.20929456716640782</v>
      </c>
      <c r="FA67">
        <f t="shared" ref="FA67:FA130" si="231">IF(EX67&lt;FC$2,0,(FC$6*FC$2^FD$6)*(EX67-FC$2))</f>
        <v>0</v>
      </c>
      <c r="FB67">
        <f t="shared" si="173"/>
        <v>16</v>
      </c>
      <c r="FG67">
        <v>65</v>
      </c>
      <c r="FH67">
        <v>1440</v>
      </c>
      <c r="FI67">
        <f t="shared" ref="FI67:FI77" si="232">FG67/$FL$2</f>
        <v>1.1324509815298907</v>
      </c>
      <c r="FJ67">
        <f t="shared" ref="FJ67:FJ77" si="233">IF(FG67&lt;FL$2,0,(FL$6*FL$2^FM$6)*(FG67-FL$2))</f>
        <v>1588.296325416449</v>
      </c>
      <c r="FP67">
        <v>65</v>
      </c>
      <c r="FQ67">
        <v>454.55</v>
      </c>
      <c r="FR67" t="e">
        <f t="shared" ref="FR67:FR85" si="234">FP67/$FU$2</f>
        <v>#DIV/0!</v>
      </c>
      <c r="FS67" t="e">
        <f t="shared" ref="FS67:FS85" si="235">IF(FP67&lt;FU$2,0,(FU$6*FU$2^FV$6)*(FP67-FU$2))</f>
        <v>#NUM!</v>
      </c>
      <c r="FT67" t="e">
        <f t="shared" si="175"/>
        <v>#NUM!</v>
      </c>
      <c r="FY67">
        <v>65</v>
      </c>
      <c r="FZ67">
        <v>4</v>
      </c>
      <c r="GA67">
        <f t="shared" ref="GA67:GA112" si="236">FY67/$GD$2</f>
        <v>0.77173182179917355</v>
      </c>
      <c r="GB67">
        <f t="shared" ref="GB67:GB112" si="237">IF(FY67&lt;GD$2,0,(GD$6*GD$2^GE$6)*(FY67-GD$2))</f>
        <v>0</v>
      </c>
      <c r="GC67">
        <f t="shared" si="176"/>
        <v>16</v>
      </c>
      <c r="GH67">
        <v>65</v>
      </c>
      <c r="GI67">
        <v>44.1</v>
      </c>
      <c r="GJ67">
        <f t="shared" ref="GJ67:GJ103" si="238">GH67/GM$2</f>
        <v>0.85193432170643779</v>
      </c>
      <c r="GK67">
        <f t="shared" ref="GK67:GK103" si="239">IF(GH67&lt;GM$2,0,(GM$6*GM$2^GN$6)*(GH67-GM$2))</f>
        <v>0</v>
      </c>
      <c r="GL67">
        <f t="shared" si="177"/>
        <v>1944.8100000000002</v>
      </c>
      <c r="GQ67">
        <v>65</v>
      </c>
      <c r="GR67">
        <v>-2.0224719101123583</v>
      </c>
      <c r="GS67">
        <f t="shared" ref="GS67:GS130" si="240">GQ67/GV$2</f>
        <v>0.47889959325892406</v>
      </c>
      <c r="GT67">
        <f t="shared" ref="GT67:GT130" si="241">IF(GQ67&lt;GV$2,0,(GV$6*GV$2^GW$6)*(GQ67-GV$2))</f>
        <v>0</v>
      </c>
      <c r="GU67">
        <f t="shared" si="178"/>
        <v>4.0903926271935314</v>
      </c>
      <c r="GZ67">
        <v>65</v>
      </c>
      <c r="HA67">
        <v>4.59375</v>
      </c>
      <c r="HB67">
        <f t="shared" ref="HB67:HB130" si="242">GZ67/HE$2</f>
        <v>0.41666666666666669</v>
      </c>
      <c r="HC67">
        <f t="shared" ref="HC67:HC130" si="243">IF(GZ67&lt;HE$2,0,(HE$6*HE$2^HF$6)*(GZ67-HE$2))</f>
        <v>0</v>
      </c>
      <c r="HD67">
        <f t="shared" si="179"/>
        <v>21.1025390625</v>
      </c>
      <c r="HI67">
        <v>65</v>
      </c>
      <c r="HJ67">
        <v>0</v>
      </c>
      <c r="HK67">
        <f t="shared" ref="HK67:HK130" si="244">HI67/HN$2</f>
        <v>0.23214285714285715</v>
      </c>
      <c r="HL67">
        <f t="shared" ref="HL67:HL130" si="245">IF(HI67&lt;HN$2,0,(HN$6*HN$2^HO$6)*(HI67-HN$2))</f>
        <v>0</v>
      </c>
      <c r="HM67">
        <f t="shared" si="180"/>
        <v>0</v>
      </c>
      <c r="HR67">
        <v>144</v>
      </c>
      <c r="HS67">
        <v>82</v>
      </c>
      <c r="HT67" t="e">
        <f t="shared" ref="HT67:HT130" si="246">HR67/HW$2</f>
        <v>#DIV/0!</v>
      </c>
      <c r="HU67" t="e">
        <f t="shared" ref="HU67:HU130" si="247">IF(HR67&lt;HW$2,0,(HW$6*HW$2^HX$6)*(HR67-HW$2))</f>
        <v>#NUM!</v>
      </c>
      <c r="HV67" t="e">
        <f t="shared" si="181"/>
        <v>#NUM!</v>
      </c>
      <c r="IA67">
        <v>65</v>
      </c>
      <c r="IB67">
        <v>4</v>
      </c>
      <c r="IC67">
        <f t="shared" ref="IC67:IC130" si="248">IA67/IF$2</f>
        <v>9.970118838441952E-2</v>
      </c>
      <c r="ID67">
        <f t="shared" ref="ID67:ID130" si="249">IF(IA67&lt;IF$2,0,(IF$6*IF$2^IG$6)*(IA67-IF$2))</f>
        <v>0</v>
      </c>
      <c r="IE67">
        <f t="shared" si="182"/>
        <v>16</v>
      </c>
      <c r="IJ67">
        <v>65</v>
      </c>
      <c r="IK67">
        <v>-4.1000000000000085</v>
      </c>
      <c r="IL67">
        <f t="shared" ref="IL67:IL130" si="250">IJ67/IO$2</f>
        <v>9.0543429630225783E-2</v>
      </c>
      <c r="IM67">
        <f t="shared" ref="IM67:IM130" si="251">IF(IJ67&lt;IO$2,0,(IO$6*IO$2^IP$6)*(IJ67-IO$2))</f>
        <v>0</v>
      </c>
      <c r="IN67">
        <f t="shared" si="183"/>
        <v>16.81000000000007</v>
      </c>
      <c r="IS67">
        <v>65</v>
      </c>
      <c r="IT67">
        <v>16</v>
      </c>
      <c r="IU67">
        <f t="shared" ref="IU67:IU130" si="252">IS67/IX$2</f>
        <v>0.74412313770987015</v>
      </c>
      <c r="IV67">
        <f t="shared" ref="IV67:IV130" si="253">IF(IS67&lt;IX$2,0,(IX$6*IX$2^IY$6)*(IS67-IX$2))</f>
        <v>0</v>
      </c>
      <c r="IW67">
        <f t="shared" si="184"/>
        <v>256</v>
      </c>
      <c r="JJ67">
        <v>65</v>
      </c>
      <c r="JK67">
        <v>2140</v>
      </c>
      <c r="JL67">
        <f t="shared" ref="JL67:JL76" si="254">JJ67/JO$2</f>
        <v>1.1781954760290256</v>
      </c>
      <c r="JM67">
        <f t="shared" ref="JM67:JM76" si="255">IF(JJ67&lt;JO$2,0,(JO$6*JO$2^JP$6)*(JJ67-JO$2))</f>
        <v>2136.8450162739241</v>
      </c>
      <c r="JN67">
        <f t="shared" si="185"/>
        <v>9.9539223118037548</v>
      </c>
      <c r="JS67">
        <v>65</v>
      </c>
      <c r="JT67">
        <v>331.56739130434789</v>
      </c>
      <c r="JU67">
        <f t="shared" ref="JU67:JU90" si="256">JS67/JX$2</f>
        <v>0.99158133369353119</v>
      </c>
      <c r="JV67">
        <f t="shared" ref="JV67:JV90" si="257">IF(JS67&lt;JX$2,0,(JX$6*JX$2^JY$6)*(JS67-JX$2))</f>
        <v>0</v>
      </c>
      <c r="JW67">
        <f t="shared" si="186"/>
        <v>109936.93497637055</v>
      </c>
      <c r="KB67">
        <v>65</v>
      </c>
      <c r="KC67">
        <v>-20</v>
      </c>
      <c r="KD67">
        <f t="shared" ref="KD67:KD130" si="258">KB67/KG$2</f>
        <v>0.66370466331414935</v>
      </c>
      <c r="KE67">
        <f t="shared" ref="KE67:KE130" si="259">IF(KB67&lt;KG$2,0,(KG$6*KG$2^KH$6)*(KB67-KG$2))</f>
        <v>0</v>
      </c>
      <c r="KF67">
        <f t="shared" si="187"/>
        <v>400</v>
      </c>
      <c r="KK67">
        <v>65</v>
      </c>
      <c r="KL67">
        <v>88.2</v>
      </c>
      <c r="KM67">
        <f t="shared" ref="KM67:KM130" si="260">KK67/KP$2</f>
        <v>0.35273673195351513</v>
      </c>
      <c r="KN67">
        <f t="shared" ref="KN67:KN130" si="261">IF(KK67&lt;KP$2,0,(KP$6*KP$2^KQ$6)*(KK67-KP$2))</f>
        <v>0</v>
      </c>
      <c r="KO67">
        <f t="shared" si="188"/>
        <v>7779.2400000000007</v>
      </c>
      <c r="KT67">
        <v>65</v>
      </c>
      <c r="KU67">
        <v>-37.209803921568778</v>
      </c>
      <c r="KV67">
        <f t="shared" ref="KV67:KV130" si="262">KT67/KY$2</f>
        <v>0.13610438344087891</v>
      </c>
      <c r="KW67">
        <f t="shared" ref="KW67:KW130" si="263">IF(KT67&lt;KY$2,0,(KY$6*KY$2^KZ$6)*(KT67-KY$2))</f>
        <v>0</v>
      </c>
      <c r="KX67">
        <f t="shared" si="189"/>
        <v>1384.5695078815952</v>
      </c>
      <c r="LC67">
        <v>65</v>
      </c>
      <c r="LD67">
        <v>59</v>
      </c>
      <c r="LE67">
        <f t="shared" ref="LE67:LE130" si="264">LC67/LH$2</f>
        <v>6.958158659207471E-2</v>
      </c>
      <c r="LF67">
        <f t="shared" ref="LF67:LF130" si="265">IF(LC67&lt;LH$2,0,(LH$6*LH$2^LI$6)*(LC67-LH$2))</f>
        <v>0</v>
      </c>
      <c r="LG67">
        <f t="shared" si="190"/>
        <v>3481</v>
      </c>
      <c r="LL67">
        <v>65</v>
      </c>
      <c r="LM67">
        <v>0</v>
      </c>
      <c r="LN67">
        <f t="shared" ref="LN67:LN130" si="266">LL67/LQ$2</f>
        <v>0.62892616862791217</v>
      </c>
      <c r="LO67">
        <f t="shared" ref="LO67:LO130" si="267">IF(LL67&lt;LQ$2,0,(LQ$6*LQ$2^LR$6)*(LL67-LQ$2))</f>
        <v>0</v>
      </c>
      <c r="LP67">
        <f t="shared" si="191"/>
        <v>0</v>
      </c>
      <c r="LU67">
        <v>65</v>
      </c>
      <c r="LV67">
        <v>3895.9</v>
      </c>
      <c r="LW67">
        <f t="shared" ref="LW67:LW68" si="268">LU67/LZ$2</f>
        <v>1.3123953642691213</v>
      </c>
      <c r="LX67">
        <f t="shared" ref="LX67:LX68" si="269">IF(LU67&lt;LZ$2,0,(LZ$6*LZ$2^MA$6)*(LU67-LZ$2))</f>
        <v>3746.1134935704877</v>
      </c>
      <c r="LY67">
        <f t="shared" si="192"/>
        <v>22435.997508358367</v>
      </c>
      <c r="MH67">
        <f t="shared" si="193"/>
        <v>0</v>
      </c>
      <c r="MM67">
        <v>65</v>
      </c>
      <c r="MN67">
        <v>0</v>
      </c>
      <c r="MO67">
        <f t="shared" ref="MO67:MO130" si="270">MM67/MR$2</f>
        <v>0.28483194573233167</v>
      </c>
      <c r="MP67">
        <f t="shared" ref="MP67:MP130" si="271">IF(MM67&lt;MR$2,0,(MR$6*MR$2^MS$6)*(MM67-MR$2))</f>
        <v>0</v>
      </c>
      <c r="MQ67">
        <f t="shared" si="194"/>
        <v>0</v>
      </c>
      <c r="MZ67">
        <f t="shared" si="195"/>
        <v>0</v>
      </c>
      <c r="NE67">
        <v>65</v>
      </c>
      <c r="NF67">
        <v>294.8</v>
      </c>
      <c r="NG67">
        <f t="shared" ref="NG67:NG94" si="272">NE67/NJ$2</f>
        <v>0.94725930305331141</v>
      </c>
      <c r="NH67">
        <f t="shared" ref="NH67:NH94" si="273">IF(NE67&lt;NJ$2,0,(NJ$6*NJ$2^NK$6)*(NE67-NJ$2))</f>
        <v>0</v>
      </c>
      <c r="NI67">
        <f t="shared" si="196"/>
        <v>86907.040000000008</v>
      </c>
      <c r="NN67">
        <v>65</v>
      </c>
      <c r="NO67">
        <v>28.1</v>
      </c>
      <c r="NP67" t="e">
        <f t="shared" ref="NP67:NP121" si="274">NN67/NS$2</f>
        <v>#DIV/0!</v>
      </c>
      <c r="NQ67" t="e">
        <f t="shared" ref="NQ67:NQ121" si="275">IF(NN67&lt;NS$2,0,(NS$6*NS$2^NT$6)*(NN67-NS$2))</f>
        <v>#NUM!</v>
      </c>
      <c r="NR67" t="e">
        <f t="shared" si="197"/>
        <v>#NUM!</v>
      </c>
      <c r="NW67">
        <v>65</v>
      </c>
      <c r="NX67">
        <v>-33.994949494949587</v>
      </c>
      <c r="NY67" t="e">
        <f t="shared" ref="NY67:NY130" si="276">NW67/OB$2</f>
        <v>#DIV/0!</v>
      </c>
      <c r="NZ67" t="e">
        <f t="shared" ref="NZ67:NZ130" si="277">IF(NW67&lt;OB$2,0,(OB$6*OB$2^OC$6)*(NW67-OB$2))</f>
        <v>#NUM!</v>
      </c>
      <c r="OA67" t="e">
        <f t="shared" si="198"/>
        <v>#NUM!</v>
      </c>
      <c r="OF67">
        <v>65</v>
      </c>
      <c r="OG67">
        <f>132-(136)</f>
        <v>-4</v>
      </c>
      <c r="OH67">
        <f t="shared" ref="OH67:OH130" si="278">OF67/OK$2</f>
        <v>8.3404435462719917E-2</v>
      </c>
      <c r="OI67">
        <f t="shared" ref="OI67:OI130" si="279">IF(OF67&lt;OK$2,0,(OK$6*OK$2^OL$6)*(OF67-OK$2))</f>
        <v>0</v>
      </c>
      <c r="OJ67">
        <f t="shared" si="199"/>
        <v>16</v>
      </c>
      <c r="OO67">
        <v>65</v>
      </c>
      <c r="OP67">
        <v>0</v>
      </c>
      <c r="OQ67">
        <f t="shared" ref="OQ67:OQ130" si="280">OO67/OT$2</f>
        <v>8.6162641331379894E-2</v>
      </c>
      <c r="OR67">
        <f t="shared" ref="OR67:OR130" si="281">IF(OO67&lt;OT$2,0,(OT$6*OT$2^OU$6)*(OO67-OT$2))</f>
        <v>0</v>
      </c>
      <c r="OS67">
        <f t="shared" si="200"/>
        <v>0</v>
      </c>
      <c r="PB67">
        <f t="shared" si="201"/>
        <v>0</v>
      </c>
      <c r="PG67">
        <v>65</v>
      </c>
      <c r="PH67">
        <v>-8</v>
      </c>
      <c r="PI67">
        <f t="shared" ref="PI67:PI108" si="282">PG67/PL$2</f>
        <v>0.79506950911462426</v>
      </c>
      <c r="PJ67">
        <f t="shared" ref="PJ67:PJ108" si="283">IF(PG67&lt;PL$2,0,(PL$6*PL$2^PM$6)*(PG67-PL$2))</f>
        <v>0</v>
      </c>
      <c r="PK67">
        <f t="shared" si="202"/>
        <v>64</v>
      </c>
      <c r="QC67">
        <f t="shared" si="203"/>
        <v>0</v>
      </c>
      <c r="QL67">
        <f t="shared" si="204"/>
        <v>0</v>
      </c>
    </row>
    <row r="68" spans="1:454" x14ac:dyDescent="0.25">
      <c r="A68">
        <v>66</v>
      </c>
      <c r="B68">
        <v>1900</v>
      </c>
      <c r="C68">
        <f t="shared" si="205"/>
        <v>1.162006854973155</v>
      </c>
      <c r="D68">
        <f t="shared" si="206"/>
        <v>1942.7178981536545</v>
      </c>
      <c r="E68">
        <f t="shared" si="207"/>
        <v>1824.8188226659952</v>
      </c>
      <c r="J68">
        <v>66</v>
      </c>
      <c r="K68">
        <v>0</v>
      </c>
      <c r="L68">
        <f t="shared" si="208"/>
        <v>0.54294673153831818</v>
      </c>
      <c r="M68">
        <f t="shared" si="209"/>
        <v>0</v>
      </c>
      <c r="N68">
        <f t="shared" si="210"/>
        <v>0</v>
      </c>
      <c r="AB68">
        <v>66</v>
      </c>
      <c r="AC68">
        <v>-9.7999999999999972</v>
      </c>
      <c r="AD68">
        <f t="shared" si="211"/>
        <v>0.61470308989993649</v>
      </c>
      <c r="AE68">
        <f t="shared" si="212"/>
        <v>0</v>
      </c>
      <c r="AF68">
        <f t="shared" si="213"/>
        <v>96.039999999999949</v>
      </c>
      <c r="BC68">
        <v>66</v>
      </c>
      <c r="BD68">
        <v>0</v>
      </c>
      <c r="BE68">
        <f t="shared" si="214"/>
        <v>0.74849496653826952</v>
      </c>
      <c r="BF68">
        <f t="shared" si="215"/>
        <v>0</v>
      </c>
      <c r="BG68">
        <f t="shared" si="165"/>
        <v>0</v>
      </c>
      <c r="BL68">
        <v>66</v>
      </c>
      <c r="BM68">
        <v>0</v>
      </c>
      <c r="BN68">
        <f t="shared" si="216"/>
        <v>0.3021057166674388</v>
      </c>
      <c r="BO68">
        <f t="shared" si="217"/>
        <v>0</v>
      </c>
      <c r="BP68">
        <f t="shared" si="166"/>
        <v>0</v>
      </c>
      <c r="CM68">
        <v>66</v>
      </c>
      <c r="CN68">
        <v>106.15806451612909</v>
      </c>
      <c r="CO68">
        <f t="shared" si="218"/>
        <v>0.99138116062822534</v>
      </c>
      <c r="CP68">
        <f t="shared" si="219"/>
        <v>0</v>
      </c>
      <c r="CQ68">
        <f t="shared" si="167"/>
        <v>11269.534661810625</v>
      </c>
      <c r="CV68">
        <v>66</v>
      </c>
      <c r="CW68">
        <v>-12.215000000000181</v>
      </c>
      <c r="CX68">
        <f t="shared" si="220"/>
        <v>0.45995283379873181</v>
      </c>
      <c r="CY68">
        <f t="shared" si="221"/>
        <v>0</v>
      </c>
      <c r="CZ68">
        <f t="shared" si="168"/>
        <v>149.20622500000442</v>
      </c>
      <c r="DE68">
        <v>66</v>
      </c>
      <c r="DF68">
        <v>0</v>
      </c>
      <c r="DG68">
        <f t="shared" si="222"/>
        <v>0.17110136103801157</v>
      </c>
      <c r="DH68">
        <f t="shared" si="223"/>
        <v>0</v>
      </c>
      <c r="DI68">
        <f t="shared" si="169"/>
        <v>0</v>
      </c>
      <c r="DW68">
        <v>65.72</v>
      </c>
      <c r="DX68">
        <v>4010</v>
      </c>
      <c r="DY68">
        <f t="shared" si="224"/>
        <v>1.3050129281863438</v>
      </c>
      <c r="DZ68">
        <f t="shared" si="225"/>
        <v>3657.5864327102299</v>
      </c>
      <c r="EA68">
        <f t="shared" si="170"/>
        <v>124195.3224099013</v>
      </c>
      <c r="EF68">
        <v>66</v>
      </c>
      <c r="EG68">
        <v>436.2</v>
      </c>
      <c r="EH68">
        <f t="shared" si="226"/>
        <v>1.0177227182784436</v>
      </c>
      <c r="EI68">
        <f t="shared" si="227"/>
        <v>212.52336519446996</v>
      </c>
      <c r="EJ68">
        <f t="shared" si="171"/>
        <v>50031.236957926449</v>
      </c>
      <c r="EO68">
        <v>66</v>
      </c>
      <c r="EP68">
        <v>-13.540229885057457</v>
      </c>
      <c r="EQ68">
        <f t="shared" si="228"/>
        <v>0.53123989499703184</v>
      </c>
      <c r="ER68">
        <f t="shared" si="229"/>
        <v>0</v>
      </c>
      <c r="ES68">
        <f t="shared" si="172"/>
        <v>183.33782534020307</v>
      </c>
      <c r="EX68">
        <v>66</v>
      </c>
      <c r="EY68">
        <v>4</v>
      </c>
      <c r="EZ68">
        <f t="shared" si="230"/>
        <v>0.21251448358435254</v>
      </c>
      <c r="FA68">
        <f t="shared" si="231"/>
        <v>0</v>
      </c>
      <c r="FB68">
        <f t="shared" si="173"/>
        <v>16</v>
      </c>
      <c r="FG68">
        <v>66</v>
      </c>
      <c r="FH68">
        <v>1620</v>
      </c>
      <c r="FI68">
        <f t="shared" si="232"/>
        <v>1.1498733043226581</v>
      </c>
      <c r="FJ68">
        <f t="shared" si="233"/>
        <v>1797.2174746019473</v>
      </c>
      <c r="FP68">
        <v>66</v>
      </c>
      <c r="FQ68">
        <v>512.54999999999995</v>
      </c>
      <c r="FR68" t="e">
        <f t="shared" si="234"/>
        <v>#DIV/0!</v>
      </c>
      <c r="FS68" t="e">
        <f t="shared" si="235"/>
        <v>#NUM!</v>
      </c>
      <c r="FT68" t="e">
        <f t="shared" si="175"/>
        <v>#NUM!</v>
      </c>
      <c r="FY68">
        <v>66</v>
      </c>
      <c r="FZ68">
        <v>0</v>
      </c>
      <c r="GA68">
        <f t="shared" si="236"/>
        <v>0.78360461905762235</v>
      </c>
      <c r="GB68">
        <f t="shared" si="237"/>
        <v>0</v>
      </c>
      <c r="GC68">
        <f t="shared" si="176"/>
        <v>0</v>
      </c>
      <c r="GH68">
        <v>66</v>
      </c>
      <c r="GI68">
        <v>60.1</v>
      </c>
      <c r="GJ68">
        <f t="shared" si="238"/>
        <v>0.86504100357884461</v>
      </c>
      <c r="GK68">
        <f t="shared" si="239"/>
        <v>0</v>
      </c>
      <c r="GL68">
        <f t="shared" si="177"/>
        <v>3612.01</v>
      </c>
      <c r="GQ68">
        <v>66</v>
      </c>
      <c r="GR68">
        <v>-2.0224719101123583</v>
      </c>
      <c r="GS68">
        <f t="shared" si="240"/>
        <v>0.48626727930906133</v>
      </c>
      <c r="GT68">
        <f t="shared" si="241"/>
        <v>0</v>
      </c>
      <c r="GU68">
        <f t="shared" si="178"/>
        <v>4.0903926271935314</v>
      </c>
      <c r="GZ68">
        <v>66</v>
      </c>
      <c r="HA68">
        <v>22.09375</v>
      </c>
      <c r="HB68">
        <f t="shared" si="242"/>
        <v>0.42307692307692307</v>
      </c>
      <c r="HC68">
        <f t="shared" si="243"/>
        <v>0</v>
      </c>
      <c r="HD68">
        <f t="shared" si="179"/>
        <v>488.1337890625</v>
      </c>
      <c r="HI68">
        <v>66</v>
      </c>
      <c r="HJ68">
        <v>0</v>
      </c>
      <c r="HK68">
        <f t="shared" si="244"/>
        <v>0.23571428571428571</v>
      </c>
      <c r="HL68">
        <f t="shared" si="245"/>
        <v>0</v>
      </c>
      <c r="HM68">
        <f t="shared" si="180"/>
        <v>0</v>
      </c>
      <c r="HR68">
        <v>145</v>
      </c>
      <c r="HS68">
        <v>42.1</v>
      </c>
      <c r="HT68" t="e">
        <f t="shared" si="246"/>
        <v>#DIV/0!</v>
      </c>
      <c r="HU68" t="e">
        <f t="shared" si="247"/>
        <v>#NUM!</v>
      </c>
      <c r="HV68" t="e">
        <f t="shared" si="181"/>
        <v>#NUM!</v>
      </c>
      <c r="IA68">
        <v>66</v>
      </c>
      <c r="IB68">
        <v>0</v>
      </c>
      <c r="IC68">
        <f t="shared" si="248"/>
        <v>0.1012350528211029</v>
      </c>
      <c r="ID68">
        <f t="shared" si="249"/>
        <v>0</v>
      </c>
      <c r="IE68">
        <f t="shared" si="182"/>
        <v>0</v>
      </c>
      <c r="IJ68">
        <v>66</v>
      </c>
      <c r="IK68">
        <v>4</v>
      </c>
      <c r="IL68">
        <f t="shared" si="250"/>
        <v>9.1936405470690791E-2</v>
      </c>
      <c r="IM68">
        <f t="shared" si="251"/>
        <v>0</v>
      </c>
      <c r="IN68">
        <f t="shared" si="183"/>
        <v>16</v>
      </c>
      <c r="IS68">
        <v>66</v>
      </c>
      <c r="IT68">
        <v>25</v>
      </c>
      <c r="IU68">
        <f t="shared" si="252"/>
        <v>0.75557118598232975</v>
      </c>
      <c r="IV68">
        <f t="shared" si="253"/>
        <v>0</v>
      </c>
      <c r="IW68">
        <f t="shared" si="184"/>
        <v>625</v>
      </c>
      <c r="JJ68">
        <v>66</v>
      </c>
      <c r="JK68">
        <v>2340</v>
      </c>
      <c r="JL68">
        <f t="shared" si="254"/>
        <v>1.1963215602756261</v>
      </c>
      <c r="JM68">
        <f t="shared" si="255"/>
        <v>2354.205376087999</v>
      </c>
      <c r="JN68">
        <f t="shared" si="185"/>
        <v>201.79270980149255</v>
      </c>
      <c r="JS68">
        <v>66</v>
      </c>
      <c r="JT68">
        <v>405.56739130434789</v>
      </c>
      <c r="JU68">
        <f t="shared" si="256"/>
        <v>1.0068364311349702</v>
      </c>
      <c r="JV68">
        <f t="shared" si="257"/>
        <v>81.979599737321067</v>
      </c>
      <c r="JW68">
        <f t="shared" si="186"/>
        <v>104709.05885122561</v>
      </c>
      <c r="KB68">
        <v>66</v>
      </c>
      <c r="KC68">
        <v>-60.1</v>
      </c>
      <c r="KD68">
        <f t="shared" si="258"/>
        <v>0.67391550428821323</v>
      </c>
      <c r="KE68">
        <f t="shared" si="259"/>
        <v>0</v>
      </c>
      <c r="KF68">
        <f t="shared" si="187"/>
        <v>3612.01</v>
      </c>
      <c r="KK68">
        <v>66</v>
      </c>
      <c r="KL68">
        <v>24</v>
      </c>
      <c r="KM68">
        <f t="shared" si="260"/>
        <v>0.35816345090664614</v>
      </c>
      <c r="KN68">
        <f t="shared" si="261"/>
        <v>0</v>
      </c>
      <c r="KO68">
        <f t="shared" si="188"/>
        <v>576</v>
      </c>
      <c r="KT68">
        <v>66</v>
      </c>
      <c r="KU68">
        <v>63.590196078431219</v>
      </c>
      <c r="KV68">
        <f t="shared" si="262"/>
        <v>0.13819829703227704</v>
      </c>
      <c r="KW68">
        <f t="shared" si="263"/>
        <v>0</v>
      </c>
      <c r="KX68">
        <f t="shared" si="189"/>
        <v>4043.7130372933293</v>
      </c>
      <c r="LC68">
        <v>66</v>
      </c>
      <c r="LD68">
        <v>56</v>
      </c>
      <c r="LE68">
        <f t="shared" si="264"/>
        <v>7.0652072539645089E-2</v>
      </c>
      <c r="LF68">
        <f t="shared" si="265"/>
        <v>0</v>
      </c>
      <c r="LG68">
        <f t="shared" si="190"/>
        <v>3136</v>
      </c>
      <c r="LL68">
        <v>66</v>
      </c>
      <c r="LM68">
        <v>4</v>
      </c>
      <c r="LN68">
        <f t="shared" si="266"/>
        <v>0.6386019558375724</v>
      </c>
      <c r="LO68">
        <f t="shared" si="267"/>
        <v>0</v>
      </c>
      <c r="LP68">
        <f t="shared" si="191"/>
        <v>16</v>
      </c>
      <c r="LU68">
        <v>65.28</v>
      </c>
      <c r="LV68">
        <v>3965.9</v>
      </c>
      <c r="LW68">
        <f t="shared" si="268"/>
        <v>1.3180487596844346</v>
      </c>
      <c r="LX68">
        <f t="shared" si="269"/>
        <v>3813.906627759091</v>
      </c>
      <c r="LY68">
        <f t="shared" si="192"/>
        <v>23101.985205163568</v>
      </c>
      <c r="MH68">
        <f t="shared" si="193"/>
        <v>0</v>
      </c>
      <c r="MM68">
        <v>66</v>
      </c>
      <c r="MN68">
        <v>0</v>
      </c>
      <c r="MO68">
        <f t="shared" si="270"/>
        <v>0.28921397566667523</v>
      </c>
      <c r="MP68">
        <f t="shared" si="271"/>
        <v>0</v>
      </c>
      <c r="MQ68">
        <f t="shared" si="194"/>
        <v>0</v>
      </c>
      <c r="MZ68">
        <f t="shared" si="195"/>
        <v>0</v>
      </c>
      <c r="NE68">
        <v>66</v>
      </c>
      <c r="NF68">
        <v>367.8</v>
      </c>
      <c r="NG68">
        <f t="shared" si="272"/>
        <v>0.96183252310028544</v>
      </c>
      <c r="NH68">
        <f t="shared" si="273"/>
        <v>0</v>
      </c>
      <c r="NI68">
        <f t="shared" si="196"/>
        <v>135276.84</v>
      </c>
      <c r="NN68">
        <v>66</v>
      </c>
      <c r="NO68">
        <v>32.1</v>
      </c>
      <c r="NP68" t="e">
        <f t="shared" si="274"/>
        <v>#DIV/0!</v>
      </c>
      <c r="NQ68" t="e">
        <f t="shared" si="275"/>
        <v>#NUM!</v>
      </c>
      <c r="NR68" t="e">
        <f t="shared" si="197"/>
        <v>#NUM!</v>
      </c>
      <c r="NW68">
        <v>66</v>
      </c>
      <c r="NX68">
        <v>-33.994949494949587</v>
      </c>
      <c r="NY68" t="e">
        <f t="shared" si="276"/>
        <v>#DIV/0!</v>
      </c>
      <c r="NZ68" t="e">
        <f t="shared" si="277"/>
        <v>#NUM!</v>
      </c>
      <c r="OA68" t="e">
        <f t="shared" si="198"/>
        <v>#NUM!</v>
      </c>
      <c r="OF68">
        <v>66</v>
      </c>
      <c r="OG68">
        <f>128-(136)</f>
        <v>-8</v>
      </c>
      <c r="OH68">
        <f t="shared" si="278"/>
        <v>8.4687580623684838E-2</v>
      </c>
      <c r="OI68">
        <f t="shared" si="279"/>
        <v>0</v>
      </c>
      <c r="OJ68">
        <f t="shared" si="199"/>
        <v>64</v>
      </c>
      <c r="OO68">
        <v>66</v>
      </c>
      <c r="OP68">
        <v>0</v>
      </c>
      <c r="OQ68">
        <f t="shared" si="280"/>
        <v>8.7488220428785735E-2</v>
      </c>
      <c r="OR68">
        <f t="shared" si="281"/>
        <v>0</v>
      </c>
      <c r="OS68">
        <f t="shared" si="200"/>
        <v>0</v>
      </c>
      <c r="PB68">
        <f t="shared" si="201"/>
        <v>0</v>
      </c>
      <c r="PG68">
        <v>66</v>
      </c>
      <c r="PH68">
        <v>-4</v>
      </c>
      <c r="PI68">
        <f t="shared" si="282"/>
        <v>0.80730134771638773</v>
      </c>
      <c r="PJ68">
        <f t="shared" si="283"/>
        <v>0</v>
      </c>
      <c r="PK68">
        <f t="shared" si="202"/>
        <v>16</v>
      </c>
      <c r="QC68">
        <f t="shared" si="203"/>
        <v>0</v>
      </c>
      <c r="QL68">
        <f t="shared" si="204"/>
        <v>0</v>
      </c>
    </row>
    <row r="69" spans="1:454" x14ac:dyDescent="0.25">
      <c r="A69">
        <v>67</v>
      </c>
      <c r="B69">
        <v>2000</v>
      </c>
      <c r="C69">
        <f t="shared" si="205"/>
        <v>1.1796130194424452</v>
      </c>
      <c r="D69">
        <f t="shared" si="206"/>
        <v>2153.8435992111481</v>
      </c>
      <c r="J69">
        <v>67</v>
      </c>
      <c r="K69">
        <v>0</v>
      </c>
      <c r="L69">
        <f t="shared" si="208"/>
        <v>0.55117319716768665</v>
      </c>
      <c r="M69">
        <f t="shared" si="209"/>
        <v>0</v>
      </c>
      <c r="N69">
        <f t="shared" si="210"/>
        <v>0</v>
      </c>
      <c r="AB69">
        <v>67</v>
      </c>
      <c r="AC69">
        <v>-9.7999999999999972</v>
      </c>
      <c r="AD69">
        <f t="shared" si="211"/>
        <v>0.62401677308023851</v>
      </c>
      <c r="AE69">
        <f t="shared" si="212"/>
        <v>0</v>
      </c>
      <c r="AF69">
        <f t="shared" si="213"/>
        <v>96.039999999999949</v>
      </c>
      <c r="BC69">
        <v>67</v>
      </c>
      <c r="BD69">
        <v>0</v>
      </c>
      <c r="BE69">
        <f t="shared" si="214"/>
        <v>0.75983579936460688</v>
      </c>
      <c r="BF69">
        <f t="shared" si="215"/>
        <v>0</v>
      </c>
      <c r="BG69">
        <f t="shared" si="165"/>
        <v>0</v>
      </c>
      <c r="BL69">
        <v>67</v>
      </c>
      <c r="BM69">
        <v>0</v>
      </c>
      <c r="BN69">
        <f t="shared" si="216"/>
        <v>0.30668307601088479</v>
      </c>
      <c r="BO69">
        <f t="shared" si="217"/>
        <v>0</v>
      </c>
      <c r="BP69">
        <f t="shared" si="166"/>
        <v>0</v>
      </c>
      <c r="CM69">
        <v>67</v>
      </c>
      <c r="CN69">
        <v>154.15806451612909</v>
      </c>
      <c r="CO69">
        <f t="shared" si="218"/>
        <v>1.0064020873044106</v>
      </c>
      <c r="CP69">
        <f t="shared" si="219"/>
        <v>76.771131652927309</v>
      </c>
      <c r="CQ69">
        <f t="shared" si="167"/>
        <v>5988.737377973699</v>
      </c>
      <c r="CV69">
        <v>67</v>
      </c>
      <c r="CW69">
        <v>-12.215000000000181</v>
      </c>
      <c r="CX69">
        <f t="shared" si="220"/>
        <v>0.46692181612901562</v>
      </c>
      <c r="CY69">
        <f t="shared" si="221"/>
        <v>0</v>
      </c>
      <c r="CZ69">
        <f t="shared" si="168"/>
        <v>149.20622500000442</v>
      </c>
      <c r="DE69">
        <v>67</v>
      </c>
      <c r="DF69">
        <v>0</v>
      </c>
      <c r="DG69">
        <f t="shared" si="222"/>
        <v>0.17369380590222386</v>
      </c>
      <c r="DH69">
        <f t="shared" si="223"/>
        <v>0</v>
      </c>
      <c r="DI69">
        <f t="shared" si="169"/>
        <v>0</v>
      </c>
      <c r="EF69">
        <v>67</v>
      </c>
      <c r="EG69">
        <v>573.20000000000005</v>
      </c>
      <c r="EH69">
        <f t="shared" si="226"/>
        <v>1.0331427594644806</v>
      </c>
      <c r="EI69">
        <f t="shared" si="227"/>
        <v>397.43399757076401</v>
      </c>
      <c r="EJ69">
        <f t="shared" si="171"/>
        <v>30893.68760995421</v>
      </c>
      <c r="EO69">
        <v>67</v>
      </c>
      <c r="EP69">
        <v>-13.540229885057457</v>
      </c>
      <c r="EQ69">
        <f t="shared" si="228"/>
        <v>0.53928898431516858</v>
      </c>
      <c r="ER69">
        <f t="shared" si="229"/>
        <v>0</v>
      </c>
      <c r="ES69">
        <f t="shared" si="172"/>
        <v>183.33782534020307</v>
      </c>
      <c r="EX69">
        <v>67</v>
      </c>
      <c r="EY69">
        <v>4</v>
      </c>
      <c r="EZ69">
        <f t="shared" si="230"/>
        <v>0.21573440000229729</v>
      </c>
      <c r="FA69">
        <f t="shared" si="231"/>
        <v>0</v>
      </c>
      <c r="FB69">
        <f t="shared" si="173"/>
        <v>16</v>
      </c>
      <c r="FG69">
        <v>67</v>
      </c>
      <c r="FH69">
        <v>1850</v>
      </c>
      <c r="FI69">
        <f t="shared" si="232"/>
        <v>1.1672956271154258</v>
      </c>
      <c r="FJ69">
        <f t="shared" si="233"/>
        <v>2006.1386237874456</v>
      </c>
      <c r="FP69">
        <v>67</v>
      </c>
      <c r="FQ69">
        <v>580.1</v>
      </c>
      <c r="FR69" t="e">
        <f t="shared" si="234"/>
        <v>#DIV/0!</v>
      </c>
      <c r="FS69" t="e">
        <f t="shared" si="235"/>
        <v>#NUM!</v>
      </c>
      <c r="FT69" t="e">
        <f t="shared" si="175"/>
        <v>#NUM!</v>
      </c>
      <c r="FY69">
        <v>67</v>
      </c>
      <c r="FZ69">
        <v>4</v>
      </c>
      <c r="GA69">
        <f t="shared" si="236"/>
        <v>0.79547741631607116</v>
      </c>
      <c r="GB69">
        <f t="shared" si="237"/>
        <v>0</v>
      </c>
      <c r="GC69">
        <f t="shared" si="176"/>
        <v>16</v>
      </c>
      <c r="GH69">
        <v>67</v>
      </c>
      <c r="GI69">
        <v>80.2</v>
      </c>
      <c r="GJ69">
        <f t="shared" si="238"/>
        <v>0.87814768545125133</v>
      </c>
      <c r="GK69">
        <f t="shared" si="239"/>
        <v>0</v>
      </c>
      <c r="GL69">
        <f t="shared" si="177"/>
        <v>6432.0400000000009</v>
      </c>
      <c r="GQ69">
        <v>67</v>
      </c>
      <c r="GR69">
        <v>-6.0224719101123583</v>
      </c>
      <c r="GS69">
        <f t="shared" si="240"/>
        <v>0.49363496535919865</v>
      </c>
      <c r="GT69">
        <f t="shared" si="241"/>
        <v>0</v>
      </c>
      <c r="GU69">
        <f t="shared" si="178"/>
        <v>36.270167908092397</v>
      </c>
      <c r="GZ69">
        <v>67</v>
      </c>
      <c r="HA69">
        <v>4.59375</v>
      </c>
      <c r="HB69">
        <f t="shared" si="242"/>
        <v>0.42948717948717946</v>
      </c>
      <c r="HC69">
        <f t="shared" si="243"/>
        <v>0</v>
      </c>
      <c r="HD69">
        <f t="shared" si="179"/>
        <v>21.1025390625</v>
      </c>
      <c r="HI69">
        <v>67</v>
      </c>
      <c r="HJ69">
        <v>0</v>
      </c>
      <c r="HK69">
        <f t="shared" si="244"/>
        <v>0.2392857142857143</v>
      </c>
      <c r="HL69">
        <f t="shared" si="245"/>
        <v>0</v>
      </c>
      <c r="HM69">
        <f t="shared" si="180"/>
        <v>0</v>
      </c>
      <c r="HR69">
        <v>146</v>
      </c>
      <c r="HS69">
        <v>42.1</v>
      </c>
      <c r="HT69" t="e">
        <f t="shared" si="246"/>
        <v>#DIV/0!</v>
      </c>
      <c r="HU69" t="e">
        <f t="shared" si="247"/>
        <v>#NUM!</v>
      </c>
      <c r="HV69" t="e">
        <f t="shared" si="181"/>
        <v>#NUM!</v>
      </c>
      <c r="IA69">
        <v>67</v>
      </c>
      <c r="IB69">
        <v>0</v>
      </c>
      <c r="IC69">
        <f t="shared" si="248"/>
        <v>0.10276891725778628</v>
      </c>
      <c r="ID69">
        <f t="shared" si="249"/>
        <v>0</v>
      </c>
      <c r="IE69">
        <f t="shared" si="182"/>
        <v>0</v>
      </c>
      <c r="IJ69">
        <v>67</v>
      </c>
      <c r="IK69">
        <v>35.799999999999997</v>
      </c>
      <c r="IL69">
        <f t="shared" si="250"/>
        <v>9.3329381311155798E-2</v>
      </c>
      <c r="IM69">
        <f t="shared" si="251"/>
        <v>0</v>
      </c>
      <c r="IN69">
        <f t="shared" si="183"/>
        <v>1281.6399999999999</v>
      </c>
      <c r="IS69">
        <v>67</v>
      </c>
      <c r="IT69">
        <v>68</v>
      </c>
      <c r="IU69">
        <f t="shared" si="252"/>
        <v>0.76701923425478924</v>
      </c>
      <c r="IV69">
        <f t="shared" si="253"/>
        <v>0</v>
      </c>
      <c r="IW69">
        <f t="shared" si="184"/>
        <v>4624</v>
      </c>
      <c r="JJ69">
        <v>67</v>
      </c>
      <c r="JK69">
        <v>2500</v>
      </c>
      <c r="JL69">
        <f t="shared" si="254"/>
        <v>1.2144476445222263</v>
      </c>
      <c r="JM69">
        <f t="shared" si="255"/>
        <v>2571.5657359020738</v>
      </c>
      <c r="JN69">
        <f t="shared" si="185"/>
        <v>5121.6545552053767</v>
      </c>
      <c r="JS69">
        <v>67</v>
      </c>
      <c r="JT69">
        <v>525.56739130434789</v>
      </c>
      <c r="JU69">
        <f t="shared" si="256"/>
        <v>1.0220915285764092</v>
      </c>
      <c r="JV69">
        <f t="shared" si="257"/>
        <v>264.91229627335525</v>
      </c>
      <c r="JW69">
        <f t="shared" si="186"/>
        <v>67941.078565615811</v>
      </c>
      <c r="KB69">
        <v>67</v>
      </c>
      <c r="KC69">
        <v>-12</v>
      </c>
      <c r="KD69">
        <f t="shared" si="258"/>
        <v>0.684126345262277</v>
      </c>
      <c r="KE69">
        <f t="shared" si="259"/>
        <v>0</v>
      </c>
      <c r="KF69">
        <f t="shared" si="187"/>
        <v>144</v>
      </c>
      <c r="KK69">
        <v>67</v>
      </c>
      <c r="KL69">
        <v>8.02</v>
      </c>
      <c r="KM69">
        <f t="shared" si="260"/>
        <v>0.36359016985977716</v>
      </c>
      <c r="KN69">
        <f t="shared" si="261"/>
        <v>0</v>
      </c>
      <c r="KO69">
        <f t="shared" si="188"/>
        <v>64.320399999999992</v>
      </c>
      <c r="KT69">
        <v>67</v>
      </c>
      <c r="KU69">
        <v>-41.209803921568778</v>
      </c>
      <c r="KV69">
        <f t="shared" si="262"/>
        <v>0.14029221062367517</v>
      </c>
      <c r="KW69">
        <f t="shared" si="263"/>
        <v>0</v>
      </c>
      <c r="KX69">
        <f t="shared" si="189"/>
        <v>1698.2479392541454</v>
      </c>
      <c r="LC69">
        <v>67</v>
      </c>
      <c r="LD69">
        <v>93</v>
      </c>
      <c r="LE69">
        <f t="shared" si="264"/>
        <v>7.1722558487215468E-2</v>
      </c>
      <c r="LF69">
        <f t="shared" si="265"/>
        <v>0</v>
      </c>
      <c r="LG69">
        <f t="shared" si="190"/>
        <v>8649</v>
      </c>
      <c r="LL69">
        <v>67</v>
      </c>
      <c r="LM69">
        <v>4</v>
      </c>
      <c r="LN69">
        <f t="shared" si="266"/>
        <v>0.64827774304723251</v>
      </c>
      <c r="LO69">
        <f t="shared" si="267"/>
        <v>0</v>
      </c>
      <c r="LP69">
        <f t="shared" si="191"/>
        <v>16</v>
      </c>
      <c r="LY69">
        <f t="shared" si="192"/>
        <v>0</v>
      </c>
      <c r="MH69">
        <f t="shared" si="193"/>
        <v>0</v>
      </c>
      <c r="MM69">
        <v>67</v>
      </c>
      <c r="MN69">
        <v>0</v>
      </c>
      <c r="MO69">
        <f t="shared" si="270"/>
        <v>0.29359600560101878</v>
      </c>
      <c r="MP69">
        <f t="shared" si="271"/>
        <v>0</v>
      </c>
      <c r="MQ69">
        <f t="shared" si="194"/>
        <v>0</v>
      </c>
      <c r="MZ69">
        <f t="shared" si="195"/>
        <v>0</v>
      </c>
      <c r="NE69">
        <v>67</v>
      </c>
      <c r="NF69">
        <v>511.8</v>
      </c>
      <c r="NG69">
        <f t="shared" si="272"/>
        <v>0.97640574314725948</v>
      </c>
      <c r="NH69">
        <f t="shared" si="273"/>
        <v>0</v>
      </c>
      <c r="NI69">
        <f t="shared" si="196"/>
        <v>261939.24000000002</v>
      </c>
      <c r="NN69">
        <v>67</v>
      </c>
      <c r="NO69">
        <v>36.1</v>
      </c>
      <c r="NP69" t="e">
        <f t="shared" si="274"/>
        <v>#DIV/0!</v>
      </c>
      <c r="NQ69" t="e">
        <f t="shared" si="275"/>
        <v>#NUM!</v>
      </c>
      <c r="NR69" t="e">
        <f t="shared" si="197"/>
        <v>#NUM!</v>
      </c>
      <c r="NW69">
        <v>67</v>
      </c>
      <c r="NX69">
        <v>-38.394949494949593</v>
      </c>
      <c r="NY69" t="e">
        <f t="shared" si="276"/>
        <v>#DIV/0!</v>
      </c>
      <c r="NZ69" t="e">
        <f t="shared" si="277"/>
        <v>#NUM!</v>
      </c>
      <c r="OA69" t="e">
        <f t="shared" si="198"/>
        <v>#NUM!</v>
      </c>
      <c r="OF69">
        <v>67</v>
      </c>
      <c r="OG69">
        <f>140-(136)</f>
        <v>4</v>
      </c>
      <c r="OH69">
        <f t="shared" si="278"/>
        <v>8.597072578464976E-2</v>
      </c>
      <c r="OI69">
        <f t="shared" si="279"/>
        <v>0</v>
      </c>
      <c r="OJ69">
        <f t="shared" si="199"/>
        <v>16</v>
      </c>
      <c r="OO69">
        <v>67</v>
      </c>
      <c r="OP69">
        <v>0</v>
      </c>
      <c r="OQ69">
        <f t="shared" si="280"/>
        <v>8.8813799526191589E-2</v>
      </c>
      <c r="OR69">
        <f t="shared" si="281"/>
        <v>0</v>
      </c>
      <c r="OS69">
        <f t="shared" si="200"/>
        <v>0</v>
      </c>
      <c r="PB69">
        <f t="shared" si="201"/>
        <v>0</v>
      </c>
      <c r="PG69">
        <v>67</v>
      </c>
      <c r="PH69">
        <v>-4</v>
      </c>
      <c r="PI69">
        <f t="shared" si="282"/>
        <v>0.8195331863181512</v>
      </c>
      <c r="PJ69">
        <f t="shared" si="283"/>
        <v>0</v>
      </c>
      <c r="PK69">
        <f t="shared" si="202"/>
        <v>16</v>
      </c>
      <c r="QC69">
        <f t="shared" si="203"/>
        <v>0</v>
      </c>
      <c r="QL69">
        <f t="shared" si="204"/>
        <v>0</v>
      </c>
    </row>
    <row r="70" spans="1:454" x14ac:dyDescent="0.25">
      <c r="A70">
        <v>68</v>
      </c>
      <c r="B70">
        <v>2090</v>
      </c>
      <c r="C70">
        <f t="shared" si="205"/>
        <v>1.1972191839117354</v>
      </c>
      <c r="D70">
        <f t="shared" si="206"/>
        <v>2364.9693002686422</v>
      </c>
      <c r="J70">
        <v>68</v>
      </c>
      <c r="K70">
        <v>0</v>
      </c>
      <c r="L70">
        <f t="shared" si="208"/>
        <v>0.55939966279705511</v>
      </c>
      <c r="M70">
        <f t="shared" si="209"/>
        <v>0</v>
      </c>
      <c r="N70">
        <f t="shared" si="210"/>
        <v>0</v>
      </c>
      <c r="AB70">
        <v>68</v>
      </c>
      <c r="AC70">
        <v>-13.900000000000006</v>
      </c>
      <c r="AD70">
        <f t="shared" si="211"/>
        <v>0.63333045626054063</v>
      </c>
      <c r="AE70">
        <f t="shared" si="212"/>
        <v>0</v>
      </c>
      <c r="AF70">
        <f t="shared" si="213"/>
        <v>193.21000000000015</v>
      </c>
      <c r="BC70">
        <v>68</v>
      </c>
      <c r="BD70">
        <v>3.9999999999999929</v>
      </c>
      <c r="BE70">
        <f t="shared" si="214"/>
        <v>0.77117663219094434</v>
      </c>
      <c r="BF70">
        <f t="shared" si="215"/>
        <v>0</v>
      </c>
      <c r="BG70">
        <f t="shared" si="165"/>
        <v>15.999999999999943</v>
      </c>
      <c r="BL70">
        <v>68</v>
      </c>
      <c r="BM70">
        <v>0</v>
      </c>
      <c r="BN70">
        <f t="shared" si="216"/>
        <v>0.31126043535433084</v>
      </c>
      <c r="BO70">
        <f t="shared" si="217"/>
        <v>0</v>
      </c>
      <c r="BP70">
        <f t="shared" si="166"/>
        <v>0</v>
      </c>
      <c r="CM70">
        <v>68</v>
      </c>
      <c r="CN70">
        <v>231.15806451612909</v>
      </c>
      <c r="CO70">
        <f t="shared" si="218"/>
        <v>1.0214230139805958</v>
      </c>
      <c r="CP70">
        <f t="shared" si="219"/>
        <v>256.89575110507451</v>
      </c>
      <c r="CQ70">
        <f t="shared" si="167"/>
        <v>662.42851095078106</v>
      </c>
      <c r="CV70">
        <v>68</v>
      </c>
      <c r="CW70">
        <v>-8.215000000000181</v>
      </c>
      <c r="CX70">
        <f t="shared" si="220"/>
        <v>0.47389079845929943</v>
      </c>
      <c r="CY70">
        <f t="shared" si="221"/>
        <v>0</v>
      </c>
      <c r="CZ70">
        <f t="shared" si="168"/>
        <v>67.486225000002975</v>
      </c>
      <c r="DE70">
        <v>68</v>
      </c>
      <c r="DF70">
        <v>0</v>
      </c>
      <c r="DG70">
        <f t="shared" si="222"/>
        <v>0.17628625076643617</v>
      </c>
      <c r="DH70">
        <f t="shared" si="223"/>
        <v>0</v>
      </c>
      <c r="DI70">
        <f t="shared" si="169"/>
        <v>0</v>
      </c>
      <c r="EF70">
        <v>68</v>
      </c>
      <c r="EG70">
        <v>710.2</v>
      </c>
      <c r="EH70">
        <f t="shared" si="226"/>
        <v>1.0485628006505177</v>
      </c>
      <c r="EI70">
        <f t="shared" si="227"/>
        <v>582.34462994705802</v>
      </c>
      <c r="EJ70">
        <f t="shared" si="171"/>
        <v>16346.995651374744</v>
      </c>
      <c r="EO70">
        <v>68</v>
      </c>
      <c r="EP70">
        <v>-5.5402298850574567</v>
      </c>
      <c r="EQ70">
        <f t="shared" si="228"/>
        <v>0.54733807363330544</v>
      </c>
      <c r="ER70">
        <f t="shared" si="229"/>
        <v>0</v>
      </c>
      <c r="ES70">
        <f t="shared" si="172"/>
        <v>30.69414717928376</v>
      </c>
      <c r="EX70">
        <v>68</v>
      </c>
      <c r="EY70">
        <v>4</v>
      </c>
      <c r="EZ70">
        <f t="shared" si="230"/>
        <v>0.21895431642024202</v>
      </c>
      <c r="FA70">
        <f t="shared" si="231"/>
        <v>0</v>
      </c>
      <c r="FB70">
        <f t="shared" si="173"/>
        <v>16</v>
      </c>
      <c r="FG70">
        <v>68</v>
      </c>
      <c r="FH70">
        <v>2050</v>
      </c>
      <c r="FI70">
        <f t="shared" si="232"/>
        <v>1.1847179499081932</v>
      </c>
      <c r="FJ70">
        <f t="shared" si="233"/>
        <v>2215.0597729729438</v>
      </c>
      <c r="FP70">
        <v>68</v>
      </c>
      <c r="FQ70">
        <v>656</v>
      </c>
      <c r="FR70" t="e">
        <f t="shared" si="234"/>
        <v>#DIV/0!</v>
      </c>
      <c r="FS70" t="e">
        <f t="shared" si="235"/>
        <v>#NUM!</v>
      </c>
      <c r="FT70" t="e">
        <f t="shared" si="175"/>
        <v>#NUM!</v>
      </c>
      <c r="FY70">
        <v>68</v>
      </c>
      <c r="FZ70">
        <v>4</v>
      </c>
      <c r="GA70">
        <f t="shared" si="236"/>
        <v>0.80735021357451997</v>
      </c>
      <c r="GB70">
        <f t="shared" si="237"/>
        <v>0</v>
      </c>
      <c r="GC70">
        <f t="shared" si="176"/>
        <v>16</v>
      </c>
      <c r="GH70">
        <v>68</v>
      </c>
      <c r="GI70">
        <v>112</v>
      </c>
      <c r="GJ70">
        <f t="shared" si="238"/>
        <v>0.89125436732365804</v>
      </c>
      <c r="GK70">
        <f t="shared" si="239"/>
        <v>0</v>
      </c>
      <c r="GL70">
        <f t="shared" si="177"/>
        <v>12544</v>
      </c>
      <c r="GQ70">
        <v>68</v>
      </c>
      <c r="GR70">
        <v>-2.0224719101123583</v>
      </c>
      <c r="GS70">
        <f t="shared" si="240"/>
        <v>0.50100265140933598</v>
      </c>
      <c r="GT70">
        <f t="shared" si="241"/>
        <v>0</v>
      </c>
      <c r="GU70">
        <f t="shared" si="178"/>
        <v>4.0903926271935314</v>
      </c>
      <c r="GZ70">
        <v>68</v>
      </c>
      <c r="HA70">
        <v>-0.40625</v>
      </c>
      <c r="HB70">
        <f t="shared" si="242"/>
        <v>0.4358974358974359</v>
      </c>
      <c r="HC70">
        <f t="shared" si="243"/>
        <v>0</v>
      </c>
      <c r="HD70">
        <f t="shared" si="179"/>
        <v>0.1650390625</v>
      </c>
      <c r="HI70">
        <v>68</v>
      </c>
      <c r="HJ70">
        <v>4</v>
      </c>
      <c r="HK70">
        <f t="shared" si="244"/>
        <v>0.24285714285714285</v>
      </c>
      <c r="HL70">
        <f t="shared" si="245"/>
        <v>0</v>
      </c>
      <c r="HM70">
        <f t="shared" si="180"/>
        <v>16</v>
      </c>
      <c r="HR70">
        <v>147</v>
      </c>
      <c r="HS70">
        <v>44.1</v>
      </c>
      <c r="HT70" t="e">
        <f t="shared" si="246"/>
        <v>#DIV/0!</v>
      </c>
      <c r="HU70" t="e">
        <f t="shared" si="247"/>
        <v>#NUM!</v>
      </c>
      <c r="HV70" t="e">
        <f t="shared" si="181"/>
        <v>#NUM!</v>
      </c>
      <c r="IA70">
        <v>68</v>
      </c>
      <c r="IB70">
        <v>0</v>
      </c>
      <c r="IC70">
        <f t="shared" si="248"/>
        <v>0.10430278169446966</v>
      </c>
      <c r="ID70">
        <f t="shared" si="249"/>
        <v>0</v>
      </c>
      <c r="IE70">
        <f t="shared" si="182"/>
        <v>0</v>
      </c>
      <c r="IJ70">
        <v>68</v>
      </c>
      <c r="IK70">
        <v>-12.100000000000009</v>
      </c>
      <c r="IL70">
        <f t="shared" si="250"/>
        <v>9.472235715162082E-2</v>
      </c>
      <c r="IM70">
        <f t="shared" si="251"/>
        <v>0</v>
      </c>
      <c r="IN70">
        <f t="shared" si="183"/>
        <v>146.4100000000002</v>
      </c>
      <c r="IS70">
        <v>68</v>
      </c>
      <c r="IT70">
        <v>4</v>
      </c>
      <c r="IU70">
        <f t="shared" si="252"/>
        <v>0.77846728252724884</v>
      </c>
      <c r="IV70">
        <f t="shared" si="253"/>
        <v>0</v>
      </c>
      <c r="IW70">
        <f t="shared" si="184"/>
        <v>16</v>
      </c>
      <c r="JJ70">
        <v>68</v>
      </c>
      <c r="JK70">
        <v>2720</v>
      </c>
      <c r="JL70">
        <f t="shared" si="254"/>
        <v>1.2325737287688268</v>
      </c>
      <c r="JM70">
        <f t="shared" si="255"/>
        <v>2788.9260957161482</v>
      </c>
      <c r="JN70">
        <f t="shared" si="185"/>
        <v>4750.8066706716245</v>
      </c>
      <c r="JS70">
        <v>68</v>
      </c>
      <c r="JT70">
        <v>675.56739130434789</v>
      </c>
      <c r="JU70">
        <f t="shared" si="256"/>
        <v>1.0373466260178481</v>
      </c>
      <c r="JV70">
        <f t="shared" si="257"/>
        <v>447.8449928093894</v>
      </c>
      <c r="JW70">
        <f t="shared" si="186"/>
        <v>51857.490776296676</v>
      </c>
      <c r="KB70">
        <v>68</v>
      </c>
      <c r="KC70">
        <v>43.9</v>
      </c>
      <c r="KD70">
        <f t="shared" si="258"/>
        <v>0.69433718623634089</v>
      </c>
      <c r="KE70">
        <f t="shared" si="259"/>
        <v>0</v>
      </c>
      <c r="KF70">
        <f t="shared" si="187"/>
        <v>1927.2099999999998</v>
      </c>
      <c r="KK70">
        <v>68</v>
      </c>
      <c r="KL70">
        <v>0</v>
      </c>
      <c r="KM70">
        <f t="shared" si="260"/>
        <v>0.36901688881290812</v>
      </c>
      <c r="KN70">
        <f t="shared" si="261"/>
        <v>0</v>
      </c>
      <c r="KO70">
        <f t="shared" si="188"/>
        <v>0</v>
      </c>
      <c r="KT70">
        <v>68</v>
      </c>
      <c r="KU70">
        <v>-41.209803921568778</v>
      </c>
      <c r="KV70">
        <f t="shared" si="262"/>
        <v>0.14238612421507332</v>
      </c>
      <c r="KW70">
        <f t="shared" si="263"/>
        <v>0</v>
      </c>
      <c r="KX70">
        <f t="shared" si="189"/>
        <v>1698.2479392541454</v>
      </c>
      <c r="LC70">
        <v>68</v>
      </c>
      <c r="LD70">
        <v>125</v>
      </c>
      <c r="LE70">
        <f t="shared" si="264"/>
        <v>7.2793044434785847E-2</v>
      </c>
      <c r="LF70">
        <f t="shared" si="265"/>
        <v>0</v>
      </c>
      <c r="LG70">
        <f t="shared" si="190"/>
        <v>15625</v>
      </c>
      <c r="LL70">
        <v>68</v>
      </c>
      <c r="LM70">
        <v>8</v>
      </c>
      <c r="LN70">
        <f t="shared" si="266"/>
        <v>0.65795353025689274</v>
      </c>
      <c r="LO70">
        <f t="shared" si="267"/>
        <v>0</v>
      </c>
      <c r="LP70">
        <f t="shared" si="191"/>
        <v>64</v>
      </c>
      <c r="LY70">
        <f t="shared" si="192"/>
        <v>0</v>
      </c>
      <c r="MH70">
        <f t="shared" si="193"/>
        <v>0</v>
      </c>
      <c r="MM70">
        <v>68</v>
      </c>
      <c r="MN70">
        <v>0</v>
      </c>
      <c r="MO70">
        <f t="shared" si="270"/>
        <v>0.29797803553536234</v>
      </c>
      <c r="MP70">
        <f t="shared" si="271"/>
        <v>0</v>
      </c>
      <c r="MQ70">
        <f t="shared" si="194"/>
        <v>0</v>
      </c>
      <c r="MZ70">
        <f t="shared" si="195"/>
        <v>0</v>
      </c>
      <c r="NE70">
        <v>68</v>
      </c>
      <c r="NF70">
        <v>497.8</v>
      </c>
      <c r="NG70">
        <f t="shared" si="272"/>
        <v>0.9909789631942334</v>
      </c>
      <c r="NH70">
        <f t="shared" si="273"/>
        <v>0</v>
      </c>
      <c r="NI70">
        <f t="shared" si="196"/>
        <v>247804.84000000003</v>
      </c>
      <c r="NN70">
        <v>68</v>
      </c>
      <c r="NO70">
        <v>40.1</v>
      </c>
      <c r="NP70" t="e">
        <f t="shared" si="274"/>
        <v>#DIV/0!</v>
      </c>
      <c r="NQ70" t="e">
        <f t="shared" si="275"/>
        <v>#NUM!</v>
      </c>
      <c r="NR70" t="e">
        <f t="shared" si="197"/>
        <v>#NUM!</v>
      </c>
      <c r="NW70">
        <v>68</v>
      </c>
      <c r="NX70">
        <v>9.80505050505041</v>
      </c>
      <c r="NY70" t="e">
        <f t="shared" si="276"/>
        <v>#DIV/0!</v>
      </c>
      <c r="NZ70" t="e">
        <f t="shared" si="277"/>
        <v>#NUM!</v>
      </c>
      <c r="OA70" t="e">
        <f t="shared" si="198"/>
        <v>#NUM!</v>
      </c>
      <c r="OF70">
        <v>68</v>
      </c>
      <c r="OG70">
        <f>140-(136)</f>
        <v>4</v>
      </c>
      <c r="OH70">
        <f t="shared" si="278"/>
        <v>8.7253870945614681E-2</v>
      </c>
      <c r="OI70">
        <f t="shared" si="279"/>
        <v>0</v>
      </c>
      <c r="OJ70">
        <f t="shared" si="199"/>
        <v>16</v>
      </c>
      <c r="OO70">
        <v>68</v>
      </c>
      <c r="OP70">
        <v>0</v>
      </c>
      <c r="OQ70">
        <f t="shared" si="280"/>
        <v>9.013937862359743E-2</v>
      </c>
      <c r="OR70">
        <f t="shared" si="281"/>
        <v>0</v>
      </c>
      <c r="OS70">
        <f t="shared" si="200"/>
        <v>0</v>
      </c>
      <c r="PB70">
        <f t="shared" si="201"/>
        <v>0</v>
      </c>
      <c r="PG70">
        <v>68</v>
      </c>
      <c r="PH70">
        <v>31.699999999999996</v>
      </c>
      <c r="PI70">
        <f t="shared" si="282"/>
        <v>0.83176502491991466</v>
      </c>
      <c r="PJ70">
        <f t="shared" si="283"/>
        <v>0</v>
      </c>
      <c r="PK70">
        <f t="shared" si="202"/>
        <v>1004.8899999999998</v>
      </c>
      <c r="QC70">
        <f t="shared" si="203"/>
        <v>0</v>
      </c>
      <c r="QL70">
        <f t="shared" si="204"/>
        <v>0</v>
      </c>
    </row>
    <row r="71" spans="1:454" x14ac:dyDescent="0.25">
      <c r="A71">
        <v>69</v>
      </c>
      <c r="B71">
        <v>2200</v>
      </c>
      <c r="C71">
        <f t="shared" si="205"/>
        <v>1.2148253483810256</v>
      </c>
      <c r="D71">
        <f t="shared" si="206"/>
        <v>2576.0950013261358</v>
      </c>
      <c r="J71">
        <v>69</v>
      </c>
      <c r="K71">
        <v>0</v>
      </c>
      <c r="L71">
        <f t="shared" si="208"/>
        <v>0.56762612842642357</v>
      </c>
      <c r="M71">
        <f t="shared" si="209"/>
        <v>0</v>
      </c>
      <c r="N71">
        <f t="shared" si="210"/>
        <v>0</v>
      </c>
      <c r="AB71">
        <v>69</v>
      </c>
      <c r="AC71">
        <v>2.2000000000000028</v>
      </c>
      <c r="AD71">
        <f t="shared" si="211"/>
        <v>0.64264413944084264</v>
      </c>
      <c r="AE71">
        <f t="shared" si="212"/>
        <v>0</v>
      </c>
      <c r="AF71">
        <f t="shared" si="213"/>
        <v>4.8400000000000123</v>
      </c>
      <c r="BC71">
        <v>69</v>
      </c>
      <c r="BD71">
        <v>3.9999999999999929</v>
      </c>
      <c r="BE71">
        <f t="shared" si="214"/>
        <v>0.7825174650172817</v>
      </c>
      <c r="BF71">
        <f t="shared" si="215"/>
        <v>0</v>
      </c>
      <c r="BG71">
        <f t="shared" si="165"/>
        <v>15.999999999999943</v>
      </c>
      <c r="BL71">
        <v>69</v>
      </c>
      <c r="BM71">
        <v>0</v>
      </c>
      <c r="BN71">
        <f t="shared" si="216"/>
        <v>0.3158377946977769</v>
      </c>
      <c r="BO71">
        <f t="shared" si="217"/>
        <v>0</v>
      </c>
      <c r="BP71">
        <f t="shared" si="166"/>
        <v>0</v>
      </c>
      <c r="CM71">
        <v>69</v>
      </c>
      <c r="CN71">
        <v>313.15806451612912</v>
      </c>
      <c r="CO71">
        <f t="shared" si="218"/>
        <v>1.0364439406567811</v>
      </c>
      <c r="CP71">
        <f t="shared" si="219"/>
        <v>437.02037055722172</v>
      </c>
      <c r="CQ71">
        <f t="shared" si="167"/>
        <v>15341.870857817286</v>
      </c>
      <c r="CV71">
        <v>69</v>
      </c>
      <c r="CW71">
        <v>-12.215000000000181</v>
      </c>
      <c r="CX71">
        <f t="shared" si="220"/>
        <v>0.48085978078958325</v>
      </c>
      <c r="CY71">
        <f t="shared" si="221"/>
        <v>0</v>
      </c>
      <c r="CZ71">
        <f t="shared" si="168"/>
        <v>149.20622500000442</v>
      </c>
      <c r="DE71">
        <v>69</v>
      </c>
      <c r="DF71">
        <v>0</v>
      </c>
      <c r="DG71">
        <f t="shared" si="222"/>
        <v>0.17887869563064845</v>
      </c>
      <c r="DH71">
        <f t="shared" si="223"/>
        <v>0</v>
      </c>
      <c r="DI71">
        <f t="shared" si="169"/>
        <v>0</v>
      </c>
      <c r="EF71">
        <v>69</v>
      </c>
      <c r="EG71">
        <v>813.2</v>
      </c>
      <c r="EH71">
        <f t="shared" si="226"/>
        <v>1.0639828418365547</v>
      </c>
      <c r="EI71">
        <f t="shared" si="227"/>
        <v>767.25526232335199</v>
      </c>
      <c r="EJ71">
        <f t="shared" si="171"/>
        <v>2110.9189201760037</v>
      </c>
      <c r="EO71">
        <v>69</v>
      </c>
      <c r="EP71">
        <v>-9.5402298850574567</v>
      </c>
      <c r="EQ71">
        <f t="shared" si="228"/>
        <v>0.5553871629514423</v>
      </c>
      <c r="ER71">
        <f t="shared" si="229"/>
        <v>0</v>
      </c>
      <c r="ES71">
        <f t="shared" si="172"/>
        <v>91.015986259743414</v>
      </c>
      <c r="EX71">
        <v>69</v>
      </c>
      <c r="EY71">
        <v>4</v>
      </c>
      <c r="EZ71">
        <f t="shared" si="230"/>
        <v>0.22217423283818677</v>
      </c>
      <c r="FA71">
        <f t="shared" si="231"/>
        <v>0</v>
      </c>
      <c r="FB71">
        <f t="shared" si="173"/>
        <v>16</v>
      </c>
      <c r="FG71">
        <v>69</v>
      </c>
      <c r="FH71">
        <v>2340</v>
      </c>
      <c r="FI71">
        <f t="shared" si="232"/>
        <v>1.2021402727009609</v>
      </c>
      <c r="FJ71">
        <f t="shared" si="233"/>
        <v>2423.9809221584419</v>
      </c>
      <c r="FP71">
        <v>69</v>
      </c>
      <c r="FQ71">
        <v>739</v>
      </c>
      <c r="FR71" t="e">
        <f t="shared" si="234"/>
        <v>#DIV/0!</v>
      </c>
      <c r="FS71" t="e">
        <f t="shared" si="235"/>
        <v>#NUM!</v>
      </c>
      <c r="FT71" t="e">
        <f t="shared" si="175"/>
        <v>#NUM!</v>
      </c>
      <c r="FY71">
        <v>69</v>
      </c>
      <c r="FZ71">
        <v>4</v>
      </c>
      <c r="GA71">
        <f t="shared" si="236"/>
        <v>0.81922301083296889</v>
      </c>
      <c r="GB71">
        <f t="shared" si="237"/>
        <v>0</v>
      </c>
      <c r="GC71">
        <f t="shared" si="176"/>
        <v>16</v>
      </c>
      <c r="GH71">
        <v>69</v>
      </c>
      <c r="GI71">
        <v>148</v>
      </c>
      <c r="GJ71">
        <f t="shared" si="238"/>
        <v>0.90436104919606475</v>
      </c>
      <c r="GK71">
        <f t="shared" si="239"/>
        <v>0</v>
      </c>
      <c r="GL71">
        <f t="shared" si="177"/>
        <v>21904</v>
      </c>
      <c r="GQ71">
        <v>69</v>
      </c>
      <c r="GR71">
        <v>-2.0224719101123583</v>
      </c>
      <c r="GS71">
        <f t="shared" si="240"/>
        <v>0.50837033745947324</v>
      </c>
      <c r="GT71">
        <f t="shared" si="241"/>
        <v>0</v>
      </c>
      <c r="GU71">
        <f t="shared" si="178"/>
        <v>4.0903926271935314</v>
      </c>
      <c r="GZ71">
        <v>69</v>
      </c>
      <c r="HA71">
        <v>8.09375</v>
      </c>
      <c r="HB71">
        <f t="shared" si="242"/>
        <v>0.44230769230769229</v>
      </c>
      <c r="HC71">
        <f t="shared" si="243"/>
        <v>0</v>
      </c>
      <c r="HD71">
        <f t="shared" si="179"/>
        <v>65.5087890625</v>
      </c>
      <c r="HI71">
        <v>69</v>
      </c>
      <c r="HJ71">
        <v>0</v>
      </c>
      <c r="HK71">
        <f t="shared" si="244"/>
        <v>0.24642857142857144</v>
      </c>
      <c r="HL71">
        <f t="shared" si="245"/>
        <v>0</v>
      </c>
      <c r="HM71">
        <f t="shared" si="180"/>
        <v>0</v>
      </c>
      <c r="HR71">
        <v>148</v>
      </c>
      <c r="HS71">
        <v>86</v>
      </c>
      <c r="HT71" t="e">
        <f t="shared" si="246"/>
        <v>#DIV/0!</v>
      </c>
      <c r="HU71" t="e">
        <f t="shared" si="247"/>
        <v>#NUM!</v>
      </c>
      <c r="HV71" t="e">
        <f t="shared" si="181"/>
        <v>#NUM!</v>
      </c>
      <c r="IA71">
        <v>69</v>
      </c>
      <c r="IB71">
        <v>0</v>
      </c>
      <c r="IC71">
        <f t="shared" si="248"/>
        <v>0.10583664613115304</v>
      </c>
      <c r="ID71">
        <f t="shared" si="249"/>
        <v>0</v>
      </c>
      <c r="IE71">
        <f t="shared" si="182"/>
        <v>0</v>
      </c>
      <c r="IJ71">
        <v>69</v>
      </c>
      <c r="IK71">
        <v>-8.1000000000000085</v>
      </c>
      <c r="IL71">
        <f t="shared" si="250"/>
        <v>9.6115332992085828E-2</v>
      </c>
      <c r="IM71">
        <f t="shared" si="251"/>
        <v>0</v>
      </c>
      <c r="IN71">
        <f t="shared" si="183"/>
        <v>65.610000000000142</v>
      </c>
      <c r="IS71">
        <v>69</v>
      </c>
      <c r="IT71">
        <v>45</v>
      </c>
      <c r="IU71">
        <f t="shared" si="252"/>
        <v>0.78991533079970833</v>
      </c>
      <c r="IV71">
        <f t="shared" si="253"/>
        <v>0</v>
      </c>
      <c r="IW71">
        <f t="shared" si="184"/>
        <v>2025</v>
      </c>
      <c r="JJ71">
        <v>69</v>
      </c>
      <c r="JK71">
        <v>2920</v>
      </c>
      <c r="JL71">
        <f t="shared" si="254"/>
        <v>1.2506998130154272</v>
      </c>
      <c r="JM71">
        <f t="shared" si="255"/>
        <v>3006.2864555302231</v>
      </c>
      <c r="JN71">
        <f t="shared" si="185"/>
        <v>7445.3524079691624</v>
      </c>
      <c r="JS71">
        <v>69</v>
      </c>
      <c r="JT71">
        <v>739.56739130434789</v>
      </c>
      <c r="JU71">
        <f t="shared" si="256"/>
        <v>1.052601723459287</v>
      </c>
      <c r="JV71">
        <f t="shared" si="257"/>
        <v>630.7776893454236</v>
      </c>
      <c r="JW71">
        <f t="shared" si="186"/>
        <v>11835.199252311577</v>
      </c>
      <c r="KB71">
        <v>69</v>
      </c>
      <c r="KC71">
        <v>-12</v>
      </c>
      <c r="KD71">
        <f t="shared" si="258"/>
        <v>0.70454802721040477</v>
      </c>
      <c r="KE71">
        <f t="shared" si="259"/>
        <v>0</v>
      </c>
      <c r="KF71">
        <f t="shared" si="187"/>
        <v>144</v>
      </c>
      <c r="KK71">
        <v>69</v>
      </c>
      <c r="KL71">
        <v>0</v>
      </c>
      <c r="KM71">
        <f t="shared" si="260"/>
        <v>0.37444360776603913</v>
      </c>
      <c r="KN71">
        <f t="shared" si="261"/>
        <v>0</v>
      </c>
      <c r="KO71">
        <f t="shared" si="188"/>
        <v>0</v>
      </c>
      <c r="KT71">
        <v>69</v>
      </c>
      <c r="KU71">
        <v>-37.209803921568778</v>
      </c>
      <c r="KV71">
        <f t="shared" si="262"/>
        <v>0.14448003780647145</v>
      </c>
      <c r="KW71">
        <f t="shared" si="263"/>
        <v>0</v>
      </c>
      <c r="KX71">
        <f t="shared" si="189"/>
        <v>1384.5695078815952</v>
      </c>
      <c r="LC71">
        <v>69</v>
      </c>
      <c r="LD71">
        <v>16</v>
      </c>
      <c r="LE71">
        <f t="shared" si="264"/>
        <v>7.3863530382356227E-2</v>
      </c>
      <c r="LF71">
        <f t="shared" si="265"/>
        <v>0</v>
      </c>
      <c r="LG71">
        <f t="shared" si="190"/>
        <v>256</v>
      </c>
      <c r="LL71">
        <v>69</v>
      </c>
      <c r="LM71">
        <v>8</v>
      </c>
      <c r="LN71">
        <f t="shared" si="266"/>
        <v>0.66762931746655296</v>
      </c>
      <c r="LO71">
        <f t="shared" si="267"/>
        <v>0</v>
      </c>
      <c r="LP71">
        <f t="shared" si="191"/>
        <v>64</v>
      </c>
      <c r="LY71">
        <f t="shared" si="192"/>
        <v>0</v>
      </c>
      <c r="MH71">
        <f t="shared" si="193"/>
        <v>0</v>
      </c>
      <c r="MM71">
        <v>69</v>
      </c>
      <c r="MN71">
        <v>0</v>
      </c>
      <c r="MO71">
        <f t="shared" si="270"/>
        <v>0.3023600654697059</v>
      </c>
      <c r="MP71">
        <f t="shared" si="271"/>
        <v>0</v>
      </c>
      <c r="MQ71">
        <f t="shared" si="194"/>
        <v>0</v>
      </c>
      <c r="MZ71">
        <f t="shared" si="195"/>
        <v>0</v>
      </c>
      <c r="NE71">
        <v>69</v>
      </c>
      <c r="NF71">
        <v>641.79999999999995</v>
      </c>
      <c r="NG71">
        <f t="shared" si="272"/>
        <v>1.0055521832412075</v>
      </c>
      <c r="NH71">
        <f t="shared" si="273"/>
        <v>66.579440470650667</v>
      </c>
      <c r="NI71">
        <f t="shared" si="196"/>
        <v>330878.69210525771</v>
      </c>
      <c r="NN71">
        <v>69</v>
      </c>
      <c r="NO71">
        <v>48.1</v>
      </c>
      <c r="NP71" t="e">
        <f t="shared" si="274"/>
        <v>#DIV/0!</v>
      </c>
      <c r="NQ71" t="e">
        <f t="shared" si="275"/>
        <v>#NUM!</v>
      </c>
      <c r="NR71" t="e">
        <f t="shared" si="197"/>
        <v>#NUM!</v>
      </c>
      <c r="NW71">
        <v>69</v>
      </c>
      <c r="NX71">
        <v>-41.994949494949587</v>
      </c>
      <c r="NY71" t="e">
        <f t="shared" si="276"/>
        <v>#DIV/0!</v>
      </c>
      <c r="NZ71" t="e">
        <f t="shared" si="277"/>
        <v>#NUM!</v>
      </c>
      <c r="OA71" t="e">
        <f t="shared" si="198"/>
        <v>#NUM!</v>
      </c>
      <c r="OF71">
        <v>69</v>
      </c>
      <c r="OG71">
        <f>140-(136)</f>
        <v>4</v>
      </c>
      <c r="OH71">
        <f t="shared" si="278"/>
        <v>8.8537016106579602E-2</v>
      </c>
      <c r="OI71">
        <f t="shared" si="279"/>
        <v>0</v>
      </c>
      <c r="OJ71">
        <f t="shared" si="199"/>
        <v>16</v>
      </c>
      <c r="OO71">
        <v>69</v>
      </c>
      <c r="OP71">
        <v>0</v>
      </c>
      <c r="OQ71">
        <f t="shared" si="280"/>
        <v>9.146495772100327E-2</v>
      </c>
      <c r="OR71">
        <f t="shared" si="281"/>
        <v>0</v>
      </c>
      <c r="OS71">
        <f t="shared" si="200"/>
        <v>0</v>
      </c>
      <c r="PB71">
        <f t="shared" si="201"/>
        <v>0</v>
      </c>
      <c r="PG71">
        <v>69</v>
      </c>
      <c r="PH71">
        <v>-4</v>
      </c>
      <c r="PI71">
        <f t="shared" si="282"/>
        <v>0.84399686352167802</v>
      </c>
      <c r="PJ71">
        <f t="shared" si="283"/>
        <v>0</v>
      </c>
      <c r="PK71">
        <f t="shared" si="202"/>
        <v>16</v>
      </c>
      <c r="QC71">
        <f t="shared" si="203"/>
        <v>0</v>
      </c>
      <c r="QL71">
        <f t="shared" si="204"/>
        <v>0</v>
      </c>
    </row>
    <row r="72" spans="1:454" x14ac:dyDescent="0.25">
      <c r="A72">
        <v>70</v>
      </c>
      <c r="B72">
        <v>2340</v>
      </c>
      <c r="C72">
        <f t="shared" si="205"/>
        <v>1.2324315128503158</v>
      </c>
      <c r="D72">
        <f t="shared" si="206"/>
        <v>2787.2207023836295</v>
      </c>
      <c r="J72">
        <v>70</v>
      </c>
      <c r="K72">
        <v>0</v>
      </c>
      <c r="L72">
        <f t="shared" si="208"/>
        <v>0.57585259405579203</v>
      </c>
      <c r="M72">
        <f t="shared" si="209"/>
        <v>0</v>
      </c>
      <c r="N72">
        <f t="shared" si="210"/>
        <v>0</v>
      </c>
      <c r="AB72">
        <v>70</v>
      </c>
      <c r="AC72">
        <v>-5.7999999999999972</v>
      </c>
      <c r="AD72">
        <f t="shared" si="211"/>
        <v>0.65195782262114477</v>
      </c>
      <c r="AE72">
        <f t="shared" si="212"/>
        <v>0</v>
      </c>
      <c r="AF72">
        <f t="shared" si="213"/>
        <v>33.639999999999965</v>
      </c>
      <c r="BC72">
        <v>70</v>
      </c>
      <c r="BD72">
        <v>3.9999999999999929</v>
      </c>
      <c r="BE72">
        <f t="shared" si="214"/>
        <v>0.79385829784361917</v>
      </c>
      <c r="BF72">
        <f t="shared" si="215"/>
        <v>0</v>
      </c>
      <c r="BG72">
        <f t="shared" si="165"/>
        <v>15.999999999999943</v>
      </c>
      <c r="BL72">
        <v>70</v>
      </c>
      <c r="BM72">
        <v>0</v>
      </c>
      <c r="BN72">
        <f t="shared" si="216"/>
        <v>0.32041515404122295</v>
      </c>
      <c r="BO72">
        <f t="shared" si="217"/>
        <v>0</v>
      </c>
      <c r="BP72">
        <f t="shared" si="166"/>
        <v>0</v>
      </c>
      <c r="CM72">
        <v>70</v>
      </c>
      <c r="CN72">
        <v>473.15806451612912</v>
      </c>
      <c r="CO72">
        <f t="shared" si="218"/>
        <v>1.0514648673329663</v>
      </c>
      <c r="CP72">
        <f t="shared" si="219"/>
        <v>617.14499000936894</v>
      </c>
      <c r="CQ72">
        <f t="shared" si="167"/>
        <v>20732.234712995796</v>
      </c>
      <c r="CV72">
        <v>70</v>
      </c>
      <c r="CW72">
        <v>-0.21500000000018105</v>
      </c>
      <c r="CX72">
        <f t="shared" si="220"/>
        <v>0.48782876311986706</v>
      </c>
      <c r="CY72">
        <f t="shared" si="221"/>
        <v>0</v>
      </c>
      <c r="CZ72">
        <f t="shared" si="168"/>
        <v>4.622500000007785E-2</v>
      </c>
      <c r="DE72">
        <v>70</v>
      </c>
      <c r="DF72">
        <v>0</v>
      </c>
      <c r="DG72">
        <f t="shared" si="222"/>
        <v>0.18147114049486077</v>
      </c>
      <c r="DH72">
        <f t="shared" si="223"/>
        <v>0</v>
      </c>
      <c r="DI72">
        <f t="shared" si="169"/>
        <v>0</v>
      </c>
      <c r="EF72">
        <v>70</v>
      </c>
      <c r="EG72">
        <v>938.2</v>
      </c>
      <c r="EH72">
        <f t="shared" si="226"/>
        <v>1.0794028830225917</v>
      </c>
      <c r="EI72">
        <f t="shared" si="227"/>
        <v>952.16589469964606</v>
      </c>
      <c r="EJ72">
        <f t="shared" si="171"/>
        <v>195.04621476160065</v>
      </c>
      <c r="EO72">
        <v>70</v>
      </c>
      <c r="EP72">
        <v>-17.540229885057457</v>
      </c>
      <c r="EQ72">
        <f t="shared" si="228"/>
        <v>0.56343625226957916</v>
      </c>
      <c r="ER72">
        <f t="shared" si="229"/>
        <v>0</v>
      </c>
      <c r="ES72">
        <f t="shared" si="172"/>
        <v>307.65966442066269</v>
      </c>
      <c r="EX72">
        <v>70</v>
      </c>
      <c r="EY72">
        <v>4</v>
      </c>
      <c r="EZ72">
        <f t="shared" si="230"/>
        <v>0.22539414925613149</v>
      </c>
      <c r="FA72">
        <f t="shared" si="231"/>
        <v>0</v>
      </c>
      <c r="FB72">
        <f t="shared" si="173"/>
        <v>16</v>
      </c>
      <c r="FG72">
        <v>70</v>
      </c>
      <c r="FH72">
        <v>2560</v>
      </c>
      <c r="FI72">
        <f t="shared" si="232"/>
        <v>1.2195625954937284</v>
      </c>
      <c r="FJ72">
        <f t="shared" si="233"/>
        <v>2632.90207134394</v>
      </c>
      <c r="FP72">
        <v>70</v>
      </c>
      <c r="FQ72">
        <v>829.5</v>
      </c>
      <c r="FR72" t="e">
        <f t="shared" si="234"/>
        <v>#DIV/0!</v>
      </c>
      <c r="FS72" t="e">
        <f t="shared" si="235"/>
        <v>#NUM!</v>
      </c>
      <c r="FT72" t="e">
        <f t="shared" si="175"/>
        <v>#NUM!</v>
      </c>
      <c r="FY72">
        <v>70</v>
      </c>
      <c r="FZ72">
        <v>4</v>
      </c>
      <c r="GA72">
        <f t="shared" si="236"/>
        <v>0.8310958080914177</v>
      </c>
      <c r="GB72">
        <f t="shared" si="237"/>
        <v>0</v>
      </c>
      <c r="GC72">
        <f t="shared" si="176"/>
        <v>16</v>
      </c>
      <c r="GH72">
        <v>70</v>
      </c>
      <c r="GI72">
        <v>189</v>
      </c>
      <c r="GJ72">
        <f t="shared" si="238"/>
        <v>0.91746773106847146</v>
      </c>
      <c r="GK72">
        <f t="shared" si="239"/>
        <v>0</v>
      </c>
      <c r="GL72">
        <f t="shared" si="177"/>
        <v>35721</v>
      </c>
      <c r="GQ72">
        <v>70</v>
      </c>
      <c r="GR72">
        <v>-2.0224719101123583</v>
      </c>
      <c r="GS72">
        <f t="shared" si="240"/>
        <v>0.51573802350961051</v>
      </c>
      <c r="GT72">
        <f t="shared" si="241"/>
        <v>0</v>
      </c>
      <c r="GU72">
        <f t="shared" si="178"/>
        <v>4.0903926271935314</v>
      </c>
      <c r="GZ72">
        <v>70</v>
      </c>
      <c r="HA72">
        <v>1.09375</v>
      </c>
      <c r="HB72">
        <f t="shared" si="242"/>
        <v>0.44871794871794873</v>
      </c>
      <c r="HC72">
        <f t="shared" si="243"/>
        <v>0</v>
      </c>
      <c r="HD72">
        <f t="shared" si="179"/>
        <v>1.1962890625</v>
      </c>
      <c r="HI72">
        <v>70</v>
      </c>
      <c r="HJ72">
        <v>4</v>
      </c>
      <c r="HK72">
        <f t="shared" si="244"/>
        <v>0.25</v>
      </c>
      <c r="HL72">
        <f t="shared" si="245"/>
        <v>0</v>
      </c>
      <c r="HM72">
        <f t="shared" si="180"/>
        <v>16</v>
      </c>
      <c r="HR72">
        <v>149</v>
      </c>
      <c r="HS72">
        <v>44.1</v>
      </c>
      <c r="HT72" t="e">
        <f t="shared" si="246"/>
        <v>#DIV/0!</v>
      </c>
      <c r="HU72" t="e">
        <f t="shared" si="247"/>
        <v>#NUM!</v>
      </c>
      <c r="HV72" t="e">
        <f t="shared" si="181"/>
        <v>#NUM!</v>
      </c>
      <c r="IA72">
        <v>70</v>
      </c>
      <c r="IB72">
        <v>8</v>
      </c>
      <c r="IC72">
        <f t="shared" si="248"/>
        <v>0.10737051056783641</v>
      </c>
      <c r="ID72">
        <f t="shared" si="249"/>
        <v>0</v>
      </c>
      <c r="IE72">
        <f t="shared" si="182"/>
        <v>64</v>
      </c>
      <c r="IJ72">
        <v>70</v>
      </c>
      <c r="IK72">
        <v>-16.100000000000001</v>
      </c>
      <c r="IL72">
        <f t="shared" si="250"/>
        <v>9.7508308832550836E-2</v>
      </c>
      <c r="IM72">
        <f t="shared" si="251"/>
        <v>0</v>
      </c>
      <c r="IN72">
        <f t="shared" si="183"/>
        <v>259.21000000000004</v>
      </c>
      <c r="IS72">
        <v>70</v>
      </c>
      <c r="IT72">
        <v>20</v>
      </c>
      <c r="IU72">
        <f t="shared" si="252"/>
        <v>0.80136337907216793</v>
      </c>
      <c r="IV72">
        <f t="shared" si="253"/>
        <v>0</v>
      </c>
      <c r="IW72">
        <f t="shared" si="184"/>
        <v>400</v>
      </c>
      <c r="JJ72">
        <v>70</v>
      </c>
      <c r="JK72">
        <v>3160</v>
      </c>
      <c r="JL72">
        <f t="shared" si="254"/>
        <v>1.2688258972620277</v>
      </c>
      <c r="JM72">
        <f t="shared" si="255"/>
        <v>3223.6468153442979</v>
      </c>
      <c r="JN72">
        <f t="shared" si="185"/>
        <v>4050.9171034711571</v>
      </c>
      <c r="JS72">
        <v>70</v>
      </c>
      <c r="JT72">
        <v>917.56739130434789</v>
      </c>
      <c r="JU72">
        <f t="shared" si="256"/>
        <v>1.067856820900726</v>
      </c>
      <c r="JV72">
        <f t="shared" si="257"/>
        <v>813.7103858814578</v>
      </c>
      <c r="JW72">
        <f t="shared" si="186"/>
        <v>10786.277575410222</v>
      </c>
      <c r="KB72">
        <v>70</v>
      </c>
      <c r="KC72">
        <v>24.1</v>
      </c>
      <c r="KD72">
        <f t="shared" si="258"/>
        <v>0.71475886818446854</v>
      </c>
      <c r="KE72">
        <f t="shared" si="259"/>
        <v>0</v>
      </c>
      <c r="KF72">
        <f t="shared" si="187"/>
        <v>580.81000000000006</v>
      </c>
      <c r="KK72">
        <v>70</v>
      </c>
      <c r="KL72">
        <v>12</v>
      </c>
      <c r="KM72">
        <f t="shared" si="260"/>
        <v>0.37987032671917015</v>
      </c>
      <c r="KN72">
        <f t="shared" si="261"/>
        <v>0</v>
      </c>
      <c r="KO72">
        <f t="shared" si="188"/>
        <v>144</v>
      </c>
      <c r="KT72">
        <v>70</v>
      </c>
      <c r="KU72">
        <v>-41.209803921568778</v>
      </c>
      <c r="KV72">
        <f t="shared" si="262"/>
        <v>0.14657395139786958</v>
      </c>
      <c r="KW72">
        <f t="shared" si="263"/>
        <v>0</v>
      </c>
      <c r="KX72">
        <f t="shared" si="189"/>
        <v>1698.2479392541454</v>
      </c>
      <c r="LC72">
        <v>70</v>
      </c>
      <c r="LD72">
        <v>8</v>
      </c>
      <c r="LE72">
        <f t="shared" si="264"/>
        <v>7.4934016329926606E-2</v>
      </c>
      <c r="LF72">
        <f t="shared" si="265"/>
        <v>0</v>
      </c>
      <c r="LG72">
        <f t="shared" si="190"/>
        <v>64</v>
      </c>
      <c r="LL72">
        <v>70</v>
      </c>
      <c r="LM72">
        <v>4</v>
      </c>
      <c r="LN72">
        <f t="shared" si="266"/>
        <v>0.67730510467621308</v>
      </c>
      <c r="LO72">
        <f t="shared" si="267"/>
        <v>0</v>
      </c>
      <c r="LP72">
        <f t="shared" si="191"/>
        <v>16</v>
      </c>
      <c r="LY72">
        <f t="shared" si="192"/>
        <v>0</v>
      </c>
      <c r="MH72">
        <f t="shared" si="193"/>
        <v>0</v>
      </c>
      <c r="MM72">
        <v>70</v>
      </c>
      <c r="MN72">
        <v>4</v>
      </c>
      <c r="MO72">
        <f t="shared" si="270"/>
        <v>0.30674209540404945</v>
      </c>
      <c r="MP72">
        <f t="shared" si="271"/>
        <v>0</v>
      </c>
      <c r="MQ72">
        <f t="shared" si="194"/>
        <v>16</v>
      </c>
      <c r="MZ72">
        <f t="shared" si="195"/>
        <v>0</v>
      </c>
      <c r="NE72">
        <v>70</v>
      </c>
      <c r="NF72">
        <v>768.8</v>
      </c>
      <c r="NG72">
        <f t="shared" si="272"/>
        <v>1.0201254032881815</v>
      </c>
      <c r="NH72">
        <f t="shared" si="273"/>
        <v>241.33535079110843</v>
      </c>
      <c r="NI72">
        <f t="shared" si="196"/>
        <v>278218.95616505895</v>
      </c>
      <c r="NN72">
        <v>70</v>
      </c>
      <c r="NO72">
        <v>79.900000000000006</v>
      </c>
      <c r="NP72" t="e">
        <f t="shared" si="274"/>
        <v>#DIV/0!</v>
      </c>
      <c r="NQ72" t="e">
        <f t="shared" si="275"/>
        <v>#NUM!</v>
      </c>
      <c r="NR72" t="e">
        <f t="shared" si="197"/>
        <v>#NUM!</v>
      </c>
      <c r="NW72">
        <v>70</v>
      </c>
      <c r="NX72">
        <v>1.80505050505041</v>
      </c>
      <c r="NY72" t="e">
        <f t="shared" si="276"/>
        <v>#DIV/0!</v>
      </c>
      <c r="NZ72" t="e">
        <f t="shared" si="277"/>
        <v>#NUM!</v>
      </c>
      <c r="OA72" t="e">
        <f t="shared" si="198"/>
        <v>#NUM!</v>
      </c>
      <c r="OF72">
        <v>70</v>
      </c>
      <c r="OG72">
        <f>132-(136)</f>
        <v>-4</v>
      </c>
      <c r="OH72">
        <f t="shared" si="278"/>
        <v>8.9820161267544524E-2</v>
      </c>
      <c r="OI72">
        <f t="shared" si="279"/>
        <v>0</v>
      </c>
      <c r="OJ72">
        <f t="shared" si="199"/>
        <v>16</v>
      </c>
      <c r="OO72">
        <v>70</v>
      </c>
      <c r="OP72">
        <v>0</v>
      </c>
      <c r="OQ72">
        <f t="shared" si="280"/>
        <v>9.2790536818409111E-2</v>
      </c>
      <c r="OR72">
        <f t="shared" si="281"/>
        <v>0</v>
      </c>
      <c r="OS72">
        <f t="shared" si="200"/>
        <v>0</v>
      </c>
      <c r="PB72">
        <f t="shared" si="201"/>
        <v>0</v>
      </c>
      <c r="PG72">
        <v>70</v>
      </c>
      <c r="PH72">
        <v>0</v>
      </c>
      <c r="PI72">
        <f t="shared" si="282"/>
        <v>0.85622870212344149</v>
      </c>
      <c r="PJ72">
        <f t="shared" si="283"/>
        <v>0</v>
      </c>
      <c r="PK72">
        <f t="shared" si="202"/>
        <v>0</v>
      </c>
      <c r="QC72">
        <f t="shared" si="203"/>
        <v>0</v>
      </c>
      <c r="QL72">
        <f t="shared" si="204"/>
        <v>0</v>
      </c>
    </row>
    <row r="73" spans="1:454" x14ac:dyDescent="0.25">
      <c r="A73">
        <v>71</v>
      </c>
      <c r="B73">
        <v>2450</v>
      </c>
      <c r="C73">
        <f t="shared" si="205"/>
        <v>1.250037677319606</v>
      </c>
      <c r="D73">
        <f t="shared" si="206"/>
        <v>2998.3464034411231</v>
      </c>
      <c r="J73">
        <v>71</v>
      </c>
      <c r="K73">
        <v>0</v>
      </c>
      <c r="L73">
        <f t="shared" si="208"/>
        <v>0.5840790596851605</v>
      </c>
      <c r="M73">
        <f t="shared" si="209"/>
        <v>0</v>
      </c>
      <c r="N73">
        <f t="shared" si="210"/>
        <v>0</v>
      </c>
      <c r="AB73">
        <v>71</v>
      </c>
      <c r="AC73">
        <v>-1.7999999999999972</v>
      </c>
      <c r="AD73">
        <f t="shared" si="211"/>
        <v>0.66127150580144678</v>
      </c>
      <c r="AE73">
        <f t="shared" si="212"/>
        <v>0</v>
      </c>
      <c r="AF73">
        <f t="shared" si="213"/>
        <v>3.2399999999999896</v>
      </c>
      <c r="BC73">
        <v>71</v>
      </c>
      <c r="BD73">
        <v>3.9999999999999929</v>
      </c>
      <c r="BE73">
        <f t="shared" si="214"/>
        <v>0.80519913066995652</v>
      </c>
      <c r="BF73">
        <f t="shared" si="215"/>
        <v>0</v>
      </c>
      <c r="BG73">
        <f t="shared" si="165"/>
        <v>15.999999999999943</v>
      </c>
      <c r="BL73">
        <v>71</v>
      </c>
      <c r="BM73">
        <v>0</v>
      </c>
      <c r="BN73">
        <f t="shared" si="216"/>
        <v>0.324992513384669</v>
      </c>
      <c r="BO73">
        <f t="shared" si="217"/>
        <v>0</v>
      </c>
      <c r="BP73">
        <f t="shared" si="166"/>
        <v>0</v>
      </c>
      <c r="CM73">
        <v>71</v>
      </c>
      <c r="CN73">
        <v>607.15806451612912</v>
      </c>
      <c r="CO73">
        <f t="shared" si="218"/>
        <v>1.0664857940091514</v>
      </c>
      <c r="CP73">
        <f t="shared" si="219"/>
        <v>797.26960946151621</v>
      </c>
      <c r="CQ73">
        <f t="shared" si="167"/>
        <v>36142.39952152194</v>
      </c>
      <c r="CV73">
        <v>71</v>
      </c>
      <c r="CW73">
        <v>-12.215000000000181</v>
      </c>
      <c r="CX73">
        <f t="shared" si="220"/>
        <v>0.49479774545015087</v>
      </c>
      <c r="CY73">
        <f t="shared" si="221"/>
        <v>0</v>
      </c>
      <c r="CZ73">
        <f t="shared" si="168"/>
        <v>149.20622500000442</v>
      </c>
      <c r="DE73">
        <v>71</v>
      </c>
      <c r="DF73">
        <v>0</v>
      </c>
      <c r="DG73">
        <f t="shared" si="222"/>
        <v>0.18406358535907305</v>
      </c>
      <c r="DH73">
        <f t="shared" si="223"/>
        <v>0</v>
      </c>
      <c r="DI73">
        <f t="shared" si="169"/>
        <v>0</v>
      </c>
      <c r="EF73">
        <v>71</v>
      </c>
      <c r="EG73">
        <v>1128.2</v>
      </c>
      <c r="EH73">
        <f t="shared" si="226"/>
        <v>1.0948229242086287</v>
      </c>
      <c r="EI73">
        <f t="shared" si="227"/>
        <v>1137.07652707594</v>
      </c>
      <c r="EJ73">
        <f t="shared" si="171"/>
        <v>78.792732929895493</v>
      </c>
      <c r="EO73">
        <v>71</v>
      </c>
      <c r="EP73">
        <v>-9.5402298850574567</v>
      </c>
      <c r="EQ73">
        <f t="shared" si="228"/>
        <v>0.57148534158771602</v>
      </c>
      <c r="ER73">
        <f t="shared" si="229"/>
        <v>0</v>
      </c>
      <c r="ES73">
        <f t="shared" si="172"/>
        <v>91.015986259743414</v>
      </c>
      <c r="EX73">
        <v>71</v>
      </c>
      <c r="EY73">
        <v>4</v>
      </c>
      <c r="EZ73">
        <f t="shared" si="230"/>
        <v>0.22861406567407624</v>
      </c>
      <c r="FA73">
        <f t="shared" si="231"/>
        <v>0</v>
      </c>
      <c r="FB73">
        <f t="shared" si="173"/>
        <v>16</v>
      </c>
      <c r="FG73">
        <v>71</v>
      </c>
      <c r="FH73">
        <v>2870</v>
      </c>
      <c r="FI73">
        <f t="shared" si="232"/>
        <v>1.2369849182864958</v>
      </c>
      <c r="FJ73">
        <f t="shared" si="233"/>
        <v>2841.8232205294385</v>
      </c>
      <c r="FP73">
        <v>71</v>
      </c>
      <c r="FQ73">
        <v>924.5</v>
      </c>
      <c r="FR73" t="e">
        <f t="shared" si="234"/>
        <v>#DIV/0!</v>
      </c>
      <c r="FS73" t="e">
        <f t="shared" si="235"/>
        <v>#NUM!</v>
      </c>
      <c r="FT73" t="e">
        <f t="shared" si="175"/>
        <v>#NUM!</v>
      </c>
      <c r="FY73">
        <v>71</v>
      </c>
      <c r="FZ73">
        <v>4</v>
      </c>
      <c r="GA73">
        <f t="shared" si="236"/>
        <v>0.84296860534986651</v>
      </c>
      <c r="GB73">
        <f t="shared" si="237"/>
        <v>0</v>
      </c>
      <c r="GC73">
        <f t="shared" si="176"/>
        <v>16</v>
      </c>
      <c r="GH73">
        <v>71</v>
      </c>
      <c r="GI73">
        <v>229</v>
      </c>
      <c r="GJ73">
        <f t="shared" si="238"/>
        <v>0.93057441294087828</v>
      </c>
      <c r="GK73">
        <f t="shared" si="239"/>
        <v>0</v>
      </c>
      <c r="GL73">
        <f t="shared" si="177"/>
        <v>52441</v>
      </c>
      <c r="GQ73">
        <v>71</v>
      </c>
      <c r="GR73">
        <v>-2.0224719101123583</v>
      </c>
      <c r="GS73">
        <f t="shared" si="240"/>
        <v>0.52310570955974778</v>
      </c>
      <c r="GT73">
        <f t="shared" si="241"/>
        <v>0</v>
      </c>
      <c r="GU73">
        <f t="shared" si="178"/>
        <v>4.0903926271935314</v>
      </c>
      <c r="GZ73">
        <v>71</v>
      </c>
      <c r="HA73">
        <v>21.59375</v>
      </c>
      <c r="HB73">
        <f t="shared" si="242"/>
        <v>0.45512820512820512</v>
      </c>
      <c r="HC73">
        <f t="shared" si="243"/>
        <v>0</v>
      </c>
      <c r="HD73">
        <f t="shared" si="179"/>
        <v>466.2900390625</v>
      </c>
      <c r="HI73">
        <v>71</v>
      </c>
      <c r="HJ73">
        <v>0</v>
      </c>
      <c r="HK73">
        <f t="shared" si="244"/>
        <v>0.25357142857142856</v>
      </c>
      <c r="HL73">
        <f t="shared" si="245"/>
        <v>0</v>
      </c>
      <c r="HM73">
        <f t="shared" si="180"/>
        <v>0</v>
      </c>
      <c r="HR73">
        <v>150</v>
      </c>
      <c r="HS73">
        <v>54</v>
      </c>
      <c r="HT73" t="e">
        <f t="shared" si="246"/>
        <v>#DIV/0!</v>
      </c>
      <c r="HU73" t="e">
        <f t="shared" si="247"/>
        <v>#NUM!</v>
      </c>
      <c r="HV73" t="e">
        <f t="shared" si="181"/>
        <v>#NUM!</v>
      </c>
      <c r="IA73">
        <v>71</v>
      </c>
      <c r="IB73">
        <v>0</v>
      </c>
      <c r="IC73">
        <f t="shared" si="248"/>
        <v>0.10890437500451979</v>
      </c>
      <c r="ID73">
        <f t="shared" si="249"/>
        <v>0</v>
      </c>
      <c r="IE73">
        <f t="shared" si="182"/>
        <v>0</v>
      </c>
      <c r="IJ73">
        <v>71</v>
      </c>
      <c r="IK73">
        <v>-8.1000000000000085</v>
      </c>
      <c r="IL73">
        <f t="shared" si="250"/>
        <v>9.8901284673015843E-2</v>
      </c>
      <c r="IM73">
        <f t="shared" si="251"/>
        <v>0</v>
      </c>
      <c r="IN73">
        <f t="shared" si="183"/>
        <v>65.610000000000142</v>
      </c>
      <c r="IS73">
        <v>71</v>
      </c>
      <c r="IT73">
        <v>16</v>
      </c>
      <c r="IU73">
        <f t="shared" si="252"/>
        <v>0.81281142734462741</v>
      </c>
      <c r="IV73">
        <f t="shared" si="253"/>
        <v>0</v>
      </c>
      <c r="IW73">
        <f t="shared" si="184"/>
        <v>256</v>
      </c>
      <c r="JJ73">
        <v>71</v>
      </c>
      <c r="JK73">
        <v>3370</v>
      </c>
      <c r="JL73">
        <f t="shared" si="254"/>
        <v>1.2869519815086279</v>
      </c>
      <c r="JM73">
        <f t="shared" si="255"/>
        <v>3441.0071751583728</v>
      </c>
      <c r="JN73">
        <f t="shared" si="185"/>
        <v>5042.018923971832</v>
      </c>
      <c r="JS73">
        <v>71</v>
      </c>
      <c r="JT73">
        <v>1047.5673913043479</v>
      </c>
      <c r="JU73">
        <f t="shared" si="256"/>
        <v>1.0831119183421649</v>
      </c>
      <c r="JV73">
        <f t="shared" si="257"/>
        <v>996.64308241749188</v>
      </c>
      <c r="JW73">
        <f t="shared" si="186"/>
        <v>2593.285235603922</v>
      </c>
      <c r="KB73">
        <v>71</v>
      </c>
      <c r="KC73">
        <v>59.9</v>
      </c>
      <c r="KD73">
        <f t="shared" si="258"/>
        <v>0.72496970915853243</v>
      </c>
      <c r="KE73">
        <f t="shared" si="259"/>
        <v>0</v>
      </c>
      <c r="KF73">
        <f t="shared" si="187"/>
        <v>3588.0099999999998</v>
      </c>
      <c r="KK73">
        <v>71</v>
      </c>
      <c r="KL73">
        <v>0</v>
      </c>
      <c r="KM73">
        <f t="shared" si="260"/>
        <v>0.38529704567230116</v>
      </c>
      <c r="KN73">
        <f t="shared" si="261"/>
        <v>0</v>
      </c>
      <c r="KO73">
        <f t="shared" si="188"/>
        <v>0</v>
      </c>
      <c r="KT73">
        <v>71</v>
      </c>
      <c r="KU73">
        <v>-49.209803921568778</v>
      </c>
      <c r="KV73">
        <f t="shared" si="262"/>
        <v>0.14866786498926773</v>
      </c>
      <c r="KW73">
        <f t="shared" si="263"/>
        <v>0</v>
      </c>
      <c r="KX73">
        <f t="shared" si="189"/>
        <v>2421.6048019992459</v>
      </c>
      <c r="LC73">
        <v>71</v>
      </c>
      <c r="LD73">
        <v>-12</v>
      </c>
      <c r="LE73">
        <f t="shared" si="264"/>
        <v>7.6004502277496985E-2</v>
      </c>
      <c r="LF73">
        <f t="shared" si="265"/>
        <v>0</v>
      </c>
      <c r="LG73">
        <f t="shared" si="190"/>
        <v>144</v>
      </c>
      <c r="LL73">
        <v>71</v>
      </c>
      <c r="LM73">
        <v>8</v>
      </c>
      <c r="LN73">
        <f t="shared" si="266"/>
        <v>0.6869808918858733</v>
      </c>
      <c r="LO73">
        <f t="shared" si="267"/>
        <v>0</v>
      </c>
      <c r="LP73">
        <f t="shared" si="191"/>
        <v>64</v>
      </c>
      <c r="LY73">
        <f t="shared" si="192"/>
        <v>0</v>
      </c>
      <c r="MH73">
        <f t="shared" si="193"/>
        <v>0</v>
      </c>
      <c r="MM73">
        <v>71</v>
      </c>
      <c r="MN73">
        <v>4</v>
      </c>
      <c r="MO73">
        <f t="shared" si="270"/>
        <v>0.31112412533839306</v>
      </c>
      <c r="MP73">
        <f t="shared" si="271"/>
        <v>0</v>
      </c>
      <c r="MQ73">
        <f t="shared" si="194"/>
        <v>16</v>
      </c>
      <c r="MZ73">
        <f t="shared" si="195"/>
        <v>0</v>
      </c>
      <c r="NE73">
        <v>71</v>
      </c>
      <c r="NF73">
        <v>838.8</v>
      </c>
      <c r="NG73">
        <f t="shared" si="272"/>
        <v>1.0346986233351556</v>
      </c>
      <c r="NH73">
        <f t="shared" si="273"/>
        <v>416.09126111156615</v>
      </c>
      <c r="NI73">
        <f t="shared" si="196"/>
        <v>178682.67793265011</v>
      </c>
      <c r="NN73">
        <v>71</v>
      </c>
      <c r="NO73">
        <v>87.9</v>
      </c>
      <c r="NP73" t="e">
        <f t="shared" si="274"/>
        <v>#DIV/0!</v>
      </c>
      <c r="NQ73" t="e">
        <f t="shared" si="275"/>
        <v>#NUM!</v>
      </c>
      <c r="NR73" t="e">
        <f t="shared" si="197"/>
        <v>#NUM!</v>
      </c>
      <c r="NW73">
        <v>71</v>
      </c>
      <c r="NX73">
        <v>-22.19494949494959</v>
      </c>
      <c r="NY73" t="e">
        <f t="shared" si="276"/>
        <v>#DIV/0!</v>
      </c>
      <c r="NZ73" t="e">
        <f t="shared" si="277"/>
        <v>#NUM!</v>
      </c>
      <c r="OA73" t="e">
        <f t="shared" si="198"/>
        <v>#NUM!</v>
      </c>
      <c r="OF73">
        <v>71</v>
      </c>
      <c r="OG73">
        <f>132-(136)</f>
        <v>-4</v>
      </c>
      <c r="OH73">
        <f t="shared" si="278"/>
        <v>9.1103306428509445E-2</v>
      </c>
      <c r="OI73">
        <f t="shared" si="279"/>
        <v>0</v>
      </c>
      <c r="OJ73">
        <f t="shared" si="199"/>
        <v>16</v>
      </c>
      <c r="OO73">
        <v>71</v>
      </c>
      <c r="OP73">
        <v>0</v>
      </c>
      <c r="OQ73">
        <f t="shared" si="280"/>
        <v>9.4116115915814966E-2</v>
      </c>
      <c r="OR73">
        <f t="shared" si="281"/>
        <v>0</v>
      </c>
      <c r="OS73">
        <f t="shared" si="200"/>
        <v>0</v>
      </c>
      <c r="PB73">
        <f t="shared" si="201"/>
        <v>0</v>
      </c>
      <c r="PG73">
        <v>71</v>
      </c>
      <c r="PH73">
        <v>3.9999999999999929</v>
      </c>
      <c r="PI73">
        <f t="shared" si="282"/>
        <v>0.86846054072520495</v>
      </c>
      <c r="PJ73">
        <f t="shared" si="283"/>
        <v>0</v>
      </c>
      <c r="PK73">
        <f t="shared" si="202"/>
        <v>15.999999999999943</v>
      </c>
      <c r="QC73">
        <f t="shared" si="203"/>
        <v>0</v>
      </c>
      <c r="QL73">
        <f t="shared" si="204"/>
        <v>0</v>
      </c>
    </row>
    <row r="74" spans="1:454" x14ac:dyDescent="0.25">
      <c r="A74">
        <v>72</v>
      </c>
      <c r="B74">
        <v>2590</v>
      </c>
      <c r="C74">
        <f t="shared" si="205"/>
        <v>1.2676438417888962</v>
      </c>
      <c r="D74">
        <f t="shared" si="206"/>
        <v>3209.4721044986172</v>
      </c>
      <c r="J74">
        <v>72</v>
      </c>
      <c r="K74">
        <v>0</v>
      </c>
      <c r="L74">
        <f t="shared" si="208"/>
        <v>0.59230552531452896</v>
      </c>
      <c r="M74">
        <f t="shared" si="209"/>
        <v>0</v>
      </c>
      <c r="N74">
        <f t="shared" si="210"/>
        <v>0</v>
      </c>
      <c r="AB74">
        <v>72</v>
      </c>
      <c r="AC74">
        <v>-9.7999999999999972</v>
      </c>
      <c r="AD74">
        <f t="shared" si="211"/>
        <v>0.6705851889817489</v>
      </c>
      <c r="AE74">
        <f t="shared" si="212"/>
        <v>0</v>
      </c>
      <c r="AF74">
        <f t="shared" si="213"/>
        <v>96.039999999999949</v>
      </c>
      <c r="BC74">
        <v>72</v>
      </c>
      <c r="BD74">
        <v>3.9999999999999929</v>
      </c>
      <c r="BE74">
        <f t="shared" si="214"/>
        <v>0.81653996349629399</v>
      </c>
      <c r="BF74">
        <f t="shared" si="215"/>
        <v>0</v>
      </c>
      <c r="BG74">
        <f t="shared" si="165"/>
        <v>15.999999999999943</v>
      </c>
      <c r="BL74">
        <v>72</v>
      </c>
      <c r="BM74">
        <v>0</v>
      </c>
      <c r="BN74">
        <f t="shared" si="216"/>
        <v>0.329569872728115</v>
      </c>
      <c r="BO74">
        <f t="shared" si="217"/>
        <v>0</v>
      </c>
      <c r="BP74">
        <f t="shared" si="166"/>
        <v>0</v>
      </c>
      <c r="CM74">
        <v>72</v>
      </c>
      <c r="CN74">
        <v>760.15806451612912</v>
      </c>
      <c r="CO74">
        <f t="shared" si="218"/>
        <v>1.0815067206853368</v>
      </c>
      <c r="CP74">
        <f t="shared" si="219"/>
        <v>977.39422891366337</v>
      </c>
      <c r="CQ74">
        <f t="shared" si="167"/>
        <v>47191.55112215253</v>
      </c>
      <c r="CV74">
        <v>72</v>
      </c>
      <c r="CW74">
        <v>-12.215000000000181</v>
      </c>
      <c r="CX74">
        <f t="shared" si="220"/>
        <v>0.50176672778043463</v>
      </c>
      <c r="CY74">
        <f t="shared" si="221"/>
        <v>0</v>
      </c>
      <c r="CZ74">
        <f t="shared" si="168"/>
        <v>149.20622500000442</v>
      </c>
      <c r="DE74">
        <v>72</v>
      </c>
      <c r="DF74">
        <v>0</v>
      </c>
      <c r="DG74">
        <f t="shared" si="222"/>
        <v>0.18665603022328536</v>
      </c>
      <c r="DH74">
        <f t="shared" si="223"/>
        <v>0</v>
      </c>
      <c r="DI74">
        <f t="shared" si="169"/>
        <v>0</v>
      </c>
      <c r="EF74">
        <v>72</v>
      </c>
      <c r="EG74">
        <v>1298.2</v>
      </c>
      <c r="EH74">
        <f t="shared" si="226"/>
        <v>1.1102429653946657</v>
      </c>
      <c r="EI74">
        <f t="shared" si="227"/>
        <v>1321.987159452234</v>
      </c>
      <c r="EJ74">
        <f t="shared" si="171"/>
        <v>565.82895480600234</v>
      </c>
      <c r="EO74">
        <v>72</v>
      </c>
      <c r="EP74">
        <v>-17.540229885057457</v>
      </c>
      <c r="EQ74">
        <f t="shared" si="228"/>
        <v>0.57953443090585288</v>
      </c>
      <c r="ER74">
        <f t="shared" si="229"/>
        <v>0</v>
      </c>
      <c r="ES74">
        <f t="shared" si="172"/>
        <v>307.65966442066269</v>
      </c>
      <c r="EX74">
        <v>72</v>
      </c>
      <c r="EY74">
        <v>4</v>
      </c>
      <c r="EZ74">
        <f t="shared" si="230"/>
        <v>0.23183398209202097</v>
      </c>
      <c r="FA74">
        <f t="shared" si="231"/>
        <v>0</v>
      </c>
      <c r="FB74">
        <f t="shared" si="173"/>
        <v>16</v>
      </c>
      <c r="FG74">
        <v>72</v>
      </c>
      <c r="FH74">
        <v>3060</v>
      </c>
      <c r="FI74">
        <f t="shared" si="232"/>
        <v>1.2544072410792635</v>
      </c>
      <c r="FJ74">
        <f t="shared" si="233"/>
        <v>3050.7443697149365</v>
      </c>
      <c r="FP74">
        <v>72</v>
      </c>
      <c r="FQ74">
        <v>1037</v>
      </c>
      <c r="FR74" t="e">
        <f t="shared" si="234"/>
        <v>#DIV/0!</v>
      </c>
      <c r="FS74" t="e">
        <f t="shared" si="235"/>
        <v>#NUM!</v>
      </c>
      <c r="FT74" t="e">
        <f t="shared" si="175"/>
        <v>#NUM!</v>
      </c>
      <c r="FY74">
        <v>72</v>
      </c>
      <c r="FZ74">
        <v>4</v>
      </c>
      <c r="GA74">
        <f t="shared" si="236"/>
        <v>0.85484140260831531</v>
      </c>
      <c r="GB74">
        <f t="shared" si="237"/>
        <v>0</v>
      </c>
      <c r="GC74">
        <f t="shared" si="176"/>
        <v>16</v>
      </c>
      <c r="GH74">
        <v>72</v>
      </c>
      <c r="GI74">
        <v>304</v>
      </c>
      <c r="GJ74">
        <f t="shared" si="238"/>
        <v>0.94368109481328499</v>
      </c>
      <c r="GK74">
        <f t="shared" si="239"/>
        <v>0</v>
      </c>
      <c r="GL74">
        <f t="shared" si="177"/>
        <v>92416</v>
      </c>
      <c r="GQ74">
        <v>72</v>
      </c>
      <c r="GR74">
        <v>-2.0224719101123583</v>
      </c>
      <c r="GS74">
        <f t="shared" si="240"/>
        <v>0.53047339560988505</v>
      </c>
      <c r="GT74">
        <f t="shared" si="241"/>
        <v>0</v>
      </c>
      <c r="GU74">
        <f t="shared" si="178"/>
        <v>4.0903926271935314</v>
      </c>
      <c r="GZ74">
        <v>72</v>
      </c>
      <c r="HA74">
        <v>-2.90625</v>
      </c>
      <c r="HB74">
        <f t="shared" si="242"/>
        <v>0.46153846153846156</v>
      </c>
      <c r="HC74">
        <f t="shared" si="243"/>
        <v>0</v>
      </c>
      <c r="HD74">
        <f t="shared" si="179"/>
        <v>8.4462890625</v>
      </c>
      <c r="HI74">
        <v>72</v>
      </c>
      <c r="HJ74">
        <v>4</v>
      </c>
      <c r="HK74">
        <f t="shared" si="244"/>
        <v>0.25714285714285712</v>
      </c>
      <c r="HL74">
        <f t="shared" si="245"/>
        <v>0</v>
      </c>
      <c r="HM74">
        <f t="shared" si="180"/>
        <v>16</v>
      </c>
      <c r="HR74">
        <v>151</v>
      </c>
      <c r="HS74">
        <v>36.049999999999997</v>
      </c>
      <c r="HT74" t="e">
        <f t="shared" si="246"/>
        <v>#DIV/0!</v>
      </c>
      <c r="HU74" t="e">
        <f t="shared" si="247"/>
        <v>#NUM!</v>
      </c>
      <c r="HV74" t="e">
        <f t="shared" si="181"/>
        <v>#NUM!</v>
      </c>
      <c r="IA74">
        <v>72</v>
      </c>
      <c r="IB74">
        <v>0</v>
      </c>
      <c r="IC74">
        <f t="shared" si="248"/>
        <v>0.11043823944120316</v>
      </c>
      <c r="ID74">
        <f t="shared" si="249"/>
        <v>0</v>
      </c>
      <c r="IE74">
        <f t="shared" si="182"/>
        <v>0</v>
      </c>
      <c r="IJ74">
        <v>72</v>
      </c>
      <c r="IK74">
        <v>-8.1000000000000085</v>
      </c>
      <c r="IL74">
        <f t="shared" si="250"/>
        <v>0.10029426051348087</v>
      </c>
      <c r="IM74">
        <f t="shared" si="251"/>
        <v>0</v>
      </c>
      <c r="IN74">
        <f t="shared" si="183"/>
        <v>65.610000000000142</v>
      </c>
      <c r="IS74">
        <v>72</v>
      </c>
      <c r="IT74">
        <v>36</v>
      </c>
      <c r="IU74">
        <f t="shared" si="252"/>
        <v>0.82425947561708701</v>
      </c>
      <c r="IV74">
        <f t="shared" si="253"/>
        <v>0</v>
      </c>
      <c r="IW74">
        <f t="shared" si="184"/>
        <v>1296</v>
      </c>
      <c r="JJ74">
        <v>72</v>
      </c>
      <c r="JK74">
        <v>3640</v>
      </c>
      <c r="JL74">
        <f t="shared" si="254"/>
        <v>1.3050780657552283</v>
      </c>
      <c r="JM74">
        <f t="shared" si="255"/>
        <v>3658.3675349724472</v>
      </c>
      <c r="JN74">
        <f t="shared" si="185"/>
        <v>337.36634096407005</v>
      </c>
      <c r="JS74">
        <v>72</v>
      </c>
      <c r="JT74">
        <v>1207.5673913043479</v>
      </c>
      <c r="JU74">
        <f t="shared" si="256"/>
        <v>1.0983670157836039</v>
      </c>
      <c r="JV74">
        <f t="shared" si="257"/>
        <v>1179.5757789535262</v>
      </c>
      <c r="JW74">
        <f t="shared" si="186"/>
        <v>783.53036199867381</v>
      </c>
      <c r="KB74">
        <v>72</v>
      </c>
      <c r="KC74">
        <v>-12</v>
      </c>
      <c r="KD74">
        <f t="shared" si="258"/>
        <v>0.7351805501325962</v>
      </c>
      <c r="KE74">
        <f t="shared" si="259"/>
        <v>0</v>
      </c>
      <c r="KF74">
        <f t="shared" si="187"/>
        <v>144</v>
      </c>
      <c r="KK74">
        <v>72</v>
      </c>
      <c r="KL74">
        <v>0</v>
      </c>
      <c r="KM74">
        <f t="shared" si="260"/>
        <v>0.39072376462543212</v>
      </c>
      <c r="KN74">
        <f t="shared" si="261"/>
        <v>0</v>
      </c>
      <c r="KO74">
        <f t="shared" si="188"/>
        <v>0</v>
      </c>
      <c r="KT74">
        <v>72</v>
      </c>
      <c r="KU74">
        <v>-45.209803921568778</v>
      </c>
      <c r="KV74">
        <f t="shared" si="262"/>
        <v>0.15076177858066586</v>
      </c>
      <c r="KW74">
        <f t="shared" si="263"/>
        <v>0</v>
      </c>
      <c r="KX74">
        <f t="shared" si="189"/>
        <v>2043.9263706266956</v>
      </c>
      <c r="LC74">
        <v>72</v>
      </c>
      <c r="LD74">
        <v>-24</v>
      </c>
      <c r="LE74">
        <f t="shared" si="264"/>
        <v>7.7074988225067365E-2</v>
      </c>
      <c r="LF74">
        <f t="shared" si="265"/>
        <v>0</v>
      </c>
      <c r="LG74">
        <f t="shared" si="190"/>
        <v>576</v>
      </c>
      <c r="LL74">
        <v>72</v>
      </c>
      <c r="LM74">
        <v>4</v>
      </c>
      <c r="LN74">
        <f t="shared" si="266"/>
        <v>0.69665667909553353</v>
      </c>
      <c r="LO74">
        <f t="shared" si="267"/>
        <v>0</v>
      </c>
      <c r="LP74">
        <f t="shared" si="191"/>
        <v>16</v>
      </c>
      <c r="LY74">
        <f t="shared" si="192"/>
        <v>0</v>
      </c>
      <c r="MH74">
        <f t="shared" si="193"/>
        <v>0</v>
      </c>
      <c r="MM74">
        <v>72</v>
      </c>
      <c r="MN74">
        <v>0</v>
      </c>
      <c r="MO74">
        <f t="shared" si="270"/>
        <v>0.31550615527273662</v>
      </c>
      <c r="MP74">
        <f t="shared" si="271"/>
        <v>0</v>
      </c>
      <c r="MQ74">
        <f t="shared" si="194"/>
        <v>0</v>
      </c>
      <c r="MZ74">
        <f t="shared" si="195"/>
        <v>0</v>
      </c>
      <c r="NE74">
        <v>72</v>
      </c>
      <c r="NF74">
        <v>963.8</v>
      </c>
      <c r="NG74">
        <f t="shared" si="272"/>
        <v>1.0492718433821295</v>
      </c>
      <c r="NH74">
        <f t="shared" si="273"/>
        <v>590.84717143202397</v>
      </c>
      <c r="NI74">
        <f t="shared" si="196"/>
        <v>139093.81233685408</v>
      </c>
      <c r="NN74">
        <v>72</v>
      </c>
      <c r="NO74">
        <v>91.9</v>
      </c>
      <c r="NP74" t="e">
        <f t="shared" si="274"/>
        <v>#DIV/0!</v>
      </c>
      <c r="NQ74" t="e">
        <f t="shared" si="275"/>
        <v>#NUM!</v>
      </c>
      <c r="NR74" t="e">
        <f t="shared" si="197"/>
        <v>#NUM!</v>
      </c>
      <c r="NW74">
        <v>72</v>
      </c>
      <c r="NX74">
        <v>-38.394949494949593</v>
      </c>
      <c r="NY74" t="e">
        <f t="shared" si="276"/>
        <v>#DIV/0!</v>
      </c>
      <c r="NZ74" t="e">
        <f t="shared" si="277"/>
        <v>#NUM!</v>
      </c>
      <c r="OA74" t="e">
        <f t="shared" si="198"/>
        <v>#NUM!</v>
      </c>
      <c r="OF74">
        <v>72</v>
      </c>
      <c r="OG74">
        <f>132-(136)</f>
        <v>-4</v>
      </c>
      <c r="OH74">
        <f t="shared" si="278"/>
        <v>9.2386451589474367E-2</v>
      </c>
      <c r="OI74">
        <f t="shared" si="279"/>
        <v>0</v>
      </c>
      <c r="OJ74">
        <f t="shared" si="199"/>
        <v>16</v>
      </c>
      <c r="OO74">
        <v>72</v>
      </c>
      <c r="OP74">
        <v>0</v>
      </c>
      <c r="OQ74">
        <f t="shared" si="280"/>
        <v>9.5441695013220806E-2</v>
      </c>
      <c r="OR74">
        <f t="shared" si="281"/>
        <v>0</v>
      </c>
      <c r="OS74">
        <f t="shared" si="200"/>
        <v>0</v>
      </c>
      <c r="PB74">
        <f t="shared" si="201"/>
        <v>0</v>
      </c>
      <c r="PG74">
        <v>72</v>
      </c>
      <c r="PH74">
        <v>16.100000000000001</v>
      </c>
      <c r="PI74">
        <f t="shared" si="282"/>
        <v>0.88069237932696842</v>
      </c>
      <c r="PJ74">
        <f t="shared" si="283"/>
        <v>0</v>
      </c>
      <c r="PK74">
        <f t="shared" si="202"/>
        <v>259.21000000000004</v>
      </c>
      <c r="QC74">
        <f t="shared" si="203"/>
        <v>0</v>
      </c>
      <c r="QL74">
        <f t="shared" si="204"/>
        <v>0</v>
      </c>
    </row>
    <row r="75" spans="1:454" x14ac:dyDescent="0.25">
      <c r="A75">
        <v>73</v>
      </c>
      <c r="B75">
        <v>2740</v>
      </c>
      <c r="C75">
        <f t="shared" si="205"/>
        <v>1.2852500062581866</v>
      </c>
      <c r="D75">
        <f t="shared" si="206"/>
        <v>3420.5978055561109</v>
      </c>
      <c r="J75">
        <v>73</v>
      </c>
      <c r="K75">
        <v>0</v>
      </c>
      <c r="L75">
        <f t="shared" si="208"/>
        <v>0.60053199094389742</v>
      </c>
      <c r="M75">
        <f t="shared" si="209"/>
        <v>0</v>
      </c>
      <c r="N75">
        <f t="shared" si="210"/>
        <v>0</v>
      </c>
      <c r="AB75">
        <v>73</v>
      </c>
      <c r="AC75">
        <v>-1.7999999999999972</v>
      </c>
      <c r="AD75">
        <f t="shared" si="211"/>
        <v>0.67989887216205092</v>
      </c>
      <c r="AE75">
        <f t="shared" si="212"/>
        <v>0</v>
      </c>
      <c r="AF75">
        <f t="shared" si="213"/>
        <v>3.2399999999999896</v>
      </c>
      <c r="BC75">
        <v>73</v>
      </c>
      <c r="BD75">
        <v>3.9999999999999929</v>
      </c>
      <c r="BE75">
        <f t="shared" si="214"/>
        <v>0.82788079632263145</v>
      </c>
      <c r="BF75">
        <f t="shared" si="215"/>
        <v>0</v>
      </c>
      <c r="BG75">
        <f t="shared" si="165"/>
        <v>15.999999999999943</v>
      </c>
      <c r="BL75">
        <v>73</v>
      </c>
      <c r="BM75">
        <v>0</v>
      </c>
      <c r="BN75">
        <f t="shared" si="216"/>
        <v>0.33414723207156105</v>
      </c>
      <c r="BO75">
        <f t="shared" si="217"/>
        <v>0</v>
      </c>
      <c r="BP75">
        <f t="shared" si="166"/>
        <v>0</v>
      </c>
      <c r="CM75">
        <v>73</v>
      </c>
      <c r="CN75">
        <v>1062.1580645161291</v>
      </c>
      <c r="CO75">
        <f t="shared" si="218"/>
        <v>1.096527647361522</v>
      </c>
      <c r="CP75">
        <f t="shared" si="219"/>
        <v>1157.5188483658105</v>
      </c>
      <c r="CQ75">
        <f t="shared" si="167"/>
        <v>9093.6790964256597</v>
      </c>
      <c r="CV75">
        <v>73</v>
      </c>
      <c r="CW75">
        <v>-12.215000000000181</v>
      </c>
      <c r="CX75">
        <f t="shared" si="220"/>
        <v>0.5087357101107185</v>
      </c>
      <c r="CY75">
        <f t="shared" si="221"/>
        <v>0</v>
      </c>
      <c r="CZ75">
        <f t="shared" si="168"/>
        <v>149.20622500000442</v>
      </c>
      <c r="DE75">
        <v>73</v>
      </c>
      <c r="DF75">
        <v>0</v>
      </c>
      <c r="DG75">
        <f t="shared" si="222"/>
        <v>0.18924847508749765</v>
      </c>
      <c r="DH75">
        <f t="shared" si="223"/>
        <v>0</v>
      </c>
      <c r="DI75">
        <f t="shared" si="169"/>
        <v>0</v>
      </c>
      <c r="EF75">
        <v>73</v>
      </c>
      <c r="EG75">
        <v>1408.2</v>
      </c>
      <c r="EH75">
        <f t="shared" si="226"/>
        <v>1.1256630065807027</v>
      </c>
      <c r="EI75">
        <f t="shared" si="227"/>
        <v>1506.8977918285282</v>
      </c>
      <c r="EJ75">
        <f t="shared" si="171"/>
        <v>9741.254111827473</v>
      </c>
      <c r="EO75">
        <v>73</v>
      </c>
      <c r="EP75">
        <v>-13.540229885057457</v>
      </c>
      <c r="EQ75">
        <f t="shared" si="228"/>
        <v>0.58758352022398974</v>
      </c>
      <c r="ER75">
        <f t="shared" si="229"/>
        <v>0</v>
      </c>
      <c r="ES75">
        <f t="shared" si="172"/>
        <v>183.33782534020307</v>
      </c>
      <c r="EX75">
        <v>73</v>
      </c>
      <c r="EY75">
        <v>4</v>
      </c>
      <c r="EZ75">
        <f t="shared" si="230"/>
        <v>0.23505389850996569</v>
      </c>
      <c r="FA75">
        <f t="shared" si="231"/>
        <v>0</v>
      </c>
      <c r="FB75">
        <f t="shared" si="173"/>
        <v>16</v>
      </c>
      <c r="FG75">
        <v>73</v>
      </c>
      <c r="FH75">
        <v>3440</v>
      </c>
      <c r="FI75">
        <f t="shared" si="232"/>
        <v>1.2718295638720309</v>
      </c>
      <c r="FJ75">
        <f t="shared" si="233"/>
        <v>3259.6655189004346</v>
      </c>
      <c r="FP75">
        <v>73</v>
      </c>
      <c r="FQ75">
        <v>1155.5</v>
      </c>
      <c r="FR75" t="e">
        <f t="shared" si="234"/>
        <v>#DIV/0!</v>
      </c>
      <c r="FS75" t="e">
        <f t="shared" si="235"/>
        <v>#NUM!</v>
      </c>
      <c r="FT75" t="e">
        <f t="shared" si="175"/>
        <v>#NUM!</v>
      </c>
      <c r="FY75">
        <v>73</v>
      </c>
      <c r="FZ75">
        <v>4</v>
      </c>
      <c r="GA75">
        <f t="shared" si="236"/>
        <v>0.86671419986676412</v>
      </c>
      <c r="GB75">
        <f t="shared" si="237"/>
        <v>0</v>
      </c>
      <c r="GC75">
        <f t="shared" si="176"/>
        <v>16</v>
      </c>
      <c r="GH75">
        <v>73</v>
      </c>
      <c r="GI75">
        <v>371</v>
      </c>
      <c r="GJ75">
        <f t="shared" si="238"/>
        <v>0.9567877766856917</v>
      </c>
      <c r="GK75">
        <f t="shared" si="239"/>
        <v>0</v>
      </c>
      <c r="GL75">
        <f t="shared" si="177"/>
        <v>137641</v>
      </c>
      <c r="GQ75">
        <v>73</v>
      </c>
      <c r="GR75">
        <v>-10.022471910112358</v>
      </c>
      <c r="GS75">
        <f t="shared" si="240"/>
        <v>0.53784108166002242</v>
      </c>
      <c r="GT75">
        <f t="shared" si="241"/>
        <v>0</v>
      </c>
      <c r="GU75">
        <f t="shared" si="178"/>
        <v>100.44994318899127</v>
      </c>
      <c r="GZ75">
        <v>73</v>
      </c>
      <c r="HA75">
        <v>3.09375</v>
      </c>
      <c r="HB75">
        <f t="shared" si="242"/>
        <v>0.46794871794871795</v>
      </c>
      <c r="HC75">
        <f t="shared" si="243"/>
        <v>0</v>
      </c>
      <c r="HD75">
        <f t="shared" si="179"/>
        <v>9.5712890625</v>
      </c>
      <c r="HI75">
        <v>73</v>
      </c>
      <c r="HJ75">
        <v>4</v>
      </c>
      <c r="HK75">
        <f t="shared" si="244"/>
        <v>0.26071428571428573</v>
      </c>
      <c r="HL75">
        <f t="shared" si="245"/>
        <v>0</v>
      </c>
      <c r="HM75">
        <f t="shared" si="180"/>
        <v>16</v>
      </c>
      <c r="HR75">
        <v>152</v>
      </c>
      <c r="HS75">
        <v>48.1</v>
      </c>
      <c r="HT75" t="e">
        <f t="shared" si="246"/>
        <v>#DIV/0!</v>
      </c>
      <c r="HU75" t="e">
        <f t="shared" si="247"/>
        <v>#NUM!</v>
      </c>
      <c r="HV75" t="e">
        <f t="shared" si="181"/>
        <v>#NUM!</v>
      </c>
      <c r="IA75">
        <v>73</v>
      </c>
      <c r="IB75">
        <v>0</v>
      </c>
      <c r="IC75">
        <f t="shared" si="248"/>
        <v>0.11197210387788654</v>
      </c>
      <c r="ID75">
        <f t="shared" si="249"/>
        <v>0</v>
      </c>
      <c r="IE75">
        <f t="shared" si="182"/>
        <v>0</v>
      </c>
      <c r="IJ75">
        <v>73</v>
      </c>
      <c r="IK75">
        <v>27.799999999999997</v>
      </c>
      <c r="IL75">
        <f t="shared" si="250"/>
        <v>0.10168723635394587</v>
      </c>
      <c r="IM75">
        <f t="shared" si="251"/>
        <v>0</v>
      </c>
      <c r="IN75">
        <f t="shared" si="183"/>
        <v>772.8399999999998</v>
      </c>
      <c r="IS75">
        <v>73</v>
      </c>
      <c r="IT75">
        <v>12</v>
      </c>
      <c r="IU75">
        <f t="shared" si="252"/>
        <v>0.8357075238895465</v>
      </c>
      <c r="IV75">
        <f t="shared" si="253"/>
        <v>0</v>
      </c>
      <c r="IW75">
        <f t="shared" si="184"/>
        <v>144</v>
      </c>
      <c r="JJ75">
        <v>73</v>
      </c>
      <c r="JK75">
        <v>3810</v>
      </c>
      <c r="JL75">
        <f t="shared" si="254"/>
        <v>1.3232041500018288</v>
      </c>
      <c r="JM75">
        <f t="shared" si="255"/>
        <v>3875.727894786522</v>
      </c>
      <c r="JN75">
        <f t="shared" si="185"/>
        <v>4320.1561530681101</v>
      </c>
      <c r="JS75">
        <v>73</v>
      </c>
      <c r="JT75">
        <v>1417.5673913043479</v>
      </c>
      <c r="JU75">
        <f t="shared" si="256"/>
        <v>1.1136221132250428</v>
      </c>
      <c r="JV75">
        <f t="shared" si="257"/>
        <v>1362.5084754895602</v>
      </c>
      <c r="JW75">
        <f t="shared" si="186"/>
        <v>3031.4842106998817</v>
      </c>
      <c r="KB75">
        <v>73</v>
      </c>
      <c r="KC75">
        <v>-16</v>
      </c>
      <c r="KD75">
        <f t="shared" si="258"/>
        <v>0.74539139110666008</v>
      </c>
      <c r="KE75">
        <f t="shared" si="259"/>
        <v>0</v>
      </c>
      <c r="KF75">
        <f t="shared" si="187"/>
        <v>256</v>
      </c>
      <c r="KK75">
        <v>73</v>
      </c>
      <c r="KL75">
        <v>12</v>
      </c>
      <c r="KM75">
        <f t="shared" si="260"/>
        <v>0.39615048357856314</v>
      </c>
      <c r="KN75">
        <f t="shared" si="261"/>
        <v>0</v>
      </c>
      <c r="KO75">
        <f t="shared" si="188"/>
        <v>144</v>
      </c>
      <c r="KT75">
        <v>73</v>
      </c>
      <c r="KU75">
        <v>-9.4098039215687805</v>
      </c>
      <c r="KV75">
        <f t="shared" si="262"/>
        <v>0.15285569217206399</v>
      </c>
      <c r="KW75">
        <f t="shared" si="263"/>
        <v>0</v>
      </c>
      <c r="KX75">
        <f t="shared" si="189"/>
        <v>88.544409842371195</v>
      </c>
      <c r="LC75">
        <v>73</v>
      </c>
      <c r="LD75">
        <v>79</v>
      </c>
      <c r="LE75">
        <f t="shared" si="264"/>
        <v>7.8145474172637744E-2</v>
      </c>
      <c r="LF75">
        <f t="shared" si="265"/>
        <v>0</v>
      </c>
      <c r="LG75">
        <f t="shared" si="190"/>
        <v>6241</v>
      </c>
      <c r="LL75">
        <v>73</v>
      </c>
      <c r="LM75">
        <v>4</v>
      </c>
      <c r="LN75">
        <f t="shared" si="266"/>
        <v>0.70633246630519364</v>
      </c>
      <c r="LO75">
        <f t="shared" si="267"/>
        <v>0</v>
      </c>
      <c r="LP75">
        <f t="shared" si="191"/>
        <v>16</v>
      </c>
      <c r="LY75">
        <f t="shared" si="192"/>
        <v>0</v>
      </c>
      <c r="MH75">
        <f t="shared" si="193"/>
        <v>0</v>
      </c>
      <c r="MM75">
        <v>73</v>
      </c>
      <c r="MN75">
        <v>0</v>
      </c>
      <c r="MO75">
        <f t="shared" si="270"/>
        <v>0.31988818520708018</v>
      </c>
      <c r="MP75">
        <f t="shared" si="271"/>
        <v>0</v>
      </c>
      <c r="MQ75">
        <f t="shared" si="194"/>
        <v>0</v>
      </c>
      <c r="MZ75">
        <f t="shared" si="195"/>
        <v>0</v>
      </c>
      <c r="NE75">
        <v>73</v>
      </c>
      <c r="NF75">
        <v>1043.8</v>
      </c>
      <c r="NG75">
        <f t="shared" si="272"/>
        <v>1.0638450634291035</v>
      </c>
      <c r="NH75">
        <f t="shared" si="273"/>
        <v>765.60308175248167</v>
      </c>
      <c r="NI75">
        <f t="shared" si="196"/>
        <v>77393.525322416375</v>
      </c>
      <c r="NN75">
        <v>73</v>
      </c>
      <c r="NO75">
        <v>99.9</v>
      </c>
      <c r="NP75" t="e">
        <f t="shared" si="274"/>
        <v>#DIV/0!</v>
      </c>
      <c r="NQ75" t="e">
        <f t="shared" si="275"/>
        <v>#NUM!</v>
      </c>
      <c r="NR75" t="e">
        <f t="shared" si="197"/>
        <v>#NUM!</v>
      </c>
      <c r="NW75">
        <v>73</v>
      </c>
      <c r="NX75">
        <v>-38.394949494949593</v>
      </c>
      <c r="NY75" t="e">
        <f t="shared" si="276"/>
        <v>#DIV/0!</v>
      </c>
      <c r="NZ75" t="e">
        <f t="shared" si="277"/>
        <v>#NUM!</v>
      </c>
      <c r="OA75" t="e">
        <f t="shared" si="198"/>
        <v>#NUM!</v>
      </c>
      <c r="OF75">
        <v>73</v>
      </c>
      <c r="OG75">
        <f>172-(136)</f>
        <v>36</v>
      </c>
      <c r="OH75">
        <f t="shared" si="278"/>
        <v>9.3669596750439288E-2</v>
      </c>
      <c r="OI75">
        <f t="shared" si="279"/>
        <v>0</v>
      </c>
      <c r="OJ75">
        <f t="shared" si="199"/>
        <v>1296</v>
      </c>
      <c r="OO75">
        <v>73</v>
      </c>
      <c r="OP75">
        <v>0</v>
      </c>
      <c r="OQ75">
        <f t="shared" si="280"/>
        <v>9.6767274110626647E-2</v>
      </c>
      <c r="OR75">
        <f t="shared" si="281"/>
        <v>0</v>
      </c>
      <c r="OS75">
        <f t="shared" si="200"/>
        <v>0</v>
      </c>
      <c r="PB75">
        <f t="shared" si="201"/>
        <v>0</v>
      </c>
      <c r="PG75">
        <v>73</v>
      </c>
      <c r="PH75">
        <v>20.100000000000001</v>
      </c>
      <c r="PI75">
        <f t="shared" si="282"/>
        <v>0.89292421792873189</v>
      </c>
      <c r="PJ75">
        <f t="shared" si="283"/>
        <v>0</v>
      </c>
      <c r="PK75">
        <f t="shared" si="202"/>
        <v>404.01000000000005</v>
      </c>
      <c r="QC75">
        <f t="shared" si="203"/>
        <v>0</v>
      </c>
      <c r="QL75">
        <f t="shared" si="204"/>
        <v>0</v>
      </c>
    </row>
    <row r="76" spans="1:454" x14ac:dyDescent="0.25">
      <c r="A76">
        <v>74</v>
      </c>
      <c r="B76">
        <v>2890</v>
      </c>
      <c r="C76">
        <f t="shared" si="205"/>
        <v>1.3028561707274768</v>
      </c>
      <c r="D76">
        <f t="shared" si="206"/>
        <v>3631.7235066136045</v>
      </c>
      <c r="J76">
        <v>74</v>
      </c>
      <c r="K76">
        <v>0</v>
      </c>
      <c r="L76">
        <f t="shared" si="208"/>
        <v>0.60875845657326588</v>
      </c>
      <c r="M76">
        <f t="shared" si="209"/>
        <v>0</v>
      </c>
      <c r="N76">
        <f t="shared" si="210"/>
        <v>0</v>
      </c>
      <c r="AB76">
        <v>74</v>
      </c>
      <c r="AC76">
        <v>-9.7999999999999972</v>
      </c>
      <c r="AD76">
        <f t="shared" si="211"/>
        <v>0.68921255534235304</v>
      </c>
      <c r="AE76">
        <f t="shared" si="212"/>
        <v>0</v>
      </c>
      <c r="AF76">
        <f t="shared" si="213"/>
        <v>96.039999999999949</v>
      </c>
      <c r="BC76">
        <v>74</v>
      </c>
      <c r="BD76">
        <v>3.9999999999999929</v>
      </c>
      <c r="BE76">
        <f t="shared" si="214"/>
        <v>0.83922162914896881</v>
      </c>
      <c r="BF76">
        <f t="shared" si="215"/>
        <v>0</v>
      </c>
      <c r="BG76">
        <f t="shared" si="165"/>
        <v>15.999999999999943</v>
      </c>
      <c r="BL76">
        <v>74</v>
      </c>
      <c r="BM76">
        <v>0</v>
      </c>
      <c r="BN76">
        <f t="shared" si="216"/>
        <v>0.3387245914150071</v>
      </c>
      <c r="BO76">
        <f t="shared" si="217"/>
        <v>0</v>
      </c>
      <c r="BP76">
        <f t="shared" si="166"/>
        <v>0</v>
      </c>
      <c r="CM76">
        <v>74</v>
      </c>
      <c r="CN76">
        <v>1202.1580645161291</v>
      </c>
      <c r="CO76">
        <f t="shared" si="218"/>
        <v>1.1115485740377073</v>
      </c>
      <c r="CP76">
        <f t="shared" si="219"/>
        <v>1337.6434678179578</v>
      </c>
      <c r="CQ76">
        <f t="shared" si="167"/>
        <v>18356.294507859169</v>
      </c>
      <c r="CV76">
        <v>74</v>
      </c>
      <c r="CW76">
        <v>-12.215000000000181</v>
      </c>
      <c r="CX76">
        <f t="shared" si="220"/>
        <v>0.51570469244100237</v>
      </c>
      <c r="CY76">
        <f t="shared" si="221"/>
        <v>0</v>
      </c>
      <c r="CZ76">
        <f t="shared" si="168"/>
        <v>149.20622500000442</v>
      </c>
      <c r="DE76">
        <v>74</v>
      </c>
      <c r="DF76">
        <v>0</v>
      </c>
      <c r="DG76">
        <f t="shared" si="222"/>
        <v>0.19184091995170996</v>
      </c>
      <c r="DH76">
        <f t="shared" si="223"/>
        <v>0</v>
      </c>
      <c r="DI76">
        <f t="shared" si="169"/>
        <v>0</v>
      </c>
      <c r="EF76">
        <v>74</v>
      </c>
      <c r="EG76">
        <v>1578.2</v>
      </c>
      <c r="EH76">
        <f t="shared" si="226"/>
        <v>1.1410830477667397</v>
      </c>
      <c r="EI76">
        <f t="shared" si="227"/>
        <v>1691.8084242048221</v>
      </c>
      <c r="EJ76">
        <f t="shared" si="171"/>
        <v>12906.874050302804</v>
      </c>
      <c r="EO76">
        <v>74</v>
      </c>
      <c r="EP76">
        <v>-17.540229885057457</v>
      </c>
      <c r="EQ76">
        <f t="shared" si="228"/>
        <v>0.5956326095421266</v>
      </c>
      <c r="ER76">
        <f t="shared" si="229"/>
        <v>0</v>
      </c>
      <c r="ES76">
        <f t="shared" si="172"/>
        <v>307.65966442066269</v>
      </c>
      <c r="EX76">
        <v>74</v>
      </c>
      <c r="EY76">
        <v>4</v>
      </c>
      <c r="EZ76">
        <f t="shared" si="230"/>
        <v>0.23827381492791044</v>
      </c>
      <c r="FA76">
        <f t="shared" si="231"/>
        <v>0</v>
      </c>
      <c r="FB76">
        <f t="shared" si="173"/>
        <v>16</v>
      </c>
      <c r="FG76">
        <v>74</v>
      </c>
      <c r="FH76">
        <v>3710</v>
      </c>
      <c r="FI76">
        <f t="shared" si="232"/>
        <v>1.2892518866647986</v>
      </c>
      <c r="FJ76">
        <f t="shared" si="233"/>
        <v>3468.5866680859331</v>
      </c>
      <c r="FP76">
        <v>74</v>
      </c>
      <c r="FQ76">
        <v>1262</v>
      </c>
      <c r="FR76" t="e">
        <f t="shared" si="234"/>
        <v>#DIV/0!</v>
      </c>
      <c r="FS76" t="e">
        <f t="shared" si="235"/>
        <v>#NUM!</v>
      </c>
      <c r="FT76" t="e">
        <f t="shared" si="175"/>
        <v>#NUM!</v>
      </c>
      <c r="FY76">
        <v>74</v>
      </c>
      <c r="FZ76">
        <v>15.899999999999999</v>
      </c>
      <c r="GA76">
        <f t="shared" si="236"/>
        <v>0.87858699712521293</v>
      </c>
      <c r="GB76">
        <f t="shared" si="237"/>
        <v>0</v>
      </c>
      <c r="GC76">
        <f t="shared" si="176"/>
        <v>252.80999999999995</v>
      </c>
      <c r="GH76">
        <v>74</v>
      </c>
      <c r="GI76">
        <v>424</v>
      </c>
      <c r="GJ76">
        <f t="shared" si="238"/>
        <v>0.96989445855809842</v>
      </c>
      <c r="GK76">
        <f t="shared" si="239"/>
        <v>0</v>
      </c>
      <c r="GL76">
        <f t="shared" si="177"/>
        <v>179776</v>
      </c>
      <c r="GQ76">
        <v>74</v>
      </c>
      <c r="GR76">
        <v>-10.022471910112358</v>
      </c>
      <c r="GS76">
        <f t="shared" si="240"/>
        <v>0.54520876771015969</v>
      </c>
      <c r="GT76">
        <f t="shared" si="241"/>
        <v>0</v>
      </c>
      <c r="GU76">
        <f t="shared" si="178"/>
        <v>100.44994318899127</v>
      </c>
      <c r="GZ76">
        <v>74</v>
      </c>
      <c r="HA76">
        <v>-2.40625</v>
      </c>
      <c r="HB76">
        <f t="shared" si="242"/>
        <v>0.47435897435897434</v>
      </c>
      <c r="HC76">
        <f t="shared" si="243"/>
        <v>0</v>
      </c>
      <c r="HD76">
        <f t="shared" si="179"/>
        <v>5.7900390625</v>
      </c>
      <c r="HI76">
        <v>74</v>
      </c>
      <c r="HJ76">
        <v>4</v>
      </c>
      <c r="HK76">
        <f t="shared" si="244"/>
        <v>0.26428571428571429</v>
      </c>
      <c r="HL76">
        <f t="shared" si="245"/>
        <v>0</v>
      </c>
      <c r="HM76">
        <f t="shared" si="180"/>
        <v>16</v>
      </c>
      <c r="HR76">
        <v>153</v>
      </c>
      <c r="HS76">
        <v>40.1</v>
      </c>
      <c r="HT76" t="e">
        <f t="shared" si="246"/>
        <v>#DIV/0!</v>
      </c>
      <c r="HU76" t="e">
        <f t="shared" si="247"/>
        <v>#NUM!</v>
      </c>
      <c r="HV76" t="e">
        <f t="shared" si="181"/>
        <v>#NUM!</v>
      </c>
      <c r="IA76">
        <v>74</v>
      </c>
      <c r="IB76">
        <v>4</v>
      </c>
      <c r="IC76">
        <f t="shared" si="248"/>
        <v>0.11350596831456992</v>
      </c>
      <c r="ID76">
        <f t="shared" si="249"/>
        <v>0</v>
      </c>
      <c r="IE76">
        <f t="shared" si="182"/>
        <v>16</v>
      </c>
      <c r="IJ76">
        <v>74</v>
      </c>
      <c r="IK76">
        <v>-16.100000000000001</v>
      </c>
      <c r="IL76">
        <f t="shared" si="250"/>
        <v>0.10308021219441088</v>
      </c>
      <c r="IM76">
        <f t="shared" si="251"/>
        <v>0</v>
      </c>
      <c r="IN76">
        <f t="shared" si="183"/>
        <v>259.21000000000004</v>
      </c>
      <c r="IS76">
        <v>74</v>
      </c>
      <c r="IT76">
        <v>12</v>
      </c>
      <c r="IU76">
        <f t="shared" si="252"/>
        <v>0.8471555721620061</v>
      </c>
      <c r="IV76">
        <f t="shared" si="253"/>
        <v>0</v>
      </c>
      <c r="IW76">
        <f t="shared" si="184"/>
        <v>144</v>
      </c>
      <c r="JJ76">
        <v>74</v>
      </c>
      <c r="JK76">
        <v>4010</v>
      </c>
      <c r="JL76">
        <f t="shared" si="254"/>
        <v>1.3413302342484292</v>
      </c>
      <c r="JM76">
        <f t="shared" si="255"/>
        <v>4093.0882546005969</v>
      </c>
      <c r="JN76">
        <f t="shared" si="185"/>
        <v>6903.658052573609</v>
      </c>
      <c r="JS76">
        <v>74</v>
      </c>
      <c r="JT76">
        <v>1557.5673913043479</v>
      </c>
      <c r="JU76">
        <f t="shared" si="256"/>
        <v>1.1288772106664817</v>
      </c>
      <c r="JV76">
        <f t="shared" si="257"/>
        <v>1545.4411720255944</v>
      </c>
      <c r="JW76">
        <f t="shared" si="186"/>
        <v>147.04519399641364</v>
      </c>
      <c r="KB76">
        <v>74</v>
      </c>
      <c r="KC76">
        <v>7.9999999999999929</v>
      </c>
      <c r="KD76">
        <f t="shared" si="258"/>
        <v>0.75560223208072386</v>
      </c>
      <c r="KE76">
        <f t="shared" si="259"/>
        <v>0</v>
      </c>
      <c r="KF76">
        <f t="shared" si="187"/>
        <v>63.999999999999886</v>
      </c>
      <c r="KK76">
        <v>74</v>
      </c>
      <c r="KL76">
        <v>0</v>
      </c>
      <c r="KM76">
        <f t="shared" si="260"/>
        <v>0.40157720253169416</v>
      </c>
      <c r="KN76">
        <f t="shared" si="261"/>
        <v>0</v>
      </c>
      <c r="KO76">
        <f t="shared" si="188"/>
        <v>0</v>
      </c>
      <c r="KT76">
        <v>74</v>
      </c>
      <c r="KU76">
        <v>-5.4098039215687805</v>
      </c>
      <c r="KV76">
        <f t="shared" si="262"/>
        <v>0.15494960576346214</v>
      </c>
      <c r="KW76">
        <f t="shared" si="263"/>
        <v>0</v>
      </c>
      <c r="KX76">
        <f t="shared" si="189"/>
        <v>29.265978469820958</v>
      </c>
      <c r="LC76">
        <v>74</v>
      </c>
      <c r="LD76">
        <v>4</v>
      </c>
      <c r="LE76">
        <f t="shared" si="264"/>
        <v>7.9215960120208123E-2</v>
      </c>
      <c r="LF76">
        <f t="shared" si="265"/>
        <v>0</v>
      </c>
      <c r="LG76">
        <f t="shared" si="190"/>
        <v>16</v>
      </c>
      <c r="LL76">
        <v>74</v>
      </c>
      <c r="LM76">
        <v>4</v>
      </c>
      <c r="LN76">
        <f t="shared" si="266"/>
        <v>0.71600825351485387</v>
      </c>
      <c r="LO76">
        <f t="shared" si="267"/>
        <v>0</v>
      </c>
      <c r="LP76">
        <f t="shared" si="191"/>
        <v>16</v>
      </c>
      <c r="LY76">
        <f t="shared" si="192"/>
        <v>0</v>
      </c>
      <c r="MH76">
        <f t="shared" si="193"/>
        <v>0</v>
      </c>
      <c r="MM76">
        <v>74</v>
      </c>
      <c r="MN76">
        <v>0</v>
      </c>
      <c r="MO76">
        <f t="shared" si="270"/>
        <v>0.32427021514142373</v>
      </c>
      <c r="MP76">
        <f t="shared" si="271"/>
        <v>0</v>
      </c>
      <c r="MQ76">
        <f t="shared" si="194"/>
        <v>0</v>
      </c>
      <c r="MZ76">
        <f t="shared" si="195"/>
        <v>0</v>
      </c>
      <c r="NE76">
        <v>74</v>
      </c>
      <c r="NF76">
        <v>1113.8</v>
      </c>
      <c r="NG76">
        <f t="shared" si="272"/>
        <v>1.0784182834760776</v>
      </c>
      <c r="NH76">
        <f t="shared" si="273"/>
        <v>940.35899207293949</v>
      </c>
      <c r="NI76">
        <f t="shared" si="196"/>
        <v>30081.783230754652</v>
      </c>
      <c r="NN76">
        <v>74</v>
      </c>
      <c r="NO76">
        <v>107.9</v>
      </c>
      <c r="NP76" t="e">
        <f t="shared" si="274"/>
        <v>#DIV/0!</v>
      </c>
      <c r="NQ76" t="e">
        <f t="shared" si="275"/>
        <v>#NUM!</v>
      </c>
      <c r="NR76" t="e">
        <f t="shared" si="197"/>
        <v>#NUM!</v>
      </c>
      <c r="NW76">
        <v>74</v>
      </c>
      <c r="NX76">
        <v>-38.394949494949593</v>
      </c>
      <c r="NY76" t="e">
        <f t="shared" si="276"/>
        <v>#DIV/0!</v>
      </c>
      <c r="NZ76" t="e">
        <f t="shared" si="277"/>
        <v>#NUM!</v>
      </c>
      <c r="OA76" t="e">
        <f t="shared" si="198"/>
        <v>#NUM!</v>
      </c>
      <c r="OF76">
        <v>74</v>
      </c>
      <c r="OG76">
        <f>104-(136)</f>
        <v>-32</v>
      </c>
      <c r="OH76">
        <f t="shared" si="278"/>
        <v>9.4952741911404209E-2</v>
      </c>
      <c r="OI76">
        <f t="shared" si="279"/>
        <v>0</v>
      </c>
      <c r="OJ76">
        <f t="shared" si="199"/>
        <v>1024</v>
      </c>
      <c r="OO76">
        <v>74</v>
      </c>
      <c r="OP76">
        <v>0</v>
      </c>
      <c r="OQ76">
        <f t="shared" si="280"/>
        <v>9.8092853208032502E-2</v>
      </c>
      <c r="OR76">
        <f t="shared" si="281"/>
        <v>0</v>
      </c>
      <c r="OS76">
        <f t="shared" si="200"/>
        <v>0</v>
      </c>
      <c r="PB76">
        <f t="shared" si="201"/>
        <v>0</v>
      </c>
      <c r="PG76">
        <v>74</v>
      </c>
      <c r="PH76">
        <v>3.9999999999999929</v>
      </c>
      <c r="PI76">
        <f t="shared" si="282"/>
        <v>0.90515605653049536</v>
      </c>
      <c r="PJ76">
        <f t="shared" si="283"/>
        <v>0</v>
      </c>
      <c r="PK76">
        <f t="shared" si="202"/>
        <v>15.999999999999943</v>
      </c>
      <c r="QC76">
        <f t="shared" si="203"/>
        <v>0</v>
      </c>
      <c r="QL76">
        <f t="shared" si="204"/>
        <v>0</v>
      </c>
    </row>
    <row r="77" spans="1:454" x14ac:dyDescent="0.25">
      <c r="A77">
        <v>75</v>
      </c>
      <c r="B77">
        <v>3040</v>
      </c>
      <c r="C77">
        <f t="shared" si="205"/>
        <v>1.320462335196767</v>
      </c>
      <c r="D77">
        <f t="shared" si="206"/>
        <v>3842.8492076710982</v>
      </c>
      <c r="J77">
        <v>75</v>
      </c>
      <c r="K77">
        <v>0</v>
      </c>
      <c r="L77">
        <f t="shared" si="208"/>
        <v>0.61698492220263434</v>
      </c>
      <c r="M77">
        <f t="shared" si="209"/>
        <v>0</v>
      </c>
      <c r="N77">
        <f t="shared" si="210"/>
        <v>0</v>
      </c>
      <c r="AB77">
        <v>75</v>
      </c>
      <c r="AC77">
        <v>-9.7999999999999972</v>
      </c>
      <c r="AD77">
        <f t="shared" si="211"/>
        <v>0.69852623852265505</v>
      </c>
      <c r="AE77">
        <f t="shared" si="212"/>
        <v>0</v>
      </c>
      <c r="AF77">
        <f t="shared" si="213"/>
        <v>96.039999999999949</v>
      </c>
      <c r="BC77">
        <v>75</v>
      </c>
      <c r="BD77">
        <v>3.9999999999999929</v>
      </c>
      <c r="BE77">
        <f t="shared" si="214"/>
        <v>0.85056246197530627</v>
      </c>
      <c r="BF77">
        <f t="shared" si="215"/>
        <v>0</v>
      </c>
      <c r="BG77">
        <f t="shared" si="165"/>
        <v>15.999999999999943</v>
      </c>
      <c r="BL77">
        <v>75</v>
      </c>
      <c r="BM77">
        <v>0</v>
      </c>
      <c r="BN77">
        <f t="shared" si="216"/>
        <v>0.34330195075845316</v>
      </c>
      <c r="BO77">
        <f t="shared" si="217"/>
        <v>0</v>
      </c>
      <c r="BP77">
        <f t="shared" si="166"/>
        <v>0</v>
      </c>
      <c r="CM77">
        <v>75</v>
      </c>
      <c r="CN77">
        <v>1452.1580645161291</v>
      </c>
      <c r="CO77">
        <f t="shared" si="218"/>
        <v>1.1265695007138925</v>
      </c>
      <c r="CP77">
        <f t="shared" si="219"/>
        <v>1517.7680872701051</v>
      </c>
      <c r="CQ77">
        <f t="shared" si="167"/>
        <v>4304.6750857772422</v>
      </c>
      <c r="CV77">
        <v>75</v>
      </c>
      <c r="CW77">
        <v>-12.215000000000181</v>
      </c>
      <c r="CX77">
        <f t="shared" si="220"/>
        <v>0.52267367477128612</v>
      </c>
      <c r="CY77">
        <f t="shared" si="221"/>
        <v>0</v>
      </c>
      <c r="CZ77">
        <f t="shared" si="168"/>
        <v>149.20622500000442</v>
      </c>
      <c r="DE77">
        <v>75</v>
      </c>
      <c r="DF77">
        <v>0</v>
      </c>
      <c r="DG77">
        <f t="shared" si="222"/>
        <v>0.19443336481592224</v>
      </c>
      <c r="DH77">
        <f t="shared" si="223"/>
        <v>0</v>
      </c>
      <c r="DI77">
        <f t="shared" si="169"/>
        <v>0</v>
      </c>
      <c r="EF77">
        <v>75</v>
      </c>
      <c r="EG77">
        <v>1778.2</v>
      </c>
      <c r="EH77">
        <f t="shared" si="226"/>
        <v>1.1565030889527768</v>
      </c>
      <c r="EI77">
        <f t="shared" si="227"/>
        <v>1876.7190565811161</v>
      </c>
      <c r="EJ77">
        <f t="shared" si="171"/>
        <v>9706.0045096331451</v>
      </c>
      <c r="EO77">
        <v>75</v>
      </c>
      <c r="EP77">
        <v>-13.540229885057457</v>
      </c>
      <c r="EQ77">
        <f t="shared" si="228"/>
        <v>0.60368169886026335</v>
      </c>
      <c r="ER77">
        <f t="shared" si="229"/>
        <v>0</v>
      </c>
      <c r="ES77">
        <f t="shared" si="172"/>
        <v>183.33782534020307</v>
      </c>
      <c r="EX77">
        <v>75</v>
      </c>
      <c r="EY77">
        <v>4</v>
      </c>
      <c r="EZ77">
        <f t="shared" si="230"/>
        <v>0.24149373134585517</v>
      </c>
      <c r="FA77">
        <f t="shared" si="231"/>
        <v>0</v>
      </c>
      <c r="FB77">
        <f t="shared" si="173"/>
        <v>16</v>
      </c>
      <c r="FG77">
        <v>74.7</v>
      </c>
      <c r="FH77">
        <v>4010</v>
      </c>
      <c r="FI77">
        <f t="shared" si="232"/>
        <v>1.3014475126197358</v>
      </c>
      <c r="FJ77">
        <f t="shared" si="233"/>
        <v>3614.831472515782</v>
      </c>
      <c r="FP77">
        <v>75</v>
      </c>
      <c r="FQ77">
        <v>1390.5</v>
      </c>
      <c r="FR77" t="e">
        <f t="shared" si="234"/>
        <v>#DIV/0!</v>
      </c>
      <c r="FS77" t="e">
        <f t="shared" si="235"/>
        <v>#NUM!</v>
      </c>
      <c r="FT77" t="e">
        <f t="shared" si="175"/>
        <v>#NUM!</v>
      </c>
      <c r="FY77">
        <v>75</v>
      </c>
      <c r="FZ77">
        <v>12.100000000000001</v>
      </c>
      <c r="GA77">
        <f t="shared" si="236"/>
        <v>0.89045979438366174</v>
      </c>
      <c r="GB77">
        <f t="shared" si="237"/>
        <v>0</v>
      </c>
      <c r="GC77">
        <f t="shared" si="176"/>
        <v>146.41000000000003</v>
      </c>
      <c r="GH77">
        <v>75</v>
      </c>
      <c r="GI77">
        <v>491</v>
      </c>
      <c r="GJ77">
        <f t="shared" si="238"/>
        <v>0.98300114043050524</v>
      </c>
      <c r="GK77">
        <f t="shared" si="239"/>
        <v>0</v>
      </c>
      <c r="GL77">
        <f t="shared" si="177"/>
        <v>241081</v>
      </c>
      <c r="GQ77">
        <v>75</v>
      </c>
      <c r="GR77">
        <v>-10.022471910112358</v>
      </c>
      <c r="GS77">
        <f t="shared" si="240"/>
        <v>0.55257645376029696</v>
      </c>
      <c r="GT77">
        <f t="shared" si="241"/>
        <v>0</v>
      </c>
      <c r="GU77">
        <f t="shared" si="178"/>
        <v>100.44994318899127</v>
      </c>
      <c r="GZ77">
        <v>75</v>
      </c>
      <c r="HA77">
        <v>35.59375</v>
      </c>
      <c r="HB77">
        <f t="shared" si="242"/>
        <v>0.48076923076923078</v>
      </c>
      <c r="HC77">
        <f t="shared" si="243"/>
        <v>0</v>
      </c>
      <c r="HD77">
        <f t="shared" si="179"/>
        <v>1266.9150390625</v>
      </c>
      <c r="HI77">
        <v>75</v>
      </c>
      <c r="HJ77">
        <v>4</v>
      </c>
      <c r="HK77">
        <f t="shared" si="244"/>
        <v>0.26785714285714285</v>
      </c>
      <c r="HL77">
        <f t="shared" si="245"/>
        <v>0</v>
      </c>
      <c r="HM77">
        <f t="shared" si="180"/>
        <v>16</v>
      </c>
      <c r="HR77">
        <v>154</v>
      </c>
      <c r="HS77">
        <v>54</v>
      </c>
      <c r="HT77" t="e">
        <f t="shared" si="246"/>
        <v>#DIV/0!</v>
      </c>
      <c r="HU77" t="e">
        <f t="shared" si="247"/>
        <v>#NUM!</v>
      </c>
      <c r="HV77" t="e">
        <f t="shared" si="181"/>
        <v>#NUM!</v>
      </c>
      <c r="IA77">
        <v>75</v>
      </c>
      <c r="IB77">
        <v>25</v>
      </c>
      <c r="IC77">
        <f t="shared" si="248"/>
        <v>0.1150398327512533</v>
      </c>
      <c r="ID77">
        <f t="shared" si="249"/>
        <v>0</v>
      </c>
      <c r="IE77">
        <f t="shared" si="182"/>
        <v>625</v>
      </c>
      <c r="IJ77">
        <v>75</v>
      </c>
      <c r="IK77">
        <v>-4.1000000000000085</v>
      </c>
      <c r="IL77">
        <f t="shared" si="250"/>
        <v>0.1044731880348759</v>
      </c>
      <c r="IM77">
        <f t="shared" si="251"/>
        <v>0</v>
      </c>
      <c r="IN77">
        <f t="shared" si="183"/>
        <v>16.81000000000007</v>
      </c>
      <c r="IS77">
        <v>75</v>
      </c>
      <c r="IT77">
        <v>16</v>
      </c>
      <c r="IU77">
        <f t="shared" si="252"/>
        <v>0.85860362043446559</v>
      </c>
      <c r="IV77">
        <f t="shared" si="253"/>
        <v>0</v>
      </c>
      <c r="IW77">
        <f t="shared" si="184"/>
        <v>256</v>
      </c>
      <c r="JS77">
        <v>75</v>
      </c>
      <c r="JT77">
        <v>1727.5673913043479</v>
      </c>
      <c r="JU77">
        <f t="shared" si="256"/>
        <v>1.1441323081079207</v>
      </c>
      <c r="JV77">
        <f t="shared" si="257"/>
        <v>1728.3738685616286</v>
      </c>
      <c r="JW77">
        <f t="shared" si="186"/>
        <v>0.6504055665109616</v>
      </c>
      <c r="KB77">
        <v>75</v>
      </c>
      <c r="KC77">
        <v>3.9999999999999929</v>
      </c>
      <c r="KD77">
        <f t="shared" si="258"/>
        <v>0.76581307305478774</v>
      </c>
      <c r="KE77">
        <f t="shared" si="259"/>
        <v>0</v>
      </c>
      <c r="KF77">
        <f t="shared" si="187"/>
        <v>15.999999999999943</v>
      </c>
      <c r="KK77">
        <v>75</v>
      </c>
      <c r="KL77">
        <v>16</v>
      </c>
      <c r="KM77">
        <f t="shared" si="260"/>
        <v>0.40700392148482517</v>
      </c>
      <c r="KN77">
        <f t="shared" si="261"/>
        <v>0</v>
      </c>
      <c r="KO77">
        <f t="shared" si="188"/>
        <v>256</v>
      </c>
      <c r="KT77">
        <v>75</v>
      </c>
      <c r="KU77">
        <v>-57.309803921568786</v>
      </c>
      <c r="KV77">
        <f t="shared" si="262"/>
        <v>0.15704351935486027</v>
      </c>
      <c r="KW77">
        <f t="shared" si="263"/>
        <v>0</v>
      </c>
      <c r="KX77">
        <f t="shared" si="189"/>
        <v>3284.4136255286612</v>
      </c>
      <c r="LC77">
        <v>75</v>
      </c>
      <c r="LD77">
        <v>8</v>
      </c>
      <c r="LE77">
        <f t="shared" si="264"/>
        <v>8.0286446067778502E-2</v>
      </c>
      <c r="LF77">
        <f t="shared" si="265"/>
        <v>0</v>
      </c>
      <c r="LG77">
        <f t="shared" si="190"/>
        <v>64</v>
      </c>
      <c r="LL77">
        <v>75</v>
      </c>
      <c r="LM77">
        <v>8</v>
      </c>
      <c r="LN77">
        <f t="shared" si="266"/>
        <v>0.72568404072451409</v>
      </c>
      <c r="LO77">
        <f t="shared" si="267"/>
        <v>0</v>
      </c>
      <c r="LP77">
        <f t="shared" si="191"/>
        <v>64</v>
      </c>
      <c r="LY77">
        <f t="shared" si="192"/>
        <v>0</v>
      </c>
      <c r="MH77">
        <f t="shared" si="193"/>
        <v>0</v>
      </c>
      <c r="MM77">
        <v>75</v>
      </c>
      <c r="MN77">
        <v>0</v>
      </c>
      <c r="MO77">
        <f t="shared" si="270"/>
        <v>0.32865224507576729</v>
      </c>
      <c r="MP77">
        <f t="shared" si="271"/>
        <v>0</v>
      </c>
      <c r="MQ77">
        <f t="shared" si="194"/>
        <v>0</v>
      </c>
      <c r="MZ77">
        <f t="shared" si="195"/>
        <v>0</v>
      </c>
      <c r="NE77">
        <v>75</v>
      </c>
      <c r="NF77">
        <v>1243.8</v>
      </c>
      <c r="NG77">
        <f t="shared" si="272"/>
        <v>1.0929915035230515</v>
      </c>
      <c r="NH77">
        <f t="shared" si="273"/>
        <v>1115.1149023933972</v>
      </c>
      <c r="NI77">
        <f t="shared" si="196"/>
        <v>16559.854346020882</v>
      </c>
      <c r="NN77">
        <v>75</v>
      </c>
      <c r="NO77">
        <v>195.9</v>
      </c>
      <c r="NP77" t="e">
        <f t="shared" si="274"/>
        <v>#DIV/0!</v>
      </c>
      <c r="NQ77" t="e">
        <f t="shared" si="275"/>
        <v>#NUM!</v>
      </c>
      <c r="NR77" t="e">
        <f t="shared" si="197"/>
        <v>#NUM!</v>
      </c>
      <c r="NW77">
        <v>75</v>
      </c>
      <c r="NX77">
        <v>-33.994949494949587</v>
      </c>
      <c r="NY77" t="e">
        <f t="shared" si="276"/>
        <v>#DIV/0!</v>
      </c>
      <c r="NZ77" t="e">
        <f t="shared" si="277"/>
        <v>#NUM!</v>
      </c>
      <c r="OA77" t="e">
        <f t="shared" si="198"/>
        <v>#NUM!</v>
      </c>
      <c r="OF77">
        <v>75</v>
      </c>
      <c r="OG77">
        <f>136-(136)</f>
        <v>0</v>
      </c>
      <c r="OH77">
        <f t="shared" si="278"/>
        <v>9.6235887072369131E-2</v>
      </c>
      <c r="OI77">
        <f t="shared" si="279"/>
        <v>0</v>
      </c>
      <c r="OJ77">
        <f t="shared" si="199"/>
        <v>0</v>
      </c>
      <c r="OO77">
        <v>75</v>
      </c>
      <c r="OP77">
        <v>12</v>
      </c>
      <c r="OQ77">
        <f t="shared" si="280"/>
        <v>9.9418432305438342E-2</v>
      </c>
      <c r="OR77">
        <f t="shared" si="281"/>
        <v>0</v>
      </c>
      <c r="OS77">
        <f t="shared" si="200"/>
        <v>144</v>
      </c>
      <c r="PB77">
        <f t="shared" si="201"/>
        <v>0</v>
      </c>
      <c r="PG77">
        <v>75</v>
      </c>
      <c r="PH77">
        <v>31.699999999999996</v>
      </c>
      <c r="PI77">
        <f t="shared" si="282"/>
        <v>0.91738789513225871</v>
      </c>
      <c r="PJ77">
        <f t="shared" si="283"/>
        <v>0</v>
      </c>
      <c r="PK77">
        <f t="shared" si="202"/>
        <v>1004.8899999999998</v>
      </c>
      <c r="QC77">
        <f t="shared" si="203"/>
        <v>0</v>
      </c>
      <c r="QL77">
        <f t="shared" si="204"/>
        <v>0</v>
      </c>
    </row>
    <row r="78" spans="1:454" x14ac:dyDescent="0.25">
      <c r="A78">
        <v>76</v>
      </c>
      <c r="B78">
        <v>3190</v>
      </c>
      <c r="C78">
        <f t="shared" si="205"/>
        <v>1.3380684996660572</v>
      </c>
      <c r="D78">
        <f t="shared" si="206"/>
        <v>4053.9749087285923</v>
      </c>
      <c r="J78">
        <v>76</v>
      </c>
      <c r="K78">
        <v>0</v>
      </c>
      <c r="L78">
        <f t="shared" si="208"/>
        <v>0.62521138783200281</v>
      </c>
      <c r="M78">
        <f t="shared" si="209"/>
        <v>0</v>
      </c>
      <c r="N78">
        <f t="shared" si="210"/>
        <v>0</v>
      </c>
      <c r="AB78">
        <v>76</v>
      </c>
      <c r="AC78">
        <v>-1.7999999999999972</v>
      </c>
      <c r="AD78">
        <f t="shared" si="211"/>
        <v>0.70783992170295718</v>
      </c>
      <c r="AE78">
        <f t="shared" si="212"/>
        <v>0</v>
      </c>
      <c r="AF78">
        <f t="shared" si="213"/>
        <v>3.2399999999999896</v>
      </c>
      <c r="BC78">
        <v>76</v>
      </c>
      <c r="BD78">
        <v>7.9999999999999929</v>
      </c>
      <c r="BE78">
        <f t="shared" si="214"/>
        <v>0.86190329480164363</v>
      </c>
      <c r="BF78">
        <f t="shared" si="215"/>
        <v>0</v>
      </c>
      <c r="BG78">
        <f t="shared" si="165"/>
        <v>63.999999999999886</v>
      </c>
      <c r="BL78">
        <v>76</v>
      </c>
      <c r="BM78">
        <v>0</v>
      </c>
      <c r="BN78">
        <f t="shared" si="216"/>
        <v>0.34787931010189921</v>
      </c>
      <c r="BO78">
        <f t="shared" si="217"/>
        <v>0</v>
      </c>
      <c r="BP78">
        <f t="shared" si="166"/>
        <v>0</v>
      </c>
      <c r="CM78">
        <v>76</v>
      </c>
      <c r="CN78">
        <v>1632.1580645161291</v>
      </c>
      <c r="CO78">
        <f t="shared" si="218"/>
        <v>1.1415904273900777</v>
      </c>
      <c r="CP78">
        <f t="shared" si="219"/>
        <v>1697.8927067222523</v>
      </c>
      <c r="CQ78">
        <f t="shared" si="167"/>
        <v>4321.0431859670371</v>
      </c>
      <c r="CV78">
        <v>76</v>
      </c>
      <c r="CW78">
        <v>-12.215000000000181</v>
      </c>
      <c r="CX78">
        <f t="shared" si="220"/>
        <v>0.52964265710156999</v>
      </c>
      <c r="CY78">
        <f t="shared" si="221"/>
        <v>0</v>
      </c>
      <c r="CZ78">
        <f t="shared" si="168"/>
        <v>149.20622500000442</v>
      </c>
      <c r="DE78">
        <v>76</v>
      </c>
      <c r="DF78">
        <v>0</v>
      </c>
      <c r="DG78">
        <f t="shared" si="222"/>
        <v>0.19702580968013453</v>
      </c>
      <c r="DH78">
        <f t="shared" si="223"/>
        <v>0</v>
      </c>
      <c r="DI78">
        <f t="shared" si="169"/>
        <v>0</v>
      </c>
      <c r="EF78">
        <v>76</v>
      </c>
      <c r="EG78">
        <v>1978.2</v>
      </c>
      <c r="EH78">
        <f t="shared" si="226"/>
        <v>1.1719231301388138</v>
      </c>
      <c r="EI78">
        <f t="shared" si="227"/>
        <v>2061.6296889574101</v>
      </c>
      <c r="EJ78">
        <f t="shared" si="171"/>
        <v>6960.5129995301813</v>
      </c>
      <c r="EO78">
        <v>76</v>
      </c>
      <c r="EP78">
        <v>-13.540229885057457</v>
      </c>
      <c r="EQ78">
        <f t="shared" si="228"/>
        <v>0.61173078817840021</v>
      </c>
      <c r="ER78">
        <f t="shared" si="229"/>
        <v>0</v>
      </c>
      <c r="ES78">
        <f t="shared" si="172"/>
        <v>183.33782534020307</v>
      </c>
      <c r="EX78">
        <v>76</v>
      </c>
      <c r="EY78">
        <v>4</v>
      </c>
      <c r="EZ78">
        <f t="shared" si="230"/>
        <v>0.24471364776379992</v>
      </c>
      <c r="FA78">
        <f t="shared" si="231"/>
        <v>0</v>
      </c>
      <c r="FB78">
        <f t="shared" si="173"/>
        <v>16</v>
      </c>
      <c r="FP78">
        <v>76</v>
      </c>
      <c r="FQ78">
        <v>1509</v>
      </c>
      <c r="FR78" t="e">
        <f t="shared" si="234"/>
        <v>#DIV/0!</v>
      </c>
      <c r="FS78" t="e">
        <f t="shared" si="235"/>
        <v>#NUM!</v>
      </c>
      <c r="FT78" t="e">
        <f t="shared" si="175"/>
        <v>#NUM!</v>
      </c>
      <c r="FY78">
        <v>76</v>
      </c>
      <c r="FZ78">
        <v>12.100000000000001</v>
      </c>
      <c r="GA78">
        <f t="shared" si="236"/>
        <v>0.90233259164211055</v>
      </c>
      <c r="GB78">
        <f t="shared" si="237"/>
        <v>0</v>
      </c>
      <c r="GC78">
        <f t="shared" si="176"/>
        <v>146.41000000000003</v>
      </c>
      <c r="GH78">
        <v>76</v>
      </c>
      <c r="GI78">
        <v>548</v>
      </c>
      <c r="GJ78">
        <f t="shared" si="238"/>
        <v>0.99610782230291195</v>
      </c>
      <c r="GK78">
        <f t="shared" si="239"/>
        <v>0</v>
      </c>
      <c r="GL78">
        <f t="shared" si="177"/>
        <v>300304</v>
      </c>
      <c r="GQ78">
        <v>76</v>
      </c>
      <c r="GR78">
        <v>-10.022471910112358</v>
      </c>
      <c r="GS78">
        <f t="shared" si="240"/>
        <v>0.55994413981043423</v>
      </c>
      <c r="GT78">
        <f t="shared" si="241"/>
        <v>0</v>
      </c>
      <c r="GU78">
        <f t="shared" si="178"/>
        <v>100.44994318899127</v>
      </c>
      <c r="GZ78">
        <v>76</v>
      </c>
      <c r="HA78">
        <v>25.59375</v>
      </c>
      <c r="HB78">
        <f t="shared" si="242"/>
        <v>0.48717948717948717</v>
      </c>
      <c r="HC78">
        <f t="shared" si="243"/>
        <v>0</v>
      </c>
      <c r="HD78">
        <f t="shared" si="179"/>
        <v>655.0400390625</v>
      </c>
      <c r="HI78">
        <v>76</v>
      </c>
      <c r="HJ78">
        <v>0</v>
      </c>
      <c r="HK78">
        <f t="shared" si="244"/>
        <v>0.27142857142857141</v>
      </c>
      <c r="HL78">
        <f t="shared" si="245"/>
        <v>0</v>
      </c>
      <c r="HM78">
        <f t="shared" si="180"/>
        <v>0</v>
      </c>
      <c r="HR78">
        <v>155</v>
      </c>
      <c r="HS78">
        <v>42.1</v>
      </c>
      <c r="HT78" t="e">
        <f t="shared" si="246"/>
        <v>#DIV/0!</v>
      </c>
      <c r="HU78" t="e">
        <f t="shared" si="247"/>
        <v>#NUM!</v>
      </c>
      <c r="HV78" t="e">
        <f t="shared" si="181"/>
        <v>#NUM!</v>
      </c>
      <c r="IA78">
        <v>76</v>
      </c>
      <c r="IB78">
        <v>8</v>
      </c>
      <c r="IC78">
        <f t="shared" si="248"/>
        <v>0.11657369718793667</v>
      </c>
      <c r="ID78">
        <f t="shared" si="249"/>
        <v>0</v>
      </c>
      <c r="IE78">
        <f t="shared" si="182"/>
        <v>64</v>
      </c>
      <c r="IJ78">
        <v>76</v>
      </c>
      <c r="IK78">
        <v>31.799999999999997</v>
      </c>
      <c r="IL78">
        <f t="shared" si="250"/>
        <v>0.10586616387534091</v>
      </c>
      <c r="IM78">
        <f t="shared" si="251"/>
        <v>0</v>
      </c>
      <c r="IN78">
        <f t="shared" si="183"/>
        <v>1011.2399999999998</v>
      </c>
      <c r="IS78">
        <v>76</v>
      </c>
      <c r="IT78">
        <v>16</v>
      </c>
      <c r="IU78">
        <f t="shared" si="252"/>
        <v>0.87005166870692519</v>
      </c>
      <c r="IV78">
        <f t="shared" si="253"/>
        <v>0</v>
      </c>
      <c r="IW78">
        <f t="shared" si="184"/>
        <v>256</v>
      </c>
      <c r="JS78">
        <v>76</v>
      </c>
      <c r="JT78">
        <v>1877.5673913043479</v>
      </c>
      <c r="JU78">
        <f t="shared" si="256"/>
        <v>1.1593874055493596</v>
      </c>
      <c r="JV78">
        <f t="shared" si="257"/>
        <v>1911.3065650976628</v>
      </c>
      <c r="JW78">
        <f t="shared" si="186"/>
        <v>1138.3318482555053</v>
      </c>
      <c r="KB78">
        <v>76</v>
      </c>
      <c r="KC78">
        <v>-4</v>
      </c>
      <c r="KD78">
        <f t="shared" si="258"/>
        <v>0.77602391402885162</v>
      </c>
      <c r="KE78">
        <f t="shared" si="259"/>
        <v>0</v>
      </c>
      <c r="KF78">
        <f t="shared" si="187"/>
        <v>16</v>
      </c>
      <c r="KK78">
        <v>76</v>
      </c>
      <c r="KL78">
        <v>20</v>
      </c>
      <c r="KM78">
        <f t="shared" si="260"/>
        <v>0.41243064043795619</v>
      </c>
      <c r="KN78">
        <f t="shared" si="261"/>
        <v>0</v>
      </c>
      <c r="KO78">
        <f t="shared" si="188"/>
        <v>400</v>
      </c>
      <c r="KT78">
        <v>76</v>
      </c>
      <c r="KU78">
        <v>-53.309803921568786</v>
      </c>
      <c r="KV78">
        <f t="shared" si="262"/>
        <v>0.1591374329462584</v>
      </c>
      <c r="KW78">
        <f t="shared" si="263"/>
        <v>0</v>
      </c>
      <c r="KX78">
        <f t="shared" si="189"/>
        <v>2841.9351941561108</v>
      </c>
      <c r="LC78">
        <v>76</v>
      </c>
      <c r="LD78">
        <v>53</v>
      </c>
      <c r="LE78">
        <f t="shared" si="264"/>
        <v>8.1356932015348882E-2</v>
      </c>
      <c r="LF78">
        <f t="shared" si="265"/>
        <v>0</v>
      </c>
      <c r="LG78">
        <f t="shared" si="190"/>
        <v>2809</v>
      </c>
      <c r="LL78">
        <v>76</v>
      </c>
      <c r="LM78">
        <v>12</v>
      </c>
      <c r="LN78">
        <f t="shared" si="266"/>
        <v>0.7353598279341742</v>
      </c>
      <c r="LO78">
        <f t="shared" si="267"/>
        <v>0</v>
      </c>
      <c r="LP78">
        <f t="shared" si="191"/>
        <v>144</v>
      </c>
      <c r="LY78">
        <f t="shared" si="192"/>
        <v>0</v>
      </c>
      <c r="MH78">
        <f t="shared" si="193"/>
        <v>0</v>
      </c>
      <c r="MM78">
        <v>76</v>
      </c>
      <c r="MN78">
        <v>4</v>
      </c>
      <c r="MO78">
        <f t="shared" si="270"/>
        <v>0.33303427501011085</v>
      </c>
      <c r="MP78">
        <f t="shared" si="271"/>
        <v>0</v>
      </c>
      <c r="MQ78">
        <f t="shared" si="194"/>
        <v>16</v>
      </c>
      <c r="MZ78">
        <f t="shared" si="195"/>
        <v>0</v>
      </c>
      <c r="NE78">
        <v>76</v>
      </c>
      <c r="NF78">
        <v>1373.8</v>
      </c>
      <c r="NG78">
        <f t="shared" si="272"/>
        <v>1.1075647235700257</v>
      </c>
      <c r="NH78">
        <f t="shared" si="273"/>
        <v>1289.870812713855</v>
      </c>
      <c r="NI78">
        <f t="shared" si="196"/>
        <v>7044.108478512795</v>
      </c>
      <c r="NN78">
        <v>76</v>
      </c>
      <c r="NO78">
        <v>207.9</v>
      </c>
      <c r="NP78" t="e">
        <f t="shared" si="274"/>
        <v>#DIV/0!</v>
      </c>
      <c r="NQ78" t="e">
        <f t="shared" si="275"/>
        <v>#NUM!</v>
      </c>
      <c r="NR78" t="e">
        <f t="shared" si="197"/>
        <v>#NUM!</v>
      </c>
      <c r="NW78">
        <v>76</v>
      </c>
      <c r="NX78">
        <v>-33.994949494949587</v>
      </c>
      <c r="NY78" t="e">
        <f t="shared" si="276"/>
        <v>#DIV/0!</v>
      </c>
      <c r="NZ78" t="e">
        <f t="shared" si="277"/>
        <v>#NUM!</v>
      </c>
      <c r="OA78" t="e">
        <f t="shared" si="198"/>
        <v>#NUM!</v>
      </c>
      <c r="OF78">
        <v>76</v>
      </c>
      <c r="OG78">
        <f>160-(136)</f>
        <v>24</v>
      </c>
      <c r="OH78">
        <f t="shared" si="278"/>
        <v>9.7519032233334052E-2</v>
      </c>
      <c r="OI78">
        <f t="shared" si="279"/>
        <v>0</v>
      </c>
      <c r="OJ78">
        <f t="shared" si="199"/>
        <v>576</v>
      </c>
      <c r="OO78">
        <v>76</v>
      </c>
      <c r="OP78">
        <v>0</v>
      </c>
      <c r="OQ78">
        <f t="shared" si="280"/>
        <v>0.10074401140284418</v>
      </c>
      <c r="OR78">
        <f t="shared" si="281"/>
        <v>0</v>
      </c>
      <c r="OS78">
        <f t="shared" si="200"/>
        <v>0</v>
      </c>
      <c r="PB78">
        <f t="shared" si="201"/>
        <v>0</v>
      </c>
      <c r="PG78">
        <v>76</v>
      </c>
      <c r="PH78">
        <v>16.100000000000001</v>
      </c>
      <c r="PI78">
        <f t="shared" si="282"/>
        <v>0.92961973373402218</v>
      </c>
      <c r="PJ78">
        <f t="shared" si="283"/>
        <v>0</v>
      </c>
      <c r="PK78">
        <f t="shared" si="202"/>
        <v>259.21000000000004</v>
      </c>
      <c r="QC78">
        <f t="shared" si="203"/>
        <v>0</v>
      </c>
      <c r="QL78">
        <f t="shared" si="204"/>
        <v>0</v>
      </c>
    </row>
    <row r="79" spans="1:454" x14ac:dyDescent="0.25">
      <c r="A79">
        <v>77</v>
      </c>
      <c r="B79">
        <v>3340</v>
      </c>
      <c r="C79">
        <f t="shared" si="205"/>
        <v>1.3556746641353474</v>
      </c>
      <c r="D79">
        <f t="shared" si="206"/>
        <v>4265.1006097860854</v>
      </c>
      <c r="J79">
        <v>77</v>
      </c>
      <c r="K79">
        <v>0</v>
      </c>
      <c r="L79">
        <f t="shared" si="208"/>
        <v>0.63343785346137127</v>
      </c>
      <c r="M79">
        <f t="shared" si="209"/>
        <v>0</v>
      </c>
      <c r="N79">
        <f t="shared" si="210"/>
        <v>0</v>
      </c>
      <c r="AB79">
        <v>77</v>
      </c>
      <c r="AC79">
        <v>-5.7999999999999972</v>
      </c>
      <c r="AD79">
        <f t="shared" si="211"/>
        <v>0.71715360488325919</v>
      </c>
      <c r="AE79">
        <f t="shared" si="212"/>
        <v>0</v>
      </c>
      <c r="AF79">
        <f t="shared" si="213"/>
        <v>33.639999999999965</v>
      </c>
      <c r="BC79">
        <v>77</v>
      </c>
      <c r="BD79">
        <v>11.999999999999993</v>
      </c>
      <c r="BE79">
        <f t="shared" si="214"/>
        <v>0.87324412762798109</v>
      </c>
      <c r="BF79">
        <f t="shared" si="215"/>
        <v>0</v>
      </c>
      <c r="BG79">
        <f t="shared" si="165"/>
        <v>143.99999999999983</v>
      </c>
      <c r="BL79">
        <v>77</v>
      </c>
      <c r="BM79">
        <v>0</v>
      </c>
      <c r="BN79">
        <f t="shared" si="216"/>
        <v>0.35245666944534526</v>
      </c>
      <c r="BO79">
        <f t="shared" si="217"/>
        <v>0</v>
      </c>
      <c r="BP79">
        <f t="shared" si="166"/>
        <v>0</v>
      </c>
      <c r="CM79">
        <v>77</v>
      </c>
      <c r="CN79">
        <v>1812.1580645161291</v>
      </c>
      <c r="CO79">
        <f t="shared" si="218"/>
        <v>1.156611354066263</v>
      </c>
      <c r="CP79">
        <f t="shared" si="219"/>
        <v>1878.0173261743994</v>
      </c>
      <c r="CQ79">
        <f t="shared" si="167"/>
        <v>4337.4423461725082</v>
      </c>
      <c r="CV79">
        <v>77</v>
      </c>
      <c r="CW79">
        <v>-12.215000000000181</v>
      </c>
      <c r="CX79">
        <f t="shared" si="220"/>
        <v>0.53661163943185375</v>
      </c>
      <c r="CY79">
        <f t="shared" si="221"/>
        <v>0</v>
      </c>
      <c r="CZ79">
        <f t="shared" si="168"/>
        <v>149.20622500000442</v>
      </c>
      <c r="DE79">
        <v>77</v>
      </c>
      <c r="DF79">
        <v>0</v>
      </c>
      <c r="DG79">
        <f t="shared" si="222"/>
        <v>0.19961825454434684</v>
      </c>
      <c r="DH79">
        <f t="shared" si="223"/>
        <v>0</v>
      </c>
      <c r="DI79">
        <f t="shared" si="169"/>
        <v>0</v>
      </c>
      <c r="EF79">
        <v>77</v>
      </c>
      <c r="EG79">
        <v>2108.1999999999998</v>
      </c>
      <c r="EH79">
        <f t="shared" si="226"/>
        <v>1.1873431713248508</v>
      </c>
      <c r="EI79">
        <f t="shared" si="227"/>
        <v>2246.540321333704</v>
      </c>
      <c r="EJ79">
        <f t="shared" si="171"/>
        <v>19138.044506712533</v>
      </c>
      <c r="EO79">
        <v>77</v>
      </c>
      <c r="EP79">
        <v>-9.5402298850574567</v>
      </c>
      <c r="EQ79">
        <f t="shared" si="228"/>
        <v>0.61977987749653707</v>
      </c>
      <c r="ER79">
        <f t="shared" si="229"/>
        <v>0</v>
      </c>
      <c r="ES79">
        <f t="shared" si="172"/>
        <v>91.015986259743414</v>
      </c>
      <c r="EX79">
        <v>77</v>
      </c>
      <c r="EY79">
        <v>4</v>
      </c>
      <c r="EZ79">
        <f t="shared" si="230"/>
        <v>0.24793356418174464</v>
      </c>
      <c r="FA79">
        <f t="shared" si="231"/>
        <v>0</v>
      </c>
      <c r="FB79">
        <f t="shared" si="173"/>
        <v>16</v>
      </c>
      <c r="FP79">
        <v>77</v>
      </c>
      <c r="FQ79">
        <v>1625.5</v>
      </c>
      <c r="FR79" t="e">
        <f t="shared" si="234"/>
        <v>#DIV/0!</v>
      </c>
      <c r="FS79" t="e">
        <f t="shared" si="235"/>
        <v>#NUM!</v>
      </c>
      <c r="FT79" t="e">
        <f t="shared" si="175"/>
        <v>#NUM!</v>
      </c>
      <c r="FY79">
        <v>77</v>
      </c>
      <c r="FZ79">
        <v>15.899999999999999</v>
      </c>
      <c r="GA79">
        <f t="shared" si="236"/>
        <v>0.91420538890055947</v>
      </c>
      <c r="GB79">
        <f t="shared" si="237"/>
        <v>0</v>
      </c>
      <c r="GC79">
        <f t="shared" si="176"/>
        <v>252.80999999999995</v>
      </c>
      <c r="GH79">
        <v>77</v>
      </c>
      <c r="GI79">
        <v>601</v>
      </c>
      <c r="GJ79">
        <f t="shared" si="238"/>
        <v>1.0092145041753187</v>
      </c>
      <c r="GK79">
        <f t="shared" si="239"/>
        <v>110.49644897414628</v>
      </c>
      <c r="GL79">
        <f t="shared" si="177"/>
        <v>240593.73356897227</v>
      </c>
      <c r="GQ79">
        <v>77</v>
      </c>
      <c r="GR79">
        <v>-6.0224719101123583</v>
      </c>
      <c r="GS79">
        <f t="shared" si="240"/>
        <v>0.56731182586057161</v>
      </c>
      <c r="GT79">
        <f t="shared" si="241"/>
        <v>0</v>
      </c>
      <c r="GU79">
        <f t="shared" si="178"/>
        <v>36.270167908092397</v>
      </c>
      <c r="GZ79">
        <v>77</v>
      </c>
      <c r="HA79">
        <v>27.09375</v>
      </c>
      <c r="HB79">
        <f t="shared" si="242"/>
        <v>0.49358974358974361</v>
      </c>
      <c r="HC79">
        <f t="shared" si="243"/>
        <v>0</v>
      </c>
      <c r="HD79">
        <f t="shared" si="179"/>
        <v>734.0712890625</v>
      </c>
      <c r="HI79">
        <v>77</v>
      </c>
      <c r="HJ79">
        <v>4</v>
      </c>
      <c r="HK79">
        <f t="shared" si="244"/>
        <v>0.27500000000000002</v>
      </c>
      <c r="HL79">
        <f t="shared" si="245"/>
        <v>0</v>
      </c>
      <c r="HM79">
        <f t="shared" si="180"/>
        <v>16</v>
      </c>
      <c r="HR79">
        <v>156</v>
      </c>
      <c r="HS79">
        <v>42.1</v>
      </c>
      <c r="HT79" t="e">
        <f t="shared" si="246"/>
        <v>#DIV/0!</v>
      </c>
      <c r="HU79" t="e">
        <f t="shared" si="247"/>
        <v>#NUM!</v>
      </c>
      <c r="HV79" t="e">
        <f t="shared" si="181"/>
        <v>#NUM!</v>
      </c>
      <c r="IA79">
        <v>77</v>
      </c>
      <c r="IB79">
        <v>0</v>
      </c>
      <c r="IC79">
        <f t="shared" si="248"/>
        <v>0.11810756162462005</v>
      </c>
      <c r="ID79">
        <f t="shared" si="249"/>
        <v>0</v>
      </c>
      <c r="IE79">
        <f t="shared" si="182"/>
        <v>0</v>
      </c>
      <c r="IJ79">
        <v>77</v>
      </c>
      <c r="IK79">
        <v>-12.100000000000009</v>
      </c>
      <c r="IL79">
        <f t="shared" si="250"/>
        <v>0.10725913971580592</v>
      </c>
      <c r="IM79">
        <f t="shared" si="251"/>
        <v>0</v>
      </c>
      <c r="IN79">
        <f t="shared" si="183"/>
        <v>146.4100000000002</v>
      </c>
      <c r="IS79">
        <v>77</v>
      </c>
      <c r="IT79">
        <v>12</v>
      </c>
      <c r="IU79">
        <f t="shared" si="252"/>
        <v>0.88149971697938467</v>
      </c>
      <c r="IV79">
        <f t="shared" si="253"/>
        <v>0</v>
      </c>
      <c r="IW79">
        <f t="shared" si="184"/>
        <v>144</v>
      </c>
      <c r="JS79">
        <v>77</v>
      </c>
      <c r="JT79">
        <v>2027.5673913043479</v>
      </c>
      <c r="JU79">
        <f t="shared" si="256"/>
        <v>1.1746425029907985</v>
      </c>
      <c r="JV79">
        <f t="shared" si="257"/>
        <v>2094.239261633697</v>
      </c>
      <c r="JW79">
        <f t="shared" si="186"/>
        <v>4445.1382932135375</v>
      </c>
      <c r="KB79">
        <v>77</v>
      </c>
      <c r="KC79">
        <v>-8</v>
      </c>
      <c r="KD79">
        <f t="shared" si="258"/>
        <v>0.7862347550029154</v>
      </c>
      <c r="KE79">
        <f t="shared" si="259"/>
        <v>0</v>
      </c>
      <c r="KF79">
        <f t="shared" si="187"/>
        <v>64</v>
      </c>
      <c r="KK79">
        <v>77</v>
      </c>
      <c r="KL79">
        <v>40.1</v>
      </c>
      <c r="KM79">
        <f t="shared" si="260"/>
        <v>0.41785735939108715</v>
      </c>
      <c r="KN79">
        <f t="shared" si="261"/>
        <v>0</v>
      </c>
      <c r="KO79">
        <f t="shared" si="188"/>
        <v>1608.0100000000002</v>
      </c>
      <c r="KT79">
        <v>77</v>
      </c>
      <c r="KU79">
        <v>-49.209803921568778</v>
      </c>
      <c r="KV79">
        <f t="shared" si="262"/>
        <v>0.16123134653765656</v>
      </c>
      <c r="KW79">
        <f t="shared" si="263"/>
        <v>0</v>
      </c>
      <c r="KX79">
        <f t="shared" si="189"/>
        <v>2421.6048019992459</v>
      </c>
      <c r="LC79">
        <v>77</v>
      </c>
      <c r="LD79">
        <v>36</v>
      </c>
      <c r="LE79">
        <f t="shared" si="264"/>
        <v>8.2427417962919261E-2</v>
      </c>
      <c r="LF79">
        <f t="shared" si="265"/>
        <v>0</v>
      </c>
      <c r="LG79">
        <f t="shared" si="190"/>
        <v>1296</v>
      </c>
      <c r="LL79">
        <v>77</v>
      </c>
      <c r="LM79">
        <v>12</v>
      </c>
      <c r="LN79">
        <f t="shared" si="266"/>
        <v>0.74503561514383443</v>
      </c>
      <c r="LO79">
        <f t="shared" si="267"/>
        <v>0</v>
      </c>
      <c r="LP79">
        <f t="shared" si="191"/>
        <v>144</v>
      </c>
      <c r="LY79">
        <f t="shared" si="192"/>
        <v>0</v>
      </c>
      <c r="MH79">
        <f t="shared" si="193"/>
        <v>0</v>
      </c>
      <c r="MM79">
        <v>77</v>
      </c>
      <c r="MN79">
        <v>0</v>
      </c>
      <c r="MO79">
        <f t="shared" si="270"/>
        <v>0.3374163049444544</v>
      </c>
      <c r="MP79">
        <f t="shared" si="271"/>
        <v>0</v>
      </c>
      <c r="MQ79">
        <f t="shared" si="194"/>
        <v>0</v>
      </c>
      <c r="MZ79">
        <f t="shared" si="195"/>
        <v>0</v>
      </c>
      <c r="NE79">
        <v>77</v>
      </c>
      <c r="NF79">
        <v>1493.8</v>
      </c>
      <c r="NG79">
        <f t="shared" si="272"/>
        <v>1.1221379436169996</v>
      </c>
      <c r="NH79">
        <f t="shared" si="273"/>
        <v>1464.6267230343128</v>
      </c>
      <c r="NI79">
        <f t="shared" si="196"/>
        <v>851.08008891669169</v>
      </c>
      <c r="NN79">
        <v>77</v>
      </c>
      <c r="NO79">
        <v>215.9</v>
      </c>
      <c r="NP79" t="e">
        <f t="shared" si="274"/>
        <v>#DIV/0!</v>
      </c>
      <c r="NQ79" t="e">
        <f t="shared" si="275"/>
        <v>#NUM!</v>
      </c>
      <c r="NR79" t="e">
        <f t="shared" si="197"/>
        <v>#NUM!</v>
      </c>
      <c r="NW79">
        <v>77</v>
      </c>
      <c r="NX79">
        <v>-14.19494949494959</v>
      </c>
      <c r="NY79" t="e">
        <f t="shared" si="276"/>
        <v>#DIV/0!</v>
      </c>
      <c r="NZ79" t="e">
        <f t="shared" si="277"/>
        <v>#NUM!</v>
      </c>
      <c r="OA79" t="e">
        <f t="shared" si="198"/>
        <v>#NUM!</v>
      </c>
      <c r="OF79">
        <v>77</v>
      </c>
      <c r="OG79">
        <f>136-(136)</f>
        <v>0</v>
      </c>
      <c r="OH79">
        <f t="shared" si="278"/>
        <v>9.8802177394298973E-2</v>
      </c>
      <c r="OI79">
        <f t="shared" si="279"/>
        <v>0</v>
      </c>
      <c r="OJ79">
        <f t="shared" si="199"/>
        <v>0</v>
      </c>
      <c r="OO79">
        <v>77</v>
      </c>
      <c r="OP79">
        <v>0</v>
      </c>
      <c r="OQ79">
        <f t="shared" si="280"/>
        <v>0.10206959050025002</v>
      </c>
      <c r="OR79">
        <f t="shared" si="281"/>
        <v>0</v>
      </c>
      <c r="OS79">
        <f t="shared" si="200"/>
        <v>0</v>
      </c>
      <c r="PB79">
        <f t="shared" si="201"/>
        <v>0</v>
      </c>
      <c r="PG79">
        <v>77</v>
      </c>
      <c r="PH79">
        <v>36.1</v>
      </c>
      <c r="PI79">
        <f t="shared" si="282"/>
        <v>0.94185157233578565</v>
      </c>
      <c r="PJ79">
        <f t="shared" si="283"/>
        <v>0</v>
      </c>
      <c r="PK79">
        <f t="shared" si="202"/>
        <v>1303.21</v>
      </c>
      <c r="QC79">
        <f t="shared" si="203"/>
        <v>0</v>
      </c>
      <c r="QL79">
        <f t="shared" si="204"/>
        <v>0</v>
      </c>
    </row>
    <row r="80" spans="1:454" x14ac:dyDescent="0.25">
      <c r="A80">
        <v>78</v>
      </c>
      <c r="B80">
        <v>3510</v>
      </c>
      <c r="C80">
        <f t="shared" si="205"/>
        <v>1.3732808286046376</v>
      </c>
      <c r="D80">
        <f t="shared" si="206"/>
        <v>4476.22631084358</v>
      </c>
      <c r="J80">
        <v>78</v>
      </c>
      <c r="K80">
        <v>0</v>
      </c>
      <c r="L80">
        <f t="shared" si="208"/>
        <v>0.64166431909073962</v>
      </c>
      <c r="M80">
        <f t="shared" si="209"/>
        <v>0</v>
      </c>
      <c r="N80">
        <f t="shared" si="210"/>
        <v>0</v>
      </c>
      <c r="AB80">
        <v>78</v>
      </c>
      <c r="AC80">
        <v>-9.7999999999999972</v>
      </c>
      <c r="AD80">
        <f t="shared" si="211"/>
        <v>0.72646728806356131</v>
      </c>
      <c r="AE80">
        <f t="shared" si="212"/>
        <v>0</v>
      </c>
      <c r="AF80">
        <f t="shared" si="213"/>
        <v>96.039999999999949</v>
      </c>
      <c r="BC80">
        <v>78</v>
      </c>
      <c r="BD80">
        <v>11.999999999999993</v>
      </c>
      <c r="BE80">
        <f t="shared" si="214"/>
        <v>0.88458496045431845</v>
      </c>
      <c r="BF80">
        <f t="shared" si="215"/>
        <v>0</v>
      </c>
      <c r="BG80">
        <f t="shared" si="165"/>
        <v>143.99999999999983</v>
      </c>
      <c r="BL80">
        <v>78</v>
      </c>
      <c r="BM80">
        <v>0</v>
      </c>
      <c r="BN80">
        <f t="shared" si="216"/>
        <v>0.35703402878879126</v>
      </c>
      <c r="BO80">
        <f t="shared" si="217"/>
        <v>0</v>
      </c>
      <c r="BP80">
        <f t="shared" si="166"/>
        <v>0</v>
      </c>
      <c r="CM80">
        <v>78</v>
      </c>
      <c r="CN80">
        <v>1942.1580645161291</v>
      </c>
      <c r="CO80">
        <f t="shared" si="218"/>
        <v>1.1716322807424482</v>
      </c>
      <c r="CP80">
        <f t="shared" si="219"/>
        <v>2058.1419456265467</v>
      </c>
      <c r="CQ80">
        <f t="shared" si="167"/>
        <v>13452.260677435472</v>
      </c>
      <c r="CV80">
        <v>78</v>
      </c>
      <c r="CW80">
        <v>-12.215000000000181</v>
      </c>
      <c r="CX80">
        <f t="shared" si="220"/>
        <v>0.54358062176213762</v>
      </c>
      <c r="CY80">
        <f t="shared" si="221"/>
        <v>0</v>
      </c>
      <c r="CZ80">
        <f t="shared" si="168"/>
        <v>149.20622500000442</v>
      </c>
      <c r="DE80">
        <v>78</v>
      </c>
      <c r="DF80">
        <v>0</v>
      </c>
      <c r="DG80">
        <f t="shared" si="222"/>
        <v>0.20221069940855912</v>
      </c>
      <c r="DH80">
        <f t="shared" si="223"/>
        <v>0</v>
      </c>
      <c r="DI80">
        <f t="shared" si="169"/>
        <v>0</v>
      </c>
      <c r="EF80">
        <v>78</v>
      </c>
      <c r="EG80">
        <v>2278.1999999999998</v>
      </c>
      <c r="EH80">
        <f t="shared" si="226"/>
        <v>1.2027632125108878</v>
      </c>
      <c r="EI80">
        <f t="shared" si="227"/>
        <v>2431.450953709998</v>
      </c>
      <c r="EJ80">
        <f t="shared" si="171"/>
        <v>23485.854813023998</v>
      </c>
      <c r="EO80">
        <v>78</v>
      </c>
      <c r="EP80">
        <v>-5.5402298850574567</v>
      </c>
      <c r="EQ80">
        <f t="shared" si="228"/>
        <v>0.62782896681467393</v>
      </c>
      <c r="ER80">
        <f t="shared" si="229"/>
        <v>0</v>
      </c>
      <c r="ES80">
        <f t="shared" si="172"/>
        <v>30.69414717928376</v>
      </c>
      <c r="EX80">
        <v>78</v>
      </c>
      <c r="EY80">
        <v>4</v>
      </c>
      <c r="EZ80">
        <f t="shared" si="230"/>
        <v>0.25115348059968939</v>
      </c>
      <c r="FA80">
        <f t="shared" si="231"/>
        <v>0</v>
      </c>
      <c r="FB80">
        <f t="shared" si="173"/>
        <v>16</v>
      </c>
      <c r="FP80">
        <v>78</v>
      </c>
      <c r="FQ80">
        <v>1759</v>
      </c>
      <c r="FR80" t="e">
        <f t="shared" si="234"/>
        <v>#DIV/0!</v>
      </c>
      <c r="FS80" t="e">
        <f t="shared" si="235"/>
        <v>#NUM!</v>
      </c>
      <c r="FT80" t="e">
        <f t="shared" si="175"/>
        <v>#NUM!</v>
      </c>
      <c r="FY80">
        <v>78</v>
      </c>
      <c r="FZ80">
        <v>20.100000000000001</v>
      </c>
      <c r="GA80">
        <f t="shared" si="236"/>
        <v>0.92607818615900828</v>
      </c>
      <c r="GB80">
        <f t="shared" si="237"/>
        <v>0</v>
      </c>
      <c r="GC80">
        <f t="shared" si="176"/>
        <v>404.01000000000005</v>
      </c>
      <c r="GH80">
        <v>78</v>
      </c>
      <c r="GI80">
        <v>658</v>
      </c>
      <c r="GJ80">
        <f t="shared" si="238"/>
        <v>1.0223211860477255</v>
      </c>
      <c r="GK80">
        <f t="shared" si="239"/>
        <v>267.66625183927721</v>
      </c>
      <c r="GL80">
        <f t="shared" si="177"/>
        <v>152360.43495319856</v>
      </c>
      <c r="GQ80">
        <v>78</v>
      </c>
      <c r="GR80">
        <v>-6.0224719101123583</v>
      </c>
      <c r="GS80">
        <f t="shared" si="240"/>
        <v>0.57467951191070887</v>
      </c>
      <c r="GT80">
        <f t="shared" si="241"/>
        <v>0</v>
      </c>
      <c r="GU80">
        <f t="shared" si="178"/>
        <v>36.270167908092397</v>
      </c>
      <c r="GZ80">
        <v>78</v>
      </c>
      <c r="HA80">
        <v>4.59375</v>
      </c>
      <c r="HB80">
        <f t="shared" si="242"/>
        <v>0.5</v>
      </c>
      <c r="HC80">
        <f t="shared" si="243"/>
        <v>0</v>
      </c>
      <c r="HD80">
        <f t="shared" si="179"/>
        <v>21.1025390625</v>
      </c>
      <c r="HI80">
        <v>78</v>
      </c>
      <c r="HJ80">
        <v>0</v>
      </c>
      <c r="HK80">
        <f t="shared" si="244"/>
        <v>0.27857142857142858</v>
      </c>
      <c r="HL80">
        <f t="shared" si="245"/>
        <v>0</v>
      </c>
      <c r="HM80">
        <f t="shared" si="180"/>
        <v>0</v>
      </c>
      <c r="HR80">
        <v>157</v>
      </c>
      <c r="HS80">
        <v>48.1</v>
      </c>
      <c r="HT80" t="e">
        <f t="shared" si="246"/>
        <v>#DIV/0!</v>
      </c>
      <c r="HU80" t="e">
        <f t="shared" si="247"/>
        <v>#NUM!</v>
      </c>
      <c r="HV80" t="e">
        <f t="shared" si="181"/>
        <v>#NUM!</v>
      </c>
      <c r="IA80">
        <v>78</v>
      </c>
      <c r="IB80">
        <v>0</v>
      </c>
      <c r="IC80">
        <f t="shared" si="248"/>
        <v>0.11964142606130343</v>
      </c>
      <c r="ID80">
        <f t="shared" si="249"/>
        <v>0</v>
      </c>
      <c r="IE80">
        <f t="shared" si="182"/>
        <v>0</v>
      </c>
      <c r="IJ80">
        <v>78</v>
      </c>
      <c r="IK80">
        <v>-12.100000000000009</v>
      </c>
      <c r="IL80">
        <f t="shared" si="250"/>
        <v>0.10865211555627094</v>
      </c>
      <c r="IM80">
        <f t="shared" si="251"/>
        <v>0</v>
      </c>
      <c r="IN80">
        <f t="shared" si="183"/>
        <v>146.4100000000002</v>
      </c>
      <c r="IS80">
        <v>78</v>
      </c>
      <c r="IT80">
        <v>16</v>
      </c>
      <c r="IU80">
        <f t="shared" si="252"/>
        <v>0.89294776525184427</v>
      </c>
      <c r="IV80">
        <f t="shared" si="253"/>
        <v>0</v>
      </c>
      <c r="IW80">
        <f t="shared" si="184"/>
        <v>256</v>
      </c>
      <c r="JS80">
        <v>78</v>
      </c>
      <c r="JT80">
        <v>2207.5673913043479</v>
      </c>
      <c r="JU80">
        <f t="shared" si="256"/>
        <v>1.1898976004322375</v>
      </c>
      <c r="JV80">
        <f t="shared" si="257"/>
        <v>2277.1719581697312</v>
      </c>
      <c r="JW80">
        <f t="shared" si="186"/>
        <v>4844.7957285176117</v>
      </c>
      <c r="KB80">
        <v>78</v>
      </c>
      <c r="KC80">
        <v>-12</v>
      </c>
      <c r="KD80">
        <f t="shared" si="258"/>
        <v>0.79644559597697928</v>
      </c>
      <c r="KE80">
        <f t="shared" si="259"/>
        <v>0</v>
      </c>
      <c r="KF80">
        <f t="shared" si="187"/>
        <v>144</v>
      </c>
      <c r="KK80">
        <v>78</v>
      </c>
      <c r="KL80">
        <v>20</v>
      </c>
      <c r="KM80">
        <f t="shared" si="260"/>
        <v>0.42328407834421816</v>
      </c>
      <c r="KN80">
        <f t="shared" si="261"/>
        <v>0</v>
      </c>
      <c r="KO80">
        <f t="shared" si="188"/>
        <v>400</v>
      </c>
      <c r="KT80">
        <v>78</v>
      </c>
      <c r="KU80">
        <v>-37.209803921568778</v>
      </c>
      <c r="KV80">
        <f t="shared" si="262"/>
        <v>0.16332526012905468</v>
      </c>
      <c r="KW80">
        <f t="shared" si="263"/>
        <v>0</v>
      </c>
      <c r="KX80">
        <f t="shared" si="189"/>
        <v>1384.5695078815952</v>
      </c>
      <c r="LC80">
        <v>78</v>
      </c>
      <c r="LD80">
        <v>4</v>
      </c>
      <c r="LE80">
        <f t="shared" si="264"/>
        <v>8.3497903910489654E-2</v>
      </c>
      <c r="LF80">
        <f t="shared" si="265"/>
        <v>0</v>
      </c>
      <c r="LG80">
        <f t="shared" si="190"/>
        <v>16</v>
      </c>
      <c r="LL80">
        <v>78</v>
      </c>
      <c r="LM80">
        <v>16</v>
      </c>
      <c r="LN80">
        <f t="shared" si="266"/>
        <v>0.75471140235349465</v>
      </c>
      <c r="LO80">
        <f t="shared" si="267"/>
        <v>0</v>
      </c>
      <c r="LP80">
        <f t="shared" si="191"/>
        <v>256</v>
      </c>
      <c r="LY80">
        <f t="shared" si="192"/>
        <v>0</v>
      </c>
      <c r="MH80">
        <f t="shared" si="193"/>
        <v>0</v>
      </c>
      <c r="MM80">
        <v>78</v>
      </c>
      <c r="MN80">
        <v>8</v>
      </c>
      <c r="MO80">
        <f t="shared" si="270"/>
        <v>0.34179833487879796</v>
      </c>
      <c r="MP80">
        <f t="shared" si="271"/>
        <v>0</v>
      </c>
      <c r="MQ80">
        <f t="shared" si="194"/>
        <v>64</v>
      </c>
      <c r="MZ80">
        <f t="shared" si="195"/>
        <v>0</v>
      </c>
      <c r="NE80">
        <v>78</v>
      </c>
      <c r="NF80">
        <v>1643.8</v>
      </c>
      <c r="NG80">
        <f t="shared" si="272"/>
        <v>1.1367111636639737</v>
      </c>
      <c r="NH80">
        <f t="shared" si="273"/>
        <v>1639.3826333547704</v>
      </c>
      <c r="NI80">
        <f t="shared" si="196"/>
        <v>19.513128078386561</v>
      </c>
      <c r="NN80">
        <v>78</v>
      </c>
      <c r="NO80">
        <v>240.9</v>
      </c>
      <c r="NP80" t="e">
        <f t="shared" si="274"/>
        <v>#DIV/0!</v>
      </c>
      <c r="NQ80" t="e">
        <f t="shared" si="275"/>
        <v>#NUM!</v>
      </c>
      <c r="NR80" t="e">
        <f t="shared" si="197"/>
        <v>#NUM!</v>
      </c>
      <c r="NW80">
        <v>78</v>
      </c>
      <c r="NX80">
        <v>-22.19494949494959</v>
      </c>
      <c r="NY80" t="e">
        <f t="shared" si="276"/>
        <v>#DIV/0!</v>
      </c>
      <c r="NZ80" t="e">
        <f t="shared" si="277"/>
        <v>#NUM!</v>
      </c>
      <c r="OA80" t="e">
        <f t="shared" si="198"/>
        <v>#NUM!</v>
      </c>
      <c r="OF80">
        <v>78</v>
      </c>
      <c r="OG80">
        <f>209-(136)</f>
        <v>73</v>
      </c>
      <c r="OH80">
        <f t="shared" si="278"/>
        <v>0.10008532255526389</v>
      </c>
      <c r="OI80">
        <f t="shared" si="279"/>
        <v>0</v>
      </c>
      <c r="OJ80">
        <f t="shared" si="199"/>
        <v>5329</v>
      </c>
      <c r="OO80">
        <v>78</v>
      </c>
      <c r="OP80">
        <v>0</v>
      </c>
      <c r="OQ80">
        <f t="shared" si="280"/>
        <v>0.10339516959765588</v>
      </c>
      <c r="OR80">
        <f t="shared" si="281"/>
        <v>0</v>
      </c>
      <c r="OS80">
        <f t="shared" si="200"/>
        <v>0</v>
      </c>
      <c r="PB80">
        <f t="shared" si="201"/>
        <v>0</v>
      </c>
      <c r="PG80">
        <v>78</v>
      </c>
      <c r="PH80">
        <v>16.100000000000001</v>
      </c>
      <c r="PI80">
        <f t="shared" si="282"/>
        <v>0.95408341093754911</v>
      </c>
      <c r="PJ80">
        <f t="shared" si="283"/>
        <v>0</v>
      </c>
      <c r="PK80">
        <f t="shared" si="202"/>
        <v>259.21000000000004</v>
      </c>
      <c r="QC80">
        <f t="shared" si="203"/>
        <v>0</v>
      </c>
      <c r="QL80">
        <f t="shared" si="204"/>
        <v>0</v>
      </c>
    </row>
    <row r="81" spans="1:454" x14ac:dyDescent="0.25">
      <c r="A81">
        <v>79</v>
      </c>
      <c r="B81">
        <v>3640</v>
      </c>
      <c r="C81">
        <f t="shared" si="205"/>
        <v>1.3908869930739278</v>
      </c>
      <c r="D81">
        <f t="shared" si="206"/>
        <v>4687.3520119010736</v>
      </c>
      <c r="J81">
        <v>79</v>
      </c>
      <c r="K81">
        <v>0</v>
      </c>
      <c r="L81">
        <f t="shared" si="208"/>
        <v>0.64989078472010808</v>
      </c>
      <c r="M81">
        <f t="shared" si="209"/>
        <v>0</v>
      </c>
      <c r="N81">
        <f t="shared" si="210"/>
        <v>0</v>
      </c>
      <c r="AB81">
        <v>79</v>
      </c>
      <c r="AC81">
        <v>-5.7999999999999972</v>
      </c>
      <c r="AD81">
        <f t="shared" si="211"/>
        <v>0.73578097124386332</v>
      </c>
      <c r="AE81">
        <f t="shared" si="212"/>
        <v>0</v>
      </c>
      <c r="AF81">
        <f t="shared" si="213"/>
        <v>33.639999999999965</v>
      </c>
      <c r="BC81">
        <v>79</v>
      </c>
      <c r="BD81">
        <v>20.100000000000001</v>
      </c>
      <c r="BE81">
        <f t="shared" si="214"/>
        <v>0.89592579328065591</v>
      </c>
      <c r="BF81">
        <f t="shared" si="215"/>
        <v>0</v>
      </c>
      <c r="BG81">
        <f t="shared" si="165"/>
        <v>404.01000000000005</v>
      </c>
      <c r="BL81">
        <v>79</v>
      </c>
      <c r="BM81">
        <v>0</v>
      </c>
      <c r="BN81">
        <f t="shared" si="216"/>
        <v>0.36161138813223731</v>
      </c>
      <c r="BO81">
        <f t="shared" si="217"/>
        <v>0</v>
      </c>
      <c r="BP81">
        <f t="shared" si="166"/>
        <v>0</v>
      </c>
      <c r="CM81">
        <v>79</v>
      </c>
      <c r="CN81">
        <v>2232.1580645161289</v>
      </c>
      <c r="CO81">
        <f t="shared" si="218"/>
        <v>1.1866532074186333</v>
      </c>
      <c r="CP81">
        <f t="shared" si="219"/>
        <v>2238.2665650786939</v>
      </c>
      <c r="CQ81">
        <f t="shared" si="167"/>
        <v>37.313779122857426</v>
      </c>
      <c r="CV81">
        <v>79</v>
      </c>
      <c r="CW81">
        <v>-0.21500000000018105</v>
      </c>
      <c r="CX81">
        <f t="shared" si="220"/>
        <v>0.55054960409242137</v>
      </c>
      <c r="CY81">
        <f t="shared" si="221"/>
        <v>0</v>
      </c>
      <c r="CZ81">
        <f t="shared" si="168"/>
        <v>4.622500000007785E-2</v>
      </c>
      <c r="DE81">
        <v>79</v>
      </c>
      <c r="DF81">
        <v>0</v>
      </c>
      <c r="DG81">
        <f t="shared" si="222"/>
        <v>0.20480314427277144</v>
      </c>
      <c r="DH81">
        <f t="shared" si="223"/>
        <v>0</v>
      </c>
      <c r="DI81">
        <f t="shared" si="169"/>
        <v>0</v>
      </c>
      <c r="EF81">
        <v>79</v>
      </c>
      <c r="EG81">
        <v>2528.1999999999998</v>
      </c>
      <c r="EH81">
        <f t="shared" si="226"/>
        <v>1.218183253696925</v>
      </c>
      <c r="EI81">
        <f t="shared" si="227"/>
        <v>2616.3615860862924</v>
      </c>
      <c r="EJ81">
        <f t="shared" si="171"/>
        <v>7772.4652612507762</v>
      </c>
      <c r="EO81">
        <v>79</v>
      </c>
      <c r="EP81">
        <v>-1.5402298850574567</v>
      </c>
      <c r="EQ81">
        <f t="shared" si="228"/>
        <v>0.63587805613281079</v>
      </c>
      <c r="ER81">
        <f t="shared" si="229"/>
        <v>0</v>
      </c>
      <c r="ES81">
        <f t="shared" si="172"/>
        <v>2.3723080988241065</v>
      </c>
      <c r="EX81">
        <v>79</v>
      </c>
      <c r="EY81">
        <v>4</v>
      </c>
      <c r="EZ81">
        <f t="shared" si="230"/>
        <v>0.25437339701763412</v>
      </c>
      <c r="FA81">
        <f t="shared" si="231"/>
        <v>0</v>
      </c>
      <c r="FB81">
        <f t="shared" si="173"/>
        <v>16</v>
      </c>
      <c r="FP81">
        <v>79</v>
      </c>
      <c r="FQ81">
        <v>1895.5</v>
      </c>
      <c r="FR81" t="e">
        <f t="shared" si="234"/>
        <v>#DIV/0!</v>
      </c>
      <c r="FS81" t="e">
        <f t="shared" si="235"/>
        <v>#NUM!</v>
      </c>
      <c r="FT81" t="e">
        <f t="shared" si="175"/>
        <v>#NUM!</v>
      </c>
      <c r="FY81">
        <v>79</v>
      </c>
      <c r="FZ81">
        <v>28.1</v>
      </c>
      <c r="GA81">
        <f t="shared" si="236"/>
        <v>0.93795098341745708</v>
      </c>
      <c r="GB81">
        <f t="shared" si="237"/>
        <v>0</v>
      </c>
      <c r="GC81">
        <f t="shared" si="176"/>
        <v>789.61000000000013</v>
      </c>
      <c r="GH81">
        <v>79</v>
      </c>
      <c r="GI81">
        <v>731</v>
      </c>
      <c r="GJ81">
        <f t="shared" si="238"/>
        <v>1.0354278679201321</v>
      </c>
      <c r="GK81">
        <f t="shared" si="239"/>
        <v>424.83605470440813</v>
      </c>
      <c r="GL81">
        <f t="shared" si="177"/>
        <v>93736.361398962166</v>
      </c>
      <c r="GQ81">
        <v>79</v>
      </c>
      <c r="GR81">
        <v>-2.0224719101123583</v>
      </c>
      <c r="GS81">
        <f t="shared" si="240"/>
        <v>0.58204719796084614</v>
      </c>
      <c r="GT81">
        <f t="shared" si="241"/>
        <v>0</v>
      </c>
      <c r="GU81">
        <f t="shared" si="178"/>
        <v>4.0903926271935314</v>
      </c>
      <c r="GZ81">
        <v>79</v>
      </c>
      <c r="HA81">
        <v>1.09375</v>
      </c>
      <c r="HB81">
        <f t="shared" si="242"/>
        <v>0.50641025641025639</v>
      </c>
      <c r="HC81">
        <f t="shared" si="243"/>
        <v>0</v>
      </c>
      <c r="HD81">
        <f t="shared" si="179"/>
        <v>1.1962890625</v>
      </c>
      <c r="HI81">
        <v>79</v>
      </c>
      <c r="HJ81">
        <v>4</v>
      </c>
      <c r="HK81">
        <f t="shared" si="244"/>
        <v>0.28214285714285714</v>
      </c>
      <c r="HL81">
        <f t="shared" si="245"/>
        <v>0</v>
      </c>
      <c r="HM81">
        <f t="shared" si="180"/>
        <v>16</v>
      </c>
      <c r="HR81">
        <v>158</v>
      </c>
      <c r="HS81">
        <v>45.9</v>
      </c>
      <c r="HT81" t="e">
        <f t="shared" si="246"/>
        <v>#DIV/0!</v>
      </c>
      <c r="HU81" t="e">
        <f t="shared" si="247"/>
        <v>#NUM!</v>
      </c>
      <c r="HV81" t="e">
        <f t="shared" si="181"/>
        <v>#NUM!</v>
      </c>
      <c r="IA81">
        <v>79</v>
      </c>
      <c r="IB81">
        <v>0</v>
      </c>
      <c r="IC81">
        <f t="shared" si="248"/>
        <v>0.12117529049798681</v>
      </c>
      <c r="ID81">
        <f t="shared" si="249"/>
        <v>0</v>
      </c>
      <c r="IE81">
        <f t="shared" si="182"/>
        <v>0</v>
      </c>
      <c r="IJ81">
        <v>79</v>
      </c>
      <c r="IK81">
        <v>-8.1000000000000085</v>
      </c>
      <c r="IL81">
        <f t="shared" si="250"/>
        <v>0.11004509139673595</v>
      </c>
      <c r="IM81">
        <f t="shared" si="251"/>
        <v>0</v>
      </c>
      <c r="IN81">
        <f t="shared" si="183"/>
        <v>65.610000000000142</v>
      </c>
      <c r="IS81">
        <v>79</v>
      </c>
      <c r="IT81">
        <v>16</v>
      </c>
      <c r="IU81">
        <f t="shared" si="252"/>
        <v>0.90439581352430376</v>
      </c>
      <c r="IV81">
        <f t="shared" si="253"/>
        <v>0</v>
      </c>
      <c r="IW81">
        <f t="shared" si="184"/>
        <v>256</v>
      </c>
      <c r="JS81">
        <v>79</v>
      </c>
      <c r="JT81">
        <v>2397.5673913043479</v>
      </c>
      <c r="JU81">
        <f t="shared" si="256"/>
        <v>1.2051526978736764</v>
      </c>
      <c r="JV81">
        <f t="shared" si="257"/>
        <v>2460.1046547057654</v>
      </c>
      <c r="JW81">
        <f t="shared" si="186"/>
        <v>3910.9093137382697</v>
      </c>
      <c r="KB81">
        <v>79</v>
      </c>
      <c r="KC81">
        <v>-16</v>
      </c>
      <c r="KD81">
        <f t="shared" si="258"/>
        <v>0.80665643695104305</v>
      </c>
      <c r="KE81">
        <f t="shared" si="259"/>
        <v>0</v>
      </c>
      <c r="KF81">
        <f t="shared" si="187"/>
        <v>256</v>
      </c>
      <c r="KK81">
        <v>79</v>
      </c>
      <c r="KL81">
        <v>0</v>
      </c>
      <c r="KM81">
        <f t="shared" si="260"/>
        <v>0.42871079729734918</v>
      </c>
      <c r="KN81">
        <f t="shared" si="261"/>
        <v>0</v>
      </c>
      <c r="KO81">
        <f t="shared" si="188"/>
        <v>0</v>
      </c>
      <c r="KT81">
        <v>79</v>
      </c>
      <c r="KU81">
        <v>26.590196078431219</v>
      </c>
      <c r="KV81">
        <f t="shared" si="262"/>
        <v>0.16541917372045281</v>
      </c>
      <c r="KW81">
        <f t="shared" si="263"/>
        <v>0</v>
      </c>
      <c r="KX81">
        <f t="shared" si="189"/>
        <v>707.03852748941904</v>
      </c>
      <c r="LC81">
        <v>79</v>
      </c>
      <c r="LD81">
        <v>13</v>
      </c>
      <c r="LE81">
        <f t="shared" si="264"/>
        <v>8.4568389858060034E-2</v>
      </c>
      <c r="LF81">
        <f t="shared" si="265"/>
        <v>0</v>
      </c>
      <c r="LG81">
        <f t="shared" si="190"/>
        <v>169</v>
      </c>
      <c r="LL81">
        <v>79</v>
      </c>
      <c r="LM81">
        <v>16</v>
      </c>
      <c r="LN81">
        <f t="shared" si="266"/>
        <v>0.76438718956315477</v>
      </c>
      <c r="LO81">
        <f t="shared" si="267"/>
        <v>0</v>
      </c>
      <c r="LP81">
        <f t="shared" si="191"/>
        <v>256</v>
      </c>
      <c r="LY81">
        <f t="shared" si="192"/>
        <v>0</v>
      </c>
      <c r="MH81">
        <f t="shared" si="193"/>
        <v>0</v>
      </c>
      <c r="MM81">
        <v>79</v>
      </c>
      <c r="MN81">
        <v>4</v>
      </c>
      <c r="MO81">
        <f t="shared" si="270"/>
        <v>0.34618036481314157</v>
      </c>
      <c r="MP81">
        <f t="shared" si="271"/>
        <v>0</v>
      </c>
      <c r="MQ81">
        <f t="shared" si="194"/>
        <v>16</v>
      </c>
      <c r="MZ81">
        <f t="shared" si="195"/>
        <v>0</v>
      </c>
      <c r="NE81">
        <v>79</v>
      </c>
      <c r="NF81">
        <v>1763.8</v>
      </c>
      <c r="NG81">
        <f t="shared" si="272"/>
        <v>1.1512843837109477</v>
      </c>
      <c r="NH81">
        <f t="shared" si="273"/>
        <v>1814.1385436752282</v>
      </c>
      <c r="NI81">
        <f t="shared" si="196"/>
        <v>2533.9689793428638</v>
      </c>
      <c r="NN81">
        <v>79</v>
      </c>
      <c r="NO81">
        <v>270.89999999999998</v>
      </c>
      <c r="NP81" t="e">
        <f t="shared" si="274"/>
        <v>#DIV/0!</v>
      </c>
      <c r="NQ81" t="e">
        <f t="shared" si="275"/>
        <v>#NUM!</v>
      </c>
      <c r="NR81" t="e">
        <f t="shared" si="197"/>
        <v>#NUM!</v>
      </c>
      <c r="NW81">
        <v>79</v>
      </c>
      <c r="NX81">
        <v>-38.394949494949593</v>
      </c>
      <c r="NY81" t="e">
        <f t="shared" si="276"/>
        <v>#DIV/0!</v>
      </c>
      <c r="NZ81" t="e">
        <f t="shared" si="277"/>
        <v>#NUM!</v>
      </c>
      <c r="OA81" t="e">
        <f t="shared" si="198"/>
        <v>#NUM!</v>
      </c>
      <c r="OF81">
        <v>79</v>
      </c>
      <c r="OG81">
        <f>128-(136)</f>
        <v>-8</v>
      </c>
      <c r="OH81">
        <f t="shared" si="278"/>
        <v>0.10136846771622882</v>
      </c>
      <c r="OI81">
        <f t="shared" si="279"/>
        <v>0</v>
      </c>
      <c r="OJ81">
        <f t="shared" si="199"/>
        <v>64</v>
      </c>
      <c r="OO81">
        <v>79</v>
      </c>
      <c r="OP81">
        <v>12</v>
      </c>
      <c r="OQ81">
        <f t="shared" si="280"/>
        <v>0.10472074869506172</v>
      </c>
      <c r="OR81">
        <f t="shared" si="281"/>
        <v>0</v>
      </c>
      <c r="OS81">
        <f t="shared" si="200"/>
        <v>144</v>
      </c>
      <c r="PB81">
        <f t="shared" si="201"/>
        <v>0</v>
      </c>
      <c r="PG81">
        <v>79</v>
      </c>
      <c r="PH81">
        <v>16.100000000000001</v>
      </c>
      <c r="PI81">
        <f t="shared" si="282"/>
        <v>0.96631524953931258</v>
      </c>
      <c r="PJ81">
        <f t="shared" si="283"/>
        <v>0</v>
      </c>
      <c r="PK81">
        <f t="shared" si="202"/>
        <v>259.21000000000004</v>
      </c>
      <c r="QC81">
        <f t="shared" si="203"/>
        <v>0</v>
      </c>
      <c r="QL81">
        <f t="shared" si="204"/>
        <v>0</v>
      </c>
    </row>
    <row r="82" spans="1:454" x14ac:dyDescent="0.25">
      <c r="A82">
        <v>80</v>
      </c>
      <c r="B82">
        <v>3770</v>
      </c>
      <c r="C82">
        <f t="shared" si="205"/>
        <v>1.4084931575432182</v>
      </c>
      <c r="D82">
        <f t="shared" si="206"/>
        <v>4898.4777129585673</v>
      </c>
      <c r="J82">
        <v>80</v>
      </c>
      <c r="K82">
        <v>0</v>
      </c>
      <c r="L82">
        <f t="shared" si="208"/>
        <v>0.65811725034947655</v>
      </c>
      <c r="M82">
        <f t="shared" si="209"/>
        <v>0</v>
      </c>
      <c r="N82">
        <f t="shared" si="210"/>
        <v>0</v>
      </c>
      <c r="AB82">
        <v>80</v>
      </c>
      <c r="AC82">
        <v>-5.7999999999999972</v>
      </c>
      <c r="AD82">
        <f t="shared" si="211"/>
        <v>0.74509465442416545</v>
      </c>
      <c r="AE82">
        <f t="shared" si="212"/>
        <v>0</v>
      </c>
      <c r="AF82">
        <f t="shared" si="213"/>
        <v>33.639999999999965</v>
      </c>
      <c r="BC82">
        <v>80</v>
      </c>
      <c r="BD82">
        <v>31.699999999999996</v>
      </c>
      <c r="BE82">
        <f t="shared" si="214"/>
        <v>0.90726662610699327</v>
      </c>
      <c r="BF82">
        <f t="shared" si="215"/>
        <v>0</v>
      </c>
      <c r="BG82">
        <f t="shared" si="165"/>
        <v>1004.8899999999998</v>
      </c>
      <c r="BL82">
        <v>80</v>
      </c>
      <c r="BM82">
        <v>0</v>
      </c>
      <c r="BN82">
        <f t="shared" si="216"/>
        <v>0.36618874747568336</v>
      </c>
      <c r="BO82">
        <f t="shared" si="217"/>
        <v>0</v>
      </c>
      <c r="BP82">
        <f t="shared" si="166"/>
        <v>0</v>
      </c>
      <c r="CM82">
        <v>80</v>
      </c>
      <c r="CN82">
        <v>2412.1580645161289</v>
      </c>
      <c r="CO82">
        <f t="shared" si="218"/>
        <v>1.2016741340948187</v>
      </c>
      <c r="CP82">
        <f t="shared" si="219"/>
        <v>2418.3911845308412</v>
      </c>
      <c r="CQ82">
        <f t="shared" si="167"/>
        <v>38.851785117807218</v>
      </c>
      <c r="CV82">
        <v>80</v>
      </c>
      <c r="CW82">
        <v>-8.215000000000181</v>
      </c>
      <c r="CX82">
        <f t="shared" si="220"/>
        <v>0.55751858642270524</v>
      </c>
      <c r="CY82">
        <f t="shared" si="221"/>
        <v>0</v>
      </c>
      <c r="CZ82">
        <f t="shared" si="168"/>
        <v>67.486225000002975</v>
      </c>
      <c r="DE82">
        <v>80</v>
      </c>
      <c r="DF82">
        <v>0</v>
      </c>
      <c r="DG82">
        <f t="shared" si="222"/>
        <v>0.20739558913698372</v>
      </c>
      <c r="DH82">
        <f t="shared" si="223"/>
        <v>0</v>
      </c>
      <c r="DI82">
        <f t="shared" si="169"/>
        <v>0</v>
      </c>
      <c r="EF82">
        <v>80</v>
      </c>
      <c r="EG82">
        <v>2768.2</v>
      </c>
      <c r="EH82">
        <f t="shared" si="226"/>
        <v>1.2336032948829621</v>
      </c>
      <c r="EI82">
        <f t="shared" si="227"/>
        <v>2801.2722184625864</v>
      </c>
      <c r="EJ82">
        <f t="shared" si="171"/>
        <v>1093.7716340370496</v>
      </c>
      <c r="EO82">
        <v>80</v>
      </c>
      <c r="EP82">
        <v>22.559770114942545</v>
      </c>
      <c r="EQ82">
        <f t="shared" si="228"/>
        <v>0.64392714545094765</v>
      </c>
      <c r="ER82">
        <f t="shared" si="229"/>
        <v>0</v>
      </c>
      <c r="ES82">
        <f t="shared" si="172"/>
        <v>508.94322763905478</v>
      </c>
      <c r="EX82">
        <v>80</v>
      </c>
      <c r="EY82">
        <v>4</v>
      </c>
      <c r="EZ82">
        <f t="shared" si="230"/>
        <v>0.25759331343557884</v>
      </c>
      <c r="FA82">
        <f t="shared" si="231"/>
        <v>0</v>
      </c>
      <c r="FB82">
        <f t="shared" si="173"/>
        <v>16</v>
      </c>
      <c r="FP82">
        <v>80</v>
      </c>
      <c r="FQ82">
        <v>2067.5</v>
      </c>
      <c r="FR82" t="e">
        <f t="shared" si="234"/>
        <v>#DIV/0!</v>
      </c>
      <c r="FS82" t="e">
        <f t="shared" si="235"/>
        <v>#NUM!</v>
      </c>
      <c r="FT82" t="e">
        <f t="shared" si="175"/>
        <v>#NUM!</v>
      </c>
      <c r="FY82">
        <v>80</v>
      </c>
      <c r="FZ82">
        <v>40.1</v>
      </c>
      <c r="GA82">
        <f t="shared" si="236"/>
        <v>0.94982378067590589</v>
      </c>
      <c r="GB82">
        <f t="shared" si="237"/>
        <v>0</v>
      </c>
      <c r="GC82">
        <f t="shared" si="176"/>
        <v>1608.0100000000002</v>
      </c>
      <c r="GH82">
        <v>80</v>
      </c>
      <c r="GI82">
        <v>845</v>
      </c>
      <c r="GJ82">
        <f t="shared" si="238"/>
        <v>1.0485345497925389</v>
      </c>
      <c r="GK82">
        <f t="shared" si="239"/>
        <v>582.00585756953899</v>
      </c>
      <c r="GL82">
        <f t="shared" si="177"/>
        <v>69165.918952733613</v>
      </c>
      <c r="GQ82">
        <v>80</v>
      </c>
      <c r="GR82">
        <v>-2.0224719101123583</v>
      </c>
      <c r="GS82">
        <f t="shared" si="240"/>
        <v>0.58941488401098341</v>
      </c>
      <c r="GT82">
        <f t="shared" si="241"/>
        <v>0</v>
      </c>
      <c r="GU82">
        <f t="shared" si="178"/>
        <v>4.0903926271935314</v>
      </c>
      <c r="GZ82">
        <v>80</v>
      </c>
      <c r="HA82">
        <v>-0.40625</v>
      </c>
      <c r="HB82">
        <f t="shared" si="242"/>
        <v>0.51282051282051277</v>
      </c>
      <c r="HC82">
        <f t="shared" si="243"/>
        <v>0</v>
      </c>
      <c r="HD82">
        <f t="shared" si="179"/>
        <v>0.1650390625</v>
      </c>
      <c r="HI82">
        <v>80</v>
      </c>
      <c r="HJ82">
        <v>4</v>
      </c>
      <c r="HK82">
        <f t="shared" si="244"/>
        <v>0.2857142857142857</v>
      </c>
      <c r="HL82">
        <f t="shared" si="245"/>
        <v>0</v>
      </c>
      <c r="HM82">
        <f t="shared" si="180"/>
        <v>16</v>
      </c>
      <c r="HR82">
        <v>159</v>
      </c>
      <c r="HS82">
        <v>52</v>
      </c>
      <c r="HT82" t="e">
        <f t="shared" si="246"/>
        <v>#DIV/0!</v>
      </c>
      <c r="HU82" t="e">
        <f t="shared" si="247"/>
        <v>#NUM!</v>
      </c>
      <c r="HV82" t="e">
        <f t="shared" si="181"/>
        <v>#NUM!</v>
      </c>
      <c r="IA82">
        <v>80</v>
      </c>
      <c r="IB82">
        <v>4</v>
      </c>
      <c r="IC82">
        <f t="shared" si="248"/>
        <v>0.12270915493467019</v>
      </c>
      <c r="ID82">
        <f t="shared" si="249"/>
        <v>0</v>
      </c>
      <c r="IE82">
        <f t="shared" si="182"/>
        <v>16</v>
      </c>
      <c r="IJ82">
        <v>80</v>
      </c>
      <c r="IK82">
        <v>12</v>
      </c>
      <c r="IL82">
        <f t="shared" si="250"/>
        <v>0.11143806723720096</v>
      </c>
      <c r="IM82">
        <f t="shared" si="251"/>
        <v>0</v>
      </c>
      <c r="IN82">
        <f t="shared" si="183"/>
        <v>144</v>
      </c>
      <c r="IS82">
        <v>80</v>
      </c>
      <c r="IT82">
        <v>20</v>
      </c>
      <c r="IU82">
        <f t="shared" si="252"/>
        <v>0.91584386179676325</v>
      </c>
      <c r="IV82">
        <f t="shared" si="253"/>
        <v>0</v>
      </c>
      <c r="IW82">
        <f t="shared" si="184"/>
        <v>400</v>
      </c>
      <c r="JS82">
        <v>80</v>
      </c>
      <c r="JT82">
        <v>2557.5673913043479</v>
      </c>
      <c r="JU82">
        <f t="shared" si="256"/>
        <v>1.2204077953151153</v>
      </c>
      <c r="JV82">
        <f t="shared" si="257"/>
        <v>2643.0373512417996</v>
      </c>
      <c r="JW82">
        <f t="shared" si="186"/>
        <v>7305.1140517095946</v>
      </c>
      <c r="KB82">
        <v>80</v>
      </c>
      <c r="KC82">
        <v>0</v>
      </c>
      <c r="KD82">
        <f t="shared" si="258"/>
        <v>0.81686727792510694</v>
      </c>
      <c r="KE82">
        <f t="shared" si="259"/>
        <v>0</v>
      </c>
      <c r="KF82">
        <f t="shared" si="187"/>
        <v>0</v>
      </c>
      <c r="KK82">
        <v>80</v>
      </c>
      <c r="KL82">
        <v>12</v>
      </c>
      <c r="KM82">
        <f t="shared" si="260"/>
        <v>0.43413751625048019</v>
      </c>
      <c r="KN82">
        <f t="shared" si="261"/>
        <v>0</v>
      </c>
      <c r="KO82">
        <f t="shared" si="188"/>
        <v>144</v>
      </c>
      <c r="KT82">
        <v>80</v>
      </c>
      <c r="KU82">
        <v>-37.209803921568778</v>
      </c>
      <c r="KV82">
        <f t="shared" si="262"/>
        <v>0.16751308731185097</v>
      </c>
      <c r="KW82">
        <f t="shared" si="263"/>
        <v>0</v>
      </c>
      <c r="KX82">
        <f t="shared" si="189"/>
        <v>1384.5695078815952</v>
      </c>
      <c r="LC82">
        <v>80</v>
      </c>
      <c r="LD82">
        <v>4</v>
      </c>
      <c r="LE82">
        <f t="shared" si="264"/>
        <v>8.5638875805630413E-2</v>
      </c>
      <c r="LF82">
        <f t="shared" si="265"/>
        <v>0</v>
      </c>
      <c r="LG82">
        <f t="shared" si="190"/>
        <v>16</v>
      </c>
      <c r="LL82">
        <v>80</v>
      </c>
      <c r="LM82">
        <v>16</v>
      </c>
      <c r="LN82">
        <f t="shared" si="266"/>
        <v>0.77406297677281499</v>
      </c>
      <c r="LO82">
        <f t="shared" si="267"/>
        <v>0</v>
      </c>
      <c r="LP82">
        <f t="shared" si="191"/>
        <v>256</v>
      </c>
      <c r="LY82">
        <f t="shared" si="192"/>
        <v>0</v>
      </c>
      <c r="MH82">
        <f t="shared" si="193"/>
        <v>0</v>
      </c>
      <c r="MM82">
        <v>80</v>
      </c>
      <c r="MN82">
        <v>36</v>
      </c>
      <c r="MO82">
        <f t="shared" si="270"/>
        <v>0.35056239474748513</v>
      </c>
      <c r="MP82">
        <f t="shared" si="271"/>
        <v>0</v>
      </c>
      <c r="MQ82">
        <f t="shared" si="194"/>
        <v>1296</v>
      </c>
      <c r="MZ82">
        <f t="shared" si="195"/>
        <v>0</v>
      </c>
      <c r="NE82">
        <v>80</v>
      </c>
      <c r="NF82">
        <v>1893.8</v>
      </c>
      <c r="NG82">
        <f t="shared" si="272"/>
        <v>1.1658576037579218</v>
      </c>
      <c r="NH82">
        <f t="shared" si="273"/>
        <v>1988.894453995686</v>
      </c>
      <c r="NI82">
        <f t="shared" si="196"/>
        <v>9042.9551807376556</v>
      </c>
      <c r="NN82">
        <v>80</v>
      </c>
      <c r="NO82">
        <v>280.89999999999998</v>
      </c>
      <c r="NP82" t="e">
        <f t="shared" si="274"/>
        <v>#DIV/0!</v>
      </c>
      <c r="NQ82" t="e">
        <f t="shared" si="275"/>
        <v>#NUM!</v>
      </c>
      <c r="NR82" t="e">
        <f t="shared" si="197"/>
        <v>#NUM!</v>
      </c>
      <c r="NW82">
        <v>80</v>
      </c>
      <c r="NX82">
        <v>-38.394949494949593</v>
      </c>
      <c r="NY82" t="e">
        <f t="shared" si="276"/>
        <v>#DIV/0!</v>
      </c>
      <c r="NZ82" t="e">
        <f t="shared" si="277"/>
        <v>#NUM!</v>
      </c>
      <c r="OA82" t="e">
        <f t="shared" si="198"/>
        <v>#NUM!</v>
      </c>
      <c r="OF82">
        <v>80</v>
      </c>
      <c r="OG82">
        <f>136-(136)</f>
        <v>0</v>
      </c>
      <c r="OH82">
        <f t="shared" si="278"/>
        <v>0.10265161287719374</v>
      </c>
      <c r="OI82">
        <f t="shared" si="279"/>
        <v>0</v>
      </c>
      <c r="OJ82">
        <f t="shared" si="199"/>
        <v>0</v>
      </c>
      <c r="OO82">
        <v>80</v>
      </c>
      <c r="OP82">
        <v>20</v>
      </c>
      <c r="OQ82">
        <f t="shared" si="280"/>
        <v>0.10604632779246756</v>
      </c>
      <c r="OR82">
        <f t="shared" si="281"/>
        <v>0</v>
      </c>
      <c r="OS82">
        <f t="shared" si="200"/>
        <v>400</v>
      </c>
      <c r="PB82">
        <f t="shared" si="201"/>
        <v>0</v>
      </c>
      <c r="PG82">
        <v>80</v>
      </c>
      <c r="PH82">
        <v>43.9</v>
      </c>
      <c r="PI82">
        <f t="shared" si="282"/>
        <v>0.97854708814107605</v>
      </c>
      <c r="PJ82">
        <f t="shared" si="283"/>
        <v>0</v>
      </c>
      <c r="PK82">
        <f t="shared" si="202"/>
        <v>1927.2099999999998</v>
      </c>
      <c r="QC82">
        <f t="shared" si="203"/>
        <v>0</v>
      </c>
      <c r="QL82">
        <f t="shared" si="204"/>
        <v>0</v>
      </c>
    </row>
    <row r="83" spans="1:454" x14ac:dyDescent="0.25">
      <c r="A83">
        <v>81</v>
      </c>
      <c r="B83">
        <v>3910</v>
      </c>
      <c r="C83">
        <f t="shared" si="205"/>
        <v>1.4260993220125084</v>
      </c>
      <c r="D83">
        <f t="shared" si="206"/>
        <v>5109.6034140160609</v>
      </c>
      <c r="J83">
        <v>81</v>
      </c>
      <c r="K83">
        <v>0</v>
      </c>
      <c r="L83">
        <f t="shared" si="208"/>
        <v>0.66634371597884501</v>
      </c>
      <c r="M83">
        <f t="shared" si="209"/>
        <v>0</v>
      </c>
      <c r="N83">
        <f t="shared" si="210"/>
        <v>0</v>
      </c>
      <c r="AB83">
        <v>81</v>
      </c>
      <c r="AC83">
        <v>-9.7999999999999972</v>
      </c>
      <c r="AD83">
        <f t="shared" si="211"/>
        <v>0.75440833760446746</v>
      </c>
      <c r="AE83">
        <f t="shared" si="212"/>
        <v>0</v>
      </c>
      <c r="AF83">
        <f t="shared" si="213"/>
        <v>96.039999999999949</v>
      </c>
      <c r="BC83">
        <v>81</v>
      </c>
      <c r="BD83">
        <v>36.1</v>
      </c>
      <c r="BE83">
        <f t="shared" si="214"/>
        <v>0.91860745893333073</v>
      </c>
      <c r="BF83">
        <f t="shared" si="215"/>
        <v>0</v>
      </c>
      <c r="BG83">
        <f t="shared" si="165"/>
        <v>1303.21</v>
      </c>
      <c r="BL83">
        <v>81</v>
      </c>
      <c r="BM83">
        <v>0</v>
      </c>
      <c r="BN83">
        <f t="shared" si="216"/>
        <v>0.37076610681912942</v>
      </c>
      <c r="BO83">
        <f t="shared" si="217"/>
        <v>0</v>
      </c>
      <c r="BP83">
        <f t="shared" si="166"/>
        <v>0</v>
      </c>
      <c r="CM83">
        <v>81</v>
      </c>
      <c r="CN83">
        <v>2632.1580645161289</v>
      </c>
      <c r="CO83">
        <f t="shared" si="218"/>
        <v>1.2166950607710039</v>
      </c>
      <c r="CP83">
        <f t="shared" si="219"/>
        <v>2598.5158039829885</v>
      </c>
      <c r="CQ83">
        <f t="shared" si="167"/>
        <v>1131.8016937796972</v>
      </c>
      <c r="CV83">
        <v>81</v>
      </c>
      <c r="CW83">
        <v>-12.215000000000181</v>
      </c>
      <c r="CX83">
        <f t="shared" si="220"/>
        <v>0.564487568752989</v>
      </c>
      <c r="CY83">
        <f t="shared" si="221"/>
        <v>0</v>
      </c>
      <c r="CZ83">
        <f t="shared" si="168"/>
        <v>149.20622500000442</v>
      </c>
      <c r="DE83">
        <v>81</v>
      </c>
      <c r="DF83">
        <v>0</v>
      </c>
      <c r="DG83">
        <f t="shared" si="222"/>
        <v>0.20998803400119603</v>
      </c>
      <c r="DH83">
        <f t="shared" si="223"/>
        <v>0</v>
      </c>
      <c r="DI83">
        <f t="shared" si="169"/>
        <v>0</v>
      </c>
      <c r="EF83">
        <v>81</v>
      </c>
      <c r="EG83">
        <v>2928.2</v>
      </c>
      <c r="EH83">
        <f t="shared" si="226"/>
        <v>1.2490233360689991</v>
      </c>
      <c r="EI83">
        <f t="shared" si="227"/>
        <v>2986.1828508388803</v>
      </c>
      <c r="EJ83">
        <f t="shared" si="171"/>
        <v>3362.0109914038644</v>
      </c>
      <c r="EO83">
        <v>81</v>
      </c>
      <c r="EP83">
        <v>22.559770114942545</v>
      </c>
      <c r="EQ83">
        <f t="shared" si="228"/>
        <v>0.65197623476908451</v>
      </c>
      <c r="ER83">
        <f t="shared" si="229"/>
        <v>0</v>
      </c>
      <c r="ES83">
        <f t="shared" si="172"/>
        <v>508.94322763905478</v>
      </c>
      <c r="EX83">
        <v>81</v>
      </c>
      <c r="EY83">
        <v>4</v>
      </c>
      <c r="EZ83">
        <f t="shared" si="230"/>
        <v>0.26081322985352356</v>
      </c>
      <c r="FA83">
        <f t="shared" si="231"/>
        <v>0</v>
      </c>
      <c r="FB83">
        <f t="shared" si="173"/>
        <v>16</v>
      </c>
      <c r="FP83">
        <v>81</v>
      </c>
      <c r="FQ83">
        <v>2232.5</v>
      </c>
      <c r="FR83" t="e">
        <f t="shared" si="234"/>
        <v>#DIV/0!</v>
      </c>
      <c r="FS83" t="e">
        <f t="shared" si="235"/>
        <v>#NUM!</v>
      </c>
      <c r="FT83" t="e">
        <f t="shared" si="175"/>
        <v>#NUM!</v>
      </c>
      <c r="FY83">
        <v>81</v>
      </c>
      <c r="FZ83">
        <v>52.099999999999994</v>
      </c>
      <c r="GA83">
        <f t="shared" si="236"/>
        <v>0.9616965779343547</v>
      </c>
      <c r="GB83">
        <f t="shared" si="237"/>
        <v>0</v>
      </c>
      <c r="GC83">
        <f t="shared" si="176"/>
        <v>2714.4099999999994</v>
      </c>
      <c r="GH83">
        <v>81</v>
      </c>
      <c r="GI83">
        <v>955</v>
      </c>
      <c r="GJ83">
        <f t="shared" si="238"/>
        <v>1.0616412316649455</v>
      </c>
      <c r="GK83">
        <f t="shared" si="239"/>
        <v>739.17566043466991</v>
      </c>
      <c r="GL83">
        <f t="shared" si="177"/>
        <v>46580.145548810906</v>
      </c>
      <c r="GQ83">
        <v>81</v>
      </c>
      <c r="GR83">
        <v>-2.0224719101123583</v>
      </c>
      <c r="GS83">
        <f t="shared" si="240"/>
        <v>0.59678257006112068</v>
      </c>
      <c r="GT83">
        <f t="shared" si="241"/>
        <v>0</v>
      </c>
      <c r="GU83">
        <f t="shared" si="178"/>
        <v>4.0903926271935314</v>
      </c>
      <c r="GZ83">
        <v>81</v>
      </c>
      <c r="HA83">
        <v>3.09375</v>
      </c>
      <c r="HB83">
        <f t="shared" si="242"/>
        <v>0.51923076923076927</v>
      </c>
      <c r="HC83">
        <f t="shared" si="243"/>
        <v>0</v>
      </c>
      <c r="HD83">
        <f t="shared" si="179"/>
        <v>9.5712890625</v>
      </c>
      <c r="HI83">
        <v>81</v>
      </c>
      <c r="HJ83">
        <v>4</v>
      </c>
      <c r="HK83">
        <f t="shared" si="244"/>
        <v>0.28928571428571431</v>
      </c>
      <c r="HL83">
        <f t="shared" si="245"/>
        <v>0</v>
      </c>
      <c r="HM83">
        <f t="shared" si="180"/>
        <v>16</v>
      </c>
      <c r="HR83">
        <v>160</v>
      </c>
      <c r="HS83">
        <v>54</v>
      </c>
      <c r="HT83" t="e">
        <f t="shared" si="246"/>
        <v>#DIV/0!</v>
      </c>
      <c r="HU83" t="e">
        <f t="shared" si="247"/>
        <v>#NUM!</v>
      </c>
      <c r="HV83" t="e">
        <f t="shared" si="181"/>
        <v>#NUM!</v>
      </c>
      <c r="IA83">
        <v>81</v>
      </c>
      <c r="IB83">
        <v>0</v>
      </c>
      <c r="IC83">
        <f t="shared" si="248"/>
        <v>0.12424301937135356</v>
      </c>
      <c r="ID83">
        <f t="shared" si="249"/>
        <v>0</v>
      </c>
      <c r="IE83">
        <f t="shared" si="182"/>
        <v>0</v>
      </c>
      <c r="IJ83">
        <v>81</v>
      </c>
      <c r="IK83">
        <v>-12.100000000000009</v>
      </c>
      <c r="IL83">
        <f t="shared" si="250"/>
        <v>0.11283104307766596</v>
      </c>
      <c r="IM83">
        <f t="shared" si="251"/>
        <v>0</v>
      </c>
      <c r="IN83">
        <f t="shared" si="183"/>
        <v>146.4100000000002</v>
      </c>
      <c r="IS83">
        <v>81</v>
      </c>
      <c r="IT83">
        <v>20</v>
      </c>
      <c r="IU83">
        <f t="shared" si="252"/>
        <v>0.92729191006922285</v>
      </c>
      <c r="IV83">
        <f t="shared" si="253"/>
        <v>0</v>
      </c>
      <c r="IW83">
        <f t="shared" si="184"/>
        <v>400</v>
      </c>
      <c r="JS83">
        <v>81</v>
      </c>
      <c r="JT83">
        <v>2717.5673913043479</v>
      </c>
      <c r="JU83">
        <f t="shared" si="256"/>
        <v>1.2356628927565543</v>
      </c>
      <c r="JV83">
        <f t="shared" si="257"/>
        <v>2825.9700477778338</v>
      </c>
      <c r="JW83">
        <f t="shared" si="186"/>
        <v>11751.13593050859</v>
      </c>
      <c r="KB83">
        <v>81</v>
      </c>
      <c r="KC83">
        <v>-12</v>
      </c>
      <c r="KD83">
        <f t="shared" si="258"/>
        <v>0.82707811889917071</v>
      </c>
      <c r="KE83">
        <f t="shared" si="259"/>
        <v>0</v>
      </c>
      <c r="KF83">
        <f t="shared" si="187"/>
        <v>144</v>
      </c>
      <c r="KK83">
        <v>81</v>
      </c>
      <c r="KL83">
        <v>16</v>
      </c>
      <c r="KM83">
        <f t="shared" si="260"/>
        <v>0.43956423520361115</v>
      </c>
      <c r="KN83">
        <f t="shared" si="261"/>
        <v>0</v>
      </c>
      <c r="KO83">
        <f t="shared" si="188"/>
        <v>256</v>
      </c>
      <c r="KT83">
        <v>81</v>
      </c>
      <c r="KU83">
        <v>-13.409803921568781</v>
      </c>
      <c r="KV83">
        <f t="shared" si="262"/>
        <v>0.16960700090324909</v>
      </c>
      <c r="KW83">
        <f t="shared" si="263"/>
        <v>0</v>
      </c>
      <c r="KX83">
        <f t="shared" si="189"/>
        <v>179.82284121492145</v>
      </c>
      <c r="LC83">
        <v>81</v>
      </c>
      <c r="LD83">
        <v>4</v>
      </c>
      <c r="LE83">
        <f t="shared" si="264"/>
        <v>8.6709361753200792E-2</v>
      </c>
      <c r="LF83">
        <f t="shared" si="265"/>
        <v>0</v>
      </c>
      <c r="LG83">
        <f t="shared" si="190"/>
        <v>16</v>
      </c>
      <c r="LL83">
        <v>81</v>
      </c>
      <c r="LM83">
        <v>12</v>
      </c>
      <c r="LN83">
        <f t="shared" si="266"/>
        <v>0.78373876398247522</v>
      </c>
      <c r="LO83">
        <f t="shared" si="267"/>
        <v>0</v>
      </c>
      <c r="LP83">
        <f t="shared" si="191"/>
        <v>144</v>
      </c>
      <c r="LY83">
        <f t="shared" si="192"/>
        <v>0</v>
      </c>
      <c r="MH83">
        <f t="shared" si="193"/>
        <v>0</v>
      </c>
      <c r="MM83">
        <v>81</v>
      </c>
      <c r="MN83">
        <v>-4</v>
      </c>
      <c r="MO83">
        <f t="shared" si="270"/>
        <v>0.35494442468182869</v>
      </c>
      <c r="MP83">
        <f t="shared" si="271"/>
        <v>0</v>
      </c>
      <c r="MQ83">
        <f t="shared" si="194"/>
        <v>16</v>
      </c>
      <c r="MZ83">
        <f t="shared" si="195"/>
        <v>0</v>
      </c>
      <c r="NE83">
        <v>81</v>
      </c>
      <c r="NF83">
        <v>2043.8</v>
      </c>
      <c r="NG83">
        <f t="shared" si="272"/>
        <v>1.1804308238048957</v>
      </c>
      <c r="NH83">
        <f t="shared" si="273"/>
        <v>2163.6503643161436</v>
      </c>
      <c r="NI83">
        <f t="shared" si="196"/>
        <v>14364.109826712363</v>
      </c>
      <c r="NN83">
        <v>81</v>
      </c>
      <c r="NO83">
        <v>292.89999999999998</v>
      </c>
      <c r="NP83" t="e">
        <f t="shared" si="274"/>
        <v>#DIV/0!</v>
      </c>
      <c r="NQ83" t="e">
        <f t="shared" si="275"/>
        <v>#NUM!</v>
      </c>
      <c r="NR83" t="e">
        <f t="shared" si="197"/>
        <v>#NUM!</v>
      </c>
      <c r="NW83">
        <v>81</v>
      </c>
      <c r="NX83">
        <v>-38.394949494949593</v>
      </c>
      <c r="NY83" t="e">
        <f t="shared" si="276"/>
        <v>#DIV/0!</v>
      </c>
      <c r="NZ83" t="e">
        <f t="shared" si="277"/>
        <v>#NUM!</v>
      </c>
      <c r="OA83" t="e">
        <f t="shared" si="198"/>
        <v>#NUM!</v>
      </c>
      <c r="OF83">
        <v>81</v>
      </c>
      <c r="OG83">
        <f>144-(136)</f>
        <v>8</v>
      </c>
      <c r="OH83">
        <f t="shared" si="278"/>
        <v>0.10393475803815866</v>
      </c>
      <c r="OI83">
        <f t="shared" si="279"/>
        <v>0</v>
      </c>
      <c r="OJ83">
        <f t="shared" si="199"/>
        <v>64</v>
      </c>
      <c r="OO83">
        <v>81</v>
      </c>
      <c r="OP83">
        <v>0</v>
      </c>
      <c r="OQ83">
        <f t="shared" si="280"/>
        <v>0.10737190688987341</v>
      </c>
      <c r="OR83">
        <f t="shared" si="281"/>
        <v>0</v>
      </c>
      <c r="OS83">
        <f t="shared" si="200"/>
        <v>0</v>
      </c>
      <c r="PB83">
        <f t="shared" si="201"/>
        <v>0</v>
      </c>
      <c r="PG83">
        <v>81</v>
      </c>
      <c r="PH83">
        <v>159.9</v>
      </c>
      <c r="PI83">
        <f t="shared" si="282"/>
        <v>0.99077892674283941</v>
      </c>
      <c r="PJ83">
        <f t="shared" si="283"/>
        <v>0</v>
      </c>
      <c r="PK83">
        <f t="shared" si="202"/>
        <v>25568.010000000002</v>
      </c>
      <c r="QC83">
        <f t="shared" si="203"/>
        <v>0</v>
      </c>
      <c r="QL83">
        <f t="shared" si="204"/>
        <v>0</v>
      </c>
    </row>
    <row r="84" spans="1:454" x14ac:dyDescent="0.25">
      <c r="A84">
        <v>81.5</v>
      </c>
      <c r="B84">
        <v>4010</v>
      </c>
      <c r="C84">
        <f t="shared" si="205"/>
        <v>1.4349024042471534</v>
      </c>
      <c r="D84">
        <f t="shared" si="206"/>
        <v>5215.1662645448077</v>
      </c>
      <c r="J84">
        <v>82</v>
      </c>
      <c r="K84">
        <v>0</v>
      </c>
      <c r="L84">
        <f t="shared" si="208"/>
        <v>0.67457018160821347</v>
      </c>
      <c r="M84">
        <f t="shared" si="209"/>
        <v>0</v>
      </c>
      <c r="N84">
        <f t="shared" si="210"/>
        <v>0</v>
      </c>
      <c r="AB84">
        <v>82</v>
      </c>
      <c r="AC84">
        <v>-1.7999999999999972</v>
      </c>
      <c r="AD84">
        <f t="shared" si="211"/>
        <v>0.76372202078476958</v>
      </c>
      <c r="AE84">
        <f t="shared" si="212"/>
        <v>0</v>
      </c>
      <c r="AF84">
        <f t="shared" si="213"/>
        <v>3.2399999999999896</v>
      </c>
      <c r="BC84">
        <v>82</v>
      </c>
      <c r="BD84">
        <v>47.9</v>
      </c>
      <c r="BE84">
        <f t="shared" si="214"/>
        <v>0.9299482917596682</v>
      </c>
      <c r="BF84">
        <f t="shared" si="215"/>
        <v>0</v>
      </c>
      <c r="BG84">
        <f t="shared" si="165"/>
        <v>2294.41</v>
      </c>
      <c r="BL84">
        <v>82</v>
      </c>
      <c r="BM84">
        <v>0</v>
      </c>
      <c r="BN84">
        <f t="shared" si="216"/>
        <v>0.37534346616257547</v>
      </c>
      <c r="BO84">
        <f t="shared" si="217"/>
        <v>0</v>
      </c>
      <c r="BP84">
        <f t="shared" si="166"/>
        <v>0</v>
      </c>
      <c r="CM84">
        <v>82</v>
      </c>
      <c r="CN84">
        <v>2802.1580645161289</v>
      </c>
      <c r="CO84">
        <f t="shared" si="218"/>
        <v>1.231715987447189</v>
      </c>
      <c r="CP84">
        <f t="shared" si="219"/>
        <v>2778.6404234351357</v>
      </c>
      <c r="CQ84">
        <f t="shared" si="167"/>
        <v>553.07944201441637</v>
      </c>
      <c r="CV84">
        <v>82</v>
      </c>
      <c r="CW84">
        <v>-12.215000000000181</v>
      </c>
      <c r="CX84">
        <f t="shared" si="220"/>
        <v>0.57145655108327287</v>
      </c>
      <c r="CY84">
        <f t="shared" si="221"/>
        <v>0</v>
      </c>
      <c r="CZ84">
        <f t="shared" si="168"/>
        <v>149.20622500000442</v>
      </c>
      <c r="DE84">
        <v>82</v>
      </c>
      <c r="DF84">
        <v>0</v>
      </c>
      <c r="DG84">
        <f t="shared" si="222"/>
        <v>0.21258047886540832</v>
      </c>
      <c r="DH84">
        <f t="shared" si="223"/>
        <v>0</v>
      </c>
      <c r="DI84">
        <f t="shared" si="169"/>
        <v>0</v>
      </c>
      <c r="EF84">
        <v>82</v>
      </c>
      <c r="EG84">
        <v>3098.2</v>
      </c>
      <c r="EH84">
        <f t="shared" si="226"/>
        <v>1.2644433772550361</v>
      </c>
      <c r="EI84">
        <f t="shared" si="227"/>
        <v>3171.0934832151743</v>
      </c>
      <c r="EJ84">
        <f t="shared" si="171"/>
        <v>5313.4598952409206</v>
      </c>
      <c r="EO84">
        <v>82</v>
      </c>
      <c r="EP84">
        <v>-13.540229885057457</v>
      </c>
      <c r="EQ84">
        <f t="shared" si="228"/>
        <v>0.66002532408722125</v>
      </c>
      <c r="ER84">
        <f t="shared" si="229"/>
        <v>0</v>
      </c>
      <c r="ES84">
        <f t="shared" si="172"/>
        <v>183.33782534020307</v>
      </c>
      <c r="EX84">
        <v>82</v>
      </c>
      <c r="EY84">
        <v>4</v>
      </c>
      <c r="EZ84">
        <f t="shared" si="230"/>
        <v>0.26403314627146834</v>
      </c>
      <c r="FA84">
        <f t="shared" si="231"/>
        <v>0</v>
      </c>
      <c r="FB84">
        <f t="shared" si="173"/>
        <v>16</v>
      </c>
      <c r="FP84">
        <v>82</v>
      </c>
      <c r="FQ84">
        <v>2395</v>
      </c>
      <c r="FR84" t="e">
        <f t="shared" si="234"/>
        <v>#DIV/0!</v>
      </c>
      <c r="FS84" t="e">
        <f t="shared" si="235"/>
        <v>#NUM!</v>
      </c>
      <c r="FT84" t="e">
        <f t="shared" si="175"/>
        <v>#NUM!</v>
      </c>
      <c r="FY84">
        <v>82</v>
      </c>
      <c r="FZ84">
        <v>72.2</v>
      </c>
      <c r="GA84">
        <f t="shared" si="236"/>
        <v>0.97356937519280351</v>
      </c>
      <c r="GB84">
        <f t="shared" si="237"/>
        <v>0</v>
      </c>
      <c r="GC84">
        <f t="shared" si="176"/>
        <v>5212.84</v>
      </c>
      <c r="GH84">
        <v>82</v>
      </c>
      <c r="GI84">
        <v>1080</v>
      </c>
      <c r="GJ84">
        <f t="shared" si="238"/>
        <v>1.0747479135373523</v>
      </c>
      <c r="GK84">
        <f t="shared" si="239"/>
        <v>896.34546329980083</v>
      </c>
      <c r="GL84">
        <f t="shared" si="177"/>
        <v>33728.988850564805</v>
      </c>
      <c r="GQ84">
        <v>82</v>
      </c>
      <c r="GR84">
        <v>-2.0224719101123583</v>
      </c>
      <c r="GS84">
        <f t="shared" si="240"/>
        <v>0.60415025611125805</v>
      </c>
      <c r="GT84">
        <f t="shared" si="241"/>
        <v>0</v>
      </c>
      <c r="GU84">
        <f t="shared" si="178"/>
        <v>4.0903926271935314</v>
      </c>
      <c r="GZ84">
        <v>82</v>
      </c>
      <c r="HA84">
        <v>-0.40625</v>
      </c>
      <c r="HB84">
        <f t="shared" si="242"/>
        <v>0.52564102564102566</v>
      </c>
      <c r="HC84">
        <f t="shared" si="243"/>
        <v>0</v>
      </c>
      <c r="HD84">
        <f t="shared" si="179"/>
        <v>0.1650390625</v>
      </c>
      <c r="HI84">
        <v>82</v>
      </c>
      <c r="HJ84">
        <v>4</v>
      </c>
      <c r="HK84">
        <f t="shared" si="244"/>
        <v>0.29285714285714287</v>
      </c>
      <c r="HL84">
        <f t="shared" si="245"/>
        <v>0</v>
      </c>
      <c r="HM84">
        <f t="shared" si="180"/>
        <v>16</v>
      </c>
      <c r="HR84">
        <v>161</v>
      </c>
      <c r="HS84">
        <v>50</v>
      </c>
      <c r="HT84" t="e">
        <f t="shared" si="246"/>
        <v>#DIV/0!</v>
      </c>
      <c r="HU84" t="e">
        <f t="shared" si="247"/>
        <v>#NUM!</v>
      </c>
      <c r="HV84" t="e">
        <f t="shared" si="181"/>
        <v>#NUM!</v>
      </c>
      <c r="IA84">
        <v>82</v>
      </c>
      <c r="IB84">
        <v>0</v>
      </c>
      <c r="IC84">
        <f t="shared" si="248"/>
        <v>0.12577688380803695</v>
      </c>
      <c r="ID84">
        <f t="shared" si="249"/>
        <v>0</v>
      </c>
      <c r="IE84">
        <f t="shared" si="182"/>
        <v>0</v>
      </c>
      <c r="IJ84">
        <v>82</v>
      </c>
      <c r="IK84">
        <v>-8.1000000000000085</v>
      </c>
      <c r="IL84">
        <f t="shared" si="250"/>
        <v>0.11422401891813098</v>
      </c>
      <c r="IM84">
        <f t="shared" si="251"/>
        <v>0</v>
      </c>
      <c r="IN84">
        <f t="shared" si="183"/>
        <v>65.610000000000142</v>
      </c>
      <c r="IS84">
        <v>82</v>
      </c>
      <c r="IT84">
        <v>36</v>
      </c>
      <c r="IU84">
        <f t="shared" si="252"/>
        <v>0.93873995834168233</v>
      </c>
      <c r="IV84">
        <f t="shared" si="253"/>
        <v>0</v>
      </c>
      <c r="IW84">
        <f t="shared" si="184"/>
        <v>1296</v>
      </c>
      <c r="JS84">
        <v>82</v>
      </c>
      <c r="JT84">
        <v>2927.5673913043479</v>
      </c>
      <c r="JU84">
        <f t="shared" si="256"/>
        <v>1.2509179901979932</v>
      </c>
      <c r="JV84">
        <f t="shared" si="257"/>
        <v>3008.902744313868</v>
      </c>
      <c r="JW84">
        <f t="shared" si="186"/>
        <v>6615.4396491832467</v>
      </c>
      <c r="KB84">
        <v>82</v>
      </c>
      <c r="KC84">
        <v>47.9</v>
      </c>
      <c r="KD84">
        <f t="shared" si="258"/>
        <v>0.8372889598732346</v>
      </c>
      <c r="KE84">
        <f t="shared" si="259"/>
        <v>0</v>
      </c>
      <c r="KF84">
        <f t="shared" si="187"/>
        <v>2294.41</v>
      </c>
      <c r="KK84">
        <v>82</v>
      </c>
      <c r="KL84">
        <v>20</v>
      </c>
      <c r="KM84">
        <f t="shared" si="260"/>
        <v>0.44499095415674217</v>
      </c>
      <c r="KN84">
        <f t="shared" si="261"/>
        <v>0</v>
      </c>
      <c r="KO84">
        <f t="shared" si="188"/>
        <v>400</v>
      </c>
      <c r="KT84">
        <v>82</v>
      </c>
      <c r="KU84">
        <v>-65.309803921568772</v>
      </c>
      <c r="KV84">
        <f t="shared" si="262"/>
        <v>0.17170091449464722</v>
      </c>
      <c r="KW84">
        <f t="shared" si="263"/>
        <v>0</v>
      </c>
      <c r="KX84">
        <f t="shared" si="189"/>
        <v>4265.3704882737602</v>
      </c>
      <c r="LC84">
        <v>82</v>
      </c>
      <c r="LD84">
        <v>4</v>
      </c>
      <c r="LE84">
        <f t="shared" si="264"/>
        <v>8.7779847700771171E-2</v>
      </c>
      <c r="LF84">
        <f t="shared" si="265"/>
        <v>0</v>
      </c>
      <c r="LG84">
        <f t="shared" si="190"/>
        <v>16</v>
      </c>
      <c r="LL84">
        <v>82</v>
      </c>
      <c r="LM84">
        <v>12</v>
      </c>
      <c r="LN84">
        <f t="shared" si="266"/>
        <v>0.79341455119213533</v>
      </c>
      <c r="LO84">
        <f t="shared" si="267"/>
        <v>0</v>
      </c>
      <c r="LP84">
        <f t="shared" si="191"/>
        <v>144</v>
      </c>
      <c r="LY84">
        <f t="shared" si="192"/>
        <v>0</v>
      </c>
      <c r="MH84">
        <f t="shared" si="193"/>
        <v>0</v>
      </c>
      <c r="MM84">
        <v>82</v>
      </c>
      <c r="MN84">
        <v>4</v>
      </c>
      <c r="MO84">
        <f t="shared" si="270"/>
        <v>0.35932645461617224</v>
      </c>
      <c r="MP84">
        <f t="shared" si="271"/>
        <v>0</v>
      </c>
      <c r="MQ84">
        <f t="shared" si="194"/>
        <v>16</v>
      </c>
      <c r="MZ84">
        <f t="shared" si="195"/>
        <v>0</v>
      </c>
      <c r="NE84">
        <v>82</v>
      </c>
      <c r="NF84">
        <v>2173.8000000000002</v>
      </c>
      <c r="NG84">
        <f t="shared" si="272"/>
        <v>1.1950040438518696</v>
      </c>
      <c r="NH84">
        <f t="shared" si="273"/>
        <v>2338.4062746366017</v>
      </c>
      <c r="NI84">
        <f t="shared" si="196"/>
        <v>27095.225649740274</v>
      </c>
      <c r="NN84">
        <v>82</v>
      </c>
      <c r="NO84">
        <v>308.89999999999998</v>
      </c>
      <c r="NP84" t="e">
        <f t="shared" si="274"/>
        <v>#DIV/0!</v>
      </c>
      <c r="NQ84" t="e">
        <f t="shared" si="275"/>
        <v>#NUM!</v>
      </c>
      <c r="NR84" t="e">
        <f t="shared" si="197"/>
        <v>#NUM!</v>
      </c>
      <c r="NW84">
        <v>82</v>
      </c>
      <c r="NX84">
        <v>-22.19494949494959</v>
      </c>
      <c r="NY84" t="e">
        <f t="shared" si="276"/>
        <v>#DIV/0!</v>
      </c>
      <c r="NZ84" t="e">
        <f t="shared" si="277"/>
        <v>#NUM!</v>
      </c>
      <c r="OA84" t="e">
        <f t="shared" si="198"/>
        <v>#NUM!</v>
      </c>
      <c r="OF84">
        <v>82</v>
      </c>
      <c r="OG84">
        <f>132-(136)</f>
        <v>-4</v>
      </c>
      <c r="OH84">
        <f t="shared" si="278"/>
        <v>0.10521790319912358</v>
      </c>
      <c r="OI84">
        <f t="shared" si="279"/>
        <v>0</v>
      </c>
      <c r="OJ84">
        <f t="shared" si="199"/>
        <v>16</v>
      </c>
      <c r="OO84">
        <v>82</v>
      </c>
      <c r="OP84">
        <v>0</v>
      </c>
      <c r="OQ84">
        <f t="shared" si="280"/>
        <v>0.10869748598727925</v>
      </c>
      <c r="OR84">
        <f t="shared" si="281"/>
        <v>0</v>
      </c>
      <c r="OS84">
        <f t="shared" si="200"/>
        <v>0</v>
      </c>
      <c r="PB84">
        <f t="shared" si="201"/>
        <v>0</v>
      </c>
      <c r="PG84">
        <v>82</v>
      </c>
      <c r="PH84">
        <v>91.9</v>
      </c>
      <c r="PI84">
        <f t="shared" si="282"/>
        <v>1.003010765344603</v>
      </c>
      <c r="PJ84">
        <f t="shared" si="283"/>
        <v>36.103828588426332</v>
      </c>
      <c r="PK84">
        <f t="shared" si="202"/>
        <v>3113.2127441897114</v>
      </c>
      <c r="QC84">
        <f t="shared" si="203"/>
        <v>0</v>
      </c>
      <c r="QL84">
        <f t="shared" si="204"/>
        <v>0</v>
      </c>
    </row>
    <row r="85" spans="1:454" x14ac:dyDescent="0.25">
      <c r="J85">
        <v>83</v>
      </c>
      <c r="K85">
        <v>0</v>
      </c>
      <c r="L85">
        <f t="shared" si="208"/>
        <v>0.68279664723758193</v>
      </c>
      <c r="M85">
        <f t="shared" si="209"/>
        <v>0</v>
      </c>
      <c r="N85">
        <f t="shared" si="210"/>
        <v>0</v>
      </c>
      <c r="AB85">
        <v>83</v>
      </c>
      <c r="AC85">
        <v>-17.900000000000006</v>
      </c>
      <c r="AD85">
        <f t="shared" si="211"/>
        <v>0.7730357039650716</v>
      </c>
      <c r="AE85">
        <f t="shared" si="212"/>
        <v>0</v>
      </c>
      <c r="AF85">
        <f t="shared" si="213"/>
        <v>320.4100000000002</v>
      </c>
      <c r="BC85">
        <v>83</v>
      </c>
      <c r="BD85">
        <v>51.9</v>
      </c>
      <c r="BE85">
        <f t="shared" si="214"/>
        <v>0.94128912458600555</v>
      </c>
      <c r="BF85">
        <f t="shared" si="215"/>
        <v>0</v>
      </c>
      <c r="BG85">
        <f t="shared" si="165"/>
        <v>2693.6099999999997</v>
      </c>
      <c r="BL85">
        <v>83</v>
      </c>
      <c r="BM85">
        <v>0</v>
      </c>
      <c r="BN85">
        <f t="shared" si="216"/>
        <v>0.37992082550602146</v>
      </c>
      <c r="BO85">
        <f t="shared" si="217"/>
        <v>0</v>
      </c>
      <c r="BP85">
        <f t="shared" si="166"/>
        <v>0</v>
      </c>
      <c r="CM85">
        <v>83</v>
      </c>
      <c r="CN85">
        <v>3012.1580645161289</v>
      </c>
      <c r="CO85">
        <f t="shared" si="218"/>
        <v>1.2467369141233744</v>
      </c>
      <c r="CP85">
        <f t="shared" si="219"/>
        <v>2958.7650428872826</v>
      </c>
      <c r="CQ85">
        <f t="shared" si="167"/>
        <v>2850.8147586584519</v>
      </c>
      <c r="CV85">
        <v>83</v>
      </c>
      <c r="CW85">
        <v>-12.215000000000181</v>
      </c>
      <c r="CX85">
        <f t="shared" si="220"/>
        <v>0.57842553341355663</v>
      </c>
      <c r="CY85">
        <f t="shared" si="221"/>
        <v>0</v>
      </c>
      <c r="CZ85">
        <f t="shared" si="168"/>
        <v>149.20622500000442</v>
      </c>
      <c r="DE85">
        <v>83</v>
      </c>
      <c r="DF85">
        <v>0</v>
      </c>
      <c r="DG85">
        <f t="shared" si="222"/>
        <v>0.21517292372962063</v>
      </c>
      <c r="DH85">
        <f t="shared" si="223"/>
        <v>0</v>
      </c>
      <c r="DI85">
        <f t="shared" si="169"/>
        <v>0</v>
      </c>
      <c r="EF85">
        <v>83</v>
      </c>
      <c r="EG85">
        <v>3278.2</v>
      </c>
      <c r="EH85">
        <f t="shared" si="226"/>
        <v>1.2798634184410731</v>
      </c>
      <c r="EI85">
        <f t="shared" si="227"/>
        <v>3356.0041155914682</v>
      </c>
      <c r="EJ85">
        <f t="shared" si="171"/>
        <v>6053.4804029705792</v>
      </c>
      <c r="EO85">
        <v>83</v>
      </c>
      <c r="EP85">
        <v>-13.540229885057457</v>
      </c>
      <c r="EQ85">
        <f t="shared" si="228"/>
        <v>0.66807441340535811</v>
      </c>
      <c r="ER85">
        <f t="shared" si="229"/>
        <v>0</v>
      </c>
      <c r="ES85">
        <f t="shared" si="172"/>
        <v>183.33782534020307</v>
      </c>
      <c r="EX85">
        <v>83</v>
      </c>
      <c r="EY85">
        <v>4</v>
      </c>
      <c r="EZ85">
        <f t="shared" si="230"/>
        <v>0.26725306268941307</v>
      </c>
      <c r="FA85">
        <f t="shared" si="231"/>
        <v>0</v>
      </c>
      <c r="FB85">
        <f t="shared" si="173"/>
        <v>16</v>
      </c>
      <c r="FP85">
        <v>83</v>
      </c>
      <c r="FQ85">
        <v>2560</v>
      </c>
      <c r="FR85" t="e">
        <f t="shared" si="234"/>
        <v>#DIV/0!</v>
      </c>
      <c r="FS85" t="e">
        <f t="shared" si="235"/>
        <v>#NUM!</v>
      </c>
      <c r="FT85" t="e">
        <f t="shared" si="175"/>
        <v>#NUM!</v>
      </c>
      <c r="FY85">
        <v>83</v>
      </c>
      <c r="FZ85">
        <v>120</v>
      </c>
      <c r="GA85">
        <f t="shared" si="236"/>
        <v>0.98544217245125232</v>
      </c>
      <c r="GB85">
        <f t="shared" si="237"/>
        <v>0</v>
      </c>
      <c r="GC85">
        <f t="shared" si="176"/>
        <v>14400</v>
      </c>
      <c r="GH85">
        <v>83</v>
      </c>
      <c r="GI85">
        <v>1180</v>
      </c>
      <c r="GJ85">
        <f t="shared" si="238"/>
        <v>1.0878545954097592</v>
      </c>
      <c r="GK85">
        <f t="shared" si="239"/>
        <v>1053.5152661649317</v>
      </c>
      <c r="GL85">
        <f t="shared" si="177"/>
        <v>15998.387893328059</v>
      </c>
      <c r="GQ85">
        <v>83</v>
      </c>
      <c r="GR85">
        <v>1.9775280898876417</v>
      </c>
      <c r="GS85">
        <f t="shared" si="240"/>
        <v>0.61151794216139532</v>
      </c>
      <c r="GT85">
        <f t="shared" si="241"/>
        <v>0</v>
      </c>
      <c r="GU85">
        <f t="shared" si="178"/>
        <v>3.9106173462946647</v>
      </c>
      <c r="GZ85">
        <v>83</v>
      </c>
      <c r="HA85">
        <v>-0.40625</v>
      </c>
      <c r="HB85">
        <f t="shared" si="242"/>
        <v>0.53205128205128205</v>
      </c>
      <c r="HC85">
        <f t="shared" si="243"/>
        <v>0</v>
      </c>
      <c r="HD85">
        <f t="shared" si="179"/>
        <v>0.1650390625</v>
      </c>
      <c r="HI85">
        <v>83</v>
      </c>
      <c r="HJ85">
        <v>4</v>
      </c>
      <c r="HK85">
        <f t="shared" si="244"/>
        <v>0.29642857142857143</v>
      </c>
      <c r="HL85">
        <f t="shared" si="245"/>
        <v>0</v>
      </c>
      <c r="HM85">
        <f t="shared" si="180"/>
        <v>16</v>
      </c>
      <c r="HR85">
        <v>162</v>
      </c>
      <c r="HS85">
        <v>45.9</v>
      </c>
      <c r="HT85" t="e">
        <f t="shared" si="246"/>
        <v>#DIV/0!</v>
      </c>
      <c r="HU85" t="e">
        <f t="shared" si="247"/>
        <v>#NUM!</v>
      </c>
      <c r="HV85" t="e">
        <f t="shared" si="181"/>
        <v>#NUM!</v>
      </c>
      <c r="IA85">
        <v>83</v>
      </c>
      <c r="IB85">
        <v>0</v>
      </c>
      <c r="IC85">
        <f t="shared" si="248"/>
        <v>0.12731074824472033</v>
      </c>
      <c r="ID85">
        <f t="shared" si="249"/>
        <v>0</v>
      </c>
      <c r="IE85">
        <f t="shared" si="182"/>
        <v>0</v>
      </c>
      <c r="IJ85">
        <v>83</v>
      </c>
      <c r="IK85">
        <v>-12.100000000000009</v>
      </c>
      <c r="IL85">
        <f t="shared" si="250"/>
        <v>0.11561699475859599</v>
      </c>
      <c r="IM85">
        <f t="shared" si="251"/>
        <v>0</v>
      </c>
      <c r="IN85">
        <f t="shared" si="183"/>
        <v>146.4100000000002</v>
      </c>
      <c r="IS85">
        <v>83</v>
      </c>
      <c r="IT85">
        <v>8</v>
      </c>
      <c r="IU85">
        <f t="shared" si="252"/>
        <v>0.95018800661414193</v>
      </c>
      <c r="IV85">
        <f t="shared" si="253"/>
        <v>0</v>
      </c>
      <c r="IW85">
        <f t="shared" si="184"/>
        <v>64</v>
      </c>
      <c r="JS85">
        <v>83</v>
      </c>
      <c r="JT85">
        <v>3067.5673913043479</v>
      </c>
      <c r="JU85">
        <f t="shared" si="256"/>
        <v>1.2661730876394321</v>
      </c>
      <c r="JV85">
        <f t="shared" si="257"/>
        <v>3191.8354408499022</v>
      </c>
      <c r="JW85">
        <f t="shared" si="186"/>
        <v>15442.548137856333</v>
      </c>
      <c r="KB85">
        <v>83</v>
      </c>
      <c r="KC85">
        <v>-8</v>
      </c>
      <c r="KD85">
        <f t="shared" si="258"/>
        <v>0.84749980084729848</v>
      </c>
      <c r="KE85">
        <f t="shared" si="259"/>
        <v>0</v>
      </c>
      <c r="KF85">
        <f t="shared" si="187"/>
        <v>64</v>
      </c>
      <c r="KK85">
        <v>83</v>
      </c>
      <c r="KL85">
        <v>68.099999999999994</v>
      </c>
      <c r="KM85">
        <f t="shared" si="260"/>
        <v>0.45041767310987318</v>
      </c>
      <c r="KN85">
        <f t="shared" si="261"/>
        <v>0</v>
      </c>
      <c r="KO85">
        <f t="shared" si="188"/>
        <v>4637.6099999999997</v>
      </c>
      <c r="KT85">
        <v>83</v>
      </c>
      <c r="KU85">
        <v>-61.309803921568786</v>
      </c>
      <c r="KV85">
        <f t="shared" si="262"/>
        <v>0.17379482808604538</v>
      </c>
      <c r="KW85">
        <f t="shared" si="263"/>
        <v>0</v>
      </c>
      <c r="KX85">
        <f t="shared" si="189"/>
        <v>3758.8920569012112</v>
      </c>
      <c r="LC85">
        <v>83</v>
      </c>
      <c r="LD85">
        <v>8</v>
      </c>
      <c r="LE85">
        <f t="shared" si="264"/>
        <v>8.8850333648341551E-2</v>
      </c>
      <c r="LF85">
        <f t="shared" si="265"/>
        <v>0</v>
      </c>
      <c r="LG85">
        <f t="shared" si="190"/>
        <v>64</v>
      </c>
      <c r="LL85">
        <v>83</v>
      </c>
      <c r="LM85">
        <v>12</v>
      </c>
      <c r="LN85">
        <f t="shared" si="266"/>
        <v>0.80309033840179556</v>
      </c>
      <c r="LO85">
        <f t="shared" si="267"/>
        <v>0</v>
      </c>
      <c r="LP85">
        <f t="shared" si="191"/>
        <v>144</v>
      </c>
      <c r="LY85">
        <f t="shared" si="192"/>
        <v>0</v>
      </c>
      <c r="MH85">
        <f t="shared" si="193"/>
        <v>0</v>
      </c>
      <c r="MM85">
        <v>83</v>
      </c>
      <c r="MN85">
        <v>0</v>
      </c>
      <c r="MO85">
        <f t="shared" si="270"/>
        <v>0.3637084845505158</v>
      </c>
      <c r="MP85">
        <f t="shared" si="271"/>
        <v>0</v>
      </c>
      <c r="MQ85">
        <f t="shared" si="194"/>
        <v>0</v>
      </c>
      <c r="MZ85">
        <f t="shared" si="195"/>
        <v>0</v>
      </c>
      <c r="NE85">
        <v>83</v>
      </c>
      <c r="NF85">
        <v>2343.8000000000002</v>
      </c>
      <c r="NG85">
        <f t="shared" si="272"/>
        <v>1.2095772638988438</v>
      </c>
      <c r="NH85">
        <f t="shared" si="273"/>
        <v>2513.1621849570593</v>
      </c>
      <c r="NI85">
        <f t="shared" si="196"/>
        <v>28683.549693429086</v>
      </c>
      <c r="NN85">
        <v>83</v>
      </c>
      <c r="NO85">
        <v>335.9</v>
      </c>
      <c r="NP85" t="e">
        <f t="shared" si="274"/>
        <v>#DIV/0!</v>
      </c>
      <c r="NQ85" t="e">
        <f t="shared" si="275"/>
        <v>#NUM!</v>
      </c>
      <c r="NR85" t="e">
        <f t="shared" si="197"/>
        <v>#NUM!</v>
      </c>
      <c r="NW85">
        <v>83</v>
      </c>
      <c r="NX85">
        <v>-30.19494949494959</v>
      </c>
      <c r="NY85" t="e">
        <f t="shared" si="276"/>
        <v>#DIV/0!</v>
      </c>
      <c r="NZ85" t="e">
        <f t="shared" si="277"/>
        <v>#NUM!</v>
      </c>
      <c r="OA85" t="e">
        <f t="shared" si="198"/>
        <v>#NUM!</v>
      </c>
      <c r="OF85">
        <v>83</v>
      </c>
      <c r="OG85">
        <f>132-(136)</f>
        <v>-4</v>
      </c>
      <c r="OH85">
        <f t="shared" si="278"/>
        <v>0.10650104836008852</v>
      </c>
      <c r="OI85">
        <f t="shared" si="279"/>
        <v>0</v>
      </c>
      <c r="OJ85">
        <f t="shared" si="199"/>
        <v>16</v>
      </c>
      <c r="OO85">
        <v>83</v>
      </c>
      <c r="OP85">
        <v>0</v>
      </c>
      <c r="OQ85">
        <f t="shared" si="280"/>
        <v>0.1100230650846851</v>
      </c>
      <c r="OR85">
        <f t="shared" si="281"/>
        <v>0</v>
      </c>
      <c r="OS85">
        <f t="shared" si="200"/>
        <v>0</v>
      </c>
      <c r="PB85">
        <f t="shared" si="201"/>
        <v>0</v>
      </c>
      <c r="PG85">
        <v>83</v>
      </c>
      <c r="PH85">
        <v>148.9</v>
      </c>
      <c r="PI85">
        <f t="shared" si="282"/>
        <v>1.0152426039463665</v>
      </c>
      <c r="PJ85">
        <f t="shared" si="283"/>
        <v>182.78287981073561</v>
      </c>
      <c r="PK85">
        <f t="shared" si="202"/>
        <v>1148.0495442687543</v>
      </c>
      <c r="QC85">
        <f t="shared" si="203"/>
        <v>0</v>
      </c>
      <c r="QL85">
        <f t="shared" si="204"/>
        <v>0</v>
      </c>
    </row>
    <row r="86" spans="1:454" x14ac:dyDescent="0.25">
      <c r="J86">
        <v>84</v>
      </c>
      <c r="K86">
        <v>0</v>
      </c>
      <c r="L86">
        <f t="shared" si="208"/>
        <v>0.6910231128669504</v>
      </c>
      <c r="M86">
        <f t="shared" si="209"/>
        <v>0</v>
      </c>
      <c r="N86">
        <f t="shared" si="210"/>
        <v>0</v>
      </c>
      <c r="AB86">
        <v>84</v>
      </c>
      <c r="AC86">
        <v>-5.7999999999999972</v>
      </c>
      <c r="AD86">
        <f t="shared" si="211"/>
        <v>0.78234938714537372</v>
      </c>
      <c r="AE86">
        <f t="shared" si="212"/>
        <v>0</v>
      </c>
      <c r="AF86">
        <f t="shared" si="213"/>
        <v>33.639999999999965</v>
      </c>
      <c r="BC86">
        <v>84</v>
      </c>
      <c r="BD86">
        <v>59.9</v>
      </c>
      <c r="BE86">
        <f t="shared" si="214"/>
        <v>0.95262995741234302</v>
      </c>
      <c r="BF86">
        <f t="shared" si="215"/>
        <v>0</v>
      </c>
      <c r="BG86">
        <f t="shared" si="165"/>
        <v>3588.0099999999998</v>
      </c>
      <c r="BL86">
        <v>84</v>
      </c>
      <c r="BM86">
        <v>0</v>
      </c>
      <c r="BN86">
        <f t="shared" si="216"/>
        <v>0.38449818484946752</v>
      </c>
      <c r="BO86">
        <f t="shared" si="217"/>
        <v>0</v>
      </c>
      <c r="BP86">
        <f t="shared" si="166"/>
        <v>0</v>
      </c>
      <c r="CM86">
        <v>84</v>
      </c>
      <c r="CN86">
        <v>3262.1580645161289</v>
      </c>
      <c r="CO86">
        <f t="shared" si="218"/>
        <v>1.2617578407995595</v>
      </c>
      <c r="CP86">
        <f t="shared" si="219"/>
        <v>3138.8896623394298</v>
      </c>
      <c r="CQ86">
        <f t="shared" si="167"/>
        <v>15195.098975196424</v>
      </c>
      <c r="CV86">
        <v>84</v>
      </c>
      <c r="CW86">
        <v>-12.215000000000181</v>
      </c>
      <c r="CX86">
        <f t="shared" si="220"/>
        <v>0.58539451574384049</v>
      </c>
      <c r="CY86">
        <f t="shared" si="221"/>
        <v>0</v>
      </c>
      <c r="CZ86">
        <f t="shared" si="168"/>
        <v>149.20622500000442</v>
      </c>
      <c r="DE86">
        <v>84</v>
      </c>
      <c r="DF86">
        <v>0</v>
      </c>
      <c r="DG86">
        <f t="shared" si="222"/>
        <v>0.21776536859383291</v>
      </c>
      <c r="DH86">
        <f t="shared" si="223"/>
        <v>0</v>
      </c>
      <c r="DI86">
        <f t="shared" si="169"/>
        <v>0</v>
      </c>
      <c r="EF86">
        <v>84</v>
      </c>
      <c r="EG86">
        <v>3578.2</v>
      </c>
      <c r="EH86">
        <f t="shared" si="226"/>
        <v>1.2952834596271101</v>
      </c>
      <c r="EI86">
        <f t="shared" si="227"/>
        <v>3540.9147479677622</v>
      </c>
      <c r="EJ86">
        <f t="shared" si="171"/>
        <v>1390.1900191074797</v>
      </c>
      <c r="EO86">
        <v>84</v>
      </c>
      <c r="EP86">
        <v>-13.540229885057457</v>
      </c>
      <c r="EQ86">
        <f t="shared" si="228"/>
        <v>0.67612350272349497</v>
      </c>
      <c r="ER86">
        <f t="shared" si="229"/>
        <v>0</v>
      </c>
      <c r="ES86">
        <f t="shared" si="172"/>
        <v>183.33782534020307</v>
      </c>
      <c r="EX86">
        <v>84</v>
      </c>
      <c r="EY86">
        <v>4</v>
      </c>
      <c r="EZ86">
        <f t="shared" si="230"/>
        <v>0.27047297910735779</v>
      </c>
      <c r="FA86">
        <f t="shared" si="231"/>
        <v>0</v>
      </c>
      <c r="FB86">
        <f t="shared" si="173"/>
        <v>16</v>
      </c>
      <c r="FY86">
        <v>84</v>
      </c>
      <c r="FZ86">
        <v>164</v>
      </c>
      <c r="GA86">
        <f t="shared" si="236"/>
        <v>0.99731496970970124</v>
      </c>
      <c r="GB86">
        <f t="shared" si="237"/>
        <v>0</v>
      </c>
      <c r="GC86">
        <f t="shared" si="176"/>
        <v>26896</v>
      </c>
      <c r="GH86">
        <v>84</v>
      </c>
      <c r="GI86">
        <v>1270</v>
      </c>
      <c r="GJ86">
        <f t="shared" si="238"/>
        <v>1.1009612772821658</v>
      </c>
      <c r="GK86">
        <f t="shared" si="239"/>
        <v>1210.6850690300628</v>
      </c>
      <c r="GL86">
        <f t="shared" si="177"/>
        <v>3518.2610359684177</v>
      </c>
      <c r="GQ86">
        <v>84</v>
      </c>
      <c r="GR86">
        <v>1.9775280898876417</v>
      </c>
      <c r="GS86">
        <f t="shared" si="240"/>
        <v>0.61888562821153259</v>
      </c>
      <c r="GT86">
        <f t="shared" si="241"/>
        <v>0</v>
      </c>
      <c r="GU86">
        <f t="shared" si="178"/>
        <v>3.9106173462946647</v>
      </c>
      <c r="GZ86">
        <v>84</v>
      </c>
      <c r="HA86">
        <v>25.59375</v>
      </c>
      <c r="HB86">
        <f t="shared" si="242"/>
        <v>0.53846153846153844</v>
      </c>
      <c r="HC86">
        <f t="shared" si="243"/>
        <v>0</v>
      </c>
      <c r="HD86">
        <f t="shared" si="179"/>
        <v>655.0400390625</v>
      </c>
      <c r="HI86">
        <v>84</v>
      </c>
      <c r="HJ86">
        <v>4</v>
      </c>
      <c r="HK86">
        <f t="shared" si="244"/>
        <v>0.3</v>
      </c>
      <c r="HL86">
        <f t="shared" si="245"/>
        <v>0</v>
      </c>
      <c r="HM86">
        <f t="shared" si="180"/>
        <v>16</v>
      </c>
      <c r="HR86">
        <v>163</v>
      </c>
      <c r="HS86">
        <v>45.9</v>
      </c>
      <c r="HT86" t="e">
        <f t="shared" si="246"/>
        <v>#DIV/0!</v>
      </c>
      <c r="HU86" t="e">
        <f t="shared" si="247"/>
        <v>#NUM!</v>
      </c>
      <c r="HV86" t="e">
        <f t="shared" si="181"/>
        <v>#NUM!</v>
      </c>
      <c r="IA86">
        <v>84</v>
      </c>
      <c r="IB86">
        <v>4</v>
      </c>
      <c r="IC86">
        <f t="shared" si="248"/>
        <v>0.12884461268140368</v>
      </c>
      <c r="ID86">
        <f t="shared" si="249"/>
        <v>0</v>
      </c>
      <c r="IE86">
        <f t="shared" si="182"/>
        <v>16</v>
      </c>
      <c r="IJ86">
        <v>84</v>
      </c>
      <c r="IK86">
        <v>4</v>
      </c>
      <c r="IL86">
        <f t="shared" si="250"/>
        <v>0.117009970599061</v>
      </c>
      <c r="IM86">
        <f t="shared" si="251"/>
        <v>0</v>
      </c>
      <c r="IN86">
        <f t="shared" si="183"/>
        <v>16</v>
      </c>
      <c r="IS86">
        <v>84</v>
      </c>
      <c r="IT86">
        <v>80</v>
      </c>
      <c r="IU86">
        <f t="shared" si="252"/>
        <v>0.96163605488660142</v>
      </c>
      <c r="IV86">
        <f t="shared" si="253"/>
        <v>0</v>
      </c>
      <c r="IW86">
        <f t="shared" si="184"/>
        <v>6400</v>
      </c>
      <c r="JS86">
        <v>84</v>
      </c>
      <c r="JT86">
        <v>3347.5673913043479</v>
      </c>
      <c r="JU86">
        <f t="shared" si="256"/>
        <v>1.2814281850808711</v>
      </c>
      <c r="JV86">
        <f t="shared" si="257"/>
        <v>3374.7681373859364</v>
      </c>
      <c r="JW86">
        <f t="shared" si="186"/>
        <v>739.88058739505084</v>
      </c>
      <c r="KB86">
        <v>84</v>
      </c>
      <c r="KC86">
        <v>75.900000000000006</v>
      </c>
      <c r="KD86">
        <f t="shared" si="258"/>
        <v>0.85771064182136225</v>
      </c>
      <c r="KE86">
        <f t="shared" si="259"/>
        <v>0</v>
      </c>
      <c r="KF86">
        <f t="shared" si="187"/>
        <v>5760.8100000000013</v>
      </c>
      <c r="KK86">
        <v>84</v>
      </c>
      <c r="KL86">
        <v>84.2</v>
      </c>
      <c r="KM86">
        <f t="shared" si="260"/>
        <v>0.4558443920630042</v>
      </c>
      <c r="KN86">
        <f t="shared" si="261"/>
        <v>0</v>
      </c>
      <c r="KO86">
        <f t="shared" si="188"/>
        <v>7089.64</v>
      </c>
      <c r="KT86">
        <v>84</v>
      </c>
      <c r="KU86">
        <v>-17.409803921568781</v>
      </c>
      <c r="KV86">
        <f t="shared" si="262"/>
        <v>0.17588874167744351</v>
      </c>
      <c r="KW86">
        <f t="shared" si="263"/>
        <v>0</v>
      </c>
      <c r="KX86">
        <f t="shared" si="189"/>
        <v>303.10127258747167</v>
      </c>
      <c r="LC86">
        <v>84</v>
      </c>
      <c r="LD86">
        <v>8</v>
      </c>
      <c r="LE86">
        <f t="shared" si="264"/>
        <v>8.992081959591193E-2</v>
      </c>
      <c r="LF86">
        <f t="shared" si="265"/>
        <v>0</v>
      </c>
      <c r="LG86">
        <f t="shared" si="190"/>
        <v>64</v>
      </c>
      <c r="LL86">
        <v>84</v>
      </c>
      <c r="LM86">
        <v>12</v>
      </c>
      <c r="LN86">
        <f t="shared" si="266"/>
        <v>0.81276612561145567</v>
      </c>
      <c r="LO86">
        <f t="shared" si="267"/>
        <v>0</v>
      </c>
      <c r="LP86">
        <f t="shared" si="191"/>
        <v>144</v>
      </c>
      <c r="LY86">
        <f t="shared" si="192"/>
        <v>0</v>
      </c>
      <c r="MH86">
        <f t="shared" si="193"/>
        <v>0</v>
      </c>
      <c r="MM86">
        <v>84</v>
      </c>
      <c r="MN86">
        <v>0</v>
      </c>
      <c r="MO86">
        <f t="shared" si="270"/>
        <v>0.36809051448485935</v>
      </c>
      <c r="MP86">
        <f t="shared" si="271"/>
        <v>0</v>
      </c>
      <c r="MQ86">
        <f t="shared" si="194"/>
        <v>0</v>
      </c>
      <c r="MZ86">
        <f t="shared" si="195"/>
        <v>0</v>
      </c>
      <c r="NE86">
        <v>84</v>
      </c>
      <c r="NF86">
        <v>2533.8000000000002</v>
      </c>
      <c r="NG86">
        <f t="shared" si="272"/>
        <v>1.2241504839458177</v>
      </c>
      <c r="NH86">
        <f t="shared" si="273"/>
        <v>2687.9180952775168</v>
      </c>
      <c r="NI86">
        <f t="shared" si="196"/>
        <v>23752.387291969702</v>
      </c>
      <c r="NN86">
        <v>84</v>
      </c>
      <c r="NO86">
        <v>368.9</v>
      </c>
      <c r="NP86" t="e">
        <f t="shared" si="274"/>
        <v>#DIV/0!</v>
      </c>
      <c r="NQ86" t="e">
        <f t="shared" si="275"/>
        <v>#NUM!</v>
      </c>
      <c r="NR86" t="e">
        <f t="shared" si="197"/>
        <v>#NUM!</v>
      </c>
      <c r="NW86">
        <v>84</v>
      </c>
      <c r="NX86">
        <v>-38.394949494949593</v>
      </c>
      <c r="NY86" t="e">
        <f t="shared" si="276"/>
        <v>#DIV/0!</v>
      </c>
      <c r="NZ86" t="e">
        <f t="shared" si="277"/>
        <v>#NUM!</v>
      </c>
      <c r="OA86" t="e">
        <f t="shared" si="198"/>
        <v>#NUM!</v>
      </c>
      <c r="OF86">
        <v>84</v>
      </c>
      <c r="OG86">
        <f>128-(136)</f>
        <v>-8</v>
      </c>
      <c r="OH86">
        <f t="shared" si="278"/>
        <v>0.10778419352105344</v>
      </c>
      <c r="OI86">
        <f t="shared" si="279"/>
        <v>0</v>
      </c>
      <c r="OJ86">
        <f t="shared" si="199"/>
        <v>64</v>
      </c>
      <c r="OO86">
        <v>84</v>
      </c>
      <c r="OP86">
        <v>0</v>
      </c>
      <c r="OQ86">
        <f t="shared" si="280"/>
        <v>0.11134864418209094</v>
      </c>
      <c r="OR86">
        <f t="shared" si="281"/>
        <v>0</v>
      </c>
      <c r="OS86">
        <f t="shared" si="200"/>
        <v>0</v>
      </c>
      <c r="PB86">
        <f t="shared" si="201"/>
        <v>0</v>
      </c>
      <c r="PG86">
        <v>84</v>
      </c>
      <c r="PH86">
        <v>179.9</v>
      </c>
      <c r="PI86">
        <f t="shared" si="282"/>
        <v>1.0274744425481299</v>
      </c>
      <c r="PJ86">
        <f t="shared" si="283"/>
        <v>329.46193103304489</v>
      </c>
      <c r="PK86">
        <f t="shared" si="202"/>
        <v>22368.771214333276</v>
      </c>
      <c r="QC86">
        <f t="shared" si="203"/>
        <v>0</v>
      </c>
      <c r="QL86">
        <f t="shared" si="204"/>
        <v>0</v>
      </c>
    </row>
    <row r="87" spans="1:454" x14ac:dyDescent="0.25">
      <c r="J87">
        <v>85</v>
      </c>
      <c r="K87">
        <v>0</v>
      </c>
      <c r="L87">
        <f t="shared" si="208"/>
        <v>0.69924957849631886</v>
      </c>
      <c r="M87">
        <f t="shared" si="209"/>
        <v>0</v>
      </c>
      <c r="N87">
        <f t="shared" si="210"/>
        <v>0</v>
      </c>
      <c r="AB87">
        <v>85</v>
      </c>
      <c r="AC87">
        <v>-5.7999999999999972</v>
      </c>
      <c r="AD87">
        <f t="shared" si="211"/>
        <v>0.79166307032567573</v>
      </c>
      <c r="AE87">
        <f t="shared" si="212"/>
        <v>0</v>
      </c>
      <c r="AF87">
        <f t="shared" si="213"/>
        <v>33.639999999999965</v>
      </c>
      <c r="BC87">
        <v>85</v>
      </c>
      <c r="BD87">
        <v>67.900000000000006</v>
      </c>
      <c r="BE87">
        <f t="shared" si="214"/>
        <v>0.96397079023868038</v>
      </c>
      <c r="BF87">
        <f t="shared" si="215"/>
        <v>0</v>
      </c>
      <c r="BG87">
        <f t="shared" si="165"/>
        <v>4610.4100000000008</v>
      </c>
      <c r="BL87">
        <v>85</v>
      </c>
      <c r="BM87">
        <v>0</v>
      </c>
      <c r="BN87">
        <f t="shared" si="216"/>
        <v>0.38907554419291357</v>
      </c>
      <c r="BO87">
        <f t="shared" si="217"/>
        <v>0</v>
      </c>
      <c r="BP87">
        <f t="shared" si="166"/>
        <v>0</v>
      </c>
      <c r="CM87">
        <v>85</v>
      </c>
      <c r="CN87">
        <v>3512.1580645161289</v>
      </c>
      <c r="CO87">
        <f t="shared" si="218"/>
        <v>1.2767787674757447</v>
      </c>
      <c r="CP87">
        <f t="shared" si="219"/>
        <v>3319.0142817915771</v>
      </c>
      <c r="CQ87">
        <f t="shared" si="167"/>
        <v>37304.520805148866</v>
      </c>
      <c r="CV87">
        <v>85</v>
      </c>
      <c r="CW87">
        <v>-8.215000000000181</v>
      </c>
      <c r="CX87">
        <f t="shared" si="220"/>
        <v>0.59236349807412425</v>
      </c>
      <c r="CY87">
        <f t="shared" si="221"/>
        <v>0</v>
      </c>
      <c r="CZ87">
        <f t="shared" si="168"/>
        <v>67.486225000002975</v>
      </c>
      <c r="DE87">
        <v>85</v>
      </c>
      <c r="DF87">
        <v>0</v>
      </c>
      <c r="DG87">
        <f t="shared" si="222"/>
        <v>0.2203578134580452</v>
      </c>
      <c r="DH87">
        <f t="shared" si="223"/>
        <v>0</v>
      </c>
      <c r="DI87">
        <f t="shared" si="169"/>
        <v>0</v>
      </c>
      <c r="EF87">
        <v>84.75</v>
      </c>
      <c r="EG87">
        <v>3918.2</v>
      </c>
      <c r="EH87">
        <f t="shared" si="226"/>
        <v>1.3068484905166378</v>
      </c>
      <c r="EI87">
        <f t="shared" si="227"/>
        <v>3679.5977222499828</v>
      </c>
      <c r="EJ87">
        <f t="shared" si="171"/>
        <v>56931.046947496274</v>
      </c>
      <c r="EO87">
        <v>85</v>
      </c>
      <c r="EP87">
        <v>-1.5402298850574567</v>
      </c>
      <c r="EQ87">
        <f t="shared" si="228"/>
        <v>0.68417259204163183</v>
      </c>
      <c r="ER87">
        <f t="shared" si="229"/>
        <v>0</v>
      </c>
      <c r="ES87">
        <f t="shared" si="172"/>
        <v>2.3723080988241065</v>
      </c>
      <c r="EX87">
        <v>85</v>
      </c>
      <c r="EY87">
        <v>4</v>
      </c>
      <c r="EZ87">
        <f t="shared" si="230"/>
        <v>0.27369289552530252</v>
      </c>
      <c r="FA87">
        <f t="shared" si="231"/>
        <v>0</v>
      </c>
      <c r="FB87">
        <f t="shared" si="173"/>
        <v>16</v>
      </c>
      <c r="FY87">
        <v>85</v>
      </c>
      <c r="FZ87">
        <v>228</v>
      </c>
      <c r="GA87">
        <f t="shared" si="236"/>
        <v>1.0091877669681499</v>
      </c>
      <c r="GB87">
        <f t="shared" si="237"/>
        <v>110.17582765894477</v>
      </c>
      <c r="GC87">
        <f t="shared" si="176"/>
        <v>13882.535587854685</v>
      </c>
      <c r="GH87">
        <v>85</v>
      </c>
      <c r="GI87">
        <v>1370</v>
      </c>
      <c r="GJ87">
        <f t="shared" si="238"/>
        <v>1.1140679591545726</v>
      </c>
      <c r="GK87">
        <f t="shared" si="239"/>
        <v>1367.8548718951936</v>
      </c>
      <c r="GL87">
        <f t="shared" si="177"/>
        <v>4.6015745860303721</v>
      </c>
      <c r="GQ87">
        <v>85</v>
      </c>
      <c r="GR87">
        <v>1.9775280898876417</v>
      </c>
      <c r="GS87">
        <f t="shared" si="240"/>
        <v>0.62625331426166986</v>
      </c>
      <c r="GT87">
        <f t="shared" si="241"/>
        <v>0</v>
      </c>
      <c r="GU87">
        <f t="shared" si="178"/>
        <v>3.9106173462946647</v>
      </c>
      <c r="GZ87">
        <v>85</v>
      </c>
      <c r="HA87">
        <v>7.59375</v>
      </c>
      <c r="HB87">
        <f t="shared" si="242"/>
        <v>0.54487179487179482</v>
      </c>
      <c r="HC87">
        <f t="shared" si="243"/>
        <v>0</v>
      </c>
      <c r="HD87">
        <f t="shared" si="179"/>
        <v>57.6650390625</v>
      </c>
      <c r="HI87">
        <v>85</v>
      </c>
      <c r="HJ87">
        <v>4</v>
      </c>
      <c r="HK87">
        <f t="shared" si="244"/>
        <v>0.30357142857142855</v>
      </c>
      <c r="HL87">
        <f t="shared" si="245"/>
        <v>0</v>
      </c>
      <c r="HM87">
        <f t="shared" si="180"/>
        <v>16</v>
      </c>
      <c r="HR87">
        <v>164</v>
      </c>
      <c r="HS87">
        <v>15.95</v>
      </c>
      <c r="HT87" t="e">
        <f t="shared" si="246"/>
        <v>#DIV/0!</v>
      </c>
      <c r="HU87" t="e">
        <f t="shared" si="247"/>
        <v>#NUM!</v>
      </c>
      <c r="HV87" t="e">
        <f t="shared" si="181"/>
        <v>#NUM!</v>
      </c>
      <c r="IA87">
        <v>85</v>
      </c>
      <c r="IB87">
        <v>0</v>
      </c>
      <c r="IC87">
        <f t="shared" si="248"/>
        <v>0.13037847711808706</v>
      </c>
      <c r="ID87">
        <f t="shared" si="249"/>
        <v>0</v>
      </c>
      <c r="IE87">
        <f t="shared" si="182"/>
        <v>0</v>
      </c>
      <c r="IJ87">
        <v>85</v>
      </c>
      <c r="IK87">
        <v>-12.100000000000009</v>
      </c>
      <c r="IL87">
        <f t="shared" si="250"/>
        <v>0.11840294643952602</v>
      </c>
      <c r="IM87">
        <f t="shared" si="251"/>
        <v>0</v>
      </c>
      <c r="IN87">
        <f t="shared" si="183"/>
        <v>146.4100000000002</v>
      </c>
      <c r="IS87">
        <v>85</v>
      </c>
      <c r="IT87">
        <v>65</v>
      </c>
      <c r="IU87">
        <f t="shared" si="252"/>
        <v>0.97308410315906102</v>
      </c>
      <c r="IV87">
        <f t="shared" si="253"/>
        <v>0</v>
      </c>
      <c r="IW87">
        <f t="shared" si="184"/>
        <v>4225</v>
      </c>
      <c r="JS87">
        <v>85</v>
      </c>
      <c r="JT87">
        <v>3547.5673913043479</v>
      </c>
      <c r="JU87">
        <f t="shared" si="256"/>
        <v>1.29668328252231</v>
      </c>
      <c r="JV87">
        <f t="shared" si="257"/>
        <v>3557.7008339219701</v>
      </c>
      <c r="JW87">
        <f t="shared" si="186"/>
        <v>102.68665928464232</v>
      </c>
      <c r="KB87">
        <v>85</v>
      </c>
      <c r="KC87">
        <v>39.9</v>
      </c>
      <c r="KD87">
        <f t="shared" si="258"/>
        <v>0.86792148279542614</v>
      </c>
      <c r="KE87">
        <f t="shared" si="259"/>
        <v>0</v>
      </c>
      <c r="KF87">
        <f t="shared" si="187"/>
        <v>1592.01</v>
      </c>
      <c r="KK87">
        <v>85</v>
      </c>
      <c r="KL87">
        <v>0</v>
      </c>
      <c r="KM87">
        <f t="shared" si="260"/>
        <v>0.46127111101613516</v>
      </c>
      <c r="KN87">
        <f t="shared" si="261"/>
        <v>0</v>
      </c>
      <c r="KO87">
        <f t="shared" si="188"/>
        <v>0</v>
      </c>
      <c r="KT87">
        <v>85</v>
      </c>
      <c r="KU87">
        <v>-53.309803921568786</v>
      </c>
      <c r="KV87">
        <f t="shared" si="262"/>
        <v>0.17798265526884163</v>
      </c>
      <c r="KW87">
        <f t="shared" si="263"/>
        <v>0</v>
      </c>
      <c r="KX87">
        <f t="shared" si="189"/>
        <v>2841.9351941561108</v>
      </c>
      <c r="LC87">
        <v>85</v>
      </c>
      <c r="LD87">
        <v>4</v>
      </c>
      <c r="LE87">
        <f t="shared" si="264"/>
        <v>9.0991305543482309E-2</v>
      </c>
      <c r="LF87">
        <f t="shared" si="265"/>
        <v>0</v>
      </c>
      <c r="LG87">
        <f t="shared" si="190"/>
        <v>16</v>
      </c>
      <c r="LL87">
        <v>85</v>
      </c>
      <c r="LM87">
        <v>16</v>
      </c>
      <c r="LN87">
        <f t="shared" si="266"/>
        <v>0.82244191282111589</v>
      </c>
      <c r="LO87">
        <f t="shared" si="267"/>
        <v>0</v>
      </c>
      <c r="LP87">
        <f t="shared" si="191"/>
        <v>256</v>
      </c>
      <c r="LY87">
        <f t="shared" si="192"/>
        <v>0</v>
      </c>
      <c r="MH87">
        <f t="shared" si="193"/>
        <v>0</v>
      </c>
      <c r="MM87">
        <v>85</v>
      </c>
      <c r="MN87">
        <v>4</v>
      </c>
      <c r="MO87">
        <f t="shared" si="270"/>
        <v>0.37247254441920291</v>
      </c>
      <c r="MP87">
        <f t="shared" si="271"/>
        <v>0</v>
      </c>
      <c r="MQ87">
        <f t="shared" si="194"/>
        <v>16</v>
      </c>
      <c r="MZ87">
        <f t="shared" si="195"/>
        <v>0</v>
      </c>
      <c r="NE87">
        <v>85</v>
      </c>
      <c r="NF87">
        <v>2623.8</v>
      </c>
      <c r="NG87">
        <f t="shared" si="272"/>
        <v>1.2387237039927919</v>
      </c>
      <c r="NH87">
        <f t="shared" si="273"/>
        <v>2862.6740055979749</v>
      </c>
      <c r="NI87">
        <f t="shared" si="196"/>
        <v>57060.790550421247</v>
      </c>
      <c r="NN87">
        <v>85</v>
      </c>
      <c r="NO87">
        <v>425.9</v>
      </c>
      <c r="NP87" t="e">
        <f t="shared" si="274"/>
        <v>#DIV/0!</v>
      </c>
      <c r="NQ87" t="e">
        <f t="shared" si="275"/>
        <v>#NUM!</v>
      </c>
      <c r="NR87" t="e">
        <f t="shared" si="197"/>
        <v>#NUM!</v>
      </c>
      <c r="NW87">
        <v>85</v>
      </c>
      <c r="NX87">
        <v>-33.994949494949587</v>
      </c>
      <c r="NY87" t="e">
        <f t="shared" si="276"/>
        <v>#DIV/0!</v>
      </c>
      <c r="NZ87" t="e">
        <f t="shared" si="277"/>
        <v>#NUM!</v>
      </c>
      <c r="OA87" t="e">
        <f t="shared" si="198"/>
        <v>#NUM!</v>
      </c>
      <c r="OF87">
        <v>85</v>
      </c>
      <c r="OG87">
        <f>136-(136)</f>
        <v>0</v>
      </c>
      <c r="OH87">
        <f t="shared" si="278"/>
        <v>0.10906733868201836</v>
      </c>
      <c r="OI87">
        <f t="shared" si="279"/>
        <v>0</v>
      </c>
      <c r="OJ87">
        <f t="shared" si="199"/>
        <v>0</v>
      </c>
      <c r="OO87">
        <v>85</v>
      </c>
      <c r="OP87">
        <v>56.1</v>
      </c>
      <c r="OQ87">
        <f t="shared" si="280"/>
        <v>0.11267422327949679</v>
      </c>
      <c r="OR87">
        <f t="shared" si="281"/>
        <v>0</v>
      </c>
      <c r="OS87">
        <f t="shared" si="200"/>
        <v>3147.21</v>
      </c>
      <c r="PB87">
        <f t="shared" si="201"/>
        <v>0</v>
      </c>
      <c r="PG87">
        <v>85</v>
      </c>
      <c r="PH87">
        <v>228.9</v>
      </c>
      <c r="PI87">
        <f t="shared" si="282"/>
        <v>1.0397062811498932</v>
      </c>
      <c r="PJ87">
        <f t="shared" si="283"/>
        <v>476.14098225535417</v>
      </c>
      <c r="PK87">
        <f t="shared" si="202"/>
        <v>61128.103306592355</v>
      </c>
      <c r="QC87">
        <f t="shared" si="203"/>
        <v>0</v>
      </c>
      <c r="QL87">
        <f t="shared" si="204"/>
        <v>0</v>
      </c>
    </row>
    <row r="88" spans="1:454" x14ac:dyDescent="0.25">
      <c r="J88">
        <v>86</v>
      </c>
      <c r="K88">
        <v>0</v>
      </c>
      <c r="L88">
        <f t="shared" si="208"/>
        <v>0.70747604412568732</v>
      </c>
      <c r="M88">
        <f t="shared" si="209"/>
        <v>0</v>
      </c>
      <c r="N88">
        <f t="shared" si="210"/>
        <v>0</v>
      </c>
      <c r="AB88">
        <v>86</v>
      </c>
      <c r="AC88">
        <v>-5.7999999999999972</v>
      </c>
      <c r="AD88">
        <f t="shared" si="211"/>
        <v>0.80097675350597786</v>
      </c>
      <c r="AE88">
        <f t="shared" si="212"/>
        <v>0</v>
      </c>
      <c r="AF88">
        <f t="shared" si="213"/>
        <v>33.639999999999965</v>
      </c>
      <c r="BC88">
        <v>86</v>
      </c>
      <c r="BD88">
        <v>79.900000000000006</v>
      </c>
      <c r="BE88">
        <f t="shared" si="214"/>
        <v>0.97531162306501784</v>
      </c>
      <c r="BF88">
        <f t="shared" si="215"/>
        <v>0</v>
      </c>
      <c r="BG88">
        <f t="shared" si="165"/>
        <v>6384.0100000000011</v>
      </c>
      <c r="BL88">
        <v>86</v>
      </c>
      <c r="BM88">
        <v>0</v>
      </c>
      <c r="BN88">
        <f t="shared" si="216"/>
        <v>0.39365290353635962</v>
      </c>
      <c r="BO88">
        <f t="shared" si="217"/>
        <v>0</v>
      </c>
      <c r="BP88">
        <f t="shared" si="166"/>
        <v>0</v>
      </c>
      <c r="CM88">
        <v>86</v>
      </c>
      <c r="CN88">
        <v>3712.1580645161289</v>
      </c>
      <c r="CO88">
        <f t="shared" si="218"/>
        <v>1.2917996941519301</v>
      </c>
      <c r="CP88">
        <f t="shared" si="219"/>
        <v>3499.1389012437244</v>
      </c>
      <c r="CQ88">
        <f t="shared" si="167"/>
        <v>45377.163921275329</v>
      </c>
      <c r="CV88">
        <v>86</v>
      </c>
      <c r="CW88">
        <v>-8.215000000000181</v>
      </c>
      <c r="CX88">
        <f t="shared" si="220"/>
        <v>0.59933248040440812</v>
      </c>
      <c r="CY88">
        <f t="shared" si="221"/>
        <v>0</v>
      </c>
      <c r="CZ88">
        <f t="shared" si="168"/>
        <v>67.486225000002975</v>
      </c>
      <c r="DE88">
        <v>86</v>
      </c>
      <c r="DF88">
        <v>0</v>
      </c>
      <c r="DG88">
        <f t="shared" si="222"/>
        <v>0.22295025832225751</v>
      </c>
      <c r="DH88">
        <f t="shared" si="223"/>
        <v>0</v>
      </c>
      <c r="DI88">
        <f t="shared" si="169"/>
        <v>0</v>
      </c>
      <c r="EO88">
        <v>86</v>
      </c>
      <c r="EP88">
        <v>-5.5402298850574567</v>
      </c>
      <c r="EQ88">
        <f t="shared" si="228"/>
        <v>0.69222168135976869</v>
      </c>
      <c r="ER88">
        <f t="shared" si="229"/>
        <v>0</v>
      </c>
      <c r="ES88">
        <f t="shared" si="172"/>
        <v>30.69414717928376</v>
      </c>
      <c r="EX88">
        <v>86</v>
      </c>
      <c r="EY88">
        <v>4</v>
      </c>
      <c r="EZ88">
        <f t="shared" si="230"/>
        <v>0.27691281194324729</v>
      </c>
      <c r="FA88">
        <f t="shared" si="231"/>
        <v>0</v>
      </c>
      <c r="FB88">
        <f t="shared" si="173"/>
        <v>16</v>
      </c>
      <c r="FY88">
        <v>86</v>
      </c>
      <c r="FZ88">
        <v>300</v>
      </c>
      <c r="GA88">
        <f t="shared" si="236"/>
        <v>1.0210605642265989</v>
      </c>
      <c r="GB88">
        <f t="shared" si="237"/>
        <v>252.54940647423749</v>
      </c>
      <c r="GC88">
        <f t="shared" si="176"/>
        <v>2251.5588259471356</v>
      </c>
      <c r="GH88">
        <v>86</v>
      </c>
      <c r="GI88">
        <v>1490</v>
      </c>
      <c r="GJ88">
        <f t="shared" si="238"/>
        <v>1.1271746410269792</v>
      </c>
      <c r="GK88">
        <f t="shared" si="239"/>
        <v>1525.0246747603246</v>
      </c>
      <c r="GL88">
        <f t="shared" si="177"/>
        <v>1226.7278420665202</v>
      </c>
      <c r="GQ88">
        <v>86</v>
      </c>
      <c r="GR88">
        <v>1.9775280898876417</v>
      </c>
      <c r="GS88">
        <f t="shared" si="240"/>
        <v>0.63362100031180724</v>
      </c>
      <c r="GT88">
        <f t="shared" si="241"/>
        <v>0</v>
      </c>
      <c r="GU88">
        <f t="shared" si="178"/>
        <v>3.9106173462946647</v>
      </c>
      <c r="GZ88">
        <v>86</v>
      </c>
      <c r="HA88">
        <v>25.59375</v>
      </c>
      <c r="HB88">
        <f t="shared" si="242"/>
        <v>0.55128205128205132</v>
      </c>
      <c r="HC88">
        <f t="shared" si="243"/>
        <v>0</v>
      </c>
      <c r="HD88">
        <f t="shared" si="179"/>
        <v>655.0400390625</v>
      </c>
      <c r="HI88">
        <v>86</v>
      </c>
      <c r="HJ88">
        <v>4</v>
      </c>
      <c r="HK88">
        <f t="shared" si="244"/>
        <v>0.30714285714285716</v>
      </c>
      <c r="HL88">
        <f t="shared" si="245"/>
        <v>0</v>
      </c>
      <c r="HM88">
        <f t="shared" si="180"/>
        <v>16</v>
      </c>
      <c r="HR88">
        <v>165</v>
      </c>
      <c r="HS88">
        <v>44.1</v>
      </c>
      <c r="HT88" t="e">
        <f t="shared" si="246"/>
        <v>#DIV/0!</v>
      </c>
      <c r="HU88" t="e">
        <f t="shared" si="247"/>
        <v>#NUM!</v>
      </c>
      <c r="HV88" t="e">
        <f t="shared" si="181"/>
        <v>#NUM!</v>
      </c>
      <c r="IA88">
        <v>86</v>
      </c>
      <c r="IB88">
        <v>0</v>
      </c>
      <c r="IC88">
        <f t="shared" si="248"/>
        <v>0.13191234155477044</v>
      </c>
      <c r="ID88">
        <f t="shared" si="249"/>
        <v>0</v>
      </c>
      <c r="IE88">
        <f t="shared" si="182"/>
        <v>0</v>
      </c>
      <c r="IJ88">
        <v>86</v>
      </c>
      <c r="IK88">
        <v>0</v>
      </c>
      <c r="IL88">
        <f t="shared" si="250"/>
        <v>0.11979592227999103</v>
      </c>
      <c r="IM88">
        <f t="shared" si="251"/>
        <v>0</v>
      </c>
      <c r="IN88">
        <f t="shared" si="183"/>
        <v>0</v>
      </c>
      <c r="IS88">
        <v>86</v>
      </c>
      <c r="IT88">
        <v>105</v>
      </c>
      <c r="IU88">
        <f t="shared" si="252"/>
        <v>0.98453215143152051</v>
      </c>
      <c r="IV88">
        <f t="shared" si="253"/>
        <v>0</v>
      </c>
      <c r="IW88">
        <f t="shared" si="184"/>
        <v>11025</v>
      </c>
      <c r="JS88">
        <v>86</v>
      </c>
      <c r="JT88">
        <v>3647.5673913043479</v>
      </c>
      <c r="JU88">
        <f t="shared" si="256"/>
        <v>1.311938379963749</v>
      </c>
      <c r="JV88">
        <f t="shared" si="257"/>
        <v>3740.6335304580043</v>
      </c>
      <c r="JW88">
        <f t="shared" si="186"/>
        <v>8661.3062569677404</v>
      </c>
      <c r="KB88">
        <v>86</v>
      </c>
      <c r="KC88">
        <v>-16</v>
      </c>
      <c r="KD88">
        <f t="shared" si="258"/>
        <v>0.87813232376948991</v>
      </c>
      <c r="KE88">
        <f t="shared" si="259"/>
        <v>0</v>
      </c>
      <c r="KF88">
        <f t="shared" si="187"/>
        <v>256</v>
      </c>
      <c r="KK88">
        <v>86</v>
      </c>
      <c r="KL88">
        <v>24</v>
      </c>
      <c r="KM88">
        <f t="shared" si="260"/>
        <v>0.46669782996926618</v>
      </c>
      <c r="KN88">
        <f t="shared" si="261"/>
        <v>0</v>
      </c>
      <c r="KO88">
        <f t="shared" si="188"/>
        <v>576</v>
      </c>
      <c r="KT88">
        <v>86</v>
      </c>
      <c r="KU88">
        <v>-53.309803921568786</v>
      </c>
      <c r="KV88">
        <f t="shared" si="262"/>
        <v>0.18007656886023979</v>
      </c>
      <c r="KW88">
        <f t="shared" si="263"/>
        <v>0</v>
      </c>
      <c r="KX88">
        <f t="shared" si="189"/>
        <v>2841.9351941561108</v>
      </c>
      <c r="LC88">
        <v>86</v>
      </c>
      <c r="LD88">
        <v>4</v>
      </c>
      <c r="LE88">
        <f t="shared" si="264"/>
        <v>9.2061791491052689E-2</v>
      </c>
      <c r="LF88">
        <f t="shared" si="265"/>
        <v>0</v>
      </c>
      <c r="LG88">
        <f t="shared" si="190"/>
        <v>16</v>
      </c>
      <c r="LL88">
        <v>86</v>
      </c>
      <c r="LM88">
        <v>16</v>
      </c>
      <c r="LN88">
        <f t="shared" si="266"/>
        <v>0.83211770003077612</v>
      </c>
      <c r="LO88">
        <f t="shared" si="267"/>
        <v>0</v>
      </c>
      <c r="LP88">
        <f t="shared" si="191"/>
        <v>256</v>
      </c>
      <c r="LY88">
        <f t="shared" si="192"/>
        <v>0</v>
      </c>
      <c r="MH88">
        <f t="shared" si="193"/>
        <v>0</v>
      </c>
      <c r="MM88">
        <v>86</v>
      </c>
      <c r="MN88">
        <v>0</v>
      </c>
      <c r="MO88">
        <f t="shared" si="270"/>
        <v>0.37685457435354652</v>
      </c>
      <c r="MP88">
        <f t="shared" si="271"/>
        <v>0</v>
      </c>
      <c r="MQ88">
        <f t="shared" si="194"/>
        <v>0</v>
      </c>
      <c r="MZ88">
        <f t="shared" si="195"/>
        <v>0</v>
      </c>
      <c r="NE88">
        <v>86</v>
      </c>
      <c r="NF88">
        <v>2833.8</v>
      </c>
      <c r="NG88">
        <f t="shared" si="272"/>
        <v>1.2532969240397658</v>
      </c>
      <c r="NH88">
        <f t="shared" si="273"/>
        <v>3037.4299159184325</v>
      </c>
      <c r="NI88">
        <f t="shared" si="196"/>
        <v>41465.142656947806</v>
      </c>
      <c r="NN88">
        <v>86</v>
      </c>
      <c r="NO88">
        <v>509.9</v>
      </c>
      <c r="NP88" t="e">
        <f t="shared" si="274"/>
        <v>#DIV/0!</v>
      </c>
      <c r="NQ88" t="e">
        <f t="shared" si="275"/>
        <v>#NUM!</v>
      </c>
      <c r="NR88" t="e">
        <f t="shared" si="197"/>
        <v>#NUM!</v>
      </c>
      <c r="NW88">
        <v>86</v>
      </c>
      <c r="NX88">
        <v>-22.19494949494959</v>
      </c>
      <c r="NY88" t="e">
        <f t="shared" si="276"/>
        <v>#DIV/0!</v>
      </c>
      <c r="NZ88" t="e">
        <f t="shared" si="277"/>
        <v>#NUM!</v>
      </c>
      <c r="OA88" t="e">
        <f t="shared" si="198"/>
        <v>#NUM!</v>
      </c>
      <c r="OF88">
        <v>86</v>
      </c>
      <c r="OG88">
        <f>140-(136)</f>
        <v>4</v>
      </c>
      <c r="OH88">
        <f t="shared" si="278"/>
        <v>0.11035048384298328</v>
      </c>
      <c r="OI88">
        <f t="shared" si="279"/>
        <v>0</v>
      </c>
      <c r="OJ88">
        <f t="shared" si="199"/>
        <v>16</v>
      </c>
      <c r="OO88">
        <v>86</v>
      </c>
      <c r="OP88">
        <v>0</v>
      </c>
      <c r="OQ88">
        <f t="shared" si="280"/>
        <v>0.11399980237690263</v>
      </c>
      <c r="OR88">
        <f t="shared" si="281"/>
        <v>0</v>
      </c>
      <c r="OS88">
        <f t="shared" si="200"/>
        <v>0</v>
      </c>
      <c r="PB88">
        <f t="shared" si="201"/>
        <v>0</v>
      </c>
      <c r="PG88">
        <v>86</v>
      </c>
      <c r="PH88">
        <v>330.9</v>
      </c>
      <c r="PI88">
        <f t="shared" si="282"/>
        <v>1.0519381197516566</v>
      </c>
      <c r="PJ88">
        <f t="shared" si="283"/>
        <v>622.82003347766351</v>
      </c>
      <c r="PK88">
        <f t="shared" si="202"/>
        <v>85217.305945600194</v>
      </c>
      <c r="QC88">
        <f t="shared" si="203"/>
        <v>0</v>
      </c>
      <c r="QL88">
        <f t="shared" si="204"/>
        <v>0</v>
      </c>
    </row>
    <row r="89" spans="1:454" x14ac:dyDescent="0.25">
      <c r="J89">
        <v>87</v>
      </c>
      <c r="K89">
        <v>0</v>
      </c>
      <c r="L89">
        <f t="shared" si="208"/>
        <v>0.71570250975505578</v>
      </c>
      <c r="M89">
        <f t="shared" si="209"/>
        <v>0</v>
      </c>
      <c r="N89">
        <f t="shared" si="210"/>
        <v>0</v>
      </c>
      <c r="AB89">
        <v>87</v>
      </c>
      <c r="AC89">
        <v>-1.7999999999999972</v>
      </c>
      <c r="AD89">
        <f t="shared" si="211"/>
        <v>0.81029043668627987</v>
      </c>
      <c r="AE89">
        <f t="shared" si="212"/>
        <v>0</v>
      </c>
      <c r="AF89">
        <f t="shared" si="213"/>
        <v>3.2399999999999896</v>
      </c>
      <c r="BC89">
        <v>87</v>
      </c>
      <c r="BD89">
        <v>91.9</v>
      </c>
      <c r="BE89">
        <f t="shared" si="214"/>
        <v>0.9866524558913552</v>
      </c>
      <c r="BF89">
        <f t="shared" si="215"/>
        <v>0</v>
      </c>
      <c r="BG89">
        <f t="shared" si="165"/>
        <v>8445.61</v>
      </c>
      <c r="BL89">
        <v>87</v>
      </c>
      <c r="BM89">
        <v>0</v>
      </c>
      <c r="BN89">
        <f t="shared" si="216"/>
        <v>0.39823026287980567</v>
      </c>
      <c r="BO89">
        <f t="shared" si="217"/>
        <v>0</v>
      </c>
      <c r="BP89">
        <f t="shared" si="166"/>
        <v>0</v>
      </c>
      <c r="CM89">
        <v>86.45</v>
      </c>
      <c r="CN89">
        <v>3952.1580645161289</v>
      </c>
      <c r="CO89">
        <f t="shared" si="218"/>
        <v>1.2985591111562134</v>
      </c>
      <c r="CP89">
        <f t="shared" si="219"/>
        <v>3580.1949799971912</v>
      </c>
      <c r="CQ89">
        <f t="shared" si="167"/>
        <v>138356.53624484234</v>
      </c>
      <c r="CV89">
        <v>87</v>
      </c>
      <c r="CW89">
        <v>-4.215000000000181</v>
      </c>
      <c r="CX89">
        <f t="shared" si="220"/>
        <v>0.60630146273469188</v>
      </c>
      <c r="CY89">
        <f t="shared" si="221"/>
        <v>0</v>
      </c>
      <c r="CZ89">
        <f t="shared" si="168"/>
        <v>17.766225000001526</v>
      </c>
      <c r="DE89">
        <v>87</v>
      </c>
      <c r="DF89">
        <v>0</v>
      </c>
      <c r="DG89">
        <f t="shared" si="222"/>
        <v>0.2255427031864698</v>
      </c>
      <c r="DH89">
        <f t="shared" si="223"/>
        <v>0</v>
      </c>
      <c r="DI89">
        <f t="shared" si="169"/>
        <v>0</v>
      </c>
      <c r="EO89">
        <v>87</v>
      </c>
      <c r="EP89">
        <v>-13.540229885057457</v>
      </c>
      <c r="EQ89">
        <f t="shared" si="228"/>
        <v>0.70027077067790555</v>
      </c>
      <c r="ER89">
        <f t="shared" si="229"/>
        <v>0</v>
      </c>
      <c r="ES89">
        <f t="shared" si="172"/>
        <v>183.33782534020307</v>
      </c>
      <c r="EX89">
        <v>87</v>
      </c>
      <c r="EY89">
        <v>4</v>
      </c>
      <c r="EZ89">
        <f t="shared" si="230"/>
        <v>0.28013272836119202</v>
      </c>
      <c r="FA89">
        <f t="shared" si="231"/>
        <v>0</v>
      </c>
      <c r="FB89">
        <f t="shared" si="173"/>
        <v>16</v>
      </c>
      <c r="FY89">
        <v>87</v>
      </c>
      <c r="FZ89">
        <v>375</v>
      </c>
      <c r="GA89">
        <f t="shared" si="236"/>
        <v>1.0329333614850478</v>
      </c>
      <c r="GB89">
        <f t="shared" si="237"/>
        <v>394.92298528953017</v>
      </c>
      <c r="GC89">
        <f t="shared" si="176"/>
        <v>396.92534284683575</v>
      </c>
      <c r="GH89">
        <v>87</v>
      </c>
      <c r="GI89">
        <v>1630</v>
      </c>
      <c r="GJ89">
        <f t="shared" si="238"/>
        <v>1.140281322899386</v>
      </c>
      <c r="GK89">
        <f t="shared" si="239"/>
        <v>1682.1944776254554</v>
      </c>
      <c r="GL89">
        <f t="shared" si="177"/>
        <v>2724.2634945941663</v>
      </c>
      <c r="GQ89">
        <v>87</v>
      </c>
      <c r="GR89">
        <v>1.9775280898876417</v>
      </c>
      <c r="GS89">
        <f t="shared" si="240"/>
        <v>0.6409886863619445</v>
      </c>
      <c r="GT89">
        <f t="shared" si="241"/>
        <v>0</v>
      </c>
      <c r="GU89">
        <f t="shared" si="178"/>
        <v>3.9106173462946647</v>
      </c>
      <c r="GZ89">
        <v>87</v>
      </c>
      <c r="HA89">
        <v>1.09375</v>
      </c>
      <c r="HB89">
        <f t="shared" si="242"/>
        <v>0.55769230769230771</v>
      </c>
      <c r="HC89">
        <f t="shared" si="243"/>
        <v>0</v>
      </c>
      <c r="HD89">
        <f t="shared" si="179"/>
        <v>1.1962890625</v>
      </c>
      <c r="HI89">
        <v>87</v>
      </c>
      <c r="HJ89">
        <v>4</v>
      </c>
      <c r="HK89">
        <f t="shared" si="244"/>
        <v>0.31071428571428572</v>
      </c>
      <c r="HL89">
        <f t="shared" si="245"/>
        <v>0</v>
      </c>
      <c r="HM89">
        <f t="shared" si="180"/>
        <v>16</v>
      </c>
      <c r="HR89">
        <v>166</v>
      </c>
      <c r="HS89">
        <v>48.1</v>
      </c>
      <c r="HT89" t="e">
        <f t="shared" si="246"/>
        <v>#DIV/0!</v>
      </c>
      <c r="HU89" t="e">
        <f t="shared" si="247"/>
        <v>#NUM!</v>
      </c>
      <c r="HV89" t="e">
        <f t="shared" si="181"/>
        <v>#NUM!</v>
      </c>
      <c r="IA89">
        <v>87</v>
      </c>
      <c r="IB89">
        <v>0</v>
      </c>
      <c r="IC89">
        <f t="shared" si="248"/>
        <v>0.13344620599145382</v>
      </c>
      <c r="ID89">
        <f t="shared" si="249"/>
        <v>0</v>
      </c>
      <c r="IE89">
        <f t="shared" si="182"/>
        <v>0</v>
      </c>
      <c r="IJ89">
        <v>87</v>
      </c>
      <c r="IK89">
        <v>-16.100000000000001</v>
      </c>
      <c r="IL89">
        <f t="shared" si="250"/>
        <v>0.12118889812045604</v>
      </c>
      <c r="IM89">
        <f t="shared" si="251"/>
        <v>0</v>
      </c>
      <c r="IN89">
        <f t="shared" si="183"/>
        <v>259.21000000000004</v>
      </c>
      <c r="IS89">
        <v>87</v>
      </c>
      <c r="IT89">
        <v>148</v>
      </c>
      <c r="IU89">
        <f t="shared" si="252"/>
        <v>0.99598019970398011</v>
      </c>
      <c r="IV89">
        <f t="shared" si="253"/>
        <v>0</v>
      </c>
      <c r="IW89">
        <f t="shared" si="184"/>
        <v>21904</v>
      </c>
      <c r="JS89">
        <v>87</v>
      </c>
      <c r="JT89">
        <v>3817.5673913043479</v>
      </c>
      <c r="JU89">
        <f t="shared" si="256"/>
        <v>1.3271934774051879</v>
      </c>
      <c r="JV89">
        <f t="shared" si="257"/>
        <v>3923.5662269940385</v>
      </c>
      <c r="JW89">
        <f t="shared" si="186"/>
        <v>11235.75316757003</v>
      </c>
      <c r="KB89">
        <v>87</v>
      </c>
      <c r="KC89">
        <v>51.9</v>
      </c>
      <c r="KD89">
        <f t="shared" si="258"/>
        <v>0.88834316474355379</v>
      </c>
      <c r="KE89">
        <f t="shared" si="259"/>
        <v>0</v>
      </c>
      <c r="KF89">
        <f t="shared" si="187"/>
        <v>2693.6099999999997</v>
      </c>
      <c r="KK89">
        <v>87</v>
      </c>
      <c r="KL89">
        <v>36.1</v>
      </c>
      <c r="KM89">
        <f t="shared" si="260"/>
        <v>0.47212454892239719</v>
      </c>
      <c r="KN89">
        <f t="shared" si="261"/>
        <v>0</v>
      </c>
      <c r="KO89">
        <f t="shared" si="188"/>
        <v>1303.21</v>
      </c>
      <c r="KT89">
        <v>87</v>
      </c>
      <c r="KU89">
        <v>155.59019607843123</v>
      </c>
      <c r="KV89">
        <f t="shared" si="262"/>
        <v>0.18217048245163792</v>
      </c>
      <c r="KW89">
        <f t="shared" si="263"/>
        <v>0</v>
      </c>
      <c r="KX89">
        <f t="shared" si="189"/>
        <v>24208.309115724678</v>
      </c>
      <c r="LC89">
        <v>87</v>
      </c>
      <c r="LD89">
        <v>4</v>
      </c>
      <c r="LE89">
        <f t="shared" si="264"/>
        <v>9.3132277438623068E-2</v>
      </c>
      <c r="LF89">
        <f t="shared" si="265"/>
        <v>0</v>
      </c>
      <c r="LG89">
        <f t="shared" si="190"/>
        <v>16</v>
      </c>
      <c r="LL89">
        <v>87</v>
      </c>
      <c r="LM89">
        <v>16</v>
      </c>
      <c r="LN89">
        <f t="shared" si="266"/>
        <v>0.84179348724043623</v>
      </c>
      <c r="LO89">
        <f t="shared" si="267"/>
        <v>0</v>
      </c>
      <c r="LP89">
        <f t="shared" si="191"/>
        <v>256</v>
      </c>
      <c r="LY89">
        <f t="shared" si="192"/>
        <v>0</v>
      </c>
      <c r="MH89">
        <f t="shared" si="193"/>
        <v>0</v>
      </c>
      <c r="MM89">
        <v>87</v>
      </c>
      <c r="MN89">
        <v>0</v>
      </c>
      <c r="MO89">
        <f t="shared" si="270"/>
        <v>0.38123660428789008</v>
      </c>
      <c r="MP89">
        <f t="shared" si="271"/>
        <v>0</v>
      </c>
      <c r="MQ89">
        <f t="shared" si="194"/>
        <v>0</v>
      </c>
      <c r="MZ89">
        <f t="shared" si="195"/>
        <v>0</v>
      </c>
      <c r="NE89">
        <v>87</v>
      </c>
      <c r="NF89">
        <v>3033.8</v>
      </c>
      <c r="NG89">
        <f t="shared" si="272"/>
        <v>1.2678701440867399</v>
      </c>
      <c r="NH89">
        <f t="shared" si="273"/>
        <v>3212.1858262388905</v>
      </c>
      <c r="NI89">
        <f t="shared" si="196"/>
        <v>31821.503002931575</v>
      </c>
      <c r="NN89">
        <v>87</v>
      </c>
      <c r="NO89">
        <v>609.9</v>
      </c>
      <c r="NP89" t="e">
        <f t="shared" si="274"/>
        <v>#DIV/0!</v>
      </c>
      <c r="NQ89" t="e">
        <f t="shared" si="275"/>
        <v>#NUM!</v>
      </c>
      <c r="NR89" t="e">
        <f t="shared" si="197"/>
        <v>#NUM!</v>
      </c>
      <c r="NW89">
        <v>87</v>
      </c>
      <c r="NX89">
        <v>-26.19494949494959</v>
      </c>
      <c r="NY89" t="e">
        <f t="shared" si="276"/>
        <v>#DIV/0!</v>
      </c>
      <c r="NZ89" t="e">
        <f t="shared" si="277"/>
        <v>#NUM!</v>
      </c>
      <c r="OA89" t="e">
        <f t="shared" si="198"/>
        <v>#NUM!</v>
      </c>
      <c r="OF89">
        <v>87</v>
      </c>
      <c r="OG89">
        <f>148-(136)</f>
        <v>12</v>
      </c>
      <c r="OH89">
        <f t="shared" si="278"/>
        <v>0.1116336290039482</v>
      </c>
      <c r="OI89">
        <f t="shared" si="279"/>
        <v>0</v>
      </c>
      <c r="OJ89">
        <f t="shared" si="199"/>
        <v>144</v>
      </c>
      <c r="OO89">
        <v>87</v>
      </c>
      <c r="OP89">
        <v>0</v>
      </c>
      <c r="OQ89">
        <f t="shared" si="280"/>
        <v>0.11532538147430847</v>
      </c>
      <c r="OR89">
        <f t="shared" si="281"/>
        <v>0</v>
      </c>
      <c r="OS89">
        <f t="shared" si="200"/>
        <v>0</v>
      </c>
      <c r="PB89">
        <f t="shared" si="201"/>
        <v>0</v>
      </c>
      <c r="PG89">
        <v>87</v>
      </c>
      <c r="PH89">
        <v>423.9</v>
      </c>
      <c r="PI89">
        <f t="shared" si="282"/>
        <v>1.0641699583534201</v>
      </c>
      <c r="PJ89">
        <f t="shared" si="283"/>
        <v>769.49908469997274</v>
      </c>
      <c r="PK89">
        <f t="shared" si="202"/>
        <v>119438.72734545894</v>
      </c>
      <c r="QC89">
        <f t="shared" si="203"/>
        <v>0</v>
      </c>
      <c r="QL89">
        <f t="shared" si="204"/>
        <v>0</v>
      </c>
    </row>
    <row r="90" spans="1:454" x14ac:dyDescent="0.25">
      <c r="J90">
        <v>88</v>
      </c>
      <c r="K90">
        <v>0</v>
      </c>
      <c r="L90">
        <f t="shared" si="208"/>
        <v>0.72392897538442424</v>
      </c>
      <c r="M90">
        <f t="shared" si="209"/>
        <v>0</v>
      </c>
      <c r="N90">
        <f t="shared" si="210"/>
        <v>0</v>
      </c>
      <c r="AB90">
        <v>88</v>
      </c>
      <c r="AC90">
        <v>91</v>
      </c>
      <c r="AD90">
        <f t="shared" si="211"/>
        <v>0.81960411986658199</v>
      </c>
      <c r="AE90">
        <f t="shared" si="212"/>
        <v>0</v>
      </c>
      <c r="AF90">
        <f t="shared" si="213"/>
        <v>8281</v>
      </c>
      <c r="BC90">
        <v>88</v>
      </c>
      <c r="BD90">
        <v>119.9</v>
      </c>
      <c r="BE90">
        <f t="shared" si="214"/>
        <v>0.99799328871769266</v>
      </c>
      <c r="BF90">
        <f t="shared" si="215"/>
        <v>0</v>
      </c>
      <c r="BG90">
        <f t="shared" si="165"/>
        <v>14376.010000000002</v>
      </c>
      <c r="BL90">
        <v>88</v>
      </c>
      <c r="BM90">
        <v>0</v>
      </c>
      <c r="BN90">
        <f t="shared" si="216"/>
        <v>0.40280762222325167</v>
      </c>
      <c r="BO90">
        <f t="shared" si="217"/>
        <v>0</v>
      </c>
      <c r="BP90">
        <f t="shared" si="166"/>
        <v>0</v>
      </c>
      <c r="CV90">
        <v>88</v>
      </c>
      <c r="CW90">
        <v>-4.215000000000181</v>
      </c>
      <c r="CX90">
        <f t="shared" si="220"/>
        <v>0.61327044506497574</v>
      </c>
      <c r="CY90">
        <f t="shared" si="221"/>
        <v>0</v>
      </c>
      <c r="CZ90">
        <f t="shared" si="168"/>
        <v>17.766225000001526</v>
      </c>
      <c r="DE90">
        <v>88</v>
      </c>
      <c r="DF90">
        <v>0</v>
      </c>
      <c r="DG90">
        <f t="shared" si="222"/>
        <v>0.22813514805068211</v>
      </c>
      <c r="DH90">
        <f t="shared" si="223"/>
        <v>0</v>
      </c>
      <c r="DI90">
        <f t="shared" si="169"/>
        <v>0</v>
      </c>
      <c r="EO90">
        <v>88</v>
      </c>
      <c r="EP90">
        <v>54.359770114942542</v>
      </c>
      <c r="EQ90">
        <f t="shared" si="228"/>
        <v>0.70831985999604241</v>
      </c>
      <c r="ER90">
        <f t="shared" si="229"/>
        <v>0</v>
      </c>
      <c r="ES90">
        <f t="shared" si="172"/>
        <v>2954.9846069494001</v>
      </c>
      <c r="EX90">
        <v>88</v>
      </c>
      <c r="EY90">
        <v>4</v>
      </c>
      <c r="EZ90">
        <f t="shared" si="230"/>
        <v>0.28335264477913674</v>
      </c>
      <c r="FA90">
        <f t="shared" si="231"/>
        <v>0</v>
      </c>
      <c r="FB90">
        <f t="shared" si="173"/>
        <v>16</v>
      </c>
      <c r="FY90">
        <v>88</v>
      </c>
      <c r="FZ90">
        <v>458</v>
      </c>
      <c r="GA90">
        <f t="shared" si="236"/>
        <v>1.0448061587434965</v>
      </c>
      <c r="GB90">
        <f t="shared" si="237"/>
        <v>537.29656410482289</v>
      </c>
      <c r="GC90">
        <f t="shared" si="176"/>
        <v>6287.9450788302865</v>
      </c>
      <c r="GH90">
        <v>88</v>
      </c>
      <c r="GI90">
        <v>1820</v>
      </c>
      <c r="GJ90">
        <f t="shared" si="238"/>
        <v>1.1533880047717928</v>
      </c>
      <c r="GK90">
        <f t="shared" si="239"/>
        <v>1839.3642804905865</v>
      </c>
      <c r="GL90">
        <f t="shared" si="177"/>
        <v>374.97535891810708</v>
      </c>
      <c r="GQ90">
        <v>88</v>
      </c>
      <c r="GR90">
        <v>-2.0224719101123583</v>
      </c>
      <c r="GS90">
        <f t="shared" si="240"/>
        <v>0.64835637241208177</v>
      </c>
      <c r="GT90">
        <f t="shared" si="241"/>
        <v>0</v>
      </c>
      <c r="GU90">
        <f t="shared" si="178"/>
        <v>4.0903926271935314</v>
      </c>
      <c r="GZ90">
        <v>88</v>
      </c>
      <c r="HA90">
        <v>3.09375</v>
      </c>
      <c r="HB90">
        <f t="shared" si="242"/>
        <v>0.5641025641025641</v>
      </c>
      <c r="HC90">
        <f t="shared" si="243"/>
        <v>0</v>
      </c>
      <c r="HD90">
        <f t="shared" si="179"/>
        <v>9.5712890625</v>
      </c>
      <c r="HI90">
        <v>88</v>
      </c>
      <c r="HJ90">
        <v>4</v>
      </c>
      <c r="HK90">
        <f t="shared" si="244"/>
        <v>0.31428571428571428</v>
      </c>
      <c r="HL90">
        <f t="shared" si="245"/>
        <v>0</v>
      </c>
      <c r="HM90">
        <f t="shared" si="180"/>
        <v>16</v>
      </c>
      <c r="HR90">
        <v>167</v>
      </c>
      <c r="HS90">
        <v>54</v>
      </c>
      <c r="HT90" t="e">
        <f t="shared" si="246"/>
        <v>#DIV/0!</v>
      </c>
      <c r="HU90" t="e">
        <f t="shared" si="247"/>
        <v>#NUM!</v>
      </c>
      <c r="HV90" t="e">
        <f t="shared" si="181"/>
        <v>#NUM!</v>
      </c>
      <c r="IA90">
        <v>88</v>
      </c>
      <c r="IB90">
        <v>0</v>
      </c>
      <c r="IC90">
        <f t="shared" si="248"/>
        <v>0.1349800704281372</v>
      </c>
      <c r="ID90">
        <f t="shared" si="249"/>
        <v>0</v>
      </c>
      <c r="IE90">
        <f t="shared" si="182"/>
        <v>0</v>
      </c>
      <c r="IJ90">
        <v>88</v>
      </c>
      <c r="IK90">
        <v>-16.100000000000001</v>
      </c>
      <c r="IL90">
        <f t="shared" si="250"/>
        <v>0.12258187396092106</v>
      </c>
      <c r="IM90">
        <f t="shared" si="251"/>
        <v>0</v>
      </c>
      <c r="IN90">
        <f t="shared" si="183"/>
        <v>259.21000000000004</v>
      </c>
      <c r="IS90">
        <v>88</v>
      </c>
      <c r="IT90">
        <v>157</v>
      </c>
      <c r="IU90">
        <f t="shared" si="252"/>
        <v>1.0074282479764396</v>
      </c>
      <c r="IV90">
        <f t="shared" si="253"/>
        <v>89.076417773459042</v>
      </c>
      <c r="IW90">
        <f t="shared" si="184"/>
        <v>4613.6130224856706</v>
      </c>
      <c r="JS90">
        <v>87.5</v>
      </c>
      <c r="JT90">
        <v>3917.5673913043479</v>
      </c>
      <c r="JU90">
        <f t="shared" si="256"/>
        <v>1.3348210261259075</v>
      </c>
      <c r="JV90">
        <f t="shared" si="257"/>
        <v>4015.0325752620556</v>
      </c>
      <c r="JW90">
        <f t="shared" si="186"/>
        <v>9499.4620839098061</v>
      </c>
      <c r="KB90">
        <v>88</v>
      </c>
      <c r="KC90">
        <v>7.9999999999999929</v>
      </c>
      <c r="KD90">
        <f t="shared" si="258"/>
        <v>0.89855400571761757</v>
      </c>
      <c r="KE90">
        <f t="shared" si="259"/>
        <v>0</v>
      </c>
      <c r="KF90">
        <f t="shared" si="187"/>
        <v>63.999999999999886</v>
      </c>
      <c r="KK90">
        <v>88</v>
      </c>
      <c r="KL90">
        <v>31.9</v>
      </c>
      <c r="KM90">
        <f t="shared" si="260"/>
        <v>0.47755126787552821</v>
      </c>
      <c r="KN90">
        <f t="shared" si="261"/>
        <v>0</v>
      </c>
      <c r="KO90">
        <f t="shared" si="188"/>
        <v>1017.6099999999999</v>
      </c>
      <c r="KT90">
        <v>88</v>
      </c>
      <c r="KU90">
        <v>-57.309803921568786</v>
      </c>
      <c r="KV90">
        <f t="shared" si="262"/>
        <v>0.18426439604303604</v>
      </c>
      <c r="KW90">
        <f t="shared" si="263"/>
        <v>0</v>
      </c>
      <c r="KX90">
        <f t="shared" si="189"/>
        <v>3284.4136255286612</v>
      </c>
      <c r="LC90">
        <v>88</v>
      </c>
      <c r="LD90">
        <v>4</v>
      </c>
      <c r="LE90">
        <f t="shared" si="264"/>
        <v>9.4202763386193447E-2</v>
      </c>
      <c r="LF90">
        <f t="shared" si="265"/>
        <v>0</v>
      </c>
      <c r="LG90">
        <f t="shared" si="190"/>
        <v>16</v>
      </c>
      <c r="LL90">
        <v>88</v>
      </c>
      <c r="LM90">
        <v>16</v>
      </c>
      <c r="LN90">
        <f t="shared" si="266"/>
        <v>0.85146927445009646</v>
      </c>
      <c r="LO90">
        <f t="shared" si="267"/>
        <v>0</v>
      </c>
      <c r="LP90">
        <f t="shared" si="191"/>
        <v>256</v>
      </c>
      <c r="LY90">
        <f t="shared" si="192"/>
        <v>0</v>
      </c>
      <c r="MH90">
        <f t="shared" si="193"/>
        <v>0</v>
      </c>
      <c r="MM90">
        <v>88</v>
      </c>
      <c r="MN90">
        <v>0</v>
      </c>
      <c r="MO90">
        <f t="shared" si="270"/>
        <v>0.38561863422223364</v>
      </c>
      <c r="MP90">
        <f t="shared" si="271"/>
        <v>0</v>
      </c>
      <c r="MQ90">
        <f t="shared" si="194"/>
        <v>0</v>
      </c>
      <c r="MZ90">
        <f t="shared" si="195"/>
        <v>0</v>
      </c>
      <c r="NE90">
        <v>88</v>
      </c>
      <c r="NF90">
        <v>3183.8</v>
      </c>
      <c r="NG90">
        <f t="shared" si="272"/>
        <v>1.2824433641337138</v>
      </c>
      <c r="NH90">
        <f t="shared" si="273"/>
        <v>3386.9417365593481</v>
      </c>
      <c r="NI90">
        <f t="shared" si="196"/>
        <v>41266.56513234751</v>
      </c>
      <c r="NN90">
        <v>88</v>
      </c>
      <c r="NO90">
        <v>622.9</v>
      </c>
      <c r="NP90" t="e">
        <f t="shared" si="274"/>
        <v>#DIV/0!</v>
      </c>
      <c r="NQ90" t="e">
        <f t="shared" si="275"/>
        <v>#NUM!</v>
      </c>
      <c r="NR90" t="e">
        <f t="shared" si="197"/>
        <v>#NUM!</v>
      </c>
      <c r="NW90">
        <v>88</v>
      </c>
      <c r="NX90">
        <v>-33.994949494949587</v>
      </c>
      <c r="NY90" t="e">
        <f t="shared" si="276"/>
        <v>#DIV/0!</v>
      </c>
      <c r="NZ90" t="e">
        <f t="shared" si="277"/>
        <v>#NUM!</v>
      </c>
      <c r="OA90" t="e">
        <f t="shared" si="198"/>
        <v>#NUM!</v>
      </c>
      <c r="OF90">
        <v>88</v>
      </c>
      <c r="OG90">
        <f>136-(136)</f>
        <v>0</v>
      </c>
      <c r="OH90">
        <f t="shared" si="278"/>
        <v>0.11291677416491312</v>
      </c>
      <c r="OI90">
        <f t="shared" si="279"/>
        <v>0</v>
      </c>
      <c r="OJ90">
        <f t="shared" si="199"/>
        <v>0</v>
      </c>
      <c r="OO90">
        <v>88</v>
      </c>
      <c r="OP90">
        <v>0</v>
      </c>
      <c r="OQ90">
        <f t="shared" si="280"/>
        <v>0.11665096057171431</v>
      </c>
      <c r="OR90">
        <f t="shared" si="281"/>
        <v>0</v>
      </c>
      <c r="OS90">
        <f t="shared" si="200"/>
        <v>0</v>
      </c>
      <c r="PB90">
        <f t="shared" si="201"/>
        <v>0</v>
      </c>
      <c r="PG90">
        <v>88</v>
      </c>
      <c r="PH90">
        <v>584.9</v>
      </c>
      <c r="PI90">
        <f t="shared" si="282"/>
        <v>1.0764017969551836</v>
      </c>
      <c r="PJ90">
        <f t="shared" si="283"/>
        <v>916.17813592228208</v>
      </c>
      <c r="PK90">
        <f t="shared" si="202"/>
        <v>109745.20334014202</v>
      </c>
      <c r="QC90">
        <f t="shared" si="203"/>
        <v>0</v>
      </c>
      <c r="QL90">
        <f t="shared" si="204"/>
        <v>0</v>
      </c>
    </row>
    <row r="91" spans="1:454" x14ac:dyDescent="0.25">
      <c r="J91">
        <v>89</v>
      </c>
      <c r="K91">
        <v>0</v>
      </c>
      <c r="L91">
        <f t="shared" si="208"/>
        <v>0.73215544101379271</v>
      </c>
      <c r="M91">
        <f t="shared" si="209"/>
        <v>0</v>
      </c>
      <c r="N91">
        <f t="shared" si="210"/>
        <v>0</v>
      </c>
      <c r="AB91">
        <v>89</v>
      </c>
      <c r="AC91">
        <v>-13.900000000000006</v>
      </c>
      <c r="AD91">
        <f t="shared" si="211"/>
        <v>0.82891780304688401</v>
      </c>
      <c r="AE91">
        <f t="shared" si="212"/>
        <v>0</v>
      </c>
      <c r="AF91">
        <f t="shared" si="213"/>
        <v>193.21000000000015</v>
      </c>
      <c r="BC91">
        <v>89</v>
      </c>
      <c r="BD91">
        <v>159.9</v>
      </c>
      <c r="BE91">
        <f t="shared" si="214"/>
        <v>1.0093341215440301</v>
      </c>
      <c r="BF91">
        <f t="shared" si="215"/>
        <v>111.93085002565864</v>
      </c>
      <c r="BG91">
        <f t="shared" si="165"/>
        <v>2301.0393492608541</v>
      </c>
      <c r="BL91">
        <v>89</v>
      </c>
      <c r="BM91">
        <v>0</v>
      </c>
      <c r="BN91">
        <f t="shared" si="216"/>
        <v>0.40738498156669772</v>
      </c>
      <c r="BO91">
        <f t="shared" si="217"/>
        <v>0</v>
      </c>
      <c r="BP91">
        <f t="shared" si="166"/>
        <v>0</v>
      </c>
      <c r="CV91">
        <v>89</v>
      </c>
      <c r="CW91">
        <v>3.7849999999998118</v>
      </c>
      <c r="CX91">
        <f t="shared" si="220"/>
        <v>0.6202394273952595</v>
      </c>
      <c r="CY91">
        <f t="shared" si="221"/>
        <v>0</v>
      </c>
      <c r="CZ91">
        <f t="shared" si="168"/>
        <v>14.326224999998576</v>
      </c>
      <c r="DE91">
        <v>89</v>
      </c>
      <c r="DF91">
        <v>0</v>
      </c>
      <c r="DG91">
        <f t="shared" si="222"/>
        <v>0.23072759291489439</v>
      </c>
      <c r="DH91">
        <f t="shared" si="223"/>
        <v>0</v>
      </c>
      <c r="DI91">
        <f t="shared" si="169"/>
        <v>0</v>
      </c>
      <c r="EO91">
        <v>89</v>
      </c>
      <c r="EP91">
        <v>-13.540229885057457</v>
      </c>
      <c r="EQ91">
        <f t="shared" si="228"/>
        <v>0.71636894931417927</v>
      </c>
      <c r="ER91">
        <f t="shared" si="229"/>
        <v>0</v>
      </c>
      <c r="ES91">
        <f t="shared" si="172"/>
        <v>183.33782534020307</v>
      </c>
      <c r="EX91">
        <v>89</v>
      </c>
      <c r="EY91">
        <v>4</v>
      </c>
      <c r="EZ91">
        <f t="shared" si="230"/>
        <v>0.28657256119708147</v>
      </c>
      <c r="FA91">
        <f t="shared" si="231"/>
        <v>0</v>
      </c>
      <c r="FB91">
        <f t="shared" si="173"/>
        <v>16</v>
      </c>
      <c r="FY91">
        <v>89</v>
      </c>
      <c r="FZ91">
        <v>605</v>
      </c>
      <c r="GA91">
        <f t="shared" si="236"/>
        <v>1.0566789560019454</v>
      </c>
      <c r="GB91">
        <f t="shared" si="237"/>
        <v>679.67014292011561</v>
      </c>
      <c r="GC91">
        <f t="shared" si="176"/>
        <v>5575.6302437104914</v>
      </c>
      <c r="GH91">
        <v>89</v>
      </c>
      <c r="GI91">
        <v>1920</v>
      </c>
      <c r="GJ91">
        <f t="shared" si="238"/>
        <v>1.1664946866441994</v>
      </c>
      <c r="GK91">
        <f t="shared" si="239"/>
        <v>1996.5340833557173</v>
      </c>
      <c r="GL91">
        <f t="shared" si="177"/>
        <v>5857.4659150998777</v>
      </c>
      <c r="GQ91">
        <v>89</v>
      </c>
      <c r="GR91">
        <v>1.9775280898876417</v>
      </c>
      <c r="GS91">
        <f t="shared" si="240"/>
        <v>0.65572405846221904</v>
      </c>
      <c r="GT91">
        <f t="shared" si="241"/>
        <v>0</v>
      </c>
      <c r="GU91">
        <f t="shared" si="178"/>
        <v>3.9106173462946647</v>
      </c>
      <c r="GZ91">
        <v>89</v>
      </c>
      <c r="HA91">
        <v>1.09375</v>
      </c>
      <c r="HB91">
        <f t="shared" si="242"/>
        <v>0.57051282051282048</v>
      </c>
      <c r="HC91">
        <f t="shared" si="243"/>
        <v>0</v>
      </c>
      <c r="HD91">
        <f t="shared" si="179"/>
        <v>1.1962890625</v>
      </c>
      <c r="HI91">
        <v>89</v>
      </c>
      <c r="HJ91">
        <v>4</v>
      </c>
      <c r="HK91">
        <f t="shared" si="244"/>
        <v>0.31785714285714284</v>
      </c>
      <c r="HL91">
        <f t="shared" si="245"/>
        <v>0</v>
      </c>
      <c r="HM91">
        <f t="shared" si="180"/>
        <v>16</v>
      </c>
      <c r="HR91">
        <v>168</v>
      </c>
      <c r="HS91">
        <v>80</v>
      </c>
      <c r="HT91" t="e">
        <f t="shared" si="246"/>
        <v>#DIV/0!</v>
      </c>
      <c r="HU91" t="e">
        <f t="shared" si="247"/>
        <v>#NUM!</v>
      </c>
      <c r="HV91" t="e">
        <f t="shared" si="181"/>
        <v>#NUM!</v>
      </c>
      <c r="IA91">
        <v>89</v>
      </c>
      <c r="IB91">
        <v>0</v>
      </c>
      <c r="IC91">
        <f t="shared" si="248"/>
        <v>0.13651393486482058</v>
      </c>
      <c r="ID91">
        <f t="shared" si="249"/>
        <v>0</v>
      </c>
      <c r="IE91">
        <f t="shared" si="182"/>
        <v>0</v>
      </c>
      <c r="IJ91">
        <v>89</v>
      </c>
      <c r="IK91">
        <v>-16.100000000000001</v>
      </c>
      <c r="IL91">
        <f t="shared" si="250"/>
        <v>0.12397484980138607</v>
      </c>
      <c r="IM91">
        <f t="shared" si="251"/>
        <v>0</v>
      </c>
      <c r="IN91">
        <f t="shared" si="183"/>
        <v>259.21000000000004</v>
      </c>
      <c r="IS91">
        <v>89</v>
      </c>
      <c r="IT91">
        <v>257</v>
      </c>
      <c r="IU91">
        <f t="shared" si="252"/>
        <v>1.0188762962488991</v>
      </c>
      <c r="IV91">
        <f t="shared" si="253"/>
        <v>226.35658583498625</v>
      </c>
      <c r="IW91">
        <f t="shared" si="184"/>
        <v>939.01883168856546</v>
      </c>
      <c r="JW91">
        <f t="shared" si="186"/>
        <v>0</v>
      </c>
      <c r="KB91">
        <v>89</v>
      </c>
      <c r="KC91">
        <v>79.900000000000006</v>
      </c>
      <c r="KD91">
        <f t="shared" si="258"/>
        <v>0.90876484669168145</v>
      </c>
      <c r="KE91">
        <f t="shared" si="259"/>
        <v>0</v>
      </c>
      <c r="KF91">
        <f t="shared" si="187"/>
        <v>6384.0100000000011</v>
      </c>
      <c r="KK91">
        <v>89</v>
      </c>
      <c r="KL91">
        <v>31.9</v>
      </c>
      <c r="KM91">
        <f t="shared" si="260"/>
        <v>0.48297798682865917</v>
      </c>
      <c r="KN91">
        <f t="shared" si="261"/>
        <v>0</v>
      </c>
      <c r="KO91">
        <f t="shared" si="188"/>
        <v>1017.6099999999999</v>
      </c>
      <c r="KT91">
        <v>89</v>
      </c>
      <c r="KU91">
        <v>14.590196078431219</v>
      </c>
      <c r="KV91">
        <f t="shared" si="262"/>
        <v>0.1863583096344342</v>
      </c>
      <c r="KW91">
        <f t="shared" si="263"/>
        <v>0</v>
      </c>
      <c r="KX91">
        <f t="shared" si="189"/>
        <v>212.87382160706974</v>
      </c>
      <c r="LC91">
        <v>89</v>
      </c>
      <c r="LD91">
        <v>4</v>
      </c>
      <c r="LE91">
        <f t="shared" si="264"/>
        <v>9.5273249333763826E-2</v>
      </c>
      <c r="LF91">
        <f t="shared" si="265"/>
        <v>0</v>
      </c>
      <c r="LG91">
        <f t="shared" si="190"/>
        <v>16</v>
      </c>
      <c r="LL91">
        <v>89</v>
      </c>
      <c r="LM91">
        <v>20</v>
      </c>
      <c r="LN91">
        <f t="shared" si="266"/>
        <v>0.86114506165975668</v>
      </c>
      <c r="LO91">
        <f t="shared" si="267"/>
        <v>0</v>
      </c>
      <c r="LP91">
        <f t="shared" si="191"/>
        <v>400</v>
      </c>
      <c r="LY91">
        <f t="shared" si="192"/>
        <v>0</v>
      </c>
      <c r="MH91">
        <f t="shared" si="193"/>
        <v>0</v>
      </c>
      <c r="MM91">
        <v>89</v>
      </c>
      <c r="MN91">
        <v>0</v>
      </c>
      <c r="MO91">
        <f t="shared" si="270"/>
        <v>0.39000066415657719</v>
      </c>
      <c r="MP91">
        <f t="shared" si="271"/>
        <v>0</v>
      </c>
      <c r="MQ91">
        <f t="shared" si="194"/>
        <v>0</v>
      </c>
      <c r="MZ91">
        <f t="shared" si="195"/>
        <v>0</v>
      </c>
      <c r="NE91">
        <v>89</v>
      </c>
      <c r="NF91">
        <v>3393.8</v>
      </c>
      <c r="NG91">
        <f t="shared" si="272"/>
        <v>1.297016584180688</v>
      </c>
      <c r="NH91">
        <f t="shared" si="273"/>
        <v>3561.6976468798057</v>
      </c>
      <c r="NI91">
        <f t="shared" si="196"/>
        <v>28189.619827775863</v>
      </c>
      <c r="NN91">
        <v>89</v>
      </c>
      <c r="NO91">
        <v>636.9</v>
      </c>
      <c r="NP91" t="e">
        <f t="shared" si="274"/>
        <v>#DIV/0!</v>
      </c>
      <c r="NQ91" t="e">
        <f t="shared" si="275"/>
        <v>#NUM!</v>
      </c>
      <c r="NR91" t="e">
        <f t="shared" si="197"/>
        <v>#NUM!</v>
      </c>
      <c r="NW91">
        <v>89</v>
      </c>
      <c r="NX91">
        <v>-33.994949494949587</v>
      </c>
      <c r="NY91" t="e">
        <f t="shared" si="276"/>
        <v>#DIV/0!</v>
      </c>
      <c r="NZ91" t="e">
        <f t="shared" si="277"/>
        <v>#NUM!</v>
      </c>
      <c r="OA91" t="e">
        <f t="shared" si="198"/>
        <v>#NUM!</v>
      </c>
      <c r="OF91">
        <v>89</v>
      </c>
      <c r="OG91">
        <f>144-(136)</f>
        <v>8</v>
      </c>
      <c r="OH91">
        <f t="shared" si="278"/>
        <v>0.11419991932587804</v>
      </c>
      <c r="OI91">
        <f t="shared" si="279"/>
        <v>0</v>
      </c>
      <c r="OJ91">
        <f t="shared" si="199"/>
        <v>64</v>
      </c>
      <c r="OO91">
        <v>89</v>
      </c>
      <c r="OP91">
        <v>0</v>
      </c>
      <c r="OQ91">
        <f t="shared" si="280"/>
        <v>0.11797653966912017</v>
      </c>
      <c r="OR91">
        <f t="shared" si="281"/>
        <v>0</v>
      </c>
      <c r="OS91">
        <f t="shared" si="200"/>
        <v>0</v>
      </c>
      <c r="PB91">
        <f t="shared" si="201"/>
        <v>0</v>
      </c>
      <c r="PG91">
        <v>89</v>
      </c>
      <c r="PH91">
        <v>741.9</v>
      </c>
      <c r="PI91">
        <f t="shared" si="282"/>
        <v>1.088633635556947</v>
      </c>
      <c r="PJ91">
        <f t="shared" si="283"/>
        <v>1062.8571871445913</v>
      </c>
      <c r="PK91">
        <f t="shared" si="202"/>
        <v>103013.51597976823</v>
      </c>
      <c r="QC91">
        <f t="shared" si="203"/>
        <v>0</v>
      </c>
      <c r="QL91">
        <f t="shared" si="204"/>
        <v>0</v>
      </c>
    </row>
    <row r="92" spans="1:454" x14ac:dyDescent="0.25">
      <c r="J92">
        <v>90</v>
      </c>
      <c r="K92">
        <v>0</v>
      </c>
      <c r="L92">
        <f t="shared" si="208"/>
        <v>0.74038190664316117</v>
      </c>
      <c r="M92">
        <f t="shared" si="209"/>
        <v>0</v>
      </c>
      <c r="N92">
        <f t="shared" si="210"/>
        <v>0</v>
      </c>
      <c r="AB92">
        <v>90</v>
      </c>
      <c r="AC92">
        <v>-1.7999999999999972</v>
      </c>
      <c r="AD92">
        <f t="shared" si="211"/>
        <v>0.83823148622718613</v>
      </c>
      <c r="AE92">
        <f t="shared" si="212"/>
        <v>0</v>
      </c>
      <c r="AF92">
        <f t="shared" si="213"/>
        <v>3.2399999999999896</v>
      </c>
      <c r="BC92">
        <v>90</v>
      </c>
      <c r="BD92">
        <v>200.9</v>
      </c>
      <c r="BE92">
        <f t="shared" si="214"/>
        <v>1.0206749543703675</v>
      </c>
      <c r="BF92">
        <f t="shared" si="215"/>
        <v>247.92533566236193</v>
      </c>
      <c r="BG92">
        <f t="shared" si="165"/>
        <v>2211.3821941578085</v>
      </c>
      <c r="BL92">
        <v>90</v>
      </c>
      <c r="BM92">
        <v>0</v>
      </c>
      <c r="BN92">
        <f t="shared" si="216"/>
        <v>0.41196234091014378</v>
      </c>
      <c r="BO92">
        <f t="shared" si="217"/>
        <v>0</v>
      </c>
      <c r="BP92">
        <f t="shared" si="166"/>
        <v>0</v>
      </c>
      <c r="CV92">
        <v>90</v>
      </c>
      <c r="CW92">
        <v>-4.215000000000181</v>
      </c>
      <c r="CX92">
        <f t="shared" si="220"/>
        <v>0.62720840972554337</v>
      </c>
      <c r="CY92">
        <f t="shared" si="221"/>
        <v>0</v>
      </c>
      <c r="CZ92">
        <f t="shared" si="168"/>
        <v>17.766225000001526</v>
      </c>
      <c r="DE92">
        <v>90</v>
      </c>
      <c r="DF92">
        <v>0</v>
      </c>
      <c r="DG92">
        <f t="shared" si="222"/>
        <v>0.2333200377791067</v>
      </c>
      <c r="DH92">
        <f t="shared" si="223"/>
        <v>0</v>
      </c>
      <c r="DI92">
        <f t="shared" si="169"/>
        <v>0</v>
      </c>
      <c r="EO92">
        <v>90</v>
      </c>
      <c r="EP92">
        <v>-13.540229885057457</v>
      </c>
      <c r="EQ92">
        <f t="shared" si="228"/>
        <v>0.72441803863231602</v>
      </c>
      <c r="ER92">
        <f t="shared" si="229"/>
        <v>0</v>
      </c>
      <c r="ES92">
        <f t="shared" si="172"/>
        <v>183.33782534020307</v>
      </c>
      <c r="EX92">
        <v>90</v>
      </c>
      <c r="EY92">
        <v>4</v>
      </c>
      <c r="EZ92">
        <f t="shared" si="230"/>
        <v>0.28979247761502619</v>
      </c>
      <c r="FA92">
        <f t="shared" si="231"/>
        <v>0</v>
      </c>
      <c r="FB92">
        <f t="shared" si="173"/>
        <v>16</v>
      </c>
      <c r="FY92">
        <v>90</v>
      </c>
      <c r="FZ92">
        <v>709</v>
      </c>
      <c r="GA92">
        <f t="shared" si="236"/>
        <v>1.0685517532603941</v>
      </c>
      <c r="GB92">
        <f t="shared" si="237"/>
        <v>822.04372173540833</v>
      </c>
      <c r="GC92">
        <f t="shared" si="176"/>
        <v>12778.883023792429</v>
      </c>
      <c r="GH92">
        <v>90</v>
      </c>
      <c r="GI92">
        <v>2040</v>
      </c>
      <c r="GJ92">
        <f t="shared" si="238"/>
        <v>1.1796013685166062</v>
      </c>
      <c r="GK92">
        <f t="shared" si="239"/>
        <v>2153.7038862208483</v>
      </c>
      <c r="GL92">
        <f t="shared" si="177"/>
        <v>12928.573741723614</v>
      </c>
      <c r="GQ92">
        <v>90</v>
      </c>
      <c r="GR92">
        <v>1.9775280898876417</v>
      </c>
      <c r="GS92">
        <f t="shared" si="240"/>
        <v>0.66309174451235642</v>
      </c>
      <c r="GT92">
        <f t="shared" si="241"/>
        <v>0</v>
      </c>
      <c r="GU92">
        <f t="shared" si="178"/>
        <v>3.9106173462946647</v>
      </c>
      <c r="GZ92">
        <v>90</v>
      </c>
      <c r="HA92">
        <v>-0.40625</v>
      </c>
      <c r="HB92">
        <f t="shared" si="242"/>
        <v>0.57692307692307687</v>
      </c>
      <c r="HC92">
        <f t="shared" si="243"/>
        <v>0</v>
      </c>
      <c r="HD92">
        <f t="shared" si="179"/>
        <v>0.1650390625</v>
      </c>
      <c r="HI92">
        <v>90</v>
      </c>
      <c r="HJ92">
        <v>4</v>
      </c>
      <c r="HK92">
        <f t="shared" si="244"/>
        <v>0.32142857142857145</v>
      </c>
      <c r="HL92">
        <f t="shared" si="245"/>
        <v>0</v>
      </c>
      <c r="HM92">
        <f t="shared" si="180"/>
        <v>16</v>
      </c>
      <c r="HR92">
        <v>169</v>
      </c>
      <c r="HS92">
        <v>50</v>
      </c>
      <c r="HT92" t="e">
        <f t="shared" si="246"/>
        <v>#DIV/0!</v>
      </c>
      <c r="HU92" t="e">
        <f t="shared" si="247"/>
        <v>#NUM!</v>
      </c>
      <c r="HV92" t="e">
        <f t="shared" si="181"/>
        <v>#NUM!</v>
      </c>
      <c r="IA92">
        <v>90</v>
      </c>
      <c r="IB92">
        <v>4</v>
      </c>
      <c r="IC92">
        <f t="shared" si="248"/>
        <v>0.13804779930150396</v>
      </c>
      <c r="ID92">
        <f t="shared" si="249"/>
        <v>0</v>
      </c>
      <c r="IE92">
        <f t="shared" si="182"/>
        <v>16</v>
      </c>
      <c r="IJ92">
        <v>90</v>
      </c>
      <c r="IK92">
        <v>-20.100000000000001</v>
      </c>
      <c r="IL92">
        <f t="shared" si="250"/>
        <v>0.12536782564185109</v>
      </c>
      <c r="IM92">
        <f t="shared" si="251"/>
        <v>0</v>
      </c>
      <c r="IN92">
        <f t="shared" si="183"/>
        <v>404.01000000000005</v>
      </c>
      <c r="IS92">
        <v>90</v>
      </c>
      <c r="IT92">
        <v>357</v>
      </c>
      <c r="IU92">
        <f t="shared" si="252"/>
        <v>1.0303243445213588</v>
      </c>
      <c r="IV92">
        <f t="shared" si="253"/>
        <v>363.63675389651343</v>
      </c>
      <c r="IW92">
        <f t="shared" si="184"/>
        <v>44.046502282886138</v>
      </c>
      <c r="JW92">
        <f t="shared" si="186"/>
        <v>0</v>
      </c>
      <c r="KB92">
        <v>90</v>
      </c>
      <c r="KC92">
        <v>28.1</v>
      </c>
      <c r="KD92">
        <f t="shared" si="258"/>
        <v>0.91897568766574533</v>
      </c>
      <c r="KE92">
        <f t="shared" si="259"/>
        <v>0</v>
      </c>
      <c r="KF92">
        <f t="shared" si="187"/>
        <v>789.61000000000013</v>
      </c>
      <c r="KK92">
        <v>90</v>
      </c>
      <c r="KL92">
        <v>31.9</v>
      </c>
      <c r="KM92">
        <f t="shared" si="260"/>
        <v>0.48840470578179018</v>
      </c>
      <c r="KN92">
        <f t="shared" si="261"/>
        <v>0</v>
      </c>
      <c r="KO92">
        <f t="shared" si="188"/>
        <v>1017.6099999999999</v>
      </c>
      <c r="KT92">
        <v>90</v>
      </c>
      <c r="KU92">
        <v>-45.209803921568778</v>
      </c>
      <c r="KV92">
        <f t="shared" si="262"/>
        <v>0.18845222322583233</v>
      </c>
      <c r="KW92">
        <f t="shared" si="263"/>
        <v>0</v>
      </c>
      <c r="KX92">
        <f t="shared" si="189"/>
        <v>2043.9263706266956</v>
      </c>
      <c r="LC92">
        <v>90</v>
      </c>
      <c r="LD92">
        <v>8</v>
      </c>
      <c r="LE92">
        <f t="shared" si="264"/>
        <v>9.6343735281334206E-2</v>
      </c>
      <c r="LF92">
        <f t="shared" si="265"/>
        <v>0</v>
      </c>
      <c r="LG92">
        <f t="shared" si="190"/>
        <v>64</v>
      </c>
      <c r="LL92">
        <v>90</v>
      </c>
      <c r="LM92">
        <v>20</v>
      </c>
      <c r="LN92">
        <f t="shared" si="266"/>
        <v>0.8708208488694168</v>
      </c>
      <c r="LO92">
        <f t="shared" si="267"/>
        <v>0</v>
      </c>
      <c r="LP92">
        <f t="shared" si="191"/>
        <v>400</v>
      </c>
      <c r="LY92">
        <f t="shared" si="192"/>
        <v>0</v>
      </c>
      <c r="MH92">
        <f t="shared" si="193"/>
        <v>0</v>
      </c>
      <c r="MM92">
        <v>90</v>
      </c>
      <c r="MN92">
        <v>0</v>
      </c>
      <c r="MO92">
        <f t="shared" si="270"/>
        <v>0.39438269409092075</v>
      </c>
      <c r="MP92">
        <f t="shared" si="271"/>
        <v>0</v>
      </c>
      <c r="MQ92">
        <f t="shared" si="194"/>
        <v>0</v>
      </c>
      <c r="MZ92">
        <f t="shared" si="195"/>
        <v>0</v>
      </c>
      <c r="NE92">
        <v>90</v>
      </c>
      <c r="NF92">
        <v>3563.8</v>
      </c>
      <c r="NG92">
        <f t="shared" si="272"/>
        <v>1.3115898042276619</v>
      </c>
      <c r="NH92">
        <f t="shared" si="273"/>
        <v>3736.4535572002637</v>
      </c>
      <c r="NI92">
        <f t="shared" si="196"/>
        <v>29809.250813904677</v>
      </c>
      <c r="NN92">
        <v>90</v>
      </c>
      <c r="NO92">
        <v>669.9</v>
      </c>
      <c r="NP92" t="e">
        <f t="shared" si="274"/>
        <v>#DIV/0!</v>
      </c>
      <c r="NQ92" t="e">
        <f t="shared" si="275"/>
        <v>#NUM!</v>
      </c>
      <c r="NR92" t="e">
        <f t="shared" si="197"/>
        <v>#NUM!</v>
      </c>
      <c r="NW92">
        <v>90</v>
      </c>
      <c r="NX92">
        <v>-30.19494949494959</v>
      </c>
      <c r="NY92" t="e">
        <f t="shared" si="276"/>
        <v>#DIV/0!</v>
      </c>
      <c r="NZ92" t="e">
        <f t="shared" si="277"/>
        <v>#NUM!</v>
      </c>
      <c r="OA92" t="e">
        <f t="shared" si="198"/>
        <v>#NUM!</v>
      </c>
      <c r="OF92">
        <v>90</v>
      </c>
      <c r="OG92">
        <f>128-(136)</f>
        <v>-8</v>
      </c>
      <c r="OH92">
        <f t="shared" si="278"/>
        <v>0.11548306448684297</v>
      </c>
      <c r="OI92">
        <f t="shared" si="279"/>
        <v>0</v>
      </c>
      <c r="OJ92">
        <f t="shared" si="199"/>
        <v>64</v>
      </c>
      <c r="OO92">
        <v>90</v>
      </c>
      <c r="OP92">
        <v>0</v>
      </c>
      <c r="OQ92">
        <f t="shared" si="280"/>
        <v>0.11930211876652601</v>
      </c>
      <c r="OR92">
        <f t="shared" si="281"/>
        <v>0</v>
      </c>
      <c r="OS92">
        <f t="shared" si="200"/>
        <v>0</v>
      </c>
      <c r="PB92">
        <f t="shared" si="201"/>
        <v>0</v>
      </c>
      <c r="PG92">
        <v>90</v>
      </c>
      <c r="PH92">
        <v>1009.9</v>
      </c>
      <c r="PI92">
        <f t="shared" si="282"/>
        <v>1.1008654741587105</v>
      </c>
      <c r="PJ92">
        <f t="shared" si="283"/>
        <v>1209.5362383669005</v>
      </c>
      <c r="PK92">
        <f t="shared" si="202"/>
        <v>39854.627669285939</v>
      </c>
      <c r="QC92">
        <f t="shared" si="203"/>
        <v>0</v>
      </c>
      <c r="QL92">
        <f t="shared" si="204"/>
        <v>0</v>
      </c>
    </row>
    <row r="93" spans="1:454" x14ac:dyDescent="0.25">
      <c r="J93">
        <v>91</v>
      </c>
      <c r="K93">
        <v>12</v>
      </c>
      <c r="L93">
        <f t="shared" si="208"/>
        <v>0.74860837227252963</v>
      </c>
      <c r="M93">
        <f t="shared" si="209"/>
        <v>0</v>
      </c>
      <c r="N93">
        <f t="shared" si="210"/>
        <v>144</v>
      </c>
      <c r="AB93">
        <v>91</v>
      </c>
      <c r="AC93">
        <v>-9.7999999999999972</v>
      </c>
      <c r="AD93">
        <f t="shared" si="211"/>
        <v>0.84754516940748814</v>
      </c>
      <c r="AE93">
        <f t="shared" si="212"/>
        <v>0</v>
      </c>
      <c r="AF93">
        <f t="shared" si="213"/>
        <v>96.039999999999949</v>
      </c>
      <c r="BC93">
        <v>91</v>
      </c>
      <c r="BD93">
        <v>240.9</v>
      </c>
      <c r="BE93">
        <f t="shared" si="214"/>
        <v>1.0320157871967048</v>
      </c>
      <c r="BF93">
        <f t="shared" si="215"/>
        <v>383.91982129906523</v>
      </c>
      <c r="BG93">
        <f t="shared" si="165"/>
        <v>20454.669284416552</v>
      </c>
      <c r="BL93">
        <v>91</v>
      </c>
      <c r="BM93">
        <v>0</v>
      </c>
      <c r="BN93">
        <f t="shared" si="216"/>
        <v>0.41653970025358983</v>
      </c>
      <c r="BO93">
        <f t="shared" si="217"/>
        <v>0</v>
      </c>
      <c r="BP93">
        <f t="shared" si="166"/>
        <v>0</v>
      </c>
      <c r="CV93">
        <v>91</v>
      </c>
      <c r="CW93">
        <v>3.7849999999998118</v>
      </c>
      <c r="CX93">
        <f t="shared" si="220"/>
        <v>0.63417739205582713</v>
      </c>
      <c r="CY93">
        <f t="shared" si="221"/>
        <v>0</v>
      </c>
      <c r="CZ93">
        <f t="shared" si="168"/>
        <v>14.326224999998576</v>
      </c>
      <c r="DE93">
        <v>91</v>
      </c>
      <c r="DF93">
        <v>0</v>
      </c>
      <c r="DG93">
        <f t="shared" si="222"/>
        <v>0.23591248264331899</v>
      </c>
      <c r="DH93">
        <f t="shared" si="223"/>
        <v>0</v>
      </c>
      <c r="DI93">
        <f t="shared" si="169"/>
        <v>0</v>
      </c>
      <c r="EO93">
        <v>91</v>
      </c>
      <c r="EP93">
        <v>-5.5402298850574567</v>
      </c>
      <c r="EQ93">
        <f t="shared" si="228"/>
        <v>0.73246712795045288</v>
      </c>
      <c r="ER93">
        <f t="shared" si="229"/>
        <v>0</v>
      </c>
      <c r="ES93">
        <f t="shared" si="172"/>
        <v>30.69414717928376</v>
      </c>
      <c r="EX93">
        <v>91</v>
      </c>
      <c r="EY93">
        <v>4</v>
      </c>
      <c r="EZ93">
        <f t="shared" si="230"/>
        <v>0.29301239403297097</v>
      </c>
      <c r="FA93">
        <f t="shared" si="231"/>
        <v>0</v>
      </c>
      <c r="FB93">
        <f t="shared" si="173"/>
        <v>16</v>
      </c>
      <c r="FY93">
        <v>91</v>
      </c>
      <c r="FZ93">
        <v>826</v>
      </c>
      <c r="GA93">
        <f t="shared" si="236"/>
        <v>1.080424550518843</v>
      </c>
      <c r="GB93">
        <f t="shared" si="237"/>
        <v>964.41730055070104</v>
      </c>
      <c r="GC93">
        <f t="shared" si="176"/>
        <v>19159.349091743105</v>
      </c>
      <c r="GH93">
        <v>91</v>
      </c>
      <c r="GI93">
        <v>2200</v>
      </c>
      <c r="GJ93">
        <f t="shared" si="238"/>
        <v>1.1927080503890131</v>
      </c>
      <c r="GK93">
        <f t="shared" si="239"/>
        <v>2310.8736890859791</v>
      </c>
      <c r="GL93">
        <f t="shared" si="177"/>
        <v>12292.97493153436</v>
      </c>
      <c r="GQ93">
        <v>91</v>
      </c>
      <c r="GR93">
        <v>1.9775280898876417</v>
      </c>
      <c r="GS93">
        <f t="shared" si="240"/>
        <v>0.67045943056249369</v>
      </c>
      <c r="GT93">
        <f t="shared" si="241"/>
        <v>0</v>
      </c>
      <c r="GU93">
        <f t="shared" si="178"/>
        <v>3.9106173462946647</v>
      </c>
      <c r="GZ93">
        <v>91</v>
      </c>
      <c r="HA93">
        <v>-0.40625</v>
      </c>
      <c r="HB93">
        <f t="shared" si="242"/>
        <v>0.58333333333333337</v>
      </c>
      <c r="HC93">
        <f t="shared" si="243"/>
        <v>0</v>
      </c>
      <c r="HD93">
        <f t="shared" si="179"/>
        <v>0.1650390625</v>
      </c>
      <c r="HI93">
        <v>91</v>
      </c>
      <c r="HJ93">
        <v>4</v>
      </c>
      <c r="HK93">
        <f t="shared" si="244"/>
        <v>0.32500000000000001</v>
      </c>
      <c r="HL93">
        <f t="shared" si="245"/>
        <v>0</v>
      </c>
      <c r="HM93">
        <f t="shared" si="180"/>
        <v>16</v>
      </c>
      <c r="HR93">
        <v>170</v>
      </c>
      <c r="HS93">
        <v>44.1</v>
      </c>
      <c r="HT93" t="e">
        <f t="shared" si="246"/>
        <v>#DIV/0!</v>
      </c>
      <c r="HU93" t="e">
        <f t="shared" si="247"/>
        <v>#NUM!</v>
      </c>
      <c r="HV93" t="e">
        <f t="shared" si="181"/>
        <v>#NUM!</v>
      </c>
      <c r="IA93">
        <v>91</v>
      </c>
      <c r="IB93">
        <v>0</v>
      </c>
      <c r="IC93">
        <f t="shared" si="248"/>
        <v>0.13958166373818734</v>
      </c>
      <c r="ID93">
        <f t="shared" si="249"/>
        <v>0</v>
      </c>
      <c r="IE93">
        <f t="shared" si="182"/>
        <v>0</v>
      </c>
      <c r="IJ93">
        <v>91</v>
      </c>
      <c r="IK93">
        <v>-16.100000000000001</v>
      </c>
      <c r="IL93">
        <f t="shared" si="250"/>
        <v>0.12676080148231608</v>
      </c>
      <c r="IM93">
        <f t="shared" si="251"/>
        <v>0</v>
      </c>
      <c r="IN93">
        <f t="shared" si="183"/>
        <v>259.21000000000004</v>
      </c>
      <c r="IS93">
        <v>91</v>
      </c>
      <c r="IT93">
        <v>467</v>
      </c>
      <c r="IU93">
        <f t="shared" si="252"/>
        <v>1.0417723927938183</v>
      </c>
      <c r="IV93">
        <f t="shared" si="253"/>
        <v>500.91692195804063</v>
      </c>
      <c r="IW93">
        <f t="shared" si="184"/>
        <v>1150.3575951078187</v>
      </c>
      <c r="JW93">
        <f t="shared" si="186"/>
        <v>0</v>
      </c>
      <c r="KB93">
        <v>91</v>
      </c>
      <c r="KC93">
        <v>111.9</v>
      </c>
      <c r="KD93">
        <f t="shared" si="258"/>
        <v>0.92918652863980911</v>
      </c>
      <c r="KE93">
        <f t="shared" si="259"/>
        <v>0</v>
      </c>
      <c r="KF93">
        <f t="shared" si="187"/>
        <v>12521.61</v>
      </c>
      <c r="KK93">
        <v>91</v>
      </c>
      <c r="KL93">
        <v>72.099999999999994</v>
      </c>
      <c r="KM93">
        <f t="shared" si="260"/>
        <v>0.4938314247349212</v>
      </c>
      <c r="KN93">
        <f t="shared" si="261"/>
        <v>0</v>
      </c>
      <c r="KO93">
        <f t="shared" si="188"/>
        <v>5198.4099999999989</v>
      </c>
      <c r="KT93">
        <v>91</v>
      </c>
      <c r="KU93">
        <v>-49.209803921568778</v>
      </c>
      <c r="KV93">
        <f t="shared" si="262"/>
        <v>0.19054613681723045</v>
      </c>
      <c r="KW93">
        <f t="shared" si="263"/>
        <v>0</v>
      </c>
      <c r="KX93">
        <f t="shared" si="189"/>
        <v>2421.6048019992459</v>
      </c>
      <c r="LC93">
        <v>91</v>
      </c>
      <c r="LD93">
        <v>8</v>
      </c>
      <c r="LE93">
        <f t="shared" si="264"/>
        <v>9.7414221228904585E-2</v>
      </c>
      <c r="LF93">
        <f t="shared" si="265"/>
        <v>0</v>
      </c>
      <c r="LG93">
        <f t="shared" si="190"/>
        <v>64</v>
      </c>
      <c r="LL93">
        <v>91</v>
      </c>
      <c r="LM93">
        <v>20</v>
      </c>
      <c r="LN93">
        <f t="shared" si="266"/>
        <v>0.88049663607907702</v>
      </c>
      <c r="LO93">
        <f t="shared" si="267"/>
        <v>0</v>
      </c>
      <c r="LP93">
        <f t="shared" si="191"/>
        <v>400</v>
      </c>
      <c r="LY93">
        <f t="shared" si="192"/>
        <v>0</v>
      </c>
      <c r="MH93">
        <f t="shared" si="193"/>
        <v>0</v>
      </c>
      <c r="MM93">
        <v>91</v>
      </c>
      <c r="MN93">
        <v>0</v>
      </c>
      <c r="MO93">
        <f t="shared" si="270"/>
        <v>0.39876472402526431</v>
      </c>
      <c r="MP93">
        <f t="shared" si="271"/>
        <v>0</v>
      </c>
      <c r="MQ93">
        <f t="shared" si="194"/>
        <v>0</v>
      </c>
      <c r="MZ93">
        <f t="shared" si="195"/>
        <v>0</v>
      </c>
      <c r="NE93">
        <v>91</v>
      </c>
      <c r="NF93">
        <v>3763.8</v>
      </c>
      <c r="NG93">
        <f t="shared" si="272"/>
        <v>1.3261630242746358</v>
      </c>
      <c r="NH93">
        <f t="shared" si="273"/>
        <v>3911.2094675207213</v>
      </c>
      <c r="NI93">
        <f t="shared" si="196"/>
        <v>21729.551114742539</v>
      </c>
      <c r="NN93">
        <v>91</v>
      </c>
      <c r="NO93">
        <v>706.9</v>
      </c>
      <c r="NP93" t="e">
        <f t="shared" si="274"/>
        <v>#DIV/0!</v>
      </c>
      <c r="NQ93" t="e">
        <f t="shared" si="275"/>
        <v>#NUM!</v>
      </c>
      <c r="NR93" t="e">
        <f t="shared" si="197"/>
        <v>#NUM!</v>
      </c>
      <c r="NW93">
        <v>91</v>
      </c>
      <c r="NX93">
        <v>-2.19494949494959</v>
      </c>
      <c r="NY93" t="e">
        <f t="shared" si="276"/>
        <v>#DIV/0!</v>
      </c>
      <c r="NZ93" t="e">
        <f t="shared" si="277"/>
        <v>#NUM!</v>
      </c>
      <c r="OA93" t="e">
        <f t="shared" si="198"/>
        <v>#NUM!</v>
      </c>
      <c r="OF93">
        <v>91</v>
      </c>
      <c r="OG93">
        <f>132-(136)</f>
        <v>-4</v>
      </c>
      <c r="OH93">
        <f t="shared" si="278"/>
        <v>0.11676620964780789</v>
      </c>
      <c r="OI93">
        <f t="shared" si="279"/>
        <v>0</v>
      </c>
      <c r="OJ93">
        <f t="shared" si="199"/>
        <v>16</v>
      </c>
      <c r="OO93">
        <v>91</v>
      </c>
      <c r="OP93">
        <v>0</v>
      </c>
      <c r="OQ93">
        <f t="shared" si="280"/>
        <v>0.12062769786393185</v>
      </c>
      <c r="OR93">
        <f t="shared" si="281"/>
        <v>0</v>
      </c>
      <c r="OS93">
        <f t="shared" si="200"/>
        <v>0</v>
      </c>
      <c r="PB93">
        <f t="shared" si="201"/>
        <v>0</v>
      </c>
      <c r="PG93">
        <v>91</v>
      </c>
      <c r="PH93">
        <v>1149.9000000000001</v>
      </c>
      <c r="PI93">
        <f t="shared" si="282"/>
        <v>1.113097312760474</v>
      </c>
      <c r="PJ93">
        <f t="shared" si="283"/>
        <v>1356.21528958921</v>
      </c>
      <c r="PK93">
        <f t="shared" si="202"/>
        <v>42565.998718279545</v>
      </c>
      <c r="QC93">
        <f t="shared" si="203"/>
        <v>0</v>
      </c>
      <c r="QL93">
        <f t="shared" si="204"/>
        <v>0</v>
      </c>
    </row>
    <row r="94" spans="1:454" x14ac:dyDescent="0.25">
      <c r="J94">
        <v>92</v>
      </c>
      <c r="K94">
        <v>12</v>
      </c>
      <c r="L94">
        <f t="shared" si="208"/>
        <v>0.75683483790189809</v>
      </c>
      <c r="M94">
        <f t="shared" si="209"/>
        <v>0</v>
      </c>
      <c r="N94">
        <f t="shared" si="210"/>
        <v>144</v>
      </c>
      <c r="AB94">
        <v>92</v>
      </c>
      <c r="AC94">
        <v>50</v>
      </c>
      <c r="AD94">
        <f t="shared" si="211"/>
        <v>0.85685885258779027</v>
      </c>
      <c r="AE94">
        <f t="shared" si="212"/>
        <v>0</v>
      </c>
      <c r="AF94">
        <f t="shared" si="213"/>
        <v>2500</v>
      </c>
      <c r="BC94">
        <v>92</v>
      </c>
      <c r="BD94">
        <v>293.89999999999998</v>
      </c>
      <c r="BE94">
        <f t="shared" si="214"/>
        <v>1.0433566200230424</v>
      </c>
      <c r="BF94">
        <f t="shared" si="215"/>
        <v>519.91430693576854</v>
      </c>
      <c r="BG94">
        <f t="shared" si="165"/>
        <v>51082.466939655802</v>
      </c>
      <c r="BL94">
        <v>92</v>
      </c>
      <c r="BM94">
        <v>0</v>
      </c>
      <c r="BN94">
        <f t="shared" si="216"/>
        <v>0.42111705959703588</v>
      </c>
      <c r="BO94">
        <f t="shared" si="217"/>
        <v>0</v>
      </c>
      <c r="BP94">
        <f t="shared" si="166"/>
        <v>0</v>
      </c>
      <c r="CV94">
        <v>92</v>
      </c>
      <c r="CW94">
        <v>-8.215000000000181</v>
      </c>
      <c r="CX94">
        <f t="shared" si="220"/>
        <v>0.641146374386111</v>
      </c>
      <c r="CY94">
        <f t="shared" si="221"/>
        <v>0</v>
      </c>
      <c r="CZ94">
        <f t="shared" si="168"/>
        <v>67.486225000002975</v>
      </c>
      <c r="DE94">
        <v>92</v>
      </c>
      <c r="DF94">
        <v>0</v>
      </c>
      <c r="DG94">
        <f t="shared" si="222"/>
        <v>0.23850492750753127</v>
      </c>
      <c r="DH94">
        <f t="shared" si="223"/>
        <v>0</v>
      </c>
      <c r="DI94">
        <f t="shared" si="169"/>
        <v>0</v>
      </c>
      <c r="EO94">
        <v>92</v>
      </c>
      <c r="EP94">
        <v>-5.5402298850574567</v>
      </c>
      <c r="EQ94">
        <f t="shared" si="228"/>
        <v>0.74051621726858974</v>
      </c>
      <c r="ER94">
        <f t="shared" si="229"/>
        <v>0</v>
      </c>
      <c r="ES94">
        <f t="shared" si="172"/>
        <v>30.69414717928376</v>
      </c>
      <c r="EX94">
        <v>92</v>
      </c>
      <c r="EY94">
        <v>4</v>
      </c>
      <c r="EZ94">
        <f t="shared" si="230"/>
        <v>0.29623231045091569</v>
      </c>
      <c r="FA94">
        <f t="shared" si="231"/>
        <v>0</v>
      </c>
      <c r="FB94">
        <f t="shared" si="173"/>
        <v>16</v>
      </c>
      <c r="FY94">
        <v>92</v>
      </c>
      <c r="FZ94">
        <v>953</v>
      </c>
      <c r="GA94">
        <f t="shared" si="236"/>
        <v>1.0922973477772917</v>
      </c>
      <c r="GB94">
        <f t="shared" si="237"/>
        <v>1106.7908793659938</v>
      </c>
      <c r="GC94">
        <f t="shared" si="176"/>
        <v>23651.634576165645</v>
      </c>
      <c r="GH94">
        <v>92</v>
      </c>
      <c r="GI94">
        <v>2350</v>
      </c>
      <c r="GJ94">
        <f t="shared" si="238"/>
        <v>1.2058147322614197</v>
      </c>
      <c r="GK94">
        <f t="shared" si="239"/>
        <v>2468.0434919511099</v>
      </c>
      <c r="GL94">
        <f t="shared" si="177"/>
        <v>13934.265992011748</v>
      </c>
      <c r="GQ94">
        <v>92</v>
      </c>
      <c r="GR94">
        <v>1.9775280898876417</v>
      </c>
      <c r="GS94">
        <f t="shared" si="240"/>
        <v>0.67782711661263095</v>
      </c>
      <c r="GT94">
        <f t="shared" si="241"/>
        <v>0</v>
      </c>
      <c r="GU94">
        <f t="shared" si="178"/>
        <v>3.9106173462946647</v>
      </c>
      <c r="GZ94">
        <v>92</v>
      </c>
      <c r="HA94">
        <v>-0.40625</v>
      </c>
      <c r="HB94">
        <f t="shared" si="242"/>
        <v>0.58974358974358976</v>
      </c>
      <c r="HC94">
        <f t="shared" si="243"/>
        <v>0</v>
      </c>
      <c r="HD94">
        <f t="shared" si="179"/>
        <v>0.1650390625</v>
      </c>
      <c r="HI94">
        <v>92</v>
      </c>
      <c r="HJ94">
        <v>4</v>
      </c>
      <c r="HK94">
        <f t="shared" si="244"/>
        <v>0.32857142857142857</v>
      </c>
      <c r="HL94">
        <f t="shared" si="245"/>
        <v>0</v>
      </c>
      <c r="HM94">
        <f t="shared" si="180"/>
        <v>16</v>
      </c>
      <c r="HR94">
        <v>171</v>
      </c>
      <c r="HS94">
        <v>45.9</v>
      </c>
      <c r="HT94" t="e">
        <f t="shared" si="246"/>
        <v>#DIV/0!</v>
      </c>
      <c r="HU94" t="e">
        <f t="shared" si="247"/>
        <v>#NUM!</v>
      </c>
      <c r="HV94" t="e">
        <f t="shared" si="181"/>
        <v>#NUM!</v>
      </c>
      <c r="IA94">
        <v>92</v>
      </c>
      <c r="IB94">
        <v>0</v>
      </c>
      <c r="IC94">
        <f t="shared" si="248"/>
        <v>0.14111552817487072</v>
      </c>
      <c r="ID94">
        <f t="shared" si="249"/>
        <v>0</v>
      </c>
      <c r="IE94">
        <f t="shared" si="182"/>
        <v>0</v>
      </c>
      <c r="IJ94">
        <v>92</v>
      </c>
      <c r="IK94">
        <v>-20.100000000000001</v>
      </c>
      <c r="IL94">
        <f t="shared" si="250"/>
        <v>0.1281537773227811</v>
      </c>
      <c r="IM94">
        <f t="shared" si="251"/>
        <v>0</v>
      </c>
      <c r="IN94">
        <f t="shared" si="183"/>
        <v>404.01000000000005</v>
      </c>
      <c r="IS94">
        <v>92</v>
      </c>
      <c r="IT94">
        <v>644</v>
      </c>
      <c r="IU94">
        <f t="shared" si="252"/>
        <v>1.0532204410662778</v>
      </c>
      <c r="IV94">
        <f t="shared" si="253"/>
        <v>638.1970900195679</v>
      </c>
      <c r="IW94">
        <f t="shared" si="184"/>
        <v>33.67376424099853</v>
      </c>
      <c r="JW94">
        <f t="shared" si="186"/>
        <v>0</v>
      </c>
      <c r="KB94">
        <v>92</v>
      </c>
      <c r="KC94">
        <v>39.9</v>
      </c>
      <c r="KD94">
        <f t="shared" si="258"/>
        <v>0.93939736961387299</v>
      </c>
      <c r="KE94">
        <f t="shared" si="259"/>
        <v>0</v>
      </c>
      <c r="KF94">
        <f t="shared" si="187"/>
        <v>1592.01</v>
      </c>
      <c r="KK94">
        <v>92</v>
      </c>
      <c r="KL94">
        <v>96.2</v>
      </c>
      <c r="KM94">
        <f t="shared" si="260"/>
        <v>0.49925814368805221</v>
      </c>
      <c r="KN94">
        <f t="shared" si="261"/>
        <v>0</v>
      </c>
      <c r="KO94">
        <f t="shared" si="188"/>
        <v>9254.44</v>
      </c>
      <c r="KT94">
        <v>92</v>
      </c>
      <c r="KU94">
        <v>-25.409803921568781</v>
      </c>
      <c r="KV94">
        <f t="shared" si="262"/>
        <v>0.19264005040862861</v>
      </c>
      <c r="KW94">
        <f t="shared" si="263"/>
        <v>0</v>
      </c>
      <c r="KX94">
        <f t="shared" si="189"/>
        <v>645.65813533257221</v>
      </c>
      <c r="LC94">
        <v>92</v>
      </c>
      <c r="LD94">
        <v>8</v>
      </c>
      <c r="LE94">
        <f t="shared" si="264"/>
        <v>9.8484707176474964E-2</v>
      </c>
      <c r="LF94">
        <f t="shared" si="265"/>
        <v>0</v>
      </c>
      <c r="LG94">
        <f t="shared" si="190"/>
        <v>64</v>
      </c>
      <c r="LL94">
        <v>92</v>
      </c>
      <c r="LM94">
        <v>20</v>
      </c>
      <c r="LN94">
        <f t="shared" si="266"/>
        <v>0.89017242328873725</v>
      </c>
      <c r="LO94">
        <f t="shared" si="267"/>
        <v>0</v>
      </c>
      <c r="LP94">
        <f t="shared" si="191"/>
        <v>400</v>
      </c>
      <c r="LY94">
        <f t="shared" si="192"/>
        <v>0</v>
      </c>
      <c r="MH94">
        <f t="shared" si="193"/>
        <v>0</v>
      </c>
      <c r="MM94">
        <v>92</v>
      </c>
      <c r="MN94">
        <v>4</v>
      </c>
      <c r="MO94">
        <f t="shared" si="270"/>
        <v>0.40314675395960786</v>
      </c>
      <c r="MP94">
        <f t="shared" si="271"/>
        <v>0</v>
      </c>
      <c r="MQ94">
        <f t="shared" si="194"/>
        <v>16</v>
      </c>
      <c r="MZ94">
        <f t="shared" si="195"/>
        <v>0</v>
      </c>
      <c r="NE94">
        <v>91.65</v>
      </c>
      <c r="NF94">
        <v>3933.8</v>
      </c>
      <c r="NG94">
        <f t="shared" si="272"/>
        <v>1.3356356173051691</v>
      </c>
      <c r="NH94">
        <f t="shared" si="273"/>
        <v>4024.8008092290197</v>
      </c>
      <c r="NI94">
        <f t="shared" si="196"/>
        <v>8281.1472803364049</v>
      </c>
      <c r="NN94">
        <v>92</v>
      </c>
      <c r="NO94">
        <v>833.9</v>
      </c>
      <c r="NP94" t="e">
        <f t="shared" si="274"/>
        <v>#DIV/0!</v>
      </c>
      <c r="NQ94" t="e">
        <f t="shared" si="275"/>
        <v>#NUM!</v>
      </c>
      <c r="NR94" t="e">
        <f t="shared" si="197"/>
        <v>#NUM!</v>
      </c>
      <c r="NW94">
        <v>92</v>
      </c>
      <c r="NX94">
        <v>17.80505050505041</v>
      </c>
      <c r="NY94" t="e">
        <f t="shared" si="276"/>
        <v>#DIV/0!</v>
      </c>
      <c r="NZ94" t="e">
        <f t="shared" si="277"/>
        <v>#NUM!</v>
      </c>
      <c r="OA94" t="e">
        <f t="shared" si="198"/>
        <v>#NUM!</v>
      </c>
      <c r="OF94">
        <v>92</v>
      </c>
      <c r="OG94">
        <f>156-(136)</f>
        <v>20</v>
      </c>
      <c r="OH94">
        <f t="shared" si="278"/>
        <v>0.11804935480877281</v>
      </c>
      <c r="OI94">
        <f t="shared" si="279"/>
        <v>0</v>
      </c>
      <c r="OJ94">
        <f t="shared" si="199"/>
        <v>400</v>
      </c>
      <c r="OO94">
        <v>92</v>
      </c>
      <c r="OP94">
        <v>0</v>
      </c>
      <c r="OQ94">
        <f t="shared" si="280"/>
        <v>0.1219532769613377</v>
      </c>
      <c r="OR94">
        <f t="shared" si="281"/>
        <v>0</v>
      </c>
      <c r="OS94">
        <f t="shared" si="200"/>
        <v>0</v>
      </c>
      <c r="PB94">
        <f t="shared" si="201"/>
        <v>0</v>
      </c>
      <c r="PG94">
        <v>92</v>
      </c>
      <c r="PH94">
        <v>1309.9000000000001</v>
      </c>
      <c r="PI94">
        <f t="shared" si="282"/>
        <v>1.1253291513622374</v>
      </c>
      <c r="PJ94">
        <f t="shared" si="283"/>
        <v>1502.8943408115192</v>
      </c>
      <c r="PK94">
        <f t="shared" si="202"/>
        <v>37246.815585272794</v>
      </c>
      <c r="QC94">
        <f t="shared" si="203"/>
        <v>0</v>
      </c>
      <c r="QL94">
        <f t="shared" si="204"/>
        <v>0</v>
      </c>
    </row>
    <row r="95" spans="1:454" x14ac:dyDescent="0.25">
      <c r="J95">
        <v>93</v>
      </c>
      <c r="K95">
        <v>12</v>
      </c>
      <c r="L95">
        <f t="shared" si="208"/>
        <v>0.76506130353126656</v>
      </c>
      <c r="M95">
        <f t="shared" si="209"/>
        <v>0</v>
      </c>
      <c r="N95">
        <f t="shared" si="210"/>
        <v>144</v>
      </c>
      <c r="AB95">
        <v>93</v>
      </c>
      <c r="AC95">
        <v>-9.7999999999999972</v>
      </c>
      <c r="AD95">
        <f t="shared" si="211"/>
        <v>0.86617253576809228</v>
      </c>
      <c r="AE95">
        <f t="shared" si="212"/>
        <v>0</v>
      </c>
      <c r="AF95">
        <f t="shared" si="213"/>
        <v>96.039999999999949</v>
      </c>
      <c r="BC95">
        <v>93</v>
      </c>
      <c r="BD95">
        <v>350.9</v>
      </c>
      <c r="BE95">
        <f t="shared" si="214"/>
        <v>1.0546974528493798</v>
      </c>
      <c r="BF95">
        <f t="shared" si="215"/>
        <v>655.90879257247184</v>
      </c>
      <c r="BG95">
        <f t="shared" si="165"/>
        <v>93030.363546517168</v>
      </c>
      <c r="BL95">
        <v>93</v>
      </c>
      <c r="BM95">
        <v>0</v>
      </c>
      <c r="BN95">
        <f t="shared" si="216"/>
        <v>0.42569441894048193</v>
      </c>
      <c r="BO95">
        <f t="shared" si="217"/>
        <v>0</v>
      </c>
      <c r="BP95">
        <f t="shared" si="166"/>
        <v>0</v>
      </c>
      <c r="CV95">
        <v>93</v>
      </c>
      <c r="CW95">
        <v>-12.215000000000181</v>
      </c>
      <c r="CX95">
        <f t="shared" si="220"/>
        <v>0.64811535671639475</v>
      </c>
      <c r="CY95">
        <f t="shared" si="221"/>
        <v>0</v>
      </c>
      <c r="CZ95">
        <f t="shared" si="168"/>
        <v>149.20622500000442</v>
      </c>
      <c r="DE95">
        <v>93</v>
      </c>
      <c r="DF95">
        <v>0</v>
      </c>
      <c r="DG95">
        <f t="shared" si="222"/>
        <v>0.24109737237174358</v>
      </c>
      <c r="DH95">
        <f t="shared" si="223"/>
        <v>0</v>
      </c>
      <c r="DI95">
        <f t="shared" si="169"/>
        <v>0</v>
      </c>
      <c r="EO95">
        <v>93</v>
      </c>
      <c r="EP95">
        <v>-9.5402298850574567</v>
      </c>
      <c r="EQ95">
        <f t="shared" si="228"/>
        <v>0.7485653065867266</v>
      </c>
      <c r="ER95">
        <f t="shared" si="229"/>
        <v>0</v>
      </c>
      <c r="ES95">
        <f t="shared" si="172"/>
        <v>91.015986259743414</v>
      </c>
      <c r="EX95">
        <v>93</v>
      </c>
      <c r="EY95">
        <v>4</v>
      </c>
      <c r="EZ95">
        <f t="shared" si="230"/>
        <v>0.29945222686886042</v>
      </c>
      <c r="FA95">
        <f t="shared" si="231"/>
        <v>0</v>
      </c>
      <c r="FB95">
        <f t="shared" si="173"/>
        <v>16</v>
      </c>
      <c r="FY95">
        <v>93</v>
      </c>
      <c r="FZ95">
        <v>1104</v>
      </c>
      <c r="GA95">
        <f t="shared" si="236"/>
        <v>1.1041701450357406</v>
      </c>
      <c r="GB95">
        <f t="shared" si="237"/>
        <v>1249.1644581812866</v>
      </c>
      <c r="GC95">
        <f t="shared" si="176"/>
        <v>21072.719919066505</v>
      </c>
      <c r="GH95">
        <v>93</v>
      </c>
      <c r="GI95">
        <v>2500</v>
      </c>
      <c r="GJ95">
        <f t="shared" si="238"/>
        <v>1.2189214141338265</v>
      </c>
      <c r="GK95">
        <f t="shared" si="239"/>
        <v>2625.2132948162412</v>
      </c>
      <c r="GL95">
        <f t="shared" si="177"/>
        <v>15678.369198738925</v>
      </c>
      <c r="GQ95">
        <v>93</v>
      </c>
      <c r="GR95">
        <v>1.9775280898876417</v>
      </c>
      <c r="GS95">
        <f t="shared" si="240"/>
        <v>0.68519480266276822</v>
      </c>
      <c r="GT95">
        <f t="shared" si="241"/>
        <v>0</v>
      </c>
      <c r="GU95">
        <f t="shared" si="178"/>
        <v>3.9106173462946647</v>
      </c>
      <c r="GZ95">
        <v>93</v>
      </c>
      <c r="HA95">
        <v>-2.40625</v>
      </c>
      <c r="HB95">
        <f t="shared" si="242"/>
        <v>0.59615384615384615</v>
      </c>
      <c r="HC95">
        <f t="shared" si="243"/>
        <v>0</v>
      </c>
      <c r="HD95">
        <f t="shared" si="179"/>
        <v>5.7900390625</v>
      </c>
      <c r="HI95">
        <v>93</v>
      </c>
      <c r="HJ95">
        <v>4</v>
      </c>
      <c r="HK95">
        <f t="shared" si="244"/>
        <v>0.33214285714285713</v>
      </c>
      <c r="HL95">
        <f t="shared" si="245"/>
        <v>0</v>
      </c>
      <c r="HM95">
        <f t="shared" si="180"/>
        <v>16</v>
      </c>
      <c r="HR95">
        <v>172</v>
      </c>
      <c r="HS95">
        <v>40.1</v>
      </c>
      <c r="HT95" t="e">
        <f t="shared" si="246"/>
        <v>#DIV/0!</v>
      </c>
      <c r="HU95" t="e">
        <f t="shared" si="247"/>
        <v>#NUM!</v>
      </c>
      <c r="HV95" t="e">
        <f t="shared" si="181"/>
        <v>#NUM!</v>
      </c>
      <c r="IA95">
        <v>93</v>
      </c>
      <c r="IB95">
        <v>4</v>
      </c>
      <c r="IC95">
        <f t="shared" si="248"/>
        <v>0.1426493926115541</v>
      </c>
      <c r="ID95">
        <f t="shared" si="249"/>
        <v>0</v>
      </c>
      <c r="IE95">
        <f t="shared" si="182"/>
        <v>16</v>
      </c>
      <c r="IJ95">
        <v>93</v>
      </c>
      <c r="IK95">
        <v>-16.100000000000001</v>
      </c>
      <c r="IL95">
        <f t="shared" si="250"/>
        <v>0.12954675316324613</v>
      </c>
      <c r="IM95">
        <f t="shared" si="251"/>
        <v>0</v>
      </c>
      <c r="IN95">
        <f t="shared" si="183"/>
        <v>259.21000000000004</v>
      </c>
      <c r="IS95">
        <v>93</v>
      </c>
      <c r="IT95">
        <v>738</v>
      </c>
      <c r="IU95">
        <f t="shared" si="252"/>
        <v>1.0646684893387373</v>
      </c>
      <c r="IV95">
        <f t="shared" si="253"/>
        <v>775.4772580810951</v>
      </c>
      <c r="IW95">
        <f t="shared" si="184"/>
        <v>1404.544873277008</v>
      </c>
      <c r="JW95">
        <f t="shared" si="186"/>
        <v>0</v>
      </c>
      <c r="KB95">
        <v>93</v>
      </c>
      <c r="KC95">
        <v>36.1</v>
      </c>
      <c r="KD95">
        <f t="shared" si="258"/>
        <v>0.94960821058793676</v>
      </c>
      <c r="KE95">
        <f t="shared" si="259"/>
        <v>0</v>
      </c>
      <c r="KF95">
        <f t="shared" si="187"/>
        <v>1303.21</v>
      </c>
      <c r="KK95">
        <v>93</v>
      </c>
      <c r="KL95">
        <v>0</v>
      </c>
      <c r="KM95">
        <f t="shared" si="260"/>
        <v>0.50468486264118317</v>
      </c>
      <c r="KN95">
        <f t="shared" si="261"/>
        <v>0</v>
      </c>
      <c r="KO95">
        <f t="shared" si="188"/>
        <v>0</v>
      </c>
      <c r="KT95">
        <v>93</v>
      </c>
      <c r="KU95">
        <v>-69.309803921568772</v>
      </c>
      <c r="KV95">
        <f t="shared" si="262"/>
        <v>0.19473396400002674</v>
      </c>
      <c r="KW95">
        <f t="shared" si="263"/>
        <v>0</v>
      </c>
      <c r="KX95">
        <f t="shared" si="189"/>
        <v>4803.8489196463097</v>
      </c>
      <c r="LC95">
        <v>93</v>
      </c>
      <c r="LD95">
        <v>44</v>
      </c>
      <c r="LE95">
        <f t="shared" si="264"/>
        <v>9.9555193124045344E-2</v>
      </c>
      <c r="LF95">
        <f t="shared" si="265"/>
        <v>0</v>
      </c>
      <c r="LG95">
        <f t="shared" si="190"/>
        <v>1936</v>
      </c>
      <c r="LL95">
        <v>93</v>
      </c>
      <c r="LM95">
        <v>24</v>
      </c>
      <c r="LN95">
        <f t="shared" si="266"/>
        <v>0.89984821049839736</v>
      </c>
      <c r="LO95">
        <f t="shared" si="267"/>
        <v>0</v>
      </c>
      <c r="LP95">
        <f t="shared" si="191"/>
        <v>576</v>
      </c>
      <c r="LY95">
        <f t="shared" si="192"/>
        <v>0</v>
      </c>
      <c r="MH95">
        <f t="shared" si="193"/>
        <v>0</v>
      </c>
      <c r="MM95">
        <v>93</v>
      </c>
      <c r="MN95">
        <v>0</v>
      </c>
      <c r="MO95">
        <f t="shared" si="270"/>
        <v>0.40752878389395142</v>
      </c>
      <c r="MP95">
        <f t="shared" si="271"/>
        <v>0</v>
      </c>
      <c r="MQ95">
        <f t="shared" si="194"/>
        <v>0</v>
      </c>
      <c r="MZ95">
        <f t="shared" si="195"/>
        <v>0</v>
      </c>
      <c r="NI95">
        <f t="shared" si="196"/>
        <v>0</v>
      </c>
      <c r="NN95">
        <v>93</v>
      </c>
      <c r="NO95">
        <v>913.9</v>
      </c>
      <c r="NP95" t="e">
        <f t="shared" si="274"/>
        <v>#DIV/0!</v>
      </c>
      <c r="NQ95" t="e">
        <f t="shared" si="275"/>
        <v>#NUM!</v>
      </c>
      <c r="NR95" t="e">
        <f t="shared" si="197"/>
        <v>#NUM!</v>
      </c>
      <c r="NW95">
        <v>93</v>
      </c>
      <c r="NX95">
        <v>-30.19494949494959</v>
      </c>
      <c r="NY95" t="e">
        <f t="shared" si="276"/>
        <v>#DIV/0!</v>
      </c>
      <c r="NZ95" t="e">
        <f t="shared" si="277"/>
        <v>#NUM!</v>
      </c>
      <c r="OA95" t="e">
        <f t="shared" si="198"/>
        <v>#NUM!</v>
      </c>
      <c r="OF95">
        <v>93</v>
      </c>
      <c r="OG95">
        <f>156-(136)</f>
        <v>20</v>
      </c>
      <c r="OH95">
        <f t="shared" si="278"/>
        <v>0.11933249996973773</v>
      </c>
      <c r="OI95">
        <f t="shared" si="279"/>
        <v>0</v>
      </c>
      <c r="OJ95">
        <f t="shared" si="199"/>
        <v>400</v>
      </c>
      <c r="OO95">
        <v>93</v>
      </c>
      <c r="OP95">
        <v>0</v>
      </c>
      <c r="OQ95">
        <f t="shared" si="280"/>
        <v>0.12327885605874354</v>
      </c>
      <c r="OR95">
        <f t="shared" si="281"/>
        <v>0</v>
      </c>
      <c r="OS95">
        <f t="shared" si="200"/>
        <v>0</v>
      </c>
      <c r="PB95">
        <f t="shared" si="201"/>
        <v>0</v>
      </c>
      <c r="PG95">
        <v>93</v>
      </c>
      <c r="PH95">
        <v>1529.9</v>
      </c>
      <c r="PI95">
        <f t="shared" si="282"/>
        <v>1.1375609899640009</v>
      </c>
      <c r="PJ95">
        <f t="shared" si="283"/>
        <v>1649.5733920338284</v>
      </c>
      <c r="PK95">
        <f t="shared" si="202"/>
        <v>14321.72076088237</v>
      </c>
      <c r="QC95">
        <f t="shared" si="203"/>
        <v>0</v>
      </c>
      <c r="QL95">
        <f t="shared" si="204"/>
        <v>0</v>
      </c>
    </row>
    <row r="96" spans="1:454" x14ac:dyDescent="0.25">
      <c r="J96">
        <v>94</v>
      </c>
      <c r="K96">
        <v>12</v>
      </c>
      <c r="L96">
        <f t="shared" si="208"/>
        <v>0.77328776916063502</v>
      </c>
      <c r="M96">
        <f t="shared" si="209"/>
        <v>0</v>
      </c>
      <c r="N96">
        <f t="shared" si="210"/>
        <v>144</v>
      </c>
      <c r="AB96">
        <v>94</v>
      </c>
      <c r="AC96">
        <v>26</v>
      </c>
      <c r="AD96">
        <f t="shared" si="211"/>
        <v>0.8754862189483944</v>
      </c>
      <c r="AE96">
        <f t="shared" si="212"/>
        <v>0</v>
      </c>
      <c r="AF96">
        <f t="shared" si="213"/>
        <v>676</v>
      </c>
      <c r="BC96">
        <v>94</v>
      </c>
      <c r="BD96">
        <v>463.9</v>
      </c>
      <c r="BE96">
        <f t="shared" si="214"/>
        <v>1.0660382856757171</v>
      </c>
      <c r="BF96">
        <f t="shared" si="215"/>
        <v>791.90327820917514</v>
      </c>
      <c r="BG96">
        <f t="shared" si="165"/>
        <v>107586.15051596556</v>
      </c>
      <c r="BL96">
        <v>94</v>
      </c>
      <c r="BM96">
        <v>0</v>
      </c>
      <c r="BN96">
        <f t="shared" si="216"/>
        <v>0.43027177828392793</v>
      </c>
      <c r="BO96">
        <f t="shared" si="217"/>
        <v>0</v>
      </c>
      <c r="BP96">
        <f t="shared" si="166"/>
        <v>0</v>
      </c>
      <c r="CV96">
        <v>94</v>
      </c>
      <c r="CW96">
        <v>-12.215000000000181</v>
      </c>
      <c r="CX96">
        <f t="shared" si="220"/>
        <v>0.65508433904667862</v>
      </c>
      <c r="CY96">
        <f t="shared" si="221"/>
        <v>0</v>
      </c>
      <c r="CZ96">
        <f t="shared" si="168"/>
        <v>149.20622500000442</v>
      </c>
      <c r="DE96">
        <v>94</v>
      </c>
      <c r="DF96">
        <v>0</v>
      </c>
      <c r="DG96">
        <f t="shared" si="222"/>
        <v>0.24368981723595587</v>
      </c>
      <c r="DH96">
        <f t="shared" si="223"/>
        <v>0</v>
      </c>
      <c r="DI96">
        <f t="shared" si="169"/>
        <v>0</v>
      </c>
      <c r="EO96">
        <v>94</v>
      </c>
      <c r="EP96">
        <v>-9.5402298850574567</v>
      </c>
      <c r="EQ96">
        <f t="shared" si="228"/>
        <v>0.75661439590486346</v>
      </c>
      <c r="ER96">
        <f t="shared" si="229"/>
        <v>0</v>
      </c>
      <c r="ES96">
        <f t="shared" si="172"/>
        <v>91.015986259743414</v>
      </c>
      <c r="EX96">
        <v>94</v>
      </c>
      <c r="EY96">
        <v>4</v>
      </c>
      <c r="EZ96">
        <f t="shared" si="230"/>
        <v>0.30267214328680514</v>
      </c>
      <c r="FA96">
        <f t="shared" si="231"/>
        <v>0</v>
      </c>
      <c r="FB96">
        <f t="shared" si="173"/>
        <v>16</v>
      </c>
      <c r="FY96">
        <v>94</v>
      </c>
      <c r="FZ96">
        <v>1244</v>
      </c>
      <c r="GA96">
        <f t="shared" si="236"/>
        <v>1.1160429422941893</v>
      </c>
      <c r="GB96">
        <f t="shared" si="237"/>
        <v>1391.5380369965792</v>
      </c>
      <c r="GC96">
        <f t="shared" si="176"/>
        <v>21767.472360803971</v>
      </c>
      <c r="GH96">
        <v>94</v>
      </c>
      <c r="GI96">
        <v>2620</v>
      </c>
      <c r="GJ96">
        <f t="shared" si="238"/>
        <v>1.2320280960062331</v>
      </c>
      <c r="GK96">
        <f t="shared" si="239"/>
        <v>2782.383097681372</v>
      </c>
      <c r="GL96">
        <f t="shared" si="177"/>
        <v>26368.270412597991</v>
      </c>
      <c r="GQ96">
        <v>94</v>
      </c>
      <c r="GR96">
        <v>9.9775280898876417</v>
      </c>
      <c r="GS96">
        <f t="shared" si="240"/>
        <v>0.69256248871290549</v>
      </c>
      <c r="GT96">
        <f t="shared" si="241"/>
        <v>0</v>
      </c>
      <c r="GU96">
        <f t="shared" si="178"/>
        <v>99.551066784496939</v>
      </c>
      <c r="GZ96">
        <v>94</v>
      </c>
      <c r="HA96">
        <v>-4.40625</v>
      </c>
      <c r="HB96">
        <f t="shared" si="242"/>
        <v>0.60256410256410253</v>
      </c>
      <c r="HC96">
        <f t="shared" si="243"/>
        <v>0</v>
      </c>
      <c r="HD96">
        <f t="shared" si="179"/>
        <v>19.4150390625</v>
      </c>
      <c r="HI96">
        <v>94</v>
      </c>
      <c r="HJ96">
        <v>4</v>
      </c>
      <c r="HK96">
        <f t="shared" si="244"/>
        <v>0.33571428571428569</v>
      </c>
      <c r="HL96">
        <f t="shared" si="245"/>
        <v>0</v>
      </c>
      <c r="HM96">
        <f t="shared" si="180"/>
        <v>16</v>
      </c>
      <c r="HR96">
        <v>173</v>
      </c>
      <c r="HS96">
        <v>44.1</v>
      </c>
      <c r="HT96" t="e">
        <f t="shared" si="246"/>
        <v>#DIV/0!</v>
      </c>
      <c r="HU96" t="e">
        <f t="shared" si="247"/>
        <v>#NUM!</v>
      </c>
      <c r="HV96" t="e">
        <f t="shared" si="181"/>
        <v>#NUM!</v>
      </c>
      <c r="IA96">
        <v>94</v>
      </c>
      <c r="IB96">
        <v>4</v>
      </c>
      <c r="IC96">
        <f t="shared" si="248"/>
        <v>0.14418325704823748</v>
      </c>
      <c r="ID96">
        <f t="shared" si="249"/>
        <v>0</v>
      </c>
      <c r="IE96">
        <f t="shared" si="182"/>
        <v>16</v>
      </c>
      <c r="IJ96">
        <v>94</v>
      </c>
      <c r="IK96">
        <v>-12.100000000000009</v>
      </c>
      <c r="IL96">
        <f t="shared" si="250"/>
        <v>0.13093972900371112</v>
      </c>
      <c r="IM96">
        <f t="shared" si="251"/>
        <v>0</v>
      </c>
      <c r="IN96">
        <f t="shared" si="183"/>
        <v>146.4100000000002</v>
      </c>
      <c r="IS96">
        <v>94</v>
      </c>
      <c r="IT96">
        <v>916</v>
      </c>
      <c r="IU96">
        <f t="shared" si="252"/>
        <v>1.076116537611197</v>
      </c>
      <c r="IV96">
        <f t="shared" si="253"/>
        <v>912.75742614262231</v>
      </c>
      <c r="IW96">
        <f t="shared" si="184"/>
        <v>10.514285220549249</v>
      </c>
      <c r="JW96">
        <f t="shared" si="186"/>
        <v>0</v>
      </c>
      <c r="KB96">
        <v>94</v>
      </c>
      <c r="KC96">
        <v>55.9</v>
      </c>
      <c r="KD96">
        <f t="shared" si="258"/>
        <v>0.95981905156200065</v>
      </c>
      <c r="KE96">
        <f t="shared" si="259"/>
        <v>0</v>
      </c>
      <c r="KF96">
        <f t="shared" si="187"/>
        <v>3124.81</v>
      </c>
      <c r="KK96">
        <v>94</v>
      </c>
      <c r="KL96">
        <v>0</v>
      </c>
      <c r="KM96">
        <f t="shared" si="260"/>
        <v>0.51011158159431425</v>
      </c>
      <c r="KN96">
        <f t="shared" si="261"/>
        <v>0</v>
      </c>
      <c r="KO96">
        <f t="shared" si="188"/>
        <v>0</v>
      </c>
      <c r="KT96">
        <v>94</v>
      </c>
      <c r="KU96">
        <v>-61.309803921568786</v>
      </c>
      <c r="KV96">
        <f t="shared" si="262"/>
        <v>0.19682787759142487</v>
      </c>
      <c r="KW96">
        <f t="shared" si="263"/>
        <v>0</v>
      </c>
      <c r="KX96">
        <f t="shared" si="189"/>
        <v>3758.8920569012112</v>
      </c>
      <c r="LC96">
        <v>94</v>
      </c>
      <c r="LD96">
        <v>73</v>
      </c>
      <c r="LE96">
        <f t="shared" si="264"/>
        <v>0.10062567907161572</v>
      </c>
      <c r="LF96">
        <f t="shared" si="265"/>
        <v>0</v>
      </c>
      <c r="LG96">
        <f t="shared" si="190"/>
        <v>5329</v>
      </c>
      <c r="LL96">
        <v>94</v>
      </c>
      <c r="LM96">
        <v>20</v>
      </c>
      <c r="LN96">
        <f t="shared" si="266"/>
        <v>0.90952399770805759</v>
      </c>
      <c r="LO96">
        <f t="shared" si="267"/>
        <v>0</v>
      </c>
      <c r="LP96">
        <f t="shared" si="191"/>
        <v>400</v>
      </c>
      <c r="LY96">
        <f t="shared" si="192"/>
        <v>0</v>
      </c>
      <c r="MH96">
        <f t="shared" si="193"/>
        <v>0</v>
      </c>
      <c r="MM96">
        <v>94</v>
      </c>
      <c r="MN96">
        <v>8</v>
      </c>
      <c r="MO96">
        <f t="shared" si="270"/>
        <v>0.41191081382829503</v>
      </c>
      <c r="MP96">
        <f t="shared" si="271"/>
        <v>0</v>
      </c>
      <c r="MQ96">
        <f t="shared" si="194"/>
        <v>64</v>
      </c>
      <c r="MZ96">
        <f t="shared" si="195"/>
        <v>0</v>
      </c>
      <c r="NI96">
        <f t="shared" si="196"/>
        <v>0</v>
      </c>
      <c r="NN96">
        <v>94</v>
      </c>
      <c r="NO96">
        <v>951.9</v>
      </c>
      <c r="NP96" t="e">
        <f t="shared" si="274"/>
        <v>#DIV/0!</v>
      </c>
      <c r="NQ96" t="e">
        <f t="shared" si="275"/>
        <v>#NUM!</v>
      </c>
      <c r="NR96" t="e">
        <f t="shared" si="197"/>
        <v>#NUM!</v>
      </c>
      <c r="NW96">
        <v>94</v>
      </c>
      <c r="NX96">
        <v>-30.19494949494959</v>
      </c>
      <c r="NY96" t="e">
        <f t="shared" si="276"/>
        <v>#DIV/0!</v>
      </c>
      <c r="NZ96" t="e">
        <f t="shared" si="277"/>
        <v>#NUM!</v>
      </c>
      <c r="OA96" t="e">
        <f t="shared" si="198"/>
        <v>#NUM!</v>
      </c>
      <c r="OF96">
        <v>94</v>
      </c>
      <c r="OG96">
        <f>132-(136)</f>
        <v>-4</v>
      </c>
      <c r="OH96">
        <f t="shared" si="278"/>
        <v>0.12061564513070265</v>
      </c>
      <c r="OI96">
        <f t="shared" si="279"/>
        <v>0</v>
      </c>
      <c r="OJ96">
        <f t="shared" si="199"/>
        <v>16</v>
      </c>
      <c r="OO96">
        <v>94</v>
      </c>
      <c r="OP96">
        <v>0</v>
      </c>
      <c r="OQ96">
        <f t="shared" si="280"/>
        <v>0.12460443515614938</v>
      </c>
      <c r="OR96">
        <f t="shared" si="281"/>
        <v>0</v>
      </c>
      <c r="OS96">
        <f t="shared" si="200"/>
        <v>0</v>
      </c>
      <c r="PB96">
        <f t="shared" si="201"/>
        <v>0</v>
      </c>
      <c r="PG96">
        <v>94</v>
      </c>
      <c r="PH96">
        <v>1779.9</v>
      </c>
      <c r="PI96">
        <f t="shared" si="282"/>
        <v>1.1497928285657644</v>
      </c>
      <c r="PJ96">
        <f t="shared" si="283"/>
        <v>1796.2524432561377</v>
      </c>
      <c r="PK96">
        <f t="shared" si="202"/>
        <v>267.40240044519931</v>
      </c>
      <c r="QC96">
        <f t="shared" si="203"/>
        <v>0</v>
      </c>
      <c r="QL96">
        <f t="shared" si="204"/>
        <v>0</v>
      </c>
    </row>
    <row r="97" spans="10:454" x14ac:dyDescent="0.25">
      <c r="J97">
        <v>95</v>
      </c>
      <c r="K97">
        <v>12</v>
      </c>
      <c r="L97">
        <f t="shared" si="208"/>
        <v>0.78151423479000348</v>
      </c>
      <c r="M97">
        <f t="shared" si="209"/>
        <v>0</v>
      </c>
      <c r="N97">
        <f t="shared" si="210"/>
        <v>144</v>
      </c>
      <c r="AB97">
        <v>95</v>
      </c>
      <c r="AC97">
        <v>54</v>
      </c>
      <c r="AD97">
        <f t="shared" si="211"/>
        <v>0.88479990212869641</v>
      </c>
      <c r="AE97">
        <f t="shared" si="212"/>
        <v>0</v>
      </c>
      <c r="AF97">
        <f t="shared" si="213"/>
        <v>2916</v>
      </c>
      <c r="BC97">
        <v>95</v>
      </c>
      <c r="BD97">
        <v>684.9</v>
      </c>
      <c r="BE97">
        <f t="shared" si="214"/>
        <v>1.0773791185020545</v>
      </c>
      <c r="BF97">
        <f t="shared" si="215"/>
        <v>927.89776384587844</v>
      </c>
      <c r="BG97">
        <f t="shared" si="165"/>
        <v>59047.913234097323</v>
      </c>
      <c r="BL97">
        <v>95</v>
      </c>
      <c r="BM97">
        <v>0</v>
      </c>
      <c r="BN97">
        <f t="shared" si="216"/>
        <v>0.43484913762737398</v>
      </c>
      <c r="BO97">
        <f t="shared" si="217"/>
        <v>0</v>
      </c>
      <c r="BP97">
        <f t="shared" si="166"/>
        <v>0</v>
      </c>
      <c r="CV97">
        <v>95</v>
      </c>
      <c r="CW97">
        <v>-12.215000000000181</v>
      </c>
      <c r="CX97">
        <f t="shared" si="220"/>
        <v>0.66205332137696238</v>
      </c>
      <c r="CY97">
        <f t="shared" si="221"/>
        <v>0</v>
      </c>
      <c r="CZ97">
        <f t="shared" si="168"/>
        <v>149.20622500000442</v>
      </c>
      <c r="DE97">
        <v>95</v>
      </c>
      <c r="DF97">
        <v>0</v>
      </c>
      <c r="DG97">
        <f t="shared" si="222"/>
        <v>0.24628226210016818</v>
      </c>
      <c r="DH97">
        <f t="shared" si="223"/>
        <v>0</v>
      </c>
      <c r="DI97">
        <f t="shared" si="169"/>
        <v>0</v>
      </c>
      <c r="EO97">
        <v>95</v>
      </c>
      <c r="EP97">
        <v>6.4597701149425433</v>
      </c>
      <c r="EQ97">
        <f t="shared" si="228"/>
        <v>0.76466348522300032</v>
      </c>
      <c r="ER97">
        <f t="shared" si="229"/>
        <v>0</v>
      </c>
      <c r="ES97">
        <f t="shared" si="172"/>
        <v>41.728629937904799</v>
      </c>
      <c r="EX97">
        <v>95</v>
      </c>
      <c r="EY97">
        <v>4</v>
      </c>
      <c r="EZ97">
        <f t="shared" si="230"/>
        <v>0.30589205970474986</v>
      </c>
      <c r="FA97">
        <f t="shared" si="231"/>
        <v>0</v>
      </c>
      <c r="FB97">
        <f t="shared" si="173"/>
        <v>16</v>
      </c>
      <c r="FY97">
        <v>95</v>
      </c>
      <c r="FZ97">
        <v>1374</v>
      </c>
      <c r="GA97">
        <f t="shared" si="236"/>
        <v>1.1279157395526382</v>
      </c>
      <c r="GB97">
        <f t="shared" si="237"/>
        <v>1533.911615811872</v>
      </c>
      <c r="GC97">
        <f t="shared" si="176"/>
        <v>25571.724871563758</v>
      </c>
      <c r="GH97">
        <v>95</v>
      </c>
      <c r="GI97">
        <v>2670</v>
      </c>
      <c r="GJ97">
        <f t="shared" si="238"/>
        <v>1.2451347778786399</v>
      </c>
      <c r="GK97">
        <f t="shared" si="239"/>
        <v>2939.5529005465028</v>
      </c>
      <c r="GL97">
        <f t="shared" si="177"/>
        <v>72658.766193032818</v>
      </c>
      <c r="GQ97">
        <v>95</v>
      </c>
      <c r="GR97">
        <v>9.9775280898876417</v>
      </c>
      <c r="GS97">
        <f t="shared" si="240"/>
        <v>0.69993017476304287</v>
      </c>
      <c r="GT97">
        <f t="shared" si="241"/>
        <v>0</v>
      </c>
      <c r="GU97">
        <f t="shared" si="178"/>
        <v>99.551066784496939</v>
      </c>
      <c r="GZ97">
        <v>95</v>
      </c>
      <c r="HA97">
        <v>-6.90625</v>
      </c>
      <c r="HB97">
        <f t="shared" si="242"/>
        <v>0.60897435897435892</v>
      </c>
      <c r="HC97">
        <f t="shared" si="243"/>
        <v>0</v>
      </c>
      <c r="HD97">
        <f t="shared" si="179"/>
        <v>47.6962890625</v>
      </c>
      <c r="HI97">
        <v>95</v>
      </c>
      <c r="HJ97">
        <v>4</v>
      </c>
      <c r="HK97">
        <f t="shared" si="244"/>
        <v>0.3392857142857143</v>
      </c>
      <c r="HL97">
        <f t="shared" si="245"/>
        <v>0</v>
      </c>
      <c r="HM97">
        <f t="shared" si="180"/>
        <v>16</v>
      </c>
      <c r="HR97">
        <v>174</v>
      </c>
      <c r="HS97">
        <v>44.1</v>
      </c>
      <c r="HT97" t="e">
        <f t="shared" si="246"/>
        <v>#DIV/0!</v>
      </c>
      <c r="HU97" t="e">
        <f t="shared" si="247"/>
        <v>#NUM!</v>
      </c>
      <c r="HV97" t="e">
        <f t="shared" si="181"/>
        <v>#NUM!</v>
      </c>
      <c r="IA97">
        <v>95</v>
      </c>
      <c r="IB97">
        <v>0</v>
      </c>
      <c r="IC97">
        <f t="shared" si="248"/>
        <v>0.14571712148492083</v>
      </c>
      <c r="ID97">
        <f t="shared" si="249"/>
        <v>0</v>
      </c>
      <c r="IE97">
        <f t="shared" si="182"/>
        <v>0</v>
      </c>
      <c r="IJ97">
        <v>95</v>
      </c>
      <c r="IK97">
        <v>-16.100000000000001</v>
      </c>
      <c r="IL97">
        <f t="shared" si="250"/>
        <v>0.13233270484417614</v>
      </c>
      <c r="IM97">
        <f t="shared" si="251"/>
        <v>0</v>
      </c>
      <c r="IN97">
        <f t="shared" si="183"/>
        <v>259.21000000000004</v>
      </c>
      <c r="IS97">
        <v>95</v>
      </c>
      <c r="IT97">
        <v>1076</v>
      </c>
      <c r="IU97">
        <f t="shared" si="252"/>
        <v>1.0875645858836565</v>
      </c>
      <c r="IV97">
        <f t="shared" si="253"/>
        <v>1050.0375942041494</v>
      </c>
      <c r="IW97">
        <f t="shared" si="184"/>
        <v>674.04651470841679</v>
      </c>
      <c r="JW97">
        <f t="shared" si="186"/>
        <v>0</v>
      </c>
      <c r="KB97">
        <v>95</v>
      </c>
      <c r="KC97">
        <v>75.900000000000006</v>
      </c>
      <c r="KD97">
        <f t="shared" si="258"/>
        <v>0.97002989253606453</v>
      </c>
      <c r="KE97">
        <f t="shared" si="259"/>
        <v>0</v>
      </c>
      <c r="KF97">
        <f t="shared" si="187"/>
        <v>5760.8100000000013</v>
      </c>
      <c r="KK97">
        <v>95</v>
      </c>
      <c r="KL97">
        <v>56.1</v>
      </c>
      <c r="KM97">
        <f t="shared" si="260"/>
        <v>0.51553830054744521</v>
      </c>
      <c r="KN97">
        <f t="shared" si="261"/>
        <v>0</v>
      </c>
      <c r="KO97">
        <f t="shared" si="188"/>
        <v>3147.21</v>
      </c>
      <c r="KT97">
        <v>95</v>
      </c>
      <c r="KU97">
        <v>-33.609803921568783</v>
      </c>
      <c r="KV97">
        <f t="shared" si="262"/>
        <v>0.19892179118282302</v>
      </c>
      <c r="KW97">
        <f t="shared" si="263"/>
        <v>0</v>
      </c>
      <c r="KX97">
        <f t="shared" si="189"/>
        <v>1129.6189196463004</v>
      </c>
      <c r="LC97">
        <v>95</v>
      </c>
      <c r="LD97">
        <v>8</v>
      </c>
      <c r="LE97">
        <f t="shared" si="264"/>
        <v>0.10169616501918612</v>
      </c>
      <c r="LF97">
        <f t="shared" si="265"/>
        <v>0</v>
      </c>
      <c r="LG97">
        <f t="shared" si="190"/>
        <v>64</v>
      </c>
      <c r="LL97">
        <v>95</v>
      </c>
      <c r="LM97">
        <v>20</v>
      </c>
      <c r="LN97">
        <f t="shared" si="266"/>
        <v>0.91919978491771781</v>
      </c>
      <c r="LO97">
        <f t="shared" si="267"/>
        <v>0</v>
      </c>
      <c r="LP97">
        <f t="shared" si="191"/>
        <v>400</v>
      </c>
      <c r="LY97">
        <f t="shared" si="192"/>
        <v>0</v>
      </c>
      <c r="MH97">
        <f t="shared" si="193"/>
        <v>0</v>
      </c>
      <c r="MM97">
        <v>95</v>
      </c>
      <c r="MN97">
        <v>0</v>
      </c>
      <c r="MO97">
        <f t="shared" si="270"/>
        <v>0.41629284376263859</v>
      </c>
      <c r="MP97">
        <f t="shared" si="271"/>
        <v>0</v>
      </c>
      <c r="MQ97">
        <f t="shared" si="194"/>
        <v>0</v>
      </c>
      <c r="MZ97">
        <f t="shared" si="195"/>
        <v>0</v>
      </c>
      <c r="NI97">
        <f t="shared" si="196"/>
        <v>0</v>
      </c>
      <c r="NN97">
        <v>95</v>
      </c>
      <c r="NO97">
        <v>1021.9</v>
      </c>
      <c r="NP97" t="e">
        <f t="shared" si="274"/>
        <v>#DIV/0!</v>
      </c>
      <c r="NQ97" t="e">
        <f t="shared" si="275"/>
        <v>#NUM!</v>
      </c>
      <c r="NR97" t="e">
        <f t="shared" si="197"/>
        <v>#NUM!</v>
      </c>
      <c r="NW97">
        <v>95</v>
      </c>
      <c r="NX97">
        <v>-30.19494949494959</v>
      </c>
      <c r="NY97" t="e">
        <f t="shared" si="276"/>
        <v>#DIV/0!</v>
      </c>
      <c r="NZ97" t="e">
        <f t="shared" si="277"/>
        <v>#NUM!</v>
      </c>
      <c r="OA97" t="e">
        <f t="shared" si="198"/>
        <v>#NUM!</v>
      </c>
      <c r="OF97">
        <v>95</v>
      </c>
      <c r="OG97">
        <f>136-(136)</f>
        <v>0</v>
      </c>
      <c r="OH97">
        <f t="shared" si="278"/>
        <v>0.12189879029166757</v>
      </c>
      <c r="OI97">
        <f t="shared" si="279"/>
        <v>0</v>
      </c>
      <c r="OJ97">
        <f t="shared" si="199"/>
        <v>0</v>
      </c>
      <c r="OO97">
        <v>95</v>
      </c>
      <c r="OP97">
        <v>0</v>
      </c>
      <c r="OQ97">
        <f t="shared" si="280"/>
        <v>0.12593001425355524</v>
      </c>
      <c r="OR97">
        <f t="shared" si="281"/>
        <v>0</v>
      </c>
      <c r="OS97">
        <f t="shared" si="200"/>
        <v>0</v>
      </c>
      <c r="PB97">
        <f t="shared" si="201"/>
        <v>0</v>
      </c>
      <c r="PG97">
        <v>95</v>
      </c>
      <c r="PH97">
        <v>1939.9</v>
      </c>
      <c r="PI97">
        <f t="shared" si="282"/>
        <v>1.1620246671675278</v>
      </c>
      <c r="PJ97">
        <f t="shared" si="283"/>
        <v>1942.9314944784471</v>
      </c>
      <c r="PK97">
        <f t="shared" si="202"/>
        <v>9.1899587728548298</v>
      </c>
      <c r="QC97">
        <f t="shared" si="203"/>
        <v>0</v>
      </c>
      <c r="QL97">
        <f t="shared" si="204"/>
        <v>0</v>
      </c>
    </row>
    <row r="98" spans="10:454" x14ac:dyDescent="0.25">
      <c r="J98">
        <v>96</v>
      </c>
      <c r="K98">
        <v>12</v>
      </c>
      <c r="L98">
        <f t="shared" si="208"/>
        <v>0.78974070041937194</v>
      </c>
      <c r="M98">
        <f t="shared" si="209"/>
        <v>0</v>
      </c>
      <c r="N98">
        <f t="shared" si="210"/>
        <v>144</v>
      </c>
      <c r="AB98">
        <v>96</v>
      </c>
      <c r="AC98">
        <v>106</v>
      </c>
      <c r="AD98">
        <f t="shared" si="211"/>
        <v>0.89411358530899854</v>
      </c>
      <c r="AE98">
        <f t="shared" si="212"/>
        <v>0</v>
      </c>
      <c r="AF98">
        <f t="shared" si="213"/>
        <v>11236</v>
      </c>
      <c r="BC98">
        <v>96</v>
      </c>
      <c r="BD98">
        <v>914.9</v>
      </c>
      <c r="BE98">
        <f t="shared" si="214"/>
        <v>1.0887199513283921</v>
      </c>
      <c r="BF98">
        <f t="shared" si="215"/>
        <v>1063.8922494825817</v>
      </c>
      <c r="BG98">
        <f t="shared" si="165"/>
        <v>22198.690405879886</v>
      </c>
      <c r="BL98">
        <v>96</v>
      </c>
      <c r="BM98">
        <v>0</v>
      </c>
      <c r="BN98">
        <f t="shared" si="216"/>
        <v>0.43942649697082004</v>
      </c>
      <c r="BO98">
        <f t="shared" si="217"/>
        <v>0</v>
      </c>
      <c r="BP98">
        <f t="shared" si="166"/>
        <v>0</v>
      </c>
      <c r="CV98">
        <v>96</v>
      </c>
      <c r="CW98">
        <v>-8.215000000000181</v>
      </c>
      <c r="CX98">
        <f t="shared" si="220"/>
        <v>0.66902230370724625</v>
      </c>
      <c r="CY98">
        <f t="shared" si="221"/>
        <v>0</v>
      </c>
      <c r="CZ98">
        <f t="shared" si="168"/>
        <v>67.486225000002975</v>
      </c>
      <c r="DE98">
        <v>96</v>
      </c>
      <c r="DF98">
        <v>0</v>
      </c>
      <c r="DG98">
        <f t="shared" si="222"/>
        <v>0.24887470696438047</v>
      </c>
      <c r="DH98">
        <f t="shared" si="223"/>
        <v>0</v>
      </c>
      <c r="DI98">
        <f t="shared" si="169"/>
        <v>0</v>
      </c>
      <c r="EO98">
        <v>96</v>
      </c>
      <c r="EP98">
        <v>-9.5402298850574567</v>
      </c>
      <c r="EQ98">
        <f t="shared" si="228"/>
        <v>0.77271257454113718</v>
      </c>
      <c r="ER98">
        <f t="shared" si="229"/>
        <v>0</v>
      </c>
      <c r="ES98">
        <f t="shared" si="172"/>
        <v>91.015986259743414</v>
      </c>
      <c r="EX98">
        <v>96</v>
      </c>
      <c r="EY98">
        <v>4</v>
      </c>
      <c r="EZ98">
        <f t="shared" si="230"/>
        <v>0.30911197612269464</v>
      </c>
      <c r="FA98">
        <f t="shared" si="231"/>
        <v>0</v>
      </c>
      <c r="FB98">
        <f t="shared" si="173"/>
        <v>16</v>
      </c>
      <c r="FY98">
        <v>96</v>
      </c>
      <c r="FZ98">
        <v>1504</v>
      </c>
      <c r="GA98">
        <f t="shared" si="236"/>
        <v>1.1397885368110872</v>
      </c>
      <c r="GB98">
        <f t="shared" si="237"/>
        <v>1676.2851946271646</v>
      </c>
      <c r="GC98">
        <f t="shared" si="176"/>
        <v>29682.188287719997</v>
      </c>
      <c r="GH98">
        <v>96</v>
      </c>
      <c r="GI98">
        <v>2870</v>
      </c>
      <c r="GJ98">
        <f t="shared" si="238"/>
        <v>1.2582414597510467</v>
      </c>
      <c r="GK98">
        <f t="shared" si="239"/>
        <v>3096.7227034116336</v>
      </c>
      <c r="GL98">
        <f t="shared" si="177"/>
        <v>51403.18424227956</v>
      </c>
      <c r="GQ98">
        <v>96</v>
      </c>
      <c r="GR98">
        <v>13.977528089887642</v>
      </c>
      <c r="GS98">
        <f t="shared" si="240"/>
        <v>0.70729786081318013</v>
      </c>
      <c r="GT98">
        <f t="shared" si="241"/>
        <v>0</v>
      </c>
      <c r="GU98">
        <f t="shared" si="178"/>
        <v>195.37129150359806</v>
      </c>
      <c r="GZ98">
        <v>96</v>
      </c>
      <c r="HA98">
        <v>-2.40625</v>
      </c>
      <c r="HB98">
        <f t="shared" si="242"/>
        <v>0.61538461538461542</v>
      </c>
      <c r="HC98">
        <f t="shared" si="243"/>
        <v>0</v>
      </c>
      <c r="HD98">
        <f t="shared" si="179"/>
        <v>5.7900390625</v>
      </c>
      <c r="HI98">
        <v>96</v>
      </c>
      <c r="HJ98">
        <v>4</v>
      </c>
      <c r="HK98">
        <f t="shared" si="244"/>
        <v>0.34285714285714286</v>
      </c>
      <c r="HL98">
        <f t="shared" si="245"/>
        <v>0</v>
      </c>
      <c r="HM98">
        <f t="shared" si="180"/>
        <v>16</v>
      </c>
      <c r="HR98">
        <v>175</v>
      </c>
      <c r="HS98">
        <v>48.1</v>
      </c>
      <c r="HT98" t="e">
        <f t="shared" si="246"/>
        <v>#DIV/0!</v>
      </c>
      <c r="HU98" t="e">
        <f t="shared" si="247"/>
        <v>#NUM!</v>
      </c>
      <c r="HV98" t="e">
        <f t="shared" si="181"/>
        <v>#NUM!</v>
      </c>
      <c r="IA98">
        <v>96</v>
      </c>
      <c r="IB98">
        <v>4</v>
      </c>
      <c r="IC98">
        <f t="shared" si="248"/>
        <v>0.14725098592160421</v>
      </c>
      <c r="ID98">
        <f t="shared" si="249"/>
        <v>0</v>
      </c>
      <c r="IE98">
        <f t="shared" si="182"/>
        <v>16</v>
      </c>
      <c r="IJ98">
        <v>96</v>
      </c>
      <c r="IK98">
        <v>-16.100000000000001</v>
      </c>
      <c r="IL98">
        <f t="shared" si="250"/>
        <v>0.13372568068464113</v>
      </c>
      <c r="IM98">
        <f t="shared" si="251"/>
        <v>0</v>
      </c>
      <c r="IN98">
        <f t="shared" si="183"/>
        <v>259.21000000000004</v>
      </c>
      <c r="IS98">
        <v>96</v>
      </c>
      <c r="IT98">
        <v>1186</v>
      </c>
      <c r="IU98">
        <f t="shared" si="252"/>
        <v>1.0990126341561159</v>
      </c>
      <c r="IV98">
        <f t="shared" si="253"/>
        <v>1187.3177622656767</v>
      </c>
      <c r="IW98">
        <f t="shared" si="184"/>
        <v>1.7364973888414419</v>
      </c>
      <c r="JW98">
        <f t="shared" si="186"/>
        <v>0</v>
      </c>
      <c r="KB98">
        <v>96</v>
      </c>
      <c r="KC98">
        <v>143.9</v>
      </c>
      <c r="KD98">
        <f t="shared" si="258"/>
        <v>0.9802407335101283</v>
      </c>
      <c r="KE98">
        <f t="shared" si="259"/>
        <v>0</v>
      </c>
      <c r="KF98">
        <f t="shared" si="187"/>
        <v>20707.210000000003</v>
      </c>
      <c r="KK98">
        <v>96</v>
      </c>
      <c r="KL98">
        <v>0</v>
      </c>
      <c r="KM98">
        <f t="shared" si="260"/>
        <v>0.52096501950057617</v>
      </c>
      <c r="KN98">
        <f t="shared" si="261"/>
        <v>0</v>
      </c>
      <c r="KO98">
        <f t="shared" si="188"/>
        <v>0</v>
      </c>
      <c r="KT98">
        <v>96</v>
      </c>
      <c r="KU98">
        <v>-57.309803921568786</v>
      </c>
      <c r="KV98">
        <f t="shared" si="262"/>
        <v>0.20101570477422115</v>
      </c>
      <c r="KW98">
        <f t="shared" si="263"/>
        <v>0</v>
      </c>
      <c r="KX98">
        <f t="shared" si="189"/>
        <v>3284.4136255286612</v>
      </c>
      <c r="LC98">
        <v>96</v>
      </c>
      <c r="LD98">
        <v>4</v>
      </c>
      <c r="LE98">
        <f t="shared" si="264"/>
        <v>0.1027666509667565</v>
      </c>
      <c r="LF98">
        <f t="shared" si="265"/>
        <v>0</v>
      </c>
      <c r="LG98">
        <f t="shared" si="190"/>
        <v>16</v>
      </c>
      <c r="LL98">
        <v>96</v>
      </c>
      <c r="LM98">
        <v>24</v>
      </c>
      <c r="LN98">
        <f t="shared" si="266"/>
        <v>0.92887557212737792</v>
      </c>
      <c r="LO98">
        <f t="shared" si="267"/>
        <v>0</v>
      </c>
      <c r="LP98">
        <f t="shared" si="191"/>
        <v>576</v>
      </c>
      <c r="LY98">
        <f t="shared" si="192"/>
        <v>0</v>
      </c>
      <c r="MH98">
        <f t="shared" si="193"/>
        <v>0</v>
      </c>
      <c r="MM98">
        <v>96</v>
      </c>
      <c r="MN98">
        <v>0</v>
      </c>
      <c r="MO98">
        <f t="shared" si="270"/>
        <v>0.42067487369698214</v>
      </c>
      <c r="MP98">
        <f t="shared" si="271"/>
        <v>0</v>
      </c>
      <c r="MQ98">
        <f t="shared" si="194"/>
        <v>0</v>
      </c>
      <c r="MZ98">
        <f t="shared" si="195"/>
        <v>0</v>
      </c>
      <c r="NI98">
        <f t="shared" si="196"/>
        <v>0</v>
      </c>
      <c r="NN98">
        <v>96</v>
      </c>
      <c r="NO98">
        <v>1131.9000000000001</v>
      </c>
      <c r="NP98" t="e">
        <f t="shared" si="274"/>
        <v>#DIV/0!</v>
      </c>
      <c r="NQ98" t="e">
        <f t="shared" si="275"/>
        <v>#NUM!</v>
      </c>
      <c r="NR98" t="e">
        <f t="shared" si="197"/>
        <v>#NUM!</v>
      </c>
      <c r="NW98">
        <v>96</v>
      </c>
      <c r="NX98">
        <v>-33.994949494949587</v>
      </c>
      <c r="NY98" t="e">
        <f t="shared" si="276"/>
        <v>#DIV/0!</v>
      </c>
      <c r="NZ98" t="e">
        <f t="shared" si="277"/>
        <v>#NUM!</v>
      </c>
      <c r="OA98" t="e">
        <f t="shared" si="198"/>
        <v>#NUM!</v>
      </c>
      <c r="OF98">
        <v>96</v>
      </c>
      <c r="OG98">
        <f>136-(136)</f>
        <v>0</v>
      </c>
      <c r="OH98">
        <f t="shared" si="278"/>
        <v>0.12318193545263249</v>
      </c>
      <c r="OI98">
        <f t="shared" si="279"/>
        <v>0</v>
      </c>
      <c r="OJ98">
        <f t="shared" si="199"/>
        <v>0</v>
      </c>
      <c r="OO98">
        <v>96</v>
      </c>
      <c r="OP98">
        <v>0</v>
      </c>
      <c r="OQ98">
        <f t="shared" si="280"/>
        <v>0.12725559335096107</v>
      </c>
      <c r="OR98">
        <f t="shared" si="281"/>
        <v>0</v>
      </c>
      <c r="OS98">
        <f t="shared" si="200"/>
        <v>0</v>
      </c>
      <c r="PB98">
        <f t="shared" si="201"/>
        <v>0</v>
      </c>
      <c r="PG98">
        <v>96</v>
      </c>
      <c r="PH98">
        <v>2089.9</v>
      </c>
      <c r="PI98">
        <f t="shared" si="282"/>
        <v>1.1742565057692913</v>
      </c>
      <c r="PJ98">
        <f t="shared" si="283"/>
        <v>2089.6105457007561</v>
      </c>
      <c r="PK98">
        <f t="shared" si="202"/>
        <v>8.3783791350818329E-2</v>
      </c>
      <c r="QC98">
        <f t="shared" si="203"/>
        <v>0</v>
      </c>
      <c r="QL98">
        <f t="shared" si="204"/>
        <v>0</v>
      </c>
    </row>
    <row r="99" spans="10:454" x14ac:dyDescent="0.25">
      <c r="J99">
        <v>97</v>
      </c>
      <c r="K99">
        <v>12</v>
      </c>
      <c r="L99">
        <f t="shared" si="208"/>
        <v>0.79796716604874041</v>
      </c>
      <c r="M99">
        <f t="shared" si="209"/>
        <v>0</v>
      </c>
      <c r="N99">
        <f t="shared" si="210"/>
        <v>144</v>
      </c>
      <c r="AB99">
        <v>97</v>
      </c>
      <c r="AC99">
        <v>30</v>
      </c>
      <c r="AD99">
        <f t="shared" si="211"/>
        <v>0.90342726848930055</v>
      </c>
      <c r="AE99">
        <f t="shared" si="212"/>
        <v>0</v>
      </c>
      <c r="AF99">
        <f t="shared" si="213"/>
        <v>900</v>
      </c>
      <c r="BC99">
        <v>97</v>
      </c>
      <c r="BD99">
        <v>1079.9000000000001</v>
      </c>
      <c r="BE99">
        <f t="shared" si="214"/>
        <v>1.1000607841547294</v>
      </c>
      <c r="BF99">
        <f t="shared" si="215"/>
        <v>1199.886735119285</v>
      </c>
      <c r="BG99">
        <f t="shared" si="165"/>
        <v>14396.81660458545</v>
      </c>
      <c r="BL99">
        <v>97</v>
      </c>
      <c r="BM99">
        <v>0</v>
      </c>
      <c r="BN99">
        <f t="shared" si="216"/>
        <v>0.44400385631426609</v>
      </c>
      <c r="BO99">
        <f t="shared" si="217"/>
        <v>0</v>
      </c>
      <c r="BP99">
        <f t="shared" si="166"/>
        <v>0</v>
      </c>
      <c r="CV99">
        <v>97</v>
      </c>
      <c r="CW99">
        <v>-12.215000000000181</v>
      </c>
      <c r="CX99">
        <f t="shared" si="220"/>
        <v>0.67599128603753011</v>
      </c>
      <c r="CY99">
        <f t="shared" si="221"/>
        <v>0</v>
      </c>
      <c r="CZ99">
        <f t="shared" si="168"/>
        <v>149.20622500000442</v>
      </c>
      <c r="DE99">
        <v>97</v>
      </c>
      <c r="DF99">
        <v>0</v>
      </c>
      <c r="DG99">
        <f t="shared" si="222"/>
        <v>0.25146715182859275</v>
      </c>
      <c r="DH99">
        <f t="shared" si="223"/>
        <v>0</v>
      </c>
      <c r="DI99">
        <f t="shared" si="169"/>
        <v>0</v>
      </c>
      <c r="EO99">
        <v>97</v>
      </c>
      <c r="EP99">
        <v>-1.5402298850574567</v>
      </c>
      <c r="EQ99">
        <f t="shared" si="228"/>
        <v>0.78076166385927404</v>
      </c>
      <c r="ER99">
        <f t="shared" si="229"/>
        <v>0</v>
      </c>
      <c r="ES99">
        <f t="shared" si="172"/>
        <v>2.3723080988241065</v>
      </c>
      <c r="EX99">
        <v>97</v>
      </c>
      <c r="EY99">
        <v>4</v>
      </c>
      <c r="EZ99">
        <f t="shared" si="230"/>
        <v>0.31233189254063937</v>
      </c>
      <c r="FA99">
        <f t="shared" si="231"/>
        <v>0</v>
      </c>
      <c r="FB99">
        <f t="shared" si="173"/>
        <v>16</v>
      </c>
      <c r="FY99">
        <v>97</v>
      </c>
      <c r="FZ99">
        <v>1644</v>
      </c>
      <c r="GA99">
        <f t="shared" si="236"/>
        <v>1.1516613340695359</v>
      </c>
      <c r="GB99">
        <f t="shared" si="237"/>
        <v>1818.6587734424575</v>
      </c>
      <c r="GC99">
        <f t="shared" si="176"/>
        <v>30505.687140423684</v>
      </c>
      <c r="GH99">
        <v>97</v>
      </c>
      <c r="GI99">
        <v>3060</v>
      </c>
      <c r="GJ99">
        <f t="shared" si="238"/>
        <v>1.2713481416234533</v>
      </c>
      <c r="GK99">
        <f t="shared" si="239"/>
        <v>3253.8925062767648</v>
      </c>
      <c r="GL99">
        <f t="shared" si="177"/>
        <v>37594.303990285291</v>
      </c>
      <c r="GQ99">
        <v>97</v>
      </c>
      <c r="GR99">
        <v>9.9775280898876417</v>
      </c>
      <c r="GS99">
        <f t="shared" si="240"/>
        <v>0.7146655468633174</v>
      </c>
      <c r="GT99">
        <f t="shared" si="241"/>
        <v>0</v>
      </c>
      <c r="GU99">
        <f t="shared" si="178"/>
        <v>99.551066784496939</v>
      </c>
      <c r="GZ99">
        <v>97</v>
      </c>
      <c r="HA99">
        <v>-2.40625</v>
      </c>
      <c r="HB99">
        <f t="shared" si="242"/>
        <v>0.62179487179487181</v>
      </c>
      <c r="HC99">
        <f t="shared" si="243"/>
        <v>0</v>
      </c>
      <c r="HD99">
        <f t="shared" si="179"/>
        <v>5.7900390625</v>
      </c>
      <c r="HI99">
        <v>97</v>
      </c>
      <c r="HJ99">
        <v>4</v>
      </c>
      <c r="HK99">
        <f t="shared" si="244"/>
        <v>0.34642857142857142</v>
      </c>
      <c r="HL99">
        <f t="shared" si="245"/>
        <v>0</v>
      </c>
      <c r="HM99">
        <f t="shared" si="180"/>
        <v>16</v>
      </c>
      <c r="HR99">
        <v>176</v>
      </c>
      <c r="HS99">
        <v>48.1</v>
      </c>
      <c r="HT99" t="e">
        <f t="shared" si="246"/>
        <v>#DIV/0!</v>
      </c>
      <c r="HU99" t="e">
        <f t="shared" si="247"/>
        <v>#NUM!</v>
      </c>
      <c r="HV99" t="e">
        <f t="shared" si="181"/>
        <v>#NUM!</v>
      </c>
      <c r="IA99">
        <v>97</v>
      </c>
      <c r="IB99">
        <v>4</v>
      </c>
      <c r="IC99">
        <f t="shared" si="248"/>
        <v>0.14878485035828759</v>
      </c>
      <c r="ID99">
        <f t="shared" si="249"/>
        <v>0</v>
      </c>
      <c r="IE99">
        <f t="shared" si="182"/>
        <v>16</v>
      </c>
      <c r="IJ99">
        <v>97</v>
      </c>
      <c r="IK99">
        <v>-20.100000000000001</v>
      </c>
      <c r="IL99">
        <f t="shared" si="250"/>
        <v>0.13511865652510616</v>
      </c>
      <c r="IM99">
        <f t="shared" si="251"/>
        <v>0</v>
      </c>
      <c r="IN99">
        <f t="shared" si="183"/>
        <v>404.01000000000005</v>
      </c>
      <c r="IS99">
        <v>97</v>
      </c>
      <c r="IT99">
        <v>1276</v>
      </c>
      <c r="IU99">
        <f t="shared" si="252"/>
        <v>1.1104606824285754</v>
      </c>
      <c r="IV99">
        <f t="shared" si="253"/>
        <v>1324.5979303272038</v>
      </c>
      <c r="IW99">
        <f t="shared" si="184"/>
        <v>2361.7588320877562</v>
      </c>
      <c r="JW99">
        <f t="shared" si="186"/>
        <v>0</v>
      </c>
      <c r="KB99">
        <v>97</v>
      </c>
      <c r="KC99">
        <v>203.9</v>
      </c>
      <c r="KD99">
        <f t="shared" si="258"/>
        <v>0.99045157448419219</v>
      </c>
      <c r="KE99">
        <f t="shared" si="259"/>
        <v>0</v>
      </c>
      <c r="KF99">
        <f t="shared" si="187"/>
        <v>41575.21</v>
      </c>
      <c r="KK99">
        <v>97</v>
      </c>
      <c r="KL99">
        <v>24</v>
      </c>
      <c r="KM99">
        <f t="shared" si="260"/>
        <v>0.52639173845370724</v>
      </c>
      <c r="KN99">
        <f t="shared" si="261"/>
        <v>0</v>
      </c>
      <c r="KO99">
        <f t="shared" si="188"/>
        <v>576</v>
      </c>
      <c r="KT99">
        <v>97</v>
      </c>
      <c r="KU99">
        <v>-57.309803921568786</v>
      </c>
      <c r="KV99">
        <f t="shared" si="262"/>
        <v>0.20310961836561928</v>
      </c>
      <c r="KW99">
        <f t="shared" si="263"/>
        <v>0</v>
      </c>
      <c r="KX99">
        <f t="shared" si="189"/>
        <v>3284.4136255286612</v>
      </c>
      <c r="LC99">
        <v>97</v>
      </c>
      <c r="LD99">
        <v>0</v>
      </c>
      <c r="LE99">
        <f t="shared" si="264"/>
        <v>0.10383713691432687</v>
      </c>
      <c r="LF99">
        <f t="shared" si="265"/>
        <v>0</v>
      </c>
      <c r="LG99">
        <f t="shared" si="190"/>
        <v>0</v>
      </c>
      <c r="LL99">
        <v>97</v>
      </c>
      <c r="LM99">
        <v>32</v>
      </c>
      <c r="LN99">
        <f t="shared" si="266"/>
        <v>0.93855135933703815</v>
      </c>
      <c r="LO99">
        <f t="shared" si="267"/>
        <v>0</v>
      </c>
      <c r="LP99">
        <f t="shared" si="191"/>
        <v>1024</v>
      </c>
      <c r="LY99">
        <f t="shared" si="192"/>
        <v>0</v>
      </c>
      <c r="MH99">
        <f t="shared" si="193"/>
        <v>0</v>
      </c>
      <c r="MM99">
        <v>97</v>
      </c>
      <c r="MN99">
        <v>-4</v>
      </c>
      <c r="MO99">
        <f t="shared" si="270"/>
        <v>0.4250569036313257</v>
      </c>
      <c r="MP99">
        <f t="shared" si="271"/>
        <v>0</v>
      </c>
      <c r="MQ99">
        <f t="shared" si="194"/>
        <v>16</v>
      </c>
      <c r="MZ99">
        <f t="shared" si="195"/>
        <v>0</v>
      </c>
      <c r="NI99">
        <f t="shared" si="196"/>
        <v>0</v>
      </c>
      <c r="NN99">
        <v>97</v>
      </c>
      <c r="NO99">
        <v>1211.9000000000001</v>
      </c>
      <c r="NP99" t="e">
        <f t="shared" si="274"/>
        <v>#DIV/0!</v>
      </c>
      <c r="NQ99" t="e">
        <f t="shared" si="275"/>
        <v>#NUM!</v>
      </c>
      <c r="NR99" t="e">
        <f t="shared" si="197"/>
        <v>#NUM!</v>
      </c>
      <c r="NW99">
        <v>97</v>
      </c>
      <c r="NX99">
        <v>-26.19494949494959</v>
      </c>
      <c r="NY99" t="e">
        <f t="shared" si="276"/>
        <v>#DIV/0!</v>
      </c>
      <c r="NZ99" t="e">
        <f t="shared" si="277"/>
        <v>#NUM!</v>
      </c>
      <c r="OA99" t="e">
        <f t="shared" si="198"/>
        <v>#NUM!</v>
      </c>
      <c r="OF99">
        <v>97</v>
      </c>
      <c r="OG99">
        <f>132-(136)</f>
        <v>-4</v>
      </c>
      <c r="OH99">
        <f t="shared" si="278"/>
        <v>0.12446508061359741</v>
      </c>
      <c r="OI99">
        <f t="shared" si="279"/>
        <v>0</v>
      </c>
      <c r="OJ99">
        <f t="shared" si="199"/>
        <v>16</v>
      </c>
      <c r="OO99">
        <v>97</v>
      </c>
      <c r="OP99">
        <v>0</v>
      </c>
      <c r="OQ99">
        <f t="shared" si="280"/>
        <v>0.12858117244836692</v>
      </c>
      <c r="OR99">
        <f t="shared" si="281"/>
        <v>0</v>
      </c>
      <c r="OS99">
        <f t="shared" si="200"/>
        <v>0</v>
      </c>
      <c r="PB99">
        <f t="shared" si="201"/>
        <v>0</v>
      </c>
      <c r="PG99">
        <v>97</v>
      </c>
      <c r="PH99">
        <v>2259.9</v>
      </c>
      <c r="PI99">
        <f t="shared" si="282"/>
        <v>1.1864883443710548</v>
      </c>
      <c r="PJ99">
        <f t="shared" si="283"/>
        <v>2236.2895969230658</v>
      </c>
      <c r="PK99">
        <f t="shared" si="202"/>
        <v>557.4511334553082</v>
      </c>
      <c r="QC99">
        <f t="shared" si="203"/>
        <v>0</v>
      </c>
      <c r="QL99">
        <f t="shared" si="204"/>
        <v>0</v>
      </c>
    </row>
    <row r="100" spans="10:454" x14ac:dyDescent="0.25">
      <c r="J100">
        <v>98</v>
      </c>
      <c r="K100">
        <v>12</v>
      </c>
      <c r="L100">
        <f t="shared" si="208"/>
        <v>0.80619363167810887</v>
      </c>
      <c r="M100">
        <f t="shared" si="209"/>
        <v>0</v>
      </c>
      <c r="N100">
        <f t="shared" si="210"/>
        <v>144</v>
      </c>
      <c r="AB100">
        <v>98</v>
      </c>
      <c r="AC100">
        <v>5.7999999999999972</v>
      </c>
      <c r="AD100">
        <f t="shared" si="211"/>
        <v>0.91274095166960267</v>
      </c>
      <c r="AE100">
        <f t="shared" si="212"/>
        <v>0</v>
      </c>
      <c r="AF100">
        <f t="shared" si="213"/>
        <v>33.639999999999965</v>
      </c>
      <c r="BC100">
        <v>98</v>
      </c>
      <c r="BD100">
        <v>1239.9000000000001</v>
      </c>
      <c r="BE100">
        <f t="shared" si="214"/>
        <v>1.1114016169810668</v>
      </c>
      <c r="BF100">
        <f t="shared" si="215"/>
        <v>1335.8812207559884</v>
      </c>
      <c r="BG100">
        <f t="shared" si="165"/>
        <v>9212.3947378097509</v>
      </c>
      <c r="BL100">
        <v>98</v>
      </c>
      <c r="BM100">
        <v>0</v>
      </c>
      <c r="BN100">
        <f t="shared" si="216"/>
        <v>0.44858121565771214</v>
      </c>
      <c r="BO100">
        <f t="shared" si="217"/>
        <v>0</v>
      </c>
      <c r="BP100">
        <f t="shared" si="166"/>
        <v>0</v>
      </c>
      <c r="CV100">
        <v>98</v>
      </c>
      <c r="CW100">
        <v>-12.215000000000181</v>
      </c>
      <c r="CX100">
        <f t="shared" si="220"/>
        <v>0.68296026836781387</v>
      </c>
      <c r="CY100">
        <f t="shared" si="221"/>
        <v>0</v>
      </c>
      <c r="CZ100">
        <f t="shared" si="168"/>
        <v>149.20622500000442</v>
      </c>
      <c r="DE100">
        <v>98</v>
      </c>
      <c r="DF100">
        <v>0</v>
      </c>
      <c r="DG100">
        <f t="shared" si="222"/>
        <v>0.25405959669280509</v>
      </c>
      <c r="DH100">
        <f t="shared" si="223"/>
        <v>0</v>
      </c>
      <c r="DI100">
        <f t="shared" si="169"/>
        <v>0</v>
      </c>
      <c r="EO100">
        <v>98</v>
      </c>
      <c r="EP100">
        <v>-5.5402298850574567</v>
      </c>
      <c r="EQ100">
        <f t="shared" si="228"/>
        <v>0.78881075317741078</v>
      </c>
      <c r="ER100">
        <f t="shared" si="229"/>
        <v>0</v>
      </c>
      <c r="ES100">
        <f t="shared" si="172"/>
        <v>30.69414717928376</v>
      </c>
      <c r="EX100">
        <v>98</v>
      </c>
      <c r="EY100">
        <v>8</v>
      </c>
      <c r="EZ100">
        <f t="shared" si="230"/>
        <v>0.31555180895858409</v>
      </c>
      <c r="FA100">
        <f t="shared" si="231"/>
        <v>0</v>
      </c>
      <c r="FB100">
        <f t="shared" si="173"/>
        <v>64</v>
      </c>
      <c r="FY100">
        <v>98</v>
      </c>
      <c r="FZ100">
        <v>1784</v>
      </c>
      <c r="GA100">
        <f t="shared" si="236"/>
        <v>1.1635341313279848</v>
      </c>
      <c r="GB100">
        <f t="shared" si="237"/>
        <v>1961.0323522577501</v>
      </c>
      <c r="GC100">
        <f t="shared" si="176"/>
        <v>31340.453745912102</v>
      </c>
      <c r="GH100">
        <v>98</v>
      </c>
      <c r="GI100">
        <v>3260</v>
      </c>
      <c r="GJ100">
        <f t="shared" si="238"/>
        <v>1.2844548234958602</v>
      </c>
      <c r="GK100">
        <f t="shared" si="239"/>
        <v>3411.0623091418956</v>
      </c>
      <c r="GL100">
        <f t="shared" si="177"/>
        <v>22819.821243281647</v>
      </c>
      <c r="GQ100">
        <v>98</v>
      </c>
      <c r="GR100">
        <v>13.977528089887642</v>
      </c>
      <c r="GS100">
        <f t="shared" si="240"/>
        <v>0.72203323291345467</v>
      </c>
      <c r="GT100">
        <f t="shared" si="241"/>
        <v>0</v>
      </c>
      <c r="GU100">
        <f t="shared" si="178"/>
        <v>195.37129150359806</v>
      </c>
      <c r="GZ100">
        <v>98</v>
      </c>
      <c r="HA100">
        <v>-0.90625</v>
      </c>
      <c r="HB100">
        <f t="shared" si="242"/>
        <v>0.62820512820512819</v>
      </c>
      <c r="HC100">
        <f t="shared" si="243"/>
        <v>0</v>
      </c>
      <c r="HD100">
        <f t="shared" si="179"/>
        <v>0.8212890625</v>
      </c>
      <c r="HI100">
        <v>98</v>
      </c>
      <c r="HJ100">
        <v>4</v>
      </c>
      <c r="HK100">
        <f t="shared" si="244"/>
        <v>0.35</v>
      </c>
      <c r="HL100">
        <f t="shared" si="245"/>
        <v>0</v>
      </c>
      <c r="HM100">
        <f t="shared" si="180"/>
        <v>16</v>
      </c>
      <c r="HR100">
        <v>177</v>
      </c>
      <c r="HS100">
        <v>45.9</v>
      </c>
      <c r="HT100" t="e">
        <f t="shared" si="246"/>
        <v>#DIV/0!</v>
      </c>
      <c r="HU100" t="e">
        <f t="shared" si="247"/>
        <v>#NUM!</v>
      </c>
      <c r="HV100" t="e">
        <f t="shared" si="181"/>
        <v>#NUM!</v>
      </c>
      <c r="IA100">
        <v>98</v>
      </c>
      <c r="IB100">
        <v>4</v>
      </c>
      <c r="IC100">
        <f t="shared" si="248"/>
        <v>0.15031871479497097</v>
      </c>
      <c r="ID100">
        <f t="shared" si="249"/>
        <v>0</v>
      </c>
      <c r="IE100">
        <f t="shared" si="182"/>
        <v>16</v>
      </c>
      <c r="IJ100">
        <v>98</v>
      </c>
      <c r="IK100">
        <v>-12.100000000000009</v>
      </c>
      <c r="IL100">
        <f t="shared" si="250"/>
        <v>0.13651163236557118</v>
      </c>
      <c r="IM100">
        <f t="shared" si="251"/>
        <v>0</v>
      </c>
      <c r="IN100">
        <f t="shared" si="183"/>
        <v>146.4100000000002</v>
      </c>
      <c r="IS100">
        <v>98</v>
      </c>
      <c r="IT100">
        <v>1316</v>
      </c>
      <c r="IU100">
        <f t="shared" si="252"/>
        <v>1.1219087307010351</v>
      </c>
      <c r="IV100">
        <f t="shared" si="253"/>
        <v>1461.8780983887311</v>
      </c>
      <c r="JW100">
        <f t="shared" si="186"/>
        <v>0</v>
      </c>
      <c r="KB100">
        <v>98</v>
      </c>
      <c r="KC100">
        <v>360.9</v>
      </c>
      <c r="KD100">
        <f t="shared" si="258"/>
        <v>1.000662415458256</v>
      </c>
      <c r="KE100">
        <f t="shared" si="259"/>
        <v>7.9434068822630985</v>
      </c>
      <c r="KF100">
        <f t="shared" si="187"/>
        <v>124578.35662527966</v>
      </c>
      <c r="KK100">
        <v>98</v>
      </c>
      <c r="KL100">
        <v>52.1</v>
      </c>
      <c r="KM100">
        <f t="shared" si="260"/>
        <v>0.5318184574068382</v>
      </c>
      <c r="KN100">
        <f t="shared" si="261"/>
        <v>0</v>
      </c>
      <c r="KO100">
        <f t="shared" si="188"/>
        <v>2714.4100000000003</v>
      </c>
      <c r="KT100">
        <v>98</v>
      </c>
      <c r="KU100">
        <v>-29.209803921568778</v>
      </c>
      <c r="KV100">
        <f t="shared" si="262"/>
        <v>0.20520353195701743</v>
      </c>
      <c r="KW100">
        <f t="shared" si="263"/>
        <v>0</v>
      </c>
      <c r="KX100">
        <f t="shared" si="189"/>
        <v>853.21264513649476</v>
      </c>
      <c r="LC100">
        <v>98</v>
      </c>
      <c r="LD100">
        <v>8</v>
      </c>
      <c r="LE100">
        <f t="shared" si="264"/>
        <v>0.10490762286189725</v>
      </c>
      <c r="LF100">
        <f t="shared" si="265"/>
        <v>0</v>
      </c>
      <c r="LG100">
        <f t="shared" si="190"/>
        <v>64</v>
      </c>
      <c r="LL100">
        <v>98</v>
      </c>
      <c r="LM100">
        <v>44</v>
      </c>
      <c r="LN100">
        <f t="shared" si="266"/>
        <v>0.94822714654669837</v>
      </c>
      <c r="LO100">
        <f t="shared" si="267"/>
        <v>0</v>
      </c>
      <c r="LP100">
        <f t="shared" si="191"/>
        <v>1936</v>
      </c>
      <c r="LY100">
        <f t="shared" si="192"/>
        <v>0</v>
      </c>
      <c r="MH100">
        <f t="shared" si="193"/>
        <v>0</v>
      </c>
      <c r="MM100">
        <v>98</v>
      </c>
      <c r="MN100">
        <v>16</v>
      </c>
      <c r="MO100">
        <f t="shared" si="270"/>
        <v>0.42943893356566926</v>
      </c>
      <c r="MP100">
        <f t="shared" si="271"/>
        <v>0</v>
      </c>
      <c r="MQ100">
        <f t="shared" si="194"/>
        <v>256</v>
      </c>
      <c r="MZ100">
        <f t="shared" si="195"/>
        <v>0</v>
      </c>
      <c r="NI100">
        <f t="shared" si="196"/>
        <v>0</v>
      </c>
      <c r="NN100">
        <v>98</v>
      </c>
      <c r="NO100">
        <v>1271.9000000000001</v>
      </c>
      <c r="NP100" t="e">
        <f t="shared" si="274"/>
        <v>#DIV/0!</v>
      </c>
      <c r="NQ100" t="e">
        <f t="shared" si="275"/>
        <v>#NUM!</v>
      </c>
      <c r="NR100" t="e">
        <f t="shared" si="197"/>
        <v>#NUM!</v>
      </c>
      <c r="NW100">
        <v>98</v>
      </c>
      <c r="NX100">
        <v>-30.19494949494959</v>
      </c>
      <c r="NY100" t="e">
        <f t="shared" si="276"/>
        <v>#DIV/0!</v>
      </c>
      <c r="NZ100" t="e">
        <f t="shared" si="277"/>
        <v>#NUM!</v>
      </c>
      <c r="OA100" t="e">
        <f t="shared" si="198"/>
        <v>#NUM!</v>
      </c>
      <c r="OF100">
        <v>98</v>
      </c>
      <c r="OG100">
        <f>164-(136)</f>
        <v>28</v>
      </c>
      <c r="OH100">
        <f t="shared" si="278"/>
        <v>0.12574822577456232</v>
      </c>
      <c r="OI100">
        <f t="shared" si="279"/>
        <v>0</v>
      </c>
      <c r="OJ100">
        <f t="shared" si="199"/>
        <v>784</v>
      </c>
      <c r="OO100">
        <v>98</v>
      </c>
      <c r="OP100">
        <v>0</v>
      </c>
      <c r="OQ100">
        <f t="shared" si="280"/>
        <v>0.12990675154577278</v>
      </c>
      <c r="OR100">
        <f t="shared" si="281"/>
        <v>0</v>
      </c>
      <c r="OS100">
        <f t="shared" si="200"/>
        <v>0</v>
      </c>
      <c r="PB100">
        <f t="shared" si="201"/>
        <v>0</v>
      </c>
      <c r="PG100">
        <v>98</v>
      </c>
      <c r="PH100">
        <v>2389.9</v>
      </c>
      <c r="PI100">
        <f t="shared" si="282"/>
        <v>1.198720182972818</v>
      </c>
      <c r="PJ100">
        <f t="shared" si="283"/>
        <v>2382.968648145375</v>
      </c>
      <c r="PK100">
        <f t="shared" si="202"/>
        <v>48.04363853261431</v>
      </c>
      <c r="QC100">
        <f t="shared" si="203"/>
        <v>0</v>
      </c>
      <c r="QL100">
        <f t="shared" si="204"/>
        <v>0</v>
      </c>
    </row>
    <row r="101" spans="10:454" x14ac:dyDescent="0.25">
      <c r="J101">
        <v>99</v>
      </c>
      <c r="K101">
        <v>16</v>
      </c>
      <c r="L101">
        <f t="shared" si="208"/>
        <v>0.81442009730747733</v>
      </c>
      <c r="M101">
        <f t="shared" si="209"/>
        <v>0</v>
      </c>
      <c r="N101">
        <f t="shared" si="210"/>
        <v>256</v>
      </c>
      <c r="AB101">
        <v>99</v>
      </c>
      <c r="AC101">
        <v>14</v>
      </c>
      <c r="AD101">
        <f t="shared" si="211"/>
        <v>0.92205463484990469</v>
      </c>
      <c r="AE101">
        <f t="shared" si="212"/>
        <v>0</v>
      </c>
      <c r="AF101">
        <f t="shared" si="213"/>
        <v>196</v>
      </c>
      <c r="BC101">
        <v>99</v>
      </c>
      <c r="BD101">
        <v>1399.9</v>
      </c>
      <c r="BE101">
        <f t="shared" si="214"/>
        <v>1.1227424498074043</v>
      </c>
      <c r="BF101">
        <f t="shared" si="215"/>
        <v>1471.8757063926917</v>
      </c>
      <c r="BG101">
        <f t="shared" si="165"/>
        <v>5180.5023107269408</v>
      </c>
      <c r="BL101">
        <v>99</v>
      </c>
      <c r="BM101">
        <v>0</v>
      </c>
      <c r="BN101">
        <f t="shared" si="216"/>
        <v>0.45315857500115814</v>
      </c>
      <c r="BO101">
        <f t="shared" si="217"/>
        <v>0</v>
      </c>
      <c r="BP101">
        <f t="shared" si="166"/>
        <v>0</v>
      </c>
      <c r="CV101">
        <v>99</v>
      </c>
      <c r="CW101">
        <v>-12.215000000000181</v>
      </c>
      <c r="CX101">
        <f t="shared" si="220"/>
        <v>0.68992925069809774</v>
      </c>
      <c r="CY101">
        <f t="shared" si="221"/>
        <v>0</v>
      </c>
      <c r="CZ101">
        <f t="shared" si="168"/>
        <v>149.20622500000442</v>
      </c>
      <c r="DE101">
        <v>99</v>
      </c>
      <c r="DF101">
        <v>0</v>
      </c>
      <c r="DG101">
        <f t="shared" si="222"/>
        <v>0.25665204155701737</v>
      </c>
      <c r="DH101">
        <f t="shared" si="223"/>
        <v>0</v>
      </c>
      <c r="DI101">
        <f t="shared" si="169"/>
        <v>0</v>
      </c>
      <c r="EO101">
        <v>99</v>
      </c>
      <c r="EP101">
        <v>-5.5402298850574567</v>
      </c>
      <c r="EQ101">
        <f t="shared" si="228"/>
        <v>0.79685984249554764</v>
      </c>
      <c r="ER101">
        <f t="shared" si="229"/>
        <v>0</v>
      </c>
      <c r="ES101">
        <f t="shared" si="172"/>
        <v>30.69414717928376</v>
      </c>
      <c r="EX101">
        <v>99</v>
      </c>
      <c r="EY101">
        <v>4</v>
      </c>
      <c r="EZ101">
        <f t="shared" si="230"/>
        <v>0.31877172537652881</v>
      </c>
      <c r="FA101">
        <f t="shared" si="231"/>
        <v>0</v>
      </c>
      <c r="FB101">
        <f t="shared" si="173"/>
        <v>16</v>
      </c>
      <c r="FY101">
        <v>99</v>
      </c>
      <c r="FZ101">
        <v>1924</v>
      </c>
      <c r="GA101">
        <f t="shared" si="236"/>
        <v>1.1754069285864335</v>
      </c>
      <c r="GB101">
        <f t="shared" si="237"/>
        <v>2103.4059310730427</v>
      </c>
      <c r="GC101">
        <f t="shared" si="176"/>
        <v>32186.488104185337</v>
      </c>
      <c r="GH101">
        <v>99</v>
      </c>
      <c r="GI101">
        <v>3410</v>
      </c>
      <c r="GJ101">
        <f t="shared" si="238"/>
        <v>1.2975615053682668</v>
      </c>
      <c r="GK101">
        <f t="shared" si="239"/>
        <v>3568.2321120070264</v>
      </c>
      <c r="GL101">
        <f t="shared" si="177"/>
        <v>25037.401270204162</v>
      </c>
      <c r="GQ101">
        <v>99</v>
      </c>
      <c r="GR101">
        <v>13.977528089887642</v>
      </c>
      <c r="GS101">
        <f t="shared" si="240"/>
        <v>0.72940091896359205</v>
      </c>
      <c r="GT101">
        <f t="shared" si="241"/>
        <v>0</v>
      </c>
      <c r="GU101">
        <f t="shared" si="178"/>
        <v>195.37129150359806</v>
      </c>
      <c r="GZ101">
        <v>99</v>
      </c>
      <c r="HA101">
        <v>30.09375</v>
      </c>
      <c r="HB101">
        <f t="shared" si="242"/>
        <v>0.63461538461538458</v>
      </c>
      <c r="HC101">
        <f t="shared" si="243"/>
        <v>0</v>
      </c>
      <c r="HD101">
        <f t="shared" si="179"/>
        <v>905.6337890625</v>
      </c>
      <c r="HI101">
        <v>99</v>
      </c>
      <c r="HJ101">
        <v>4</v>
      </c>
      <c r="HK101">
        <f t="shared" si="244"/>
        <v>0.35357142857142859</v>
      </c>
      <c r="HL101">
        <f t="shared" si="245"/>
        <v>0</v>
      </c>
      <c r="HM101">
        <f t="shared" si="180"/>
        <v>16</v>
      </c>
      <c r="HR101">
        <v>178</v>
      </c>
      <c r="HS101">
        <v>52</v>
      </c>
      <c r="HT101" t="e">
        <f t="shared" si="246"/>
        <v>#DIV/0!</v>
      </c>
      <c r="HU101" t="e">
        <f t="shared" si="247"/>
        <v>#NUM!</v>
      </c>
      <c r="HV101" t="e">
        <f t="shared" si="181"/>
        <v>#NUM!</v>
      </c>
      <c r="IA101">
        <v>99</v>
      </c>
      <c r="IB101">
        <v>0</v>
      </c>
      <c r="IC101">
        <f t="shared" si="248"/>
        <v>0.15185257923165435</v>
      </c>
      <c r="ID101">
        <f t="shared" si="249"/>
        <v>0</v>
      </c>
      <c r="IE101">
        <f t="shared" si="182"/>
        <v>0</v>
      </c>
      <c r="IJ101">
        <v>99</v>
      </c>
      <c r="IK101">
        <v>0</v>
      </c>
      <c r="IL101">
        <f t="shared" si="250"/>
        <v>0.13790460820603617</v>
      </c>
      <c r="IM101">
        <f t="shared" si="251"/>
        <v>0</v>
      </c>
      <c r="IN101">
        <f t="shared" si="183"/>
        <v>0</v>
      </c>
      <c r="IS101">
        <v>99</v>
      </c>
      <c r="IT101">
        <v>1496</v>
      </c>
      <c r="IU101">
        <f t="shared" si="252"/>
        <v>1.1333567789734946</v>
      </c>
      <c r="IV101">
        <f t="shared" si="253"/>
        <v>1599.1582664502582</v>
      </c>
      <c r="JW101">
        <f t="shared" si="186"/>
        <v>0</v>
      </c>
      <c r="KB101">
        <v>99</v>
      </c>
      <c r="KC101">
        <v>353.9</v>
      </c>
      <c r="KD101">
        <f t="shared" si="258"/>
        <v>1.0108732564323197</v>
      </c>
      <c r="KE101">
        <f t="shared" si="259"/>
        <v>130.38750666311208</v>
      </c>
      <c r="KF101">
        <f t="shared" si="187"/>
        <v>49957.834677672356</v>
      </c>
      <c r="KK101">
        <v>99</v>
      </c>
      <c r="KL101">
        <v>0</v>
      </c>
      <c r="KM101">
        <f t="shared" si="260"/>
        <v>0.53724517635996916</v>
      </c>
      <c r="KN101">
        <f t="shared" si="261"/>
        <v>0</v>
      </c>
      <c r="KO101">
        <f t="shared" si="188"/>
        <v>0</v>
      </c>
      <c r="KT101">
        <v>99</v>
      </c>
      <c r="KU101">
        <v>-41.209803921568778</v>
      </c>
      <c r="KV101">
        <f t="shared" si="262"/>
        <v>0.20729744554841556</v>
      </c>
      <c r="KW101">
        <f t="shared" si="263"/>
        <v>0</v>
      </c>
      <c r="KX101">
        <f t="shared" si="189"/>
        <v>1698.2479392541454</v>
      </c>
      <c r="LC101">
        <v>99</v>
      </c>
      <c r="LD101">
        <v>8</v>
      </c>
      <c r="LE101">
        <f t="shared" si="264"/>
        <v>0.10597810880946763</v>
      </c>
      <c r="LF101">
        <f t="shared" si="265"/>
        <v>0</v>
      </c>
      <c r="LG101">
        <f t="shared" si="190"/>
        <v>64</v>
      </c>
      <c r="LL101">
        <v>99</v>
      </c>
      <c r="LM101">
        <v>44</v>
      </c>
      <c r="LN101">
        <f t="shared" si="266"/>
        <v>0.95790293375635849</v>
      </c>
      <c r="LO101">
        <f t="shared" si="267"/>
        <v>0</v>
      </c>
      <c r="LP101">
        <f t="shared" si="191"/>
        <v>1936</v>
      </c>
      <c r="LY101">
        <f t="shared" si="192"/>
        <v>0</v>
      </c>
      <c r="MH101">
        <f t="shared" si="193"/>
        <v>0</v>
      </c>
      <c r="MM101">
        <v>99</v>
      </c>
      <c r="MN101">
        <v>12</v>
      </c>
      <c r="MO101">
        <f t="shared" si="270"/>
        <v>0.43382096350001281</v>
      </c>
      <c r="MP101">
        <f t="shared" si="271"/>
        <v>0</v>
      </c>
      <c r="MQ101">
        <f t="shared" si="194"/>
        <v>144</v>
      </c>
      <c r="MZ101">
        <f t="shared" si="195"/>
        <v>0</v>
      </c>
      <c r="NI101">
        <f t="shared" si="196"/>
        <v>0</v>
      </c>
      <c r="NN101">
        <v>99</v>
      </c>
      <c r="NO101">
        <v>1361.9</v>
      </c>
      <c r="NP101" t="e">
        <f t="shared" si="274"/>
        <v>#DIV/0!</v>
      </c>
      <c r="NQ101" t="e">
        <f t="shared" si="275"/>
        <v>#NUM!</v>
      </c>
      <c r="NR101" t="e">
        <f t="shared" si="197"/>
        <v>#NUM!</v>
      </c>
      <c r="NW101">
        <v>99</v>
      </c>
      <c r="NX101">
        <v>-30.19494949494959</v>
      </c>
      <c r="NY101" t="e">
        <f t="shared" si="276"/>
        <v>#DIV/0!</v>
      </c>
      <c r="NZ101" t="e">
        <f t="shared" si="277"/>
        <v>#NUM!</v>
      </c>
      <c r="OA101" t="e">
        <f t="shared" si="198"/>
        <v>#NUM!</v>
      </c>
      <c r="OF101">
        <v>99</v>
      </c>
      <c r="OG101">
        <f>132-(136)</f>
        <v>-4</v>
      </c>
      <c r="OH101">
        <f t="shared" si="278"/>
        <v>0.12703137093552724</v>
      </c>
      <c r="OI101">
        <f t="shared" si="279"/>
        <v>0</v>
      </c>
      <c r="OJ101">
        <f t="shared" si="199"/>
        <v>16</v>
      </c>
      <c r="OO101">
        <v>99</v>
      </c>
      <c r="OP101">
        <v>0</v>
      </c>
      <c r="OQ101">
        <f t="shared" si="280"/>
        <v>0.1312323306431786</v>
      </c>
      <c r="OR101">
        <f t="shared" si="281"/>
        <v>0</v>
      </c>
      <c r="OS101">
        <f t="shared" si="200"/>
        <v>0</v>
      </c>
      <c r="PB101">
        <f t="shared" si="201"/>
        <v>0</v>
      </c>
      <c r="PG101">
        <v>99</v>
      </c>
      <c r="PH101">
        <v>2499.9</v>
      </c>
      <c r="PI101">
        <f t="shared" si="282"/>
        <v>1.2109520215745815</v>
      </c>
      <c r="PJ101">
        <f t="shared" si="283"/>
        <v>2529.6476993676843</v>
      </c>
      <c r="PK101">
        <f t="shared" si="202"/>
        <v>884.92561767011671</v>
      </c>
      <c r="QC101">
        <f t="shared" si="203"/>
        <v>0</v>
      </c>
      <c r="QL101">
        <f t="shared" si="204"/>
        <v>0</v>
      </c>
    </row>
    <row r="102" spans="10:454" x14ac:dyDescent="0.25">
      <c r="J102">
        <v>100</v>
      </c>
      <c r="K102">
        <v>16</v>
      </c>
      <c r="L102">
        <f t="shared" si="208"/>
        <v>0.82264656293684579</v>
      </c>
      <c r="M102">
        <f t="shared" si="209"/>
        <v>0</v>
      </c>
      <c r="N102">
        <f t="shared" si="210"/>
        <v>256</v>
      </c>
      <c r="AB102">
        <v>100</v>
      </c>
      <c r="AC102">
        <v>50</v>
      </c>
      <c r="AD102">
        <f t="shared" si="211"/>
        <v>0.93136831803020681</v>
      </c>
      <c r="AE102">
        <f t="shared" si="212"/>
        <v>0</v>
      </c>
      <c r="AF102">
        <f t="shared" si="213"/>
        <v>2500</v>
      </c>
      <c r="BC102">
        <v>100</v>
      </c>
      <c r="BD102">
        <v>1579.9</v>
      </c>
      <c r="BE102">
        <f t="shared" si="214"/>
        <v>1.1340832826337417</v>
      </c>
      <c r="BF102">
        <f t="shared" si="215"/>
        <v>1607.870192029395</v>
      </c>
      <c r="BG102">
        <f t="shared" si="165"/>
        <v>782.33164216122407</v>
      </c>
      <c r="BL102">
        <v>100</v>
      </c>
      <c r="BM102">
        <v>0</v>
      </c>
      <c r="BN102">
        <f t="shared" si="216"/>
        <v>0.45773593434460419</v>
      </c>
      <c r="BO102">
        <f t="shared" si="217"/>
        <v>0</v>
      </c>
      <c r="BP102">
        <f t="shared" si="166"/>
        <v>0</v>
      </c>
      <c r="CV102">
        <v>100</v>
      </c>
      <c r="CW102">
        <v>-8.215000000000181</v>
      </c>
      <c r="CX102">
        <f t="shared" si="220"/>
        <v>0.6968982330283815</v>
      </c>
      <c r="CY102">
        <f t="shared" si="221"/>
        <v>0</v>
      </c>
      <c r="CZ102">
        <f t="shared" si="168"/>
        <v>67.486225000002975</v>
      </c>
      <c r="DE102">
        <v>100</v>
      </c>
      <c r="DF102">
        <v>0</v>
      </c>
      <c r="DG102">
        <f t="shared" si="222"/>
        <v>0.25924448642122966</v>
      </c>
      <c r="DH102">
        <f t="shared" si="223"/>
        <v>0</v>
      </c>
      <c r="DI102">
        <f t="shared" si="169"/>
        <v>0</v>
      </c>
      <c r="EO102">
        <v>100</v>
      </c>
      <c r="EP102">
        <v>-5.5402298850574567</v>
      </c>
      <c r="EQ102">
        <f t="shared" si="228"/>
        <v>0.8049089318136845</v>
      </c>
      <c r="ER102">
        <f t="shared" si="229"/>
        <v>0</v>
      </c>
      <c r="ES102">
        <f t="shared" si="172"/>
        <v>30.69414717928376</v>
      </c>
      <c r="EX102">
        <v>100</v>
      </c>
      <c r="EY102">
        <v>4</v>
      </c>
      <c r="EZ102">
        <f t="shared" si="230"/>
        <v>0.32199164179447359</v>
      </c>
      <c r="FA102">
        <f t="shared" si="231"/>
        <v>0</v>
      </c>
      <c r="FB102">
        <f t="shared" si="173"/>
        <v>16</v>
      </c>
      <c r="FY102">
        <v>100</v>
      </c>
      <c r="FZ102">
        <v>2084</v>
      </c>
      <c r="GA102">
        <f t="shared" si="236"/>
        <v>1.1872797258448824</v>
      </c>
      <c r="GB102">
        <f t="shared" si="237"/>
        <v>2245.7795098883357</v>
      </c>
      <c r="GC102">
        <f t="shared" si="176"/>
        <v>26172.609819710116</v>
      </c>
      <c r="GH102">
        <v>100</v>
      </c>
      <c r="GI102">
        <v>3610</v>
      </c>
      <c r="GJ102">
        <f t="shared" si="238"/>
        <v>1.3106681872406736</v>
      </c>
      <c r="GK102">
        <f t="shared" si="239"/>
        <v>3725.4019148721572</v>
      </c>
      <c r="GL102">
        <f t="shared" si="177"/>
        <v>13317.601956160628</v>
      </c>
      <c r="GQ102">
        <v>100</v>
      </c>
      <c r="GR102">
        <v>13.977528089887642</v>
      </c>
      <c r="GS102">
        <f t="shared" si="240"/>
        <v>0.73676860501372932</v>
      </c>
      <c r="GT102">
        <f t="shared" si="241"/>
        <v>0</v>
      </c>
      <c r="GU102">
        <f t="shared" si="178"/>
        <v>195.37129150359806</v>
      </c>
      <c r="GZ102">
        <v>100</v>
      </c>
      <c r="HA102">
        <v>-0.90625</v>
      </c>
      <c r="HB102">
        <f t="shared" si="242"/>
        <v>0.64102564102564108</v>
      </c>
      <c r="HC102">
        <f t="shared" si="243"/>
        <v>0</v>
      </c>
      <c r="HD102">
        <f t="shared" si="179"/>
        <v>0.8212890625</v>
      </c>
      <c r="HI102">
        <v>100</v>
      </c>
      <c r="HJ102">
        <v>4</v>
      </c>
      <c r="HK102">
        <f t="shared" si="244"/>
        <v>0.35714285714285715</v>
      </c>
      <c r="HL102">
        <f t="shared" si="245"/>
        <v>0</v>
      </c>
      <c r="HM102">
        <f t="shared" si="180"/>
        <v>16</v>
      </c>
      <c r="HR102">
        <v>179</v>
      </c>
      <c r="HS102">
        <v>44.1</v>
      </c>
      <c r="HT102" t="e">
        <f t="shared" si="246"/>
        <v>#DIV/0!</v>
      </c>
      <c r="HU102" t="e">
        <f t="shared" si="247"/>
        <v>#NUM!</v>
      </c>
      <c r="HV102" t="e">
        <f t="shared" si="181"/>
        <v>#NUM!</v>
      </c>
      <c r="IA102">
        <v>100</v>
      </c>
      <c r="IB102">
        <v>0</v>
      </c>
      <c r="IC102">
        <f t="shared" si="248"/>
        <v>0.15338644366833773</v>
      </c>
      <c r="ID102">
        <f t="shared" si="249"/>
        <v>0</v>
      </c>
      <c r="IE102">
        <f t="shared" si="182"/>
        <v>0</v>
      </c>
      <c r="IJ102">
        <v>100</v>
      </c>
      <c r="IK102">
        <v>0</v>
      </c>
      <c r="IL102">
        <f t="shared" si="250"/>
        <v>0.13929758404650119</v>
      </c>
      <c r="IM102">
        <f t="shared" si="251"/>
        <v>0</v>
      </c>
      <c r="IN102">
        <f t="shared" si="183"/>
        <v>0</v>
      </c>
      <c r="IS102">
        <v>100</v>
      </c>
      <c r="IT102">
        <v>1446</v>
      </c>
      <c r="IU102">
        <f t="shared" si="252"/>
        <v>1.1448048272459541</v>
      </c>
      <c r="IV102">
        <f t="shared" si="253"/>
        <v>1736.4384345117855</v>
      </c>
      <c r="JW102">
        <f t="shared" si="186"/>
        <v>0</v>
      </c>
      <c r="KB102">
        <v>100</v>
      </c>
      <c r="KC102">
        <v>430.9</v>
      </c>
      <c r="KD102">
        <f t="shared" si="258"/>
        <v>1.0210840974063837</v>
      </c>
      <c r="KE102">
        <f t="shared" si="259"/>
        <v>252.83160644396105</v>
      </c>
      <c r="KF102">
        <f t="shared" si="187"/>
        <v>31708.352783628365</v>
      </c>
      <c r="KK102">
        <v>100</v>
      </c>
      <c r="KL102">
        <v>0</v>
      </c>
      <c r="KM102">
        <f t="shared" si="260"/>
        <v>0.54267189531310023</v>
      </c>
      <c r="KN102">
        <f t="shared" si="261"/>
        <v>0</v>
      </c>
      <c r="KO102">
        <f t="shared" si="188"/>
        <v>0</v>
      </c>
      <c r="KT102">
        <v>100</v>
      </c>
      <c r="KU102">
        <v>-61.309803921568786</v>
      </c>
      <c r="KV102">
        <f t="shared" si="262"/>
        <v>0.20939135913981369</v>
      </c>
      <c r="KW102">
        <f t="shared" si="263"/>
        <v>0</v>
      </c>
      <c r="KX102">
        <f t="shared" si="189"/>
        <v>3758.8920569012112</v>
      </c>
      <c r="LC102">
        <v>100</v>
      </c>
      <c r="LD102">
        <v>4</v>
      </c>
      <c r="LE102">
        <f t="shared" si="264"/>
        <v>0.10704859475703801</v>
      </c>
      <c r="LF102">
        <f t="shared" si="265"/>
        <v>0</v>
      </c>
      <c r="LG102">
        <f t="shared" si="190"/>
        <v>16</v>
      </c>
      <c r="LL102">
        <v>100</v>
      </c>
      <c r="LM102">
        <v>60</v>
      </c>
      <c r="LN102">
        <f t="shared" si="266"/>
        <v>0.96757872096601871</v>
      </c>
      <c r="LO102">
        <f t="shared" si="267"/>
        <v>0</v>
      </c>
      <c r="LP102">
        <f t="shared" si="191"/>
        <v>3600</v>
      </c>
      <c r="LY102">
        <f t="shared" si="192"/>
        <v>0</v>
      </c>
      <c r="MH102">
        <f t="shared" si="193"/>
        <v>0</v>
      </c>
      <c r="MM102">
        <v>100</v>
      </c>
      <c r="MN102">
        <v>0</v>
      </c>
      <c r="MO102">
        <f t="shared" si="270"/>
        <v>0.43820299343435637</v>
      </c>
      <c r="MP102">
        <f t="shared" si="271"/>
        <v>0</v>
      </c>
      <c r="MQ102">
        <f t="shared" si="194"/>
        <v>0</v>
      </c>
      <c r="MZ102">
        <f t="shared" si="195"/>
        <v>0</v>
      </c>
      <c r="NI102">
        <f t="shared" si="196"/>
        <v>0</v>
      </c>
      <c r="NN102">
        <v>100</v>
      </c>
      <c r="NO102">
        <v>1471.9</v>
      </c>
      <c r="NP102" t="e">
        <f t="shared" si="274"/>
        <v>#DIV/0!</v>
      </c>
      <c r="NQ102" t="e">
        <f t="shared" si="275"/>
        <v>#NUM!</v>
      </c>
      <c r="NR102" t="e">
        <f t="shared" si="197"/>
        <v>#NUM!</v>
      </c>
      <c r="NW102">
        <v>100</v>
      </c>
      <c r="NX102">
        <v>-10.19494949494959</v>
      </c>
      <c r="NY102" t="e">
        <f t="shared" si="276"/>
        <v>#DIV/0!</v>
      </c>
      <c r="NZ102" t="e">
        <f t="shared" si="277"/>
        <v>#NUM!</v>
      </c>
      <c r="OA102" t="e">
        <f t="shared" si="198"/>
        <v>#NUM!</v>
      </c>
      <c r="OF102">
        <v>100</v>
      </c>
      <c r="OG102">
        <f>136-(136)</f>
        <v>0</v>
      </c>
      <c r="OH102">
        <f t="shared" si="278"/>
        <v>0.12831451609649219</v>
      </c>
      <c r="OI102">
        <f t="shared" si="279"/>
        <v>0</v>
      </c>
      <c r="OJ102">
        <f t="shared" si="199"/>
        <v>0</v>
      </c>
      <c r="OO102">
        <v>100</v>
      </c>
      <c r="OP102">
        <v>0</v>
      </c>
      <c r="OQ102">
        <f t="shared" si="280"/>
        <v>0.13255790974058446</v>
      </c>
      <c r="OR102">
        <f t="shared" si="281"/>
        <v>0</v>
      </c>
      <c r="OS102">
        <f t="shared" si="200"/>
        <v>0</v>
      </c>
      <c r="PB102">
        <f t="shared" si="201"/>
        <v>0</v>
      </c>
      <c r="PG102">
        <v>100</v>
      </c>
      <c r="PH102">
        <v>2639.9</v>
      </c>
      <c r="PI102">
        <f t="shared" si="282"/>
        <v>1.223183860176345</v>
      </c>
      <c r="PJ102">
        <f t="shared" si="283"/>
        <v>2676.3267505899935</v>
      </c>
      <c r="PK102">
        <f t="shared" si="202"/>
        <v>1326.9081585455838</v>
      </c>
      <c r="QC102">
        <f t="shared" si="203"/>
        <v>0</v>
      </c>
      <c r="QL102">
        <f t="shared" si="204"/>
        <v>0</v>
      </c>
    </row>
    <row r="103" spans="10:454" x14ac:dyDescent="0.25">
      <c r="J103">
        <v>101</v>
      </c>
      <c r="K103">
        <v>16</v>
      </c>
      <c r="L103">
        <f t="shared" si="208"/>
        <v>0.83087302856621414</v>
      </c>
      <c r="M103">
        <f t="shared" si="209"/>
        <v>0</v>
      </c>
      <c r="N103">
        <f t="shared" si="210"/>
        <v>256</v>
      </c>
      <c r="AB103">
        <v>101</v>
      </c>
      <c r="AC103">
        <v>34</v>
      </c>
      <c r="AD103">
        <f t="shared" si="211"/>
        <v>0.94068200121050882</v>
      </c>
      <c r="AE103">
        <f t="shared" si="212"/>
        <v>0</v>
      </c>
      <c r="AF103">
        <f t="shared" si="213"/>
        <v>1156</v>
      </c>
      <c r="BC103">
        <v>101</v>
      </c>
      <c r="BD103">
        <v>1759.9</v>
      </c>
      <c r="BE103">
        <f t="shared" si="214"/>
        <v>1.1454241154600791</v>
      </c>
      <c r="BF103">
        <f t="shared" si="215"/>
        <v>1743.8646776660983</v>
      </c>
      <c r="BG103">
        <f t="shared" si="165"/>
        <v>257.13156235213086</v>
      </c>
      <c r="BL103">
        <v>101</v>
      </c>
      <c r="BM103">
        <v>0</v>
      </c>
      <c r="BN103">
        <f t="shared" si="216"/>
        <v>0.46231329368805024</v>
      </c>
      <c r="BO103">
        <f t="shared" si="217"/>
        <v>0</v>
      </c>
      <c r="BP103">
        <f t="shared" si="166"/>
        <v>0</v>
      </c>
      <c r="CV103">
        <v>101</v>
      </c>
      <c r="CW103">
        <v>-12.215000000000181</v>
      </c>
      <c r="CX103">
        <f t="shared" si="220"/>
        <v>0.70386721535866537</v>
      </c>
      <c r="CY103">
        <f t="shared" si="221"/>
        <v>0</v>
      </c>
      <c r="CZ103">
        <f t="shared" si="168"/>
        <v>149.20622500000442</v>
      </c>
      <c r="DE103">
        <v>101</v>
      </c>
      <c r="DF103">
        <v>0</v>
      </c>
      <c r="DG103">
        <f t="shared" si="222"/>
        <v>0.26183693128544194</v>
      </c>
      <c r="DH103">
        <f t="shared" si="223"/>
        <v>0</v>
      </c>
      <c r="DI103">
        <f t="shared" si="169"/>
        <v>0</v>
      </c>
      <c r="EO103">
        <v>101</v>
      </c>
      <c r="EP103">
        <v>-5.5402298850574567</v>
      </c>
      <c r="EQ103">
        <f t="shared" si="228"/>
        <v>0.81295802113182136</v>
      </c>
      <c r="ER103">
        <f t="shared" si="229"/>
        <v>0</v>
      </c>
      <c r="ES103">
        <f t="shared" si="172"/>
        <v>30.69414717928376</v>
      </c>
      <c r="EX103">
        <v>101</v>
      </c>
      <c r="EY103">
        <v>4</v>
      </c>
      <c r="EZ103">
        <f t="shared" si="230"/>
        <v>0.32521155821241832</v>
      </c>
      <c r="FA103">
        <f t="shared" si="231"/>
        <v>0</v>
      </c>
      <c r="FB103">
        <f t="shared" si="173"/>
        <v>16</v>
      </c>
      <c r="FY103">
        <v>101</v>
      </c>
      <c r="FZ103">
        <v>2284</v>
      </c>
      <c r="GA103">
        <f t="shared" si="236"/>
        <v>1.1991525231033311</v>
      </c>
      <c r="GB103">
        <f t="shared" si="237"/>
        <v>2388.1530887036283</v>
      </c>
      <c r="GC103">
        <f t="shared" si="176"/>
        <v>10847.865886505871</v>
      </c>
      <c r="GH103">
        <v>100.5</v>
      </c>
      <c r="GI103">
        <v>4010</v>
      </c>
      <c r="GJ103">
        <f t="shared" si="238"/>
        <v>1.3172215281768769</v>
      </c>
      <c r="GK103">
        <f t="shared" si="239"/>
        <v>3803.9868163047227</v>
      </c>
      <c r="GL103">
        <f t="shared" si="177"/>
        <v>42441.431856264091</v>
      </c>
      <c r="GQ103">
        <v>101</v>
      </c>
      <c r="GR103">
        <v>13.977528089887642</v>
      </c>
      <c r="GS103">
        <f t="shared" si="240"/>
        <v>0.74413629106386658</v>
      </c>
      <c r="GT103">
        <f t="shared" si="241"/>
        <v>0</v>
      </c>
      <c r="GU103">
        <f t="shared" si="178"/>
        <v>195.37129150359806</v>
      </c>
      <c r="GZ103">
        <v>101</v>
      </c>
      <c r="HA103">
        <v>1.09375</v>
      </c>
      <c r="HB103">
        <f t="shared" si="242"/>
        <v>0.64743589743589747</v>
      </c>
      <c r="HC103">
        <f t="shared" si="243"/>
        <v>0</v>
      </c>
      <c r="HD103">
        <f t="shared" si="179"/>
        <v>1.1962890625</v>
      </c>
      <c r="HI103">
        <v>101</v>
      </c>
      <c r="HJ103">
        <v>4</v>
      </c>
      <c r="HK103">
        <f t="shared" si="244"/>
        <v>0.36071428571428571</v>
      </c>
      <c r="HL103">
        <f t="shared" si="245"/>
        <v>0</v>
      </c>
      <c r="HM103">
        <f t="shared" si="180"/>
        <v>16</v>
      </c>
      <c r="HR103">
        <v>180</v>
      </c>
      <c r="HS103">
        <v>38.1</v>
      </c>
      <c r="HT103" t="e">
        <f t="shared" si="246"/>
        <v>#DIV/0!</v>
      </c>
      <c r="HU103" t="e">
        <f t="shared" si="247"/>
        <v>#NUM!</v>
      </c>
      <c r="HV103" t="e">
        <f t="shared" si="181"/>
        <v>#NUM!</v>
      </c>
      <c r="IA103">
        <v>101</v>
      </c>
      <c r="IB103">
        <v>4</v>
      </c>
      <c r="IC103">
        <f t="shared" si="248"/>
        <v>0.15492030810502111</v>
      </c>
      <c r="ID103">
        <f t="shared" si="249"/>
        <v>0</v>
      </c>
      <c r="IE103">
        <f t="shared" si="182"/>
        <v>16</v>
      </c>
      <c r="IJ103">
        <v>101</v>
      </c>
      <c r="IK103">
        <v>-12.100000000000009</v>
      </c>
      <c r="IL103">
        <f t="shared" si="250"/>
        <v>0.14069055988696622</v>
      </c>
      <c r="IM103">
        <f t="shared" si="251"/>
        <v>0</v>
      </c>
      <c r="IN103">
        <f t="shared" si="183"/>
        <v>146.4100000000002</v>
      </c>
      <c r="IS103">
        <v>101</v>
      </c>
      <c r="IT103">
        <v>1556</v>
      </c>
      <c r="IU103">
        <f t="shared" si="252"/>
        <v>1.1562528755184136</v>
      </c>
      <c r="IV103">
        <f t="shared" si="253"/>
        <v>1873.7186025733126</v>
      </c>
      <c r="JW103">
        <f t="shared" si="186"/>
        <v>0</v>
      </c>
      <c r="KB103">
        <v>101</v>
      </c>
      <c r="KC103">
        <v>493.9</v>
      </c>
      <c r="KD103">
        <f t="shared" si="258"/>
        <v>1.0312949383804475</v>
      </c>
      <c r="KE103">
        <f t="shared" si="259"/>
        <v>375.27570622480999</v>
      </c>
      <c r="KF103">
        <f t="shared" si="187"/>
        <v>14071.723073662577</v>
      </c>
      <c r="KK103">
        <v>101</v>
      </c>
      <c r="KL103">
        <v>12</v>
      </c>
      <c r="KM103">
        <f t="shared" si="260"/>
        <v>0.54809861426623119</v>
      </c>
      <c r="KN103">
        <f t="shared" si="261"/>
        <v>0</v>
      </c>
      <c r="KO103">
        <f t="shared" si="188"/>
        <v>144</v>
      </c>
      <c r="KT103">
        <v>101</v>
      </c>
      <c r="KU103">
        <v>-57.309803921568786</v>
      </c>
      <c r="KV103">
        <f t="shared" si="262"/>
        <v>0.21148527273121184</v>
      </c>
      <c r="KW103">
        <f t="shared" si="263"/>
        <v>0</v>
      </c>
      <c r="KX103">
        <f t="shared" si="189"/>
        <v>3284.4136255286612</v>
      </c>
      <c r="LC103">
        <v>101</v>
      </c>
      <c r="LD103">
        <v>0</v>
      </c>
      <c r="LE103">
        <f t="shared" si="264"/>
        <v>0.10811908070460839</v>
      </c>
      <c r="LF103">
        <f t="shared" si="265"/>
        <v>0</v>
      </c>
      <c r="LG103">
        <f t="shared" si="190"/>
        <v>0</v>
      </c>
      <c r="LL103">
        <v>101</v>
      </c>
      <c r="LM103">
        <v>77</v>
      </c>
      <c r="LN103">
        <f t="shared" si="266"/>
        <v>0.97725450817567894</v>
      </c>
      <c r="LO103">
        <f t="shared" si="267"/>
        <v>0</v>
      </c>
      <c r="LP103">
        <f t="shared" si="191"/>
        <v>5929</v>
      </c>
      <c r="LY103">
        <f t="shared" si="192"/>
        <v>0</v>
      </c>
      <c r="MH103">
        <f t="shared" si="193"/>
        <v>0</v>
      </c>
      <c r="MM103">
        <v>101</v>
      </c>
      <c r="MN103">
        <v>-4</v>
      </c>
      <c r="MO103">
        <f t="shared" si="270"/>
        <v>0.44258502336869998</v>
      </c>
      <c r="MP103">
        <f t="shared" si="271"/>
        <v>0</v>
      </c>
      <c r="MQ103">
        <f t="shared" si="194"/>
        <v>16</v>
      </c>
      <c r="MZ103">
        <f t="shared" si="195"/>
        <v>0</v>
      </c>
      <c r="NI103">
        <f t="shared" si="196"/>
        <v>0</v>
      </c>
      <c r="NN103">
        <v>101</v>
      </c>
      <c r="NO103">
        <v>1571.9</v>
      </c>
      <c r="NP103" t="e">
        <f t="shared" si="274"/>
        <v>#DIV/0!</v>
      </c>
      <c r="NQ103" t="e">
        <f t="shared" si="275"/>
        <v>#NUM!</v>
      </c>
      <c r="NR103" t="e">
        <f t="shared" si="197"/>
        <v>#NUM!</v>
      </c>
      <c r="NW103">
        <v>101</v>
      </c>
      <c r="NX103">
        <v>-30.19494949494959</v>
      </c>
      <c r="NY103" t="e">
        <f t="shared" si="276"/>
        <v>#DIV/0!</v>
      </c>
      <c r="NZ103" t="e">
        <f t="shared" si="277"/>
        <v>#NUM!</v>
      </c>
      <c r="OA103" t="e">
        <f t="shared" si="198"/>
        <v>#NUM!</v>
      </c>
      <c r="OF103">
        <v>101</v>
      </c>
      <c r="OG103">
        <f>172-(136)</f>
        <v>36</v>
      </c>
      <c r="OH103">
        <f t="shared" si="278"/>
        <v>0.12959766125745711</v>
      </c>
      <c r="OI103">
        <f t="shared" si="279"/>
        <v>0</v>
      </c>
      <c r="OJ103">
        <f t="shared" si="199"/>
        <v>1296</v>
      </c>
      <c r="OO103">
        <v>101</v>
      </c>
      <c r="OP103">
        <v>0</v>
      </c>
      <c r="OQ103">
        <f t="shared" si="280"/>
        <v>0.13388348883799031</v>
      </c>
      <c r="OR103">
        <f t="shared" si="281"/>
        <v>0</v>
      </c>
      <c r="OS103">
        <f t="shared" si="200"/>
        <v>0</v>
      </c>
      <c r="PB103">
        <f t="shared" si="201"/>
        <v>0</v>
      </c>
      <c r="PG103">
        <v>101</v>
      </c>
      <c r="PH103">
        <v>2809.9</v>
      </c>
      <c r="PI103">
        <f t="shared" si="282"/>
        <v>1.2354156987781084</v>
      </c>
      <c r="PJ103">
        <f t="shared" si="283"/>
        <v>2823.0058018123027</v>
      </c>
      <c r="PK103">
        <f t="shared" si="202"/>
        <v>171.76204114335454</v>
      </c>
      <c r="QC103">
        <f t="shared" si="203"/>
        <v>0</v>
      </c>
      <c r="QL103">
        <f t="shared" si="204"/>
        <v>0</v>
      </c>
    </row>
    <row r="104" spans="10:454" x14ac:dyDescent="0.25">
      <c r="J104">
        <v>102</v>
      </c>
      <c r="K104">
        <v>20</v>
      </c>
      <c r="L104">
        <f t="shared" si="208"/>
        <v>0.83909949419558261</v>
      </c>
      <c r="M104">
        <f t="shared" si="209"/>
        <v>0</v>
      </c>
      <c r="N104">
        <f t="shared" si="210"/>
        <v>400</v>
      </c>
      <c r="AB104">
        <v>102</v>
      </c>
      <c r="AC104">
        <v>38</v>
      </c>
      <c r="AD104">
        <f t="shared" si="211"/>
        <v>0.94999568439081095</v>
      </c>
      <c r="AE104">
        <f t="shared" si="212"/>
        <v>0</v>
      </c>
      <c r="AF104">
        <f t="shared" si="213"/>
        <v>1444</v>
      </c>
      <c r="BC104">
        <v>102</v>
      </c>
      <c r="BD104">
        <v>1909.9</v>
      </c>
      <c r="BE104">
        <f t="shared" si="214"/>
        <v>1.1567649482864164</v>
      </c>
      <c r="BF104">
        <f t="shared" si="215"/>
        <v>1879.8591633028016</v>
      </c>
      <c r="BG104">
        <f t="shared" si="165"/>
        <v>902.45186946774982</v>
      </c>
      <c r="BL104">
        <v>102</v>
      </c>
      <c r="BM104">
        <v>0</v>
      </c>
      <c r="BN104">
        <f t="shared" si="216"/>
        <v>0.46689065303149629</v>
      </c>
      <c r="BO104">
        <f t="shared" si="217"/>
        <v>0</v>
      </c>
      <c r="BP104">
        <f t="shared" si="166"/>
        <v>0</v>
      </c>
      <c r="CV104">
        <v>102</v>
      </c>
      <c r="CW104">
        <v>-12.215000000000181</v>
      </c>
      <c r="CX104">
        <f t="shared" si="220"/>
        <v>0.71083619768894912</v>
      </c>
      <c r="CY104">
        <f t="shared" si="221"/>
        <v>0</v>
      </c>
      <c r="CZ104">
        <f t="shared" si="168"/>
        <v>149.20622500000442</v>
      </c>
      <c r="DE104">
        <v>102</v>
      </c>
      <c r="DF104">
        <v>0</v>
      </c>
      <c r="DG104">
        <f t="shared" si="222"/>
        <v>0.26442937614965423</v>
      </c>
      <c r="DH104">
        <f t="shared" si="223"/>
        <v>0</v>
      </c>
      <c r="DI104">
        <f t="shared" si="169"/>
        <v>0</v>
      </c>
      <c r="EO104">
        <v>102</v>
      </c>
      <c r="EP104">
        <v>-1.5402298850574567</v>
      </c>
      <c r="EQ104">
        <f t="shared" si="228"/>
        <v>0.82100711044995822</v>
      </c>
      <c r="ER104">
        <f t="shared" si="229"/>
        <v>0</v>
      </c>
      <c r="ES104">
        <f t="shared" si="172"/>
        <v>2.3723080988241065</v>
      </c>
      <c r="EX104">
        <v>102</v>
      </c>
      <c r="EY104">
        <v>4</v>
      </c>
      <c r="EZ104">
        <f t="shared" si="230"/>
        <v>0.32843147463036304</v>
      </c>
      <c r="FA104">
        <f t="shared" si="231"/>
        <v>0</v>
      </c>
      <c r="FB104">
        <f t="shared" si="173"/>
        <v>16</v>
      </c>
      <c r="FY104">
        <v>102</v>
      </c>
      <c r="FZ104">
        <v>2454</v>
      </c>
      <c r="GA104">
        <f t="shared" si="236"/>
        <v>1.21102532036178</v>
      </c>
      <c r="GB104">
        <f t="shared" si="237"/>
        <v>2530.5266675189209</v>
      </c>
      <c r="GC104">
        <f t="shared" si="176"/>
        <v>5856.3308415514675</v>
      </c>
      <c r="GQ104">
        <v>102</v>
      </c>
      <c r="GR104">
        <v>13.977528089887642</v>
      </c>
      <c r="GS104">
        <f t="shared" si="240"/>
        <v>0.75150397711400385</v>
      </c>
      <c r="GT104">
        <f t="shared" si="241"/>
        <v>0</v>
      </c>
      <c r="GU104">
        <f t="shared" si="178"/>
        <v>195.37129150359806</v>
      </c>
      <c r="GZ104">
        <v>102</v>
      </c>
      <c r="HA104">
        <v>16.59375</v>
      </c>
      <c r="HB104">
        <f t="shared" si="242"/>
        <v>0.65384615384615385</v>
      </c>
      <c r="HC104">
        <f t="shared" si="243"/>
        <v>0</v>
      </c>
      <c r="HD104">
        <f t="shared" si="179"/>
        <v>275.3525390625</v>
      </c>
      <c r="HI104">
        <v>102</v>
      </c>
      <c r="HJ104">
        <v>4</v>
      </c>
      <c r="HK104">
        <f t="shared" si="244"/>
        <v>0.36428571428571427</v>
      </c>
      <c r="HL104">
        <f t="shared" si="245"/>
        <v>0</v>
      </c>
      <c r="HM104">
        <f t="shared" si="180"/>
        <v>16</v>
      </c>
      <c r="HR104">
        <v>181</v>
      </c>
      <c r="HS104">
        <v>45.9</v>
      </c>
      <c r="HT104" t="e">
        <f t="shared" si="246"/>
        <v>#DIV/0!</v>
      </c>
      <c r="HU104" t="e">
        <f t="shared" si="247"/>
        <v>#NUM!</v>
      </c>
      <c r="HV104" t="e">
        <f t="shared" si="181"/>
        <v>#NUM!</v>
      </c>
      <c r="IA104">
        <v>102</v>
      </c>
      <c r="IB104">
        <v>0</v>
      </c>
      <c r="IC104">
        <f t="shared" si="248"/>
        <v>0.15645417254170449</v>
      </c>
      <c r="ID104">
        <f t="shared" si="249"/>
        <v>0</v>
      </c>
      <c r="IE104">
        <f t="shared" si="182"/>
        <v>0</v>
      </c>
      <c r="IJ104">
        <v>102</v>
      </c>
      <c r="IK104">
        <v>4</v>
      </c>
      <c r="IL104">
        <f t="shared" si="250"/>
        <v>0.14208353572743121</v>
      </c>
      <c r="IM104">
        <f t="shared" si="251"/>
        <v>0</v>
      </c>
      <c r="IN104">
        <f t="shared" si="183"/>
        <v>16</v>
      </c>
      <c r="IS104">
        <v>102</v>
      </c>
      <c r="IT104">
        <v>1576</v>
      </c>
      <c r="IU104">
        <f t="shared" si="252"/>
        <v>1.1677009237908733</v>
      </c>
      <c r="IV104">
        <f t="shared" si="253"/>
        <v>2010.99877063484</v>
      </c>
      <c r="KB104">
        <v>102</v>
      </c>
      <c r="KC104">
        <v>580.9</v>
      </c>
      <c r="KD104">
        <f t="shared" si="258"/>
        <v>1.0415057793545113</v>
      </c>
      <c r="KE104">
        <f t="shared" si="259"/>
        <v>497.719806005659</v>
      </c>
      <c r="KF104">
        <f t="shared" si="187"/>
        <v>6918.9446729361998</v>
      </c>
      <c r="KK104">
        <v>102</v>
      </c>
      <c r="KL104">
        <v>24</v>
      </c>
      <c r="KM104">
        <f t="shared" si="260"/>
        <v>0.55352533321936226</v>
      </c>
      <c r="KN104">
        <f t="shared" si="261"/>
        <v>0</v>
      </c>
      <c r="KO104">
        <f t="shared" si="188"/>
        <v>576</v>
      </c>
      <c r="KT104">
        <v>102</v>
      </c>
      <c r="KU104">
        <v>-5.4098039215687805</v>
      </c>
      <c r="KV104">
        <f t="shared" si="262"/>
        <v>0.21357918632260997</v>
      </c>
      <c r="KW104">
        <f t="shared" si="263"/>
        <v>0</v>
      </c>
      <c r="KX104">
        <f t="shared" si="189"/>
        <v>29.265978469820958</v>
      </c>
      <c r="LC104">
        <v>102</v>
      </c>
      <c r="LD104">
        <v>4</v>
      </c>
      <c r="LE104">
        <f t="shared" si="264"/>
        <v>0.10918956665217877</v>
      </c>
      <c r="LF104">
        <f t="shared" si="265"/>
        <v>0</v>
      </c>
      <c r="LG104">
        <f t="shared" si="190"/>
        <v>16</v>
      </c>
      <c r="LL104">
        <v>102</v>
      </c>
      <c r="LM104">
        <v>72</v>
      </c>
      <c r="LN104">
        <f t="shared" si="266"/>
        <v>0.98693029538533905</v>
      </c>
      <c r="LO104">
        <f t="shared" si="267"/>
        <v>0</v>
      </c>
      <c r="LP104">
        <f t="shared" si="191"/>
        <v>5184</v>
      </c>
      <c r="LY104">
        <f t="shared" si="192"/>
        <v>0</v>
      </c>
      <c r="MH104">
        <f t="shared" si="193"/>
        <v>0</v>
      </c>
      <c r="MM104">
        <v>102</v>
      </c>
      <c r="MN104">
        <v>24</v>
      </c>
      <c r="MO104">
        <f t="shared" si="270"/>
        <v>0.44696705330304354</v>
      </c>
      <c r="MP104">
        <f t="shared" si="271"/>
        <v>0</v>
      </c>
      <c r="MQ104">
        <f t="shared" si="194"/>
        <v>576</v>
      </c>
      <c r="MZ104">
        <f t="shared" si="195"/>
        <v>0</v>
      </c>
      <c r="NI104">
        <f t="shared" si="196"/>
        <v>0</v>
      </c>
      <c r="NN104">
        <v>102</v>
      </c>
      <c r="NO104">
        <v>1701.9</v>
      </c>
      <c r="NP104" t="e">
        <f t="shared" si="274"/>
        <v>#DIV/0!</v>
      </c>
      <c r="NQ104" t="e">
        <f t="shared" si="275"/>
        <v>#NUM!</v>
      </c>
      <c r="NR104" t="e">
        <f t="shared" si="197"/>
        <v>#NUM!</v>
      </c>
      <c r="NW104">
        <v>102</v>
      </c>
      <c r="NX104">
        <v>-18.19494949494959</v>
      </c>
      <c r="NY104" t="e">
        <f t="shared" si="276"/>
        <v>#DIV/0!</v>
      </c>
      <c r="NZ104" t="e">
        <f t="shared" si="277"/>
        <v>#NUM!</v>
      </c>
      <c r="OA104" t="e">
        <f t="shared" si="198"/>
        <v>#NUM!</v>
      </c>
      <c r="OF104">
        <v>102</v>
      </c>
      <c r="OG104">
        <f>140-(136)</f>
        <v>4</v>
      </c>
      <c r="OH104">
        <f t="shared" si="278"/>
        <v>0.13088080641842204</v>
      </c>
      <c r="OI104">
        <f t="shared" si="279"/>
        <v>0</v>
      </c>
      <c r="OJ104">
        <f t="shared" si="199"/>
        <v>16</v>
      </c>
      <c r="OO104">
        <v>102</v>
      </c>
      <c r="OP104">
        <v>0</v>
      </c>
      <c r="OQ104">
        <f t="shared" si="280"/>
        <v>0.13520906793539614</v>
      </c>
      <c r="OR104">
        <f t="shared" si="281"/>
        <v>0</v>
      </c>
      <c r="OS104">
        <f t="shared" si="200"/>
        <v>0</v>
      </c>
      <c r="PB104">
        <f t="shared" si="201"/>
        <v>0</v>
      </c>
      <c r="PG104">
        <v>102</v>
      </c>
      <c r="PH104">
        <v>2979.9</v>
      </c>
      <c r="PI104">
        <f t="shared" si="282"/>
        <v>1.2476475373798719</v>
      </c>
      <c r="PJ104">
        <f t="shared" si="283"/>
        <v>2969.6848530346119</v>
      </c>
      <c r="PK104">
        <f t="shared" si="202"/>
        <v>104.34922752447889</v>
      </c>
      <c r="QC104">
        <f t="shared" si="203"/>
        <v>0</v>
      </c>
      <c r="QL104">
        <f t="shared" si="204"/>
        <v>0</v>
      </c>
    </row>
    <row r="105" spans="10:454" x14ac:dyDescent="0.25">
      <c r="J105">
        <v>103</v>
      </c>
      <c r="K105">
        <v>20</v>
      </c>
      <c r="L105">
        <f t="shared" si="208"/>
        <v>0.84732595982495107</v>
      </c>
      <c r="M105">
        <f t="shared" si="209"/>
        <v>0</v>
      </c>
      <c r="N105">
        <f t="shared" si="210"/>
        <v>400</v>
      </c>
      <c r="AB105">
        <v>103</v>
      </c>
      <c r="AC105">
        <v>78</v>
      </c>
      <c r="AD105">
        <f t="shared" si="211"/>
        <v>0.95930936757111296</v>
      </c>
      <c r="AE105">
        <f t="shared" si="212"/>
        <v>0</v>
      </c>
      <c r="AF105">
        <f t="shared" si="213"/>
        <v>6084</v>
      </c>
      <c r="BC105">
        <v>103</v>
      </c>
      <c r="BD105">
        <v>2129.9</v>
      </c>
      <c r="BE105">
        <f t="shared" si="214"/>
        <v>1.168105781112754</v>
      </c>
      <c r="BF105">
        <f t="shared" si="215"/>
        <v>2015.8536489395049</v>
      </c>
      <c r="BG105">
        <f t="shared" si="165"/>
        <v>13006.570190213721</v>
      </c>
      <c r="BL105">
        <v>103</v>
      </c>
      <c r="BM105">
        <v>0</v>
      </c>
      <c r="BN105">
        <f t="shared" si="216"/>
        <v>0.47146801237494235</v>
      </c>
      <c r="BO105">
        <f t="shared" si="217"/>
        <v>0</v>
      </c>
      <c r="BP105">
        <f t="shared" si="166"/>
        <v>0</v>
      </c>
      <c r="CV105">
        <v>103</v>
      </c>
      <c r="CW105">
        <v>-8.215000000000181</v>
      </c>
      <c r="CX105">
        <f t="shared" si="220"/>
        <v>0.71780518001923299</v>
      </c>
      <c r="CY105">
        <f t="shared" si="221"/>
        <v>0</v>
      </c>
      <c r="CZ105">
        <f t="shared" si="168"/>
        <v>67.486225000002975</v>
      </c>
      <c r="DE105">
        <v>103</v>
      </c>
      <c r="DF105">
        <v>0</v>
      </c>
      <c r="DG105">
        <f t="shared" si="222"/>
        <v>0.26702182101386657</v>
      </c>
      <c r="DH105">
        <f t="shared" si="223"/>
        <v>0</v>
      </c>
      <c r="DI105">
        <f t="shared" si="169"/>
        <v>0</v>
      </c>
      <c r="EO105">
        <v>103</v>
      </c>
      <c r="EP105">
        <v>-1.5402298850574567</v>
      </c>
      <c r="EQ105">
        <f t="shared" si="228"/>
        <v>0.82905619976809508</v>
      </c>
      <c r="ER105">
        <f t="shared" si="229"/>
        <v>0</v>
      </c>
      <c r="ES105">
        <f t="shared" si="172"/>
        <v>2.3723080988241065</v>
      </c>
      <c r="EX105">
        <v>103</v>
      </c>
      <c r="EY105">
        <v>4</v>
      </c>
      <c r="EZ105">
        <f t="shared" si="230"/>
        <v>0.33165139104830776</v>
      </c>
      <c r="FA105">
        <f t="shared" si="231"/>
        <v>0</v>
      </c>
      <c r="FB105">
        <f t="shared" si="173"/>
        <v>16</v>
      </c>
      <c r="FY105">
        <v>103</v>
      </c>
      <c r="FZ105">
        <v>2654</v>
      </c>
      <c r="GA105">
        <f t="shared" si="236"/>
        <v>1.2228981176202289</v>
      </c>
      <c r="GB105">
        <f t="shared" si="237"/>
        <v>2672.9002463342135</v>
      </c>
      <c r="GC105">
        <f t="shared" si="176"/>
        <v>357.21931149395215</v>
      </c>
      <c r="GQ105">
        <v>103</v>
      </c>
      <c r="GR105">
        <v>17.977528089887642</v>
      </c>
      <c r="GS105">
        <f t="shared" si="240"/>
        <v>0.75887166316414112</v>
      </c>
      <c r="GT105">
        <f t="shared" si="241"/>
        <v>0</v>
      </c>
      <c r="GU105">
        <f t="shared" si="178"/>
        <v>323.19151622269919</v>
      </c>
      <c r="GZ105">
        <v>103</v>
      </c>
      <c r="HA105">
        <v>32.09375</v>
      </c>
      <c r="HB105">
        <f t="shared" si="242"/>
        <v>0.66025641025641024</v>
      </c>
      <c r="HC105">
        <f t="shared" si="243"/>
        <v>0</v>
      </c>
      <c r="HD105">
        <f t="shared" si="179"/>
        <v>1030.0087890625</v>
      </c>
      <c r="HI105">
        <v>103</v>
      </c>
      <c r="HJ105">
        <v>4</v>
      </c>
      <c r="HK105">
        <f t="shared" si="244"/>
        <v>0.36785714285714288</v>
      </c>
      <c r="HL105">
        <f t="shared" si="245"/>
        <v>0</v>
      </c>
      <c r="HM105">
        <f t="shared" si="180"/>
        <v>16</v>
      </c>
      <c r="HR105">
        <v>182</v>
      </c>
      <c r="HS105">
        <v>45.9</v>
      </c>
      <c r="HT105" t="e">
        <f t="shared" si="246"/>
        <v>#DIV/0!</v>
      </c>
      <c r="HU105" t="e">
        <f t="shared" si="247"/>
        <v>#NUM!</v>
      </c>
      <c r="HV105" t="e">
        <f t="shared" si="181"/>
        <v>#NUM!</v>
      </c>
      <c r="IA105">
        <v>103</v>
      </c>
      <c r="IB105">
        <v>4</v>
      </c>
      <c r="IC105">
        <f t="shared" si="248"/>
        <v>0.15798803697838787</v>
      </c>
      <c r="ID105">
        <f t="shared" si="249"/>
        <v>0</v>
      </c>
      <c r="IE105">
        <f t="shared" si="182"/>
        <v>16</v>
      </c>
      <c r="IJ105">
        <v>103</v>
      </c>
      <c r="IK105">
        <v>-16.100000000000001</v>
      </c>
      <c r="IL105">
        <f t="shared" si="250"/>
        <v>0.14347651156789623</v>
      </c>
      <c r="IM105">
        <f t="shared" si="251"/>
        <v>0</v>
      </c>
      <c r="IN105">
        <f t="shared" si="183"/>
        <v>259.21000000000004</v>
      </c>
      <c r="IS105">
        <v>103</v>
      </c>
      <c r="IT105">
        <v>1646</v>
      </c>
      <c r="IU105">
        <f t="shared" si="252"/>
        <v>1.1791489720633328</v>
      </c>
      <c r="IV105">
        <f t="shared" si="253"/>
        <v>2148.2789386963673</v>
      </c>
      <c r="KB105">
        <v>103</v>
      </c>
      <c r="KC105">
        <v>664.9</v>
      </c>
      <c r="KD105">
        <f t="shared" si="258"/>
        <v>1.0517166203285753</v>
      </c>
      <c r="KE105">
        <f t="shared" si="259"/>
        <v>620.16390578650794</v>
      </c>
      <c r="KF105">
        <f t="shared" si="187"/>
        <v>2001.3181254784358</v>
      </c>
      <c r="KK105">
        <v>103</v>
      </c>
      <c r="KL105">
        <v>20</v>
      </c>
      <c r="KM105">
        <f t="shared" si="260"/>
        <v>0.55895205217249322</v>
      </c>
      <c r="KN105">
        <f t="shared" si="261"/>
        <v>0</v>
      </c>
      <c r="KO105">
        <f t="shared" si="188"/>
        <v>400</v>
      </c>
      <c r="KT105">
        <v>103</v>
      </c>
      <c r="KU105">
        <v>-49.209803921568778</v>
      </c>
      <c r="KV105">
        <f t="shared" si="262"/>
        <v>0.2156730999140081</v>
      </c>
      <c r="KW105">
        <f t="shared" si="263"/>
        <v>0</v>
      </c>
      <c r="KX105">
        <f t="shared" si="189"/>
        <v>2421.6048019992459</v>
      </c>
      <c r="LC105">
        <v>103</v>
      </c>
      <c r="LD105">
        <v>4</v>
      </c>
      <c r="LE105">
        <f t="shared" si="264"/>
        <v>0.11026005259974915</v>
      </c>
      <c r="LF105">
        <f t="shared" si="265"/>
        <v>0</v>
      </c>
      <c r="LG105">
        <f t="shared" si="190"/>
        <v>16</v>
      </c>
      <c r="LL105">
        <v>103</v>
      </c>
      <c r="LM105">
        <v>80</v>
      </c>
      <c r="LN105">
        <f t="shared" si="266"/>
        <v>0.99660608259499928</v>
      </c>
      <c r="LO105">
        <f t="shared" si="267"/>
        <v>0</v>
      </c>
      <c r="LP105">
        <f t="shared" si="191"/>
        <v>6400</v>
      </c>
      <c r="LY105">
        <f t="shared" si="192"/>
        <v>0</v>
      </c>
      <c r="MH105">
        <f t="shared" si="193"/>
        <v>0</v>
      </c>
      <c r="MM105">
        <v>103</v>
      </c>
      <c r="MN105">
        <v>32</v>
      </c>
      <c r="MO105">
        <f t="shared" si="270"/>
        <v>0.45134908323738709</v>
      </c>
      <c r="MP105">
        <f t="shared" si="271"/>
        <v>0</v>
      </c>
      <c r="MQ105">
        <f t="shared" si="194"/>
        <v>1024</v>
      </c>
      <c r="MZ105">
        <f t="shared" si="195"/>
        <v>0</v>
      </c>
      <c r="NI105">
        <f t="shared" si="196"/>
        <v>0</v>
      </c>
      <c r="NN105">
        <v>103</v>
      </c>
      <c r="NO105">
        <v>1841.9</v>
      </c>
      <c r="NP105" t="e">
        <f t="shared" si="274"/>
        <v>#DIV/0!</v>
      </c>
      <c r="NQ105" t="e">
        <f t="shared" si="275"/>
        <v>#NUM!</v>
      </c>
      <c r="NR105" t="e">
        <f t="shared" si="197"/>
        <v>#NUM!</v>
      </c>
      <c r="NW105">
        <v>103</v>
      </c>
      <c r="NX105">
        <v>-26.19494949494959</v>
      </c>
      <c r="NY105" t="e">
        <f t="shared" si="276"/>
        <v>#DIV/0!</v>
      </c>
      <c r="NZ105" t="e">
        <f t="shared" si="277"/>
        <v>#NUM!</v>
      </c>
      <c r="OA105" t="e">
        <f t="shared" si="198"/>
        <v>#NUM!</v>
      </c>
      <c r="OF105">
        <v>103</v>
      </c>
      <c r="OG105">
        <f>132-(136)</f>
        <v>-4</v>
      </c>
      <c r="OH105">
        <f t="shared" si="278"/>
        <v>0.13216395157938696</v>
      </c>
      <c r="OI105">
        <f t="shared" si="279"/>
        <v>0</v>
      </c>
      <c r="OJ105">
        <f t="shared" si="199"/>
        <v>16</v>
      </c>
      <c r="OO105">
        <v>103</v>
      </c>
      <c r="OP105">
        <v>0</v>
      </c>
      <c r="OQ105">
        <f t="shared" si="280"/>
        <v>0.13653464703280199</v>
      </c>
      <c r="OR105">
        <f t="shared" si="281"/>
        <v>0</v>
      </c>
      <c r="OS105">
        <f t="shared" si="200"/>
        <v>0</v>
      </c>
      <c r="PB105">
        <f t="shared" si="201"/>
        <v>0</v>
      </c>
      <c r="PG105">
        <v>103</v>
      </c>
      <c r="PH105">
        <v>3349.9</v>
      </c>
      <c r="PI105">
        <f t="shared" si="282"/>
        <v>1.2598793759816354</v>
      </c>
      <c r="PJ105">
        <f t="shared" si="283"/>
        <v>3116.3639042569212</v>
      </c>
      <c r="PK105">
        <f t="shared" si="202"/>
        <v>54539.10801492053</v>
      </c>
      <c r="QC105">
        <f t="shared" si="203"/>
        <v>0</v>
      </c>
      <c r="QL105">
        <f t="shared" si="204"/>
        <v>0</v>
      </c>
    </row>
    <row r="106" spans="10:454" x14ac:dyDescent="0.25">
      <c r="J106">
        <v>104</v>
      </c>
      <c r="K106">
        <v>20</v>
      </c>
      <c r="L106">
        <f t="shared" si="208"/>
        <v>0.85555242545431953</v>
      </c>
      <c r="M106">
        <f t="shared" si="209"/>
        <v>0</v>
      </c>
      <c r="N106">
        <f t="shared" si="210"/>
        <v>400</v>
      </c>
      <c r="AB106">
        <v>104</v>
      </c>
      <c r="AC106">
        <v>138</v>
      </c>
      <c r="AD106">
        <f t="shared" si="211"/>
        <v>0.96862305075141508</v>
      </c>
      <c r="AE106">
        <f t="shared" si="212"/>
        <v>0</v>
      </c>
      <c r="AF106">
        <f t="shared" si="213"/>
        <v>19044</v>
      </c>
      <c r="BC106">
        <v>104</v>
      </c>
      <c r="BD106">
        <v>2239.9</v>
      </c>
      <c r="BE106">
        <f t="shared" si="214"/>
        <v>1.1794466139390913</v>
      </c>
      <c r="BF106">
        <f t="shared" si="215"/>
        <v>2151.8481345762084</v>
      </c>
      <c r="BG106">
        <f t="shared" si="165"/>
        <v>7753.1310046095232</v>
      </c>
      <c r="BL106">
        <v>104</v>
      </c>
      <c r="BM106">
        <v>0</v>
      </c>
      <c r="BN106">
        <f t="shared" si="216"/>
        <v>0.47604537171838834</v>
      </c>
      <c r="BO106">
        <f t="shared" si="217"/>
        <v>0</v>
      </c>
      <c r="BP106">
        <f t="shared" si="166"/>
        <v>0</v>
      </c>
      <c r="CV106">
        <v>104</v>
      </c>
      <c r="CW106">
        <v>-12.215000000000181</v>
      </c>
      <c r="CX106">
        <f t="shared" si="220"/>
        <v>0.72477416234951675</v>
      </c>
      <c r="CY106">
        <f t="shared" si="221"/>
        <v>0</v>
      </c>
      <c r="CZ106">
        <f t="shared" si="168"/>
        <v>149.20622500000442</v>
      </c>
      <c r="DE106">
        <v>104</v>
      </c>
      <c r="DF106">
        <v>0</v>
      </c>
      <c r="DG106">
        <f t="shared" si="222"/>
        <v>0.26961426587807885</v>
      </c>
      <c r="DH106">
        <f t="shared" si="223"/>
        <v>0</v>
      </c>
      <c r="DI106">
        <f t="shared" si="169"/>
        <v>0</v>
      </c>
      <c r="EO106">
        <v>104</v>
      </c>
      <c r="EP106">
        <v>-1.5402298850574567</v>
      </c>
      <c r="EQ106">
        <f t="shared" si="228"/>
        <v>0.83710528908623194</v>
      </c>
      <c r="ER106">
        <f t="shared" si="229"/>
        <v>0</v>
      </c>
      <c r="ES106">
        <f t="shared" si="172"/>
        <v>2.3723080988241065</v>
      </c>
      <c r="EX106">
        <v>104</v>
      </c>
      <c r="EY106">
        <v>4</v>
      </c>
      <c r="EZ106">
        <f t="shared" si="230"/>
        <v>0.33487130746625249</v>
      </c>
      <c r="FA106">
        <f t="shared" si="231"/>
        <v>0</v>
      </c>
      <c r="FB106">
        <f t="shared" si="173"/>
        <v>16</v>
      </c>
      <c r="FY106">
        <v>104</v>
      </c>
      <c r="FZ106">
        <v>2874</v>
      </c>
      <c r="GA106">
        <f t="shared" si="236"/>
        <v>1.2347709148786776</v>
      </c>
      <c r="GB106">
        <f t="shared" si="237"/>
        <v>2815.2738251495066</v>
      </c>
      <c r="GC106">
        <f t="shared" si="176"/>
        <v>3448.7636125707245</v>
      </c>
      <c r="GQ106">
        <v>104</v>
      </c>
      <c r="GR106">
        <v>17.977528089887642</v>
      </c>
      <c r="GS106">
        <f t="shared" si="240"/>
        <v>0.7662393492142785</v>
      </c>
      <c r="GT106">
        <f t="shared" si="241"/>
        <v>0</v>
      </c>
      <c r="GU106">
        <f t="shared" si="178"/>
        <v>323.19151622269919</v>
      </c>
      <c r="GZ106">
        <v>104</v>
      </c>
      <c r="HA106">
        <v>4.09375</v>
      </c>
      <c r="HB106">
        <f t="shared" si="242"/>
        <v>0.66666666666666663</v>
      </c>
      <c r="HC106">
        <f t="shared" si="243"/>
        <v>0</v>
      </c>
      <c r="HD106">
        <f t="shared" si="179"/>
        <v>16.7587890625</v>
      </c>
      <c r="HI106">
        <v>104</v>
      </c>
      <c r="HJ106">
        <v>4</v>
      </c>
      <c r="HK106">
        <f t="shared" si="244"/>
        <v>0.37142857142857144</v>
      </c>
      <c r="HL106">
        <f t="shared" si="245"/>
        <v>0</v>
      </c>
      <c r="HM106">
        <f t="shared" si="180"/>
        <v>16</v>
      </c>
      <c r="HR106">
        <v>183</v>
      </c>
      <c r="HS106">
        <v>48.1</v>
      </c>
      <c r="HT106" t="e">
        <f t="shared" si="246"/>
        <v>#DIV/0!</v>
      </c>
      <c r="HU106" t="e">
        <f t="shared" si="247"/>
        <v>#NUM!</v>
      </c>
      <c r="HV106" t="e">
        <f t="shared" si="181"/>
        <v>#NUM!</v>
      </c>
      <c r="IA106">
        <v>104</v>
      </c>
      <c r="IB106">
        <v>0</v>
      </c>
      <c r="IC106">
        <f t="shared" si="248"/>
        <v>0.15952190141507125</v>
      </c>
      <c r="ID106">
        <f t="shared" si="249"/>
        <v>0</v>
      </c>
      <c r="IE106">
        <f t="shared" si="182"/>
        <v>0</v>
      </c>
      <c r="IJ106">
        <v>104</v>
      </c>
      <c r="IK106">
        <v>-12.100000000000009</v>
      </c>
      <c r="IL106">
        <f t="shared" si="250"/>
        <v>0.14486948740836125</v>
      </c>
      <c r="IM106">
        <f t="shared" si="251"/>
        <v>0</v>
      </c>
      <c r="IN106">
        <f t="shared" si="183"/>
        <v>146.4100000000002</v>
      </c>
      <c r="IS106">
        <v>104</v>
      </c>
      <c r="IT106">
        <v>1646</v>
      </c>
      <c r="IU106">
        <f t="shared" si="252"/>
        <v>1.1905970203357923</v>
      </c>
      <c r="IV106">
        <f t="shared" si="253"/>
        <v>2285.5591067578944</v>
      </c>
      <c r="KB106">
        <v>104</v>
      </c>
      <c r="KC106">
        <v>811.9</v>
      </c>
      <c r="KD106">
        <f t="shared" si="258"/>
        <v>1.061927461302639</v>
      </c>
      <c r="KE106">
        <f t="shared" si="259"/>
        <v>742.60800556735694</v>
      </c>
      <c r="KF106">
        <f t="shared" si="187"/>
        <v>4801.3804924534334</v>
      </c>
      <c r="KK106">
        <v>104</v>
      </c>
      <c r="KL106">
        <v>28.1</v>
      </c>
      <c r="KM106">
        <f t="shared" si="260"/>
        <v>0.56437877112562418</v>
      </c>
      <c r="KN106">
        <f t="shared" si="261"/>
        <v>0</v>
      </c>
      <c r="KO106">
        <f t="shared" si="188"/>
        <v>789.61000000000013</v>
      </c>
      <c r="KT106">
        <v>104</v>
      </c>
      <c r="KU106">
        <v>-17.409803921568781</v>
      </c>
      <c r="KV106">
        <f t="shared" si="262"/>
        <v>0.21776701350540625</v>
      </c>
      <c r="KW106">
        <f t="shared" si="263"/>
        <v>0</v>
      </c>
      <c r="KX106">
        <f t="shared" si="189"/>
        <v>303.10127258747167</v>
      </c>
      <c r="LC106">
        <v>104</v>
      </c>
      <c r="LD106">
        <v>4</v>
      </c>
      <c r="LE106">
        <f t="shared" si="264"/>
        <v>0.11133053854731953</v>
      </c>
      <c r="LF106">
        <f t="shared" si="265"/>
        <v>0</v>
      </c>
      <c r="LG106">
        <f t="shared" si="190"/>
        <v>16</v>
      </c>
      <c r="LL106">
        <v>104</v>
      </c>
      <c r="LM106">
        <v>95</v>
      </c>
      <c r="LN106">
        <f t="shared" si="266"/>
        <v>1.0062818698046594</v>
      </c>
      <c r="LO106">
        <f t="shared" si="267"/>
        <v>75.329534083018743</v>
      </c>
      <c r="LP106">
        <f t="shared" si="191"/>
        <v>386.92722939112127</v>
      </c>
      <c r="LY106">
        <f t="shared" si="192"/>
        <v>0</v>
      </c>
      <c r="MH106">
        <f t="shared" si="193"/>
        <v>0</v>
      </c>
      <c r="MM106">
        <v>104</v>
      </c>
      <c r="MN106">
        <v>-4</v>
      </c>
      <c r="MO106">
        <f t="shared" si="270"/>
        <v>0.45573111317173065</v>
      </c>
      <c r="MP106">
        <f t="shared" si="271"/>
        <v>0</v>
      </c>
      <c r="MQ106">
        <f t="shared" si="194"/>
        <v>16</v>
      </c>
      <c r="MZ106">
        <f t="shared" si="195"/>
        <v>0</v>
      </c>
      <c r="NI106">
        <f t="shared" si="196"/>
        <v>0</v>
      </c>
      <c r="NN106">
        <v>104</v>
      </c>
      <c r="NO106">
        <v>1941.9</v>
      </c>
      <c r="NP106" t="e">
        <f t="shared" si="274"/>
        <v>#DIV/0!</v>
      </c>
      <c r="NQ106" t="e">
        <f t="shared" si="275"/>
        <v>#NUM!</v>
      </c>
      <c r="NR106" t="e">
        <f t="shared" si="197"/>
        <v>#NUM!</v>
      </c>
      <c r="NW106">
        <v>104</v>
      </c>
      <c r="NX106">
        <v>-22.19494949494959</v>
      </c>
      <c r="NY106" t="e">
        <f t="shared" si="276"/>
        <v>#DIV/0!</v>
      </c>
      <c r="NZ106" t="e">
        <f t="shared" si="277"/>
        <v>#NUM!</v>
      </c>
      <c r="OA106" t="e">
        <f t="shared" si="198"/>
        <v>#NUM!</v>
      </c>
      <c r="OF106">
        <v>104</v>
      </c>
      <c r="OG106">
        <f>136-(136)</f>
        <v>0</v>
      </c>
      <c r="OH106">
        <f t="shared" si="278"/>
        <v>0.13344709674035188</v>
      </c>
      <c r="OI106">
        <f t="shared" si="279"/>
        <v>0</v>
      </c>
      <c r="OJ106">
        <f t="shared" si="199"/>
        <v>0</v>
      </c>
      <c r="OO106">
        <v>104</v>
      </c>
      <c r="OP106">
        <v>0</v>
      </c>
      <c r="OQ106">
        <f t="shared" si="280"/>
        <v>0.13786022613020782</v>
      </c>
      <c r="OR106">
        <f t="shared" si="281"/>
        <v>0</v>
      </c>
      <c r="OS106">
        <f t="shared" si="200"/>
        <v>0</v>
      </c>
      <c r="PB106">
        <f t="shared" si="201"/>
        <v>0</v>
      </c>
      <c r="PG106">
        <v>104</v>
      </c>
      <c r="PH106">
        <v>3679.9</v>
      </c>
      <c r="PI106">
        <f t="shared" si="282"/>
        <v>1.2721112145833988</v>
      </c>
      <c r="PJ106">
        <f t="shared" si="283"/>
        <v>3263.0429554792304</v>
      </c>
      <c r="PK106">
        <f t="shared" si="202"/>
        <v>173769.79556659097</v>
      </c>
      <c r="QC106">
        <f t="shared" si="203"/>
        <v>0</v>
      </c>
      <c r="QL106">
        <f t="shared" si="204"/>
        <v>0</v>
      </c>
    </row>
    <row r="107" spans="10:454" x14ac:dyDescent="0.25">
      <c r="J107">
        <v>105</v>
      </c>
      <c r="K107">
        <v>24</v>
      </c>
      <c r="L107">
        <f t="shared" si="208"/>
        <v>0.86377889108368799</v>
      </c>
      <c r="M107">
        <f t="shared" si="209"/>
        <v>0</v>
      </c>
      <c r="N107">
        <f t="shared" si="210"/>
        <v>576</v>
      </c>
      <c r="AB107">
        <v>105</v>
      </c>
      <c r="AC107">
        <v>170</v>
      </c>
      <c r="AD107">
        <f t="shared" si="211"/>
        <v>0.97793673393171709</v>
      </c>
      <c r="AE107">
        <f t="shared" si="212"/>
        <v>0</v>
      </c>
      <c r="AF107">
        <f t="shared" si="213"/>
        <v>28900</v>
      </c>
      <c r="BC107">
        <v>105</v>
      </c>
      <c r="BD107">
        <v>2379.9</v>
      </c>
      <c r="BE107">
        <f t="shared" si="214"/>
        <v>1.1907874467654287</v>
      </c>
      <c r="BF107">
        <f t="shared" si="215"/>
        <v>2287.8426202129117</v>
      </c>
      <c r="BG107">
        <f t="shared" si="165"/>
        <v>8474.5611732642301</v>
      </c>
      <c r="BL107">
        <v>105</v>
      </c>
      <c r="BM107">
        <v>0</v>
      </c>
      <c r="BN107">
        <f t="shared" si="216"/>
        <v>0.4806227310618344</v>
      </c>
      <c r="BO107">
        <f t="shared" si="217"/>
        <v>0</v>
      </c>
      <c r="BP107">
        <f t="shared" si="166"/>
        <v>0</v>
      </c>
      <c r="CV107">
        <v>105</v>
      </c>
      <c r="CW107">
        <v>-12.215000000000181</v>
      </c>
      <c r="CX107">
        <f t="shared" si="220"/>
        <v>0.73174314467980062</v>
      </c>
      <c r="CY107">
        <f t="shared" si="221"/>
        <v>0</v>
      </c>
      <c r="CZ107">
        <f t="shared" si="168"/>
        <v>149.20622500000442</v>
      </c>
      <c r="DE107">
        <v>105</v>
      </c>
      <c r="DF107">
        <v>0</v>
      </c>
      <c r="DG107">
        <f t="shared" si="222"/>
        <v>0.27220671074229114</v>
      </c>
      <c r="DH107">
        <f t="shared" si="223"/>
        <v>0</v>
      </c>
      <c r="DI107">
        <f t="shared" si="169"/>
        <v>0</v>
      </c>
      <c r="EO107">
        <v>105</v>
      </c>
      <c r="EP107">
        <v>2.4597701149425433</v>
      </c>
      <c r="EQ107">
        <f t="shared" si="228"/>
        <v>0.8451543784043688</v>
      </c>
      <c r="ER107">
        <f t="shared" si="229"/>
        <v>0</v>
      </c>
      <c r="ES107">
        <f t="shared" si="172"/>
        <v>6.0504690183644527</v>
      </c>
      <c r="EX107">
        <v>105</v>
      </c>
      <c r="EY107">
        <v>4</v>
      </c>
      <c r="EZ107">
        <f t="shared" si="230"/>
        <v>0.33809122388419727</v>
      </c>
      <c r="FA107">
        <f t="shared" si="231"/>
        <v>0</v>
      </c>
      <c r="FB107">
        <f t="shared" si="173"/>
        <v>16</v>
      </c>
      <c r="FY107">
        <v>105</v>
      </c>
      <c r="FZ107">
        <v>3044</v>
      </c>
      <c r="GA107">
        <f t="shared" si="236"/>
        <v>1.2466437121371265</v>
      </c>
      <c r="GB107">
        <f t="shared" si="237"/>
        <v>2957.6474039647992</v>
      </c>
      <c r="GC107">
        <f t="shared" si="176"/>
        <v>7456.7708420185772</v>
      </c>
      <c r="GQ107">
        <v>105</v>
      </c>
      <c r="GR107">
        <v>17.977528089887642</v>
      </c>
      <c r="GS107">
        <f t="shared" si="240"/>
        <v>0.77360703526441577</v>
      </c>
      <c r="GT107">
        <f t="shared" si="241"/>
        <v>0</v>
      </c>
      <c r="GU107">
        <f t="shared" si="178"/>
        <v>323.19151622269919</v>
      </c>
      <c r="GZ107">
        <v>105</v>
      </c>
      <c r="HA107">
        <v>2.59375</v>
      </c>
      <c r="HB107">
        <f t="shared" si="242"/>
        <v>0.67307692307692313</v>
      </c>
      <c r="HC107">
        <f t="shared" si="243"/>
        <v>0</v>
      </c>
      <c r="HD107">
        <f t="shared" si="179"/>
        <v>6.7275390625</v>
      </c>
      <c r="HI107">
        <v>105</v>
      </c>
      <c r="HJ107">
        <v>4</v>
      </c>
      <c r="HK107">
        <f t="shared" si="244"/>
        <v>0.375</v>
      </c>
      <c r="HL107">
        <f t="shared" si="245"/>
        <v>0</v>
      </c>
      <c r="HM107">
        <f t="shared" si="180"/>
        <v>16</v>
      </c>
      <c r="HR107">
        <v>184</v>
      </c>
      <c r="HS107">
        <v>48.1</v>
      </c>
      <c r="HT107" t="e">
        <f t="shared" si="246"/>
        <v>#DIV/0!</v>
      </c>
      <c r="HU107" t="e">
        <f t="shared" si="247"/>
        <v>#NUM!</v>
      </c>
      <c r="HV107" t="e">
        <f t="shared" si="181"/>
        <v>#NUM!</v>
      </c>
      <c r="IA107">
        <v>105</v>
      </c>
      <c r="IB107">
        <v>4</v>
      </c>
      <c r="IC107">
        <f t="shared" si="248"/>
        <v>0.16105576585175463</v>
      </c>
      <c r="ID107">
        <f t="shared" si="249"/>
        <v>0</v>
      </c>
      <c r="IE107">
        <f t="shared" si="182"/>
        <v>16</v>
      </c>
      <c r="IJ107">
        <v>105</v>
      </c>
      <c r="IK107">
        <v>-16.100000000000001</v>
      </c>
      <c r="IL107">
        <f t="shared" si="250"/>
        <v>0.14626246324882625</v>
      </c>
      <c r="IM107">
        <f t="shared" si="251"/>
        <v>0</v>
      </c>
      <c r="IN107">
        <f t="shared" si="183"/>
        <v>259.21000000000004</v>
      </c>
      <c r="IS107">
        <v>105</v>
      </c>
      <c r="IT107">
        <v>1706</v>
      </c>
      <c r="IU107">
        <f t="shared" si="252"/>
        <v>1.2020450686082518</v>
      </c>
      <c r="IV107">
        <f t="shared" si="253"/>
        <v>2422.8392748194215</v>
      </c>
      <c r="KB107">
        <v>105</v>
      </c>
      <c r="KC107">
        <v>874.9</v>
      </c>
      <c r="KD107">
        <f t="shared" si="258"/>
        <v>1.0721383022767028</v>
      </c>
      <c r="KE107">
        <f t="shared" si="259"/>
        <v>865.05210534820594</v>
      </c>
      <c r="KF107">
        <f t="shared" si="187"/>
        <v>96.981029072833579</v>
      </c>
      <c r="KK107">
        <v>105</v>
      </c>
      <c r="KL107">
        <v>28.1</v>
      </c>
      <c r="KM107">
        <f t="shared" si="260"/>
        <v>0.56980549007875525</v>
      </c>
      <c r="KN107">
        <f t="shared" si="261"/>
        <v>0</v>
      </c>
      <c r="KO107">
        <f t="shared" si="188"/>
        <v>789.61000000000013</v>
      </c>
      <c r="KT107">
        <v>105</v>
      </c>
      <c r="KU107">
        <v>2.5901960784312195</v>
      </c>
      <c r="KV107">
        <f t="shared" si="262"/>
        <v>0.21986092709680438</v>
      </c>
      <c r="KW107">
        <f t="shared" si="263"/>
        <v>0</v>
      </c>
      <c r="KX107">
        <f t="shared" si="189"/>
        <v>6.7091157247204682</v>
      </c>
      <c r="LC107">
        <v>105</v>
      </c>
      <c r="LD107">
        <v>8</v>
      </c>
      <c r="LE107">
        <f t="shared" si="264"/>
        <v>0.11240102449488991</v>
      </c>
      <c r="LF107">
        <f t="shared" si="265"/>
        <v>0</v>
      </c>
      <c r="LG107">
        <f t="shared" si="190"/>
        <v>64</v>
      </c>
      <c r="LL107">
        <v>105</v>
      </c>
      <c r="LM107">
        <v>129</v>
      </c>
      <c r="LN107">
        <f t="shared" si="266"/>
        <v>1.0159576570143196</v>
      </c>
      <c r="LO107">
        <f t="shared" si="267"/>
        <v>191.35749471497982</v>
      </c>
      <c r="LP107">
        <f t="shared" si="191"/>
        <v>3888.4571471287363</v>
      </c>
      <c r="LY107">
        <f t="shared" si="192"/>
        <v>0</v>
      </c>
      <c r="MH107">
        <f t="shared" si="193"/>
        <v>0</v>
      </c>
      <c r="MM107">
        <v>105</v>
      </c>
      <c r="MN107">
        <v>0</v>
      </c>
      <c r="MO107">
        <f t="shared" si="270"/>
        <v>0.46011314310607421</v>
      </c>
      <c r="MP107">
        <f t="shared" si="271"/>
        <v>0</v>
      </c>
      <c r="MQ107">
        <f t="shared" si="194"/>
        <v>0</v>
      </c>
      <c r="MZ107">
        <f t="shared" si="195"/>
        <v>0</v>
      </c>
      <c r="NI107">
        <f t="shared" si="196"/>
        <v>0</v>
      </c>
      <c r="NN107">
        <v>105</v>
      </c>
      <c r="NO107">
        <v>2071.9</v>
      </c>
      <c r="NP107" t="e">
        <f t="shared" si="274"/>
        <v>#DIV/0!</v>
      </c>
      <c r="NQ107" t="e">
        <f t="shared" si="275"/>
        <v>#NUM!</v>
      </c>
      <c r="NR107" t="e">
        <f t="shared" si="197"/>
        <v>#NUM!</v>
      </c>
      <c r="NW107">
        <v>105</v>
      </c>
      <c r="NX107">
        <v>-30.19494949494959</v>
      </c>
      <c r="NY107" t="e">
        <f t="shared" si="276"/>
        <v>#DIV/0!</v>
      </c>
      <c r="NZ107" t="e">
        <f t="shared" si="277"/>
        <v>#NUM!</v>
      </c>
      <c r="OA107" t="e">
        <f t="shared" si="198"/>
        <v>#NUM!</v>
      </c>
      <c r="OF107">
        <v>105</v>
      </c>
      <c r="OG107">
        <f t="shared" ref="OG107:OG112" si="284">132-(136)</f>
        <v>-4</v>
      </c>
      <c r="OH107">
        <f t="shared" si="278"/>
        <v>0.1347302419013168</v>
      </c>
      <c r="OI107">
        <f t="shared" si="279"/>
        <v>0</v>
      </c>
      <c r="OJ107">
        <f t="shared" si="199"/>
        <v>16</v>
      </c>
      <c r="OO107">
        <v>105</v>
      </c>
      <c r="OP107">
        <v>0</v>
      </c>
      <c r="OQ107">
        <f t="shared" si="280"/>
        <v>0.13918580522761367</v>
      </c>
      <c r="OR107">
        <f t="shared" si="281"/>
        <v>0</v>
      </c>
      <c r="OS107">
        <f t="shared" si="200"/>
        <v>0</v>
      </c>
      <c r="PB107">
        <f t="shared" si="201"/>
        <v>0</v>
      </c>
      <c r="PG107">
        <v>105</v>
      </c>
      <c r="PH107">
        <v>3879.9</v>
      </c>
      <c r="PI107">
        <f t="shared" si="282"/>
        <v>1.2843430531851623</v>
      </c>
      <c r="PJ107">
        <f t="shared" si="283"/>
        <v>3409.7220067015401</v>
      </c>
      <c r="PK107">
        <f t="shared" si="202"/>
        <v>221067.34538216671</v>
      </c>
      <c r="QC107">
        <f t="shared" si="203"/>
        <v>0</v>
      </c>
      <c r="QL107">
        <f t="shared" si="204"/>
        <v>0</v>
      </c>
    </row>
    <row r="108" spans="10:454" x14ac:dyDescent="0.25">
      <c r="J108">
        <v>106</v>
      </c>
      <c r="K108">
        <v>28.1</v>
      </c>
      <c r="L108">
        <f t="shared" si="208"/>
        <v>0.87200535671305646</v>
      </c>
      <c r="M108">
        <f t="shared" si="209"/>
        <v>0</v>
      </c>
      <c r="N108">
        <f t="shared" si="210"/>
        <v>789.61000000000013</v>
      </c>
      <c r="AB108">
        <v>106</v>
      </c>
      <c r="AC108">
        <v>126</v>
      </c>
      <c r="AD108">
        <f t="shared" si="211"/>
        <v>0.98725041711201922</v>
      </c>
      <c r="AE108">
        <f t="shared" si="212"/>
        <v>0</v>
      </c>
      <c r="AF108">
        <f t="shared" si="213"/>
        <v>15876</v>
      </c>
      <c r="BC108">
        <v>106</v>
      </c>
      <c r="BD108">
        <v>2509.9</v>
      </c>
      <c r="BE108">
        <f t="shared" si="214"/>
        <v>1.202128279591766</v>
      </c>
      <c r="BF108">
        <f t="shared" si="215"/>
        <v>2423.837105849615</v>
      </c>
      <c r="BG108">
        <f t="shared" si="165"/>
        <v>7406.8217495403887</v>
      </c>
      <c r="BL108">
        <v>106</v>
      </c>
      <c r="BM108">
        <v>0</v>
      </c>
      <c r="BN108">
        <f t="shared" si="216"/>
        <v>0.48520009040528045</v>
      </c>
      <c r="BO108">
        <f t="shared" si="217"/>
        <v>0</v>
      </c>
      <c r="BP108">
        <f t="shared" si="166"/>
        <v>0</v>
      </c>
      <c r="CV108">
        <v>106</v>
      </c>
      <c r="CW108">
        <v>-12.215000000000181</v>
      </c>
      <c r="CX108">
        <f t="shared" si="220"/>
        <v>0.73871212701008437</v>
      </c>
      <c r="CY108">
        <f t="shared" si="221"/>
        <v>0</v>
      </c>
      <c r="CZ108">
        <f t="shared" si="168"/>
        <v>149.20622500000442</v>
      </c>
      <c r="DE108">
        <v>106</v>
      </c>
      <c r="DF108">
        <v>0</v>
      </c>
      <c r="DG108">
        <f t="shared" si="222"/>
        <v>0.27479915560650342</v>
      </c>
      <c r="DH108">
        <f t="shared" si="223"/>
        <v>0</v>
      </c>
      <c r="DI108">
        <f t="shared" si="169"/>
        <v>0</v>
      </c>
      <c r="EO108">
        <v>106</v>
      </c>
      <c r="EP108">
        <v>2.4597701149425433</v>
      </c>
      <c r="EQ108">
        <f t="shared" si="228"/>
        <v>0.85320346772250555</v>
      </c>
      <c r="ER108">
        <f t="shared" si="229"/>
        <v>0</v>
      </c>
      <c r="ES108">
        <f t="shared" si="172"/>
        <v>6.0504690183644527</v>
      </c>
      <c r="EX108">
        <v>106</v>
      </c>
      <c r="EY108">
        <v>4</v>
      </c>
      <c r="EZ108">
        <f t="shared" si="230"/>
        <v>0.34131114030214199</v>
      </c>
      <c r="FA108">
        <f t="shared" si="231"/>
        <v>0</v>
      </c>
      <c r="FB108">
        <f t="shared" si="173"/>
        <v>16</v>
      </c>
      <c r="FY108">
        <v>106</v>
      </c>
      <c r="FZ108">
        <v>3274</v>
      </c>
      <c r="GA108">
        <f t="shared" si="236"/>
        <v>1.2585165093955752</v>
      </c>
      <c r="GB108">
        <f t="shared" si="237"/>
        <v>3100.0209827800918</v>
      </c>
      <c r="GC108">
        <f t="shared" si="176"/>
        <v>30268.698432805115</v>
      </c>
      <c r="GQ108">
        <v>106</v>
      </c>
      <c r="GR108">
        <v>21.977528089887642</v>
      </c>
      <c r="GS108">
        <f t="shared" si="240"/>
        <v>0.78097472131455303</v>
      </c>
      <c r="GT108">
        <f t="shared" si="241"/>
        <v>0</v>
      </c>
      <c r="GU108">
        <f t="shared" si="178"/>
        <v>483.01174094180033</v>
      </c>
      <c r="GZ108">
        <v>106</v>
      </c>
      <c r="HA108">
        <v>7.09375</v>
      </c>
      <c r="HB108">
        <f t="shared" si="242"/>
        <v>0.67948717948717952</v>
      </c>
      <c r="HC108">
        <f t="shared" si="243"/>
        <v>0</v>
      </c>
      <c r="HD108">
        <f t="shared" si="179"/>
        <v>50.3212890625</v>
      </c>
      <c r="HI108">
        <v>106</v>
      </c>
      <c r="HJ108">
        <v>4</v>
      </c>
      <c r="HK108">
        <f t="shared" si="244"/>
        <v>0.37857142857142856</v>
      </c>
      <c r="HL108">
        <f t="shared" si="245"/>
        <v>0</v>
      </c>
      <c r="HM108">
        <f t="shared" si="180"/>
        <v>16</v>
      </c>
      <c r="HR108">
        <v>185</v>
      </c>
      <c r="HS108">
        <v>52</v>
      </c>
      <c r="HT108" t="e">
        <f t="shared" si="246"/>
        <v>#DIV/0!</v>
      </c>
      <c r="HU108" t="e">
        <f t="shared" si="247"/>
        <v>#NUM!</v>
      </c>
      <c r="HV108" t="e">
        <f t="shared" si="181"/>
        <v>#NUM!</v>
      </c>
      <c r="IA108">
        <v>106</v>
      </c>
      <c r="IB108">
        <v>91</v>
      </c>
      <c r="IC108">
        <f t="shared" si="248"/>
        <v>0.16258963028843798</v>
      </c>
      <c r="ID108">
        <f t="shared" si="249"/>
        <v>0</v>
      </c>
      <c r="IE108">
        <f t="shared" si="182"/>
        <v>8281</v>
      </c>
      <c r="IJ108">
        <v>106</v>
      </c>
      <c r="IK108">
        <v>-16.100000000000001</v>
      </c>
      <c r="IL108">
        <f t="shared" si="250"/>
        <v>0.14765543908929127</v>
      </c>
      <c r="IM108">
        <f t="shared" si="251"/>
        <v>0</v>
      </c>
      <c r="IN108">
        <f t="shared" si="183"/>
        <v>259.21000000000004</v>
      </c>
      <c r="IS108">
        <v>106</v>
      </c>
      <c r="IT108">
        <v>1726</v>
      </c>
      <c r="IU108">
        <f t="shared" si="252"/>
        <v>1.2134931168807113</v>
      </c>
      <c r="IV108">
        <f t="shared" si="253"/>
        <v>2560.1194428809486</v>
      </c>
      <c r="KB108">
        <v>106</v>
      </c>
      <c r="KC108">
        <v>989.9</v>
      </c>
      <c r="KD108">
        <f t="shared" si="258"/>
        <v>1.0823491432507666</v>
      </c>
      <c r="KE108">
        <f t="shared" si="259"/>
        <v>987.49620512905483</v>
      </c>
      <c r="KF108">
        <f t="shared" si="187"/>
        <v>5.778229781582203</v>
      </c>
      <c r="KK108">
        <v>106</v>
      </c>
      <c r="KL108">
        <v>20</v>
      </c>
      <c r="KM108">
        <f t="shared" si="260"/>
        <v>0.57523220903188621</v>
      </c>
      <c r="KN108">
        <f t="shared" si="261"/>
        <v>0</v>
      </c>
      <c r="KO108">
        <f t="shared" si="188"/>
        <v>400</v>
      </c>
      <c r="KT108">
        <v>106</v>
      </c>
      <c r="KU108">
        <v>71.590196078431219</v>
      </c>
      <c r="KV108">
        <f t="shared" si="262"/>
        <v>0.22195484068820251</v>
      </c>
      <c r="KW108">
        <f t="shared" si="263"/>
        <v>0</v>
      </c>
      <c r="KX108">
        <f t="shared" si="189"/>
        <v>5125.1561745482286</v>
      </c>
      <c r="LC108">
        <v>106</v>
      </c>
      <c r="LD108">
        <v>16</v>
      </c>
      <c r="LE108">
        <f t="shared" si="264"/>
        <v>0.11347151044246029</v>
      </c>
      <c r="LF108">
        <f t="shared" si="265"/>
        <v>0</v>
      </c>
      <c r="LG108">
        <f t="shared" si="190"/>
        <v>256</v>
      </c>
      <c r="LL108">
        <v>106</v>
      </c>
      <c r="LM108">
        <v>206</v>
      </c>
      <c r="LN108">
        <f t="shared" si="266"/>
        <v>1.0256334442239798</v>
      </c>
      <c r="LO108">
        <f t="shared" si="267"/>
        <v>307.38545534694094</v>
      </c>
      <c r="LP108">
        <f t="shared" si="191"/>
        <v>10279.010555906556</v>
      </c>
      <c r="LY108">
        <f t="shared" si="192"/>
        <v>0</v>
      </c>
      <c r="MH108">
        <f t="shared" si="193"/>
        <v>0</v>
      </c>
      <c r="MM108">
        <v>106</v>
      </c>
      <c r="MN108">
        <v>8</v>
      </c>
      <c r="MO108">
        <f t="shared" si="270"/>
        <v>0.46449517304041776</v>
      </c>
      <c r="MP108">
        <f t="shared" si="271"/>
        <v>0</v>
      </c>
      <c r="MQ108">
        <f t="shared" si="194"/>
        <v>64</v>
      </c>
      <c r="MZ108">
        <f t="shared" si="195"/>
        <v>0</v>
      </c>
      <c r="NI108">
        <f t="shared" si="196"/>
        <v>0</v>
      </c>
      <c r="NN108">
        <v>106</v>
      </c>
      <c r="NO108">
        <v>2151.9</v>
      </c>
      <c r="NP108" t="e">
        <f t="shared" si="274"/>
        <v>#DIV/0!</v>
      </c>
      <c r="NQ108" t="e">
        <f t="shared" si="275"/>
        <v>#NUM!</v>
      </c>
      <c r="NR108" t="e">
        <f t="shared" si="197"/>
        <v>#NUM!</v>
      </c>
      <c r="NW108">
        <v>106</v>
      </c>
      <c r="NX108">
        <v>-26.19494949494959</v>
      </c>
      <c r="NY108" t="e">
        <f t="shared" si="276"/>
        <v>#DIV/0!</v>
      </c>
      <c r="NZ108" t="e">
        <f t="shared" si="277"/>
        <v>#NUM!</v>
      </c>
      <c r="OA108" t="e">
        <f t="shared" si="198"/>
        <v>#NUM!</v>
      </c>
      <c r="OF108">
        <v>106</v>
      </c>
      <c r="OG108">
        <f t="shared" si="284"/>
        <v>-4</v>
      </c>
      <c r="OH108">
        <f t="shared" si="278"/>
        <v>0.13601338706228172</v>
      </c>
      <c r="OI108">
        <f t="shared" si="279"/>
        <v>0</v>
      </c>
      <c r="OJ108">
        <f t="shared" si="199"/>
        <v>16</v>
      </c>
      <c r="OO108">
        <v>106</v>
      </c>
      <c r="OP108">
        <v>0</v>
      </c>
      <c r="OQ108">
        <f t="shared" si="280"/>
        <v>0.14051138432501953</v>
      </c>
      <c r="OR108">
        <f t="shared" si="281"/>
        <v>0</v>
      </c>
      <c r="OS108">
        <f t="shared" si="200"/>
        <v>0</v>
      </c>
      <c r="PB108">
        <f t="shared" si="201"/>
        <v>0</v>
      </c>
      <c r="PG108">
        <v>105.3</v>
      </c>
      <c r="PH108">
        <v>3949.9</v>
      </c>
      <c r="PI108">
        <f t="shared" si="282"/>
        <v>1.2880126047656912</v>
      </c>
      <c r="PJ108">
        <f t="shared" si="283"/>
        <v>3453.7257220682322</v>
      </c>
      <c r="PK108">
        <f t="shared" si="202"/>
        <v>246188.9140811112</v>
      </c>
      <c r="QC108">
        <f t="shared" si="203"/>
        <v>0</v>
      </c>
      <c r="QL108">
        <f t="shared" si="204"/>
        <v>0</v>
      </c>
    </row>
    <row r="109" spans="10:454" x14ac:dyDescent="0.25">
      <c r="J109">
        <v>107</v>
      </c>
      <c r="K109">
        <v>31.9</v>
      </c>
      <c r="L109">
        <f t="shared" si="208"/>
        <v>0.88023182234242492</v>
      </c>
      <c r="M109">
        <f t="shared" si="209"/>
        <v>0</v>
      </c>
      <c r="N109">
        <f t="shared" si="210"/>
        <v>1017.6099999999999</v>
      </c>
      <c r="AB109">
        <v>107</v>
      </c>
      <c r="AC109">
        <v>183</v>
      </c>
      <c r="AD109">
        <f t="shared" si="211"/>
        <v>0.99656410029232123</v>
      </c>
      <c r="AE109">
        <f t="shared" si="212"/>
        <v>0</v>
      </c>
      <c r="AF109">
        <f t="shared" si="213"/>
        <v>33489</v>
      </c>
      <c r="BC109">
        <v>107</v>
      </c>
      <c r="BD109">
        <v>2659.9</v>
      </c>
      <c r="BE109">
        <f t="shared" si="214"/>
        <v>1.2134691124181036</v>
      </c>
      <c r="BF109">
        <f t="shared" si="215"/>
        <v>2559.8315914863183</v>
      </c>
      <c r="BG109">
        <f t="shared" si="165"/>
        <v>10013.686382461101</v>
      </c>
      <c r="BL109">
        <v>107</v>
      </c>
      <c r="BM109">
        <v>0</v>
      </c>
      <c r="BN109">
        <f t="shared" si="216"/>
        <v>0.4897774497487265</v>
      </c>
      <c r="BO109">
        <f t="shared" si="217"/>
        <v>0</v>
      </c>
      <c r="BP109">
        <f t="shared" si="166"/>
        <v>0</v>
      </c>
      <c r="CV109">
        <v>107</v>
      </c>
      <c r="CW109">
        <v>-12.215000000000181</v>
      </c>
      <c r="CX109">
        <f t="shared" si="220"/>
        <v>0.74568110934036824</v>
      </c>
      <c r="CY109">
        <f t="shared" si="221"/>
        <v>0</v>
      </c>
      <c r="CZ109">
        <f t="shared" si="168"/>
        <v>149.20622500000442</v>
      </c>
      <c r="DE109">
        <v>107</v>
      </c>
      <c r="DF109">
        <v>0</v>
      </c>
      <c r="DG109">
        <f t="shared" si="222"/>
        <v>0.27739160047071576</v>
      </c>
      <c r="DH109">
        <f t="shared" si="223"/>
        <v>0</v>
      </c>
      <c r="DI109">
        <f t="shared" si="169"/>
        <v>0</v>
      </c>
      <c r="EO109">
        <v>107</v>
      </c>
      <c r="EP109">
        <v>10.459770114942536</v>
      </c>
      <c r="EQ109">
        <f t="shared" si="228"/>
        <v>0.86125255704064241</v>
      </c>
      <c r="ER109">
        <f t="shared" si="229"/>
        <v>0</v>
      </c>
      <c r="ES109">
        <f t="shared" si="172"/>
        <v>109.406790857445</v>
      </c>
      <c r="EX109">
        <v>107</v>
      </c>
      <c r="EY109">
        <v>8</v>
      </c>
      <c r="EZ109">
        <f t="shared" si="230"/>
        <v>0.34453105672008671</v>
      </c>
      <c r="FA109">
        <f t="shared" si="231"/>
        <v>0</v>
      </c>
      <c r="FB109">
        <f t="shared" si="173"/>
        <v>64</v>
      </c>
      <c r="FY109">
        <v>107</v>
      </c>
      <c r="FZ109">
        <v>3454</v>
      </c>
      <c r="GA109">
        <f t="shared" si="236"/>
        <v>1.2703893066540242</v>
      </c>
      <c r="GB109">
        <f t="shared" si="237"/>
        <v>3242.3945615953844</v>
      </c>
      <c r="GC109">
        <f t="shared" si="176"/>
        <v>44776.861562409569</v>
      </c>
      <c r="GQ109">
        <v>107</v>
      </c>
      <c r="GR109">
        <v>21.977528089887642</v>
      </c>
      <c r="GS109">
        <f t="shared" si="240"/>
        <v>0.7883424073646903</v>
      </c>
      <c r="GT109">
        <f t="shared" si="241"/>
        <v>0</v>
      </c>
      <c r="GU109">
        <f t="shared" si="178"/>
        <v>483.01174094180033</v>
      </c>
      <c r="GZ109">
        <v>107</v>
      </c>
      <c r="HA109">
        <v>23.09375</v>
      </c>
      <c r="HB109">
        <f t="shared" si="242"/>
        <v>0.6858974358974359</v>
      </c>
      <c r="HC109">
        <f t="shared" si="243"/>
        <v>0</v>
      </c>
      <c r="HD109">
        <f t="shared" si="179"/>
        <v>533.3212890625</v>
      </c>
      <c r="HI109">
        <v>107</v>
      </c>
      <c r="HJ109">
        <v>4</v>
      </c>
      <c r="HK109">
        <f t="shared" si="244"/>
        <v>0.38214285714285712</v>
      </c>
      <c r="HL109">
        <f t="shared" si="245"/>
        <v>0</v>
      </c>
      <c r="HM109">
        <f t="shared" si="180"/>
        <v>16</v>
      </c>
      <c r="HR109">
        <v>186</v>
      </c>
      <c r="HS109">
        <v>50</v>
      </c>
      <c r="HT109" t="e">
        <f t="shared" si="246"/>
        <v>#DIV/0!</v>
      </c>
      <c r="HU109" t="e">
        <f t="shared" si="247"/>
        <v>#NUM!</v>
      </c>
      <c r="HV109" t="e">
        <f t="shared" si="181"/>
        <v>#NUM!</v>
      </c>
      <c r="IA109">
        <v>107</v>
      </c>
      <c r="IB109">
        <v>0</v>
      </c>
      <c r="IC109">
        <f t="shared" si="248"/>
        <v>0.16412349472512136</v>
      </c>
      <c r="ID109">
        <f t="shared" si="249"/>
        <v>0</v>
      </c>
      <c r="IE109">
        <f t="shared" si="182"/>
        <v>0</v>
      </c>
      <c r="IJ109">
        <v>107</v>
      </c>
      <c r="IK109">
        <v>-8.1000000000000085</v>
      </c>
      <c r="IL109">
        <f t="shared" si="250"/>
        <v>0.14904841492975629</v>
      </c>
      <c r="IM109">
        <f t="shared" si="251"/>
        <v>0</v>
      </c>
      <c r="IN109">
        <f t="shared" si="183"/>
        <v>65.610000000000142</v>
      </c>
      <c r="IS109">
        <v>107</v>
      </c>
      <c r="IT109">
        <v>1826</v>
      </c>
      <c r="IU109">
        <f t="shared" si="252"/>
        <v>1.224941165153171</v>
      </c>
      <c r="IV109">
        <f t="shared" si="253"/>
        <v>2697.3996109424761</v>
      </c>
      <c r="KB109">
        <v>107</v>
      </c>
      <c r="KC109">
        <v>1079.9000000000001</v>
      </c>
      <c r="KD109">
        <f t="shared" si="258"/>
        <v>1.0925599842248306</v>
      </c>
      <c r="KE109">
        <f t="shared" si="259"/>
        <v>1109.9403049099039</v>
      </c>
      <c r="KF109">
        <f t="shared" si="187"/>
        <v>902.41991907999352</v>
      </c>
      <c r="KK109">
        <v>107</v>
      </c>
      <c r="KL109">
        <v>20</v>
      </c>
      <c r="KM109">
        <f t="shared" si="260"/>
        <v>0.58065892798501717</v>
      </c>
      <c r="KN109">
        <f t="shared" si="261"/>
        <v>0</v>
      </c>
      <c r="KO109">
        <f t="shared" si="188"/>
        <v>400</v>
      </c>
      <c r="KT109">
        <v>107</v>
      </c>
      <c r="KU109">
        <v>-49.209803921568778</v>
      </c>
      <c r="KV109">
        <f t="shared" si="262"/>
        <v>0.22404875427960066</v>
      </c>
      <c r="KW109">
        <f t="shared" si="263"/>
        <v>0</v>
      </c>
      <c r="KX109">
        <f t="shared" si="189"/>
        <v>2421.6048019992459</v>
      </c>
      <c r="LC109">
        <v>107</v>
      </c>
      <c r="LD109">
        <v>8</v>
      </c>
      <c r="LE109">
        <f t="shared" si="264"/>
        <v>0.11454199639003067</v>
      </c>
      <c r="LF109">
        <f t="shared" si="265"/>
        <v>0</v>
      </c>
      <c r="LG109">
        <f t="shared" si="190"/>
        <v>64</v>
      </c>
      <c r="LL109">
        <v>107</v>
      </c>
      <c r="LM109">
        <v>261</v>
      </c>
      <c r="LN109">
        <f t="shared" si="266"/>
        <v>1.0353092314336401</v>
      </c>
      <c r="LO109">
        <f t="shared" si="267"/>
        <v>423.41341597890204</v>
      </c>
      <c r="LP109">
        <f t="shared" si="191"/>
        <v>26378.117689935872</v>
      </c>
      <c r="LY109">
        <f t="shared" si="192"/>
        <v>0</v>
      </c>
      <c r="MH109">
        <f t="shared" si="193"/>
        <v>0</v>
      </c>
      <c r="MM109">
        <v>107</v>
      </c>
      <c r="MN109">
        <v>4</v>
      </c>
      <c r="MO109">
        <f t="shared" si="270"/>
        <v>0.46887720297476132</v>
      </c>
      <c r="MP109">
        <f t="shared" si="271"/>
        <v>0</v>
      </c>
      <c r="MQ109">
        <f t="shared" si="194"/>
        <v>16</v>
      </c>
      <c r="MZ109">
        <f t="shared" si="195"/>
        <v>0</v>
      </c>
      <c r="NI109">
        <f t="shared" si="196"/>
        <v>0</v>
      </c>
      <c r="NN109">
        <v>107</v>
      </c>
      <c r="NO109">
        <v>2301.9</v>
      </c>
      <c r="NP109" t="e">
        <f t="shared" si="274"/>
        <v>#DIV/0!</v>
      </c>
      <c r="NQ109" t="e">
        <f t="shared" si="275"/>
        <v>#NUM!</v>
      </c>
      <c r="NR109" t="e">
        <f t="shared" si="197"/>
        <v>#NUM!</v>
      </c>
      <c r="NW109">
        <v>107</v>
      </c>
      <c r="NX109">
        <v>-22.19494949494959</v>
      </c>
      <c r="NY109" t="e">
        <f t="shared" si="276"/>
        <v>#DIV/0!</v>
      </c>
      <c r="NZ109" t="e">
        <f t="shared" si="277"/>
        <v>#NUM!</v>
      </c>
      <c r="OA109" t="e">
        <f t="shared" si="198"/>
        <v>#NUM!</v>
      </c>
      <c r="OF109">
        <v>107</v>
      </c>
      <c r="OG109">
        <f t="shared" si="284"/>
        <v>-4</v>
      </c>
      <c r="OH109">
        <f t="shared" si="278"/>
        <v>0.13729653222324664</v>
      </c>
      <c r="OI109">
        <f t="shared" si="279"/>
        <v>0</v>
      </c>
      <c r="OJ109">
        <f t="shared" si="199"/>
        <v>16</v>
      </c>
      <c r="OO109">
        <v>107</v>
      </c>
      <c r="OP109">
        <v>0</v>
      </c>
      <c r="OQ109">
        <f t="shared" si="280"/>
        <v>0.14183696342242536</v>
      </c>
      <c r="OR109">
        <f t="shared" si="281"/>
        <v>0</v>
      </c>
      <c r="OS109">
        <f t="shared" si="200"/>
        <v>0</v>
      </c>
      <c r="PB109">
        <f t="shared" si="201"/>
        <v>0</v>
      </c>
      <c r="PK109">
        <f t="shared" si="202"/>
        <v>0</v>
      </c>
      <c r="QC109">
        <f t="shared" si="203"/>
        <v>0</v>
      </c>
      <c r="QL109">
        <f t="shared" si="204"/>
        <v>0</v>
      </c>
    </row>
    <row r="110" spans="10:454" x14ac:dyDescent="0.25">
      <c r="J110">
        <v>108</v>
      </c>
      <c r="K110">
        <v>31.9</v>
      </c>
      <c r="L110">
        <f t="shared" si="208"/>
        <v>0.88845828797179338</v>
      </c>
      <c r="M110">
        <f t="shared" si="209"/>
        <v>0</v>
      </c>
      <c r="N110">
        <f t="shared" si="210"/>
        <v>1017.6099999999999</v>
      </c>
      <c r="AB110">
        <v>108</v>
      </c>
      <c r="AC110">
        <v>186</v>
      </c>
      <c r="AD110">
        <f t="shared" si="211"/>
        <v>1.0058777834726234</v>
      </c>
      <c r="AE110">
        <f t="shared" si="212"/>
        <v>70.483901163498459</v>
      </c>
      <c r="AF110">
        <f t="shared" si="213"/>
        <v>13343.969090404393</v>
      </c>
      <c r="BC110">
        <v>108</v>
      </c>
      <c r="BD110">
        <v>2799.9</v>
      </c>
      <c r="BE110">
        <f t="shared" si="214"/>
        <v>1.224809945244441</v>
      </c>
      <c r="BF110">
        <f t="shared" si="215"/>
        <v>2695.8260771230216</v>
      </c>
      <c r="BG110">
        <f t="shared" si="165"/>
        <v>10831.381423003266</v>
      </c>
      <c r="BL110">
        <v>108</v>
      </c>
      <c r="BM110">
        <v>0</v>
      </c>
      <c r="BN110">
        <f t="shared" si="216"/>
        <v>0.49435480909217255</v>
      </c>
      <c r="BO110">
        <f t="shared" si="217"/>
        <v>0</v>
      </c>
      <c r="BP110">
        <f t="shared" si="166"/>
        <v>0</v>
      </c>
      <c r="CV110">
        <v>108</v>
      </c>
      <c r="CW110">
        <v>19.88499999999982</v>
      </c>
      <c r="CX110">
        <f t="shared" si="220"/>
        <v>0.752650091670652</v>
      </c>
      <c r="CY110">
        <f t="shared" si="221"/>
        <v>0</v>
      </c>
      <c r="CZ110">
        <f t="shared" si="168"/>
        <v>395.41322499999285</v>
      </c>
      <c r="DE110">
        <v>108</v>
      </c>
      <c r="DF110">
        <v>0</v>
      </c>
      <c r="DG110">
        <f t="shared" si="222"/>
        <v>0.27998404533492804</v>
      </c>
      <c r="DH110">
        <f t="shared" si="223"/>
        <v>0</v>
      </c>
      <c r="DI110">
        <f t="shared" si="169"/>
        <v>0</v>
      </c>
      <c r="EO110">
        <v>108</v>
      </c>
      <c r="EP110">
        <v>10.459770114942536</v>
      </c>
      <c r="EQ110">
        <f t="shared" si="228"/>
        <v>0.86930164635877927</v>
      </c>
      <c r="ER110">
        <f t="shared" si="229"/>
        <v>0</v>
      </c>
      <c r="ES110">
        <f t="shared" si="172"/>
        <v>109.406790857445</v>
      </c>
      <c r="EX110">
        <v>108</v>
      </c>
      <c r="EY110">
        <v>19.999999999999993</v>
      </c>
      <c r="EZ110">
        <f t="shared" si="230"/>
        <v>0.34775097313803144</v>
      </c>
      <c r="FA110">
        <f t="shared" si="231"/>
        <v>0</v>
      </c>
      <c r="FB110">
        <f t="shared" si="173"/>
        <v>399.99999999999972</v>
      </c>
      <c r="FY110">
        <v>108</v>
      </c>
      <c r="FZ110">
        <v>3724</v>
      </c>
      <c r="GA110">
        <f t="shared" si="236"/>
        <v>1.2822621039124729</v>
      </c>
      <c r="GB110">
        <f t="shared" si="237"/>
        <v>3384.7681404106775</v>
      </c>
      <c r="GC110">
        <f t="shared" si="176"/>
        <v>115078.25456042984</v>
      </c>
      <c r="GQ110">
        <v>108</v>
      </c>
      <c r="GR110">
        <v>21.977528089887642</v>
      </c>
      <c r="GS110">
        <f t="shared" si="240"/>
        <v>0.79571009341482768</v>
      </c>
      <c r="GT110">
        <f t="shared" si="241"/>
        <v>0</v>
      </c>
      <c r="GU110">
        <f t="shared" si="178"/>
        <v>483.01174094180033</v>
      </c>
      <c r="GZ110">
        <v>108</v>
      </c>
      <c r="HA110">
        <v>13.09375</v>
      </c>
      <c r="HB110">
        <f t="shared" si="242"/>
        <v>0.69230769230769229</v>
      </c>
      <c r="HC110">
        <f t="shared" si="243"/>
        <v>0</v>
      </c>
      <c r="HD110">
        <f t="shared" si="179"/>
        <v>171.4462890625</v>
      </c>
      <c r="HI110">
        <v>108</v>
      </c>
      <c r="HJ110">
        <v>4</v>
      </c>
      <c r="HK110">
        <f t="shared" si="244"/>
        <v>0.38571428571428573</v>
      </c>
      <c r="HL110">
        <f t="shared" si="245"/>
        <v>0</v>
      </c>
      <c r="HM110">
        <f t="shared" si="180"/>
        <v>16</v>
      </c>
      <c r="HR110">
        <v>187</v>
      </c>
      <c r="HS110">
        <v>50</v>
      </c>
      <c r="HT110" t="e">
        <f t="shared" si="246"/>
        <v>#DIV/0!</v>
      </c>
      <c r="HU110" t="e">
        <f t="shared" si="247"/>
        <v>#NUM!</v>
      </c>
      <c r="HV110" t="e">
        <f t="shared" si="181"/>
        <v>#NUM!</v>
      </c>
      <c r="IA110">
        <v>108</v>
      </c>
      <c r="IB110">
        <v>4</v>
      </c>
      <c r="IC110">
        <f t="shared" si="248"/>
        <v>0.16565735916180474</v>
      </c>
      <c r="ID110">
        <f t="shared" si="249"/>
        <v>0</v>
      </c>
      <c r="IE110">
        <f t="shared" si="182"/>
        <v>16</v>
      </c>
      <c r="IJ110">
        <v>108</v>
      </c>
      <c r="IK110">
        <v>-16.100000000000001</v>
      </c>
      <c r="IL110">
        <f t="shared" si="250"/>
        <v>0.15044139077022128</v>
      </c>
      <c r="IM110">
        <f t="shared" si="251"/>
        <v>0</v>
      </c>
      <c r="IN110">
        <f t="shared" si="183"/>
        <v>259.21000000000004</v>
      </c>
      <c r="IS110">
        <v>108</v>
      </c>
      <c r="IT110">
        <v>1906</v>
      </c>
      <c r="IU110">
        <f t="shared" si="252"/>
        <v>1.2363892134256305</v>
      </c>
      <c r="IV110">
        <f t="shared" si="253"/>
        <v>2834.6797790040032</v>
      </c>
      <c r="KB110">
        <v>108</v>
      </c>
      <c r="KC110">
        <v>1219.9000000000001</v>
      </c>
      <c r="KD110">
        <f t="shared" si="258"/>
        <v>1.1027708251988944</v>
      </c>
      <c r="KE110">
        <f t="shared" si="259"/>
        <v>1232.3844046907527</v>
      </c>
      <c r="KF110">
        <f t="shared" si="187"/>
        <v>155.86036048248619</v>
      </c>
      <c r="KK110">
        <v>108</v>
      </c>
      <c r="KL110">
        <v>24</v>
      </c>
      <c r="KM110">
        <f t="shared" si="260"/>
        <v>0.58608564693814824</v>
      </c>
      <c r="KN110">
        <f t="shared" si="261"/>
        <v>0</v>
      </c>
      <c r="KO110">
        <f t="shared" si="188"/>
        <v>576</v>
      </c>
      <c r="KT110">
        <v>108</v>
      </c>
      <c r="KU110">
        <v>-53.309803921568786</v>
      </c>
      <c r="KV110">
        <f t="shared" si="262"/>
        <v>0.22614266787099879</v>
      </c>
      <c r="KW110">
        <f t="shared" si="263"/>
        <v>0</v>
      </c>
      <c r="KX110">
        <f t="shared" si="189"/>
        <v>2841.9351941561108</v>
      </c>
      <c r="LC110">
        <v>108</v>
      </c>
      <c r="LD110">
        <v>21</v>
      </c>
      <c r="LE110">
        <f t="shared" si="264"/>
        <v>0.11561248233760105</v>
      </c>
      <c r="LF110">
        <f t="shared" si="265"/>
        <v>0</v>
      </c>
      <c r="LG110">
        <f t="shared" si="190"/>
        <v>441</v>
      </c>
      <c r="LL110">
        <v>108</v>
      </c>
      <c r="LM110">
        <v>341</v>
      </c>
      <c r="LN110">
        <f t="shared" si="266"/>
        <v>1.0449850186433003</v>
      </c>
      <c r="LO110">
        <f t="shared" si="267"/>
        <v>539.44137661086313</v>
      </c>
      <c r="LP110">
        <f t="shared" si="191"/>
        <v>39378.979951214416</v>
      </c>
      <c r="LY110">
        <f t="shared" si="192"/>
        <v>0</v>
      </c>
      <c r="MH110">
        <f t="shared" si="193"/>
        <v>0</v>
      </c>
      <c r="MM110">
        <v>108</v>
      </c>
      <c r="MN110">
        <v>8</v>
      </c>
      <c r="MO110">
        <f t="shared" si="270"/>
        <v>0.47325923290910488</v>
      </c>
      <c r="MP110">
        <f t="shared" si="271"/>
        <v>0</v>
      </c>
      <c r="MQ110">
        <f t="shared" si="194"/>
        <v>64</v>
      </c>
      <c r="MZ110">
        <f t="shared" si="195"/>
        <v>0</v>
      </c>
      <c r="NI110">
        <f t="shared" si="196"/>
        <v>0</v>
      </c>
      <c r="NN110">
        <v>108</v>
      </c>
      <c r="NO110">
        <v>2401.9</v>
      </c>
      <c r="NP110" t="e">
        <f t="shared" si="274"/>
        <v>#DIV/0!</v>
      </c>
      <c r="NQ110" t="e">
        <f t="shared" si="275"/>
        <v>#NUM!</v>
      </c>
      <c r="NR110" t="e">
        <f t="shared" si="197"/>
        <v>#NUM!</v>
      </c>
      <c r="NW110">
        <v>108</v>
      </c>
      <c r="NX110">
        <v>-26.19494949494959</v>
      </c>
      <c r="NY110" t="e">
        <f t="shared" si="276"/>
        <v>#DIV/0!</v>
      </c>
      <c r="NZ110" t="e">
        <f t="shared" si="277"/>
        <v>#NUM!</v>
      </c>
      <c r="OA110" t="e">
        <f t="shared" si="198"/>
        <v>#NUM!</v>
      </c>
      <c r="OF110">
        <v>108</v>
      </c>
      <c r="OG110">
        <f t="shared" si="284"/>
        <v>-4</v>
      </c>
      <c r="OH110">
        <f t="shared" si="278"/>
        <v>0.13857967738421156</v>
      </c>
      <c r="OI110">
        <f t="shared" si="279"/>
        <v>0</v>
      </c>
      <c r="OJ110">
        <f t="shared" si="199"/>
        <v>16</v>
      </c>
      <c r="OO110">
        <v>108</v>
      </c>
      <c r="OP110">
        <v>0</v>
      </c>
      <c r="OQ110">
        <f t="shared" si="280"/>
        <v>0.14316254251983121</v>
      </c>
      <c r="OR110">
        <f t="shared" si="281"/>
        <v>0</v>
      </c>
      <c r="OS110">
        <f t="shared" si="200"/>
        <v>0</v>
      </c>
      <c r="PB110">
        <f t="shared" si="201"/>
        <v>0</v>
      </c>
      <c r="PK110">
        <f t="shared" si="202"/>
        <v>0</v>
      </c>
      <c r="QC110">
        <f t="shared" si="203"/>
        <v>0</v>
      </c>
      <c r="QL110">
        <f t="shared" si="204"/>
        <v>0</v>
      </c>
    </row>
    <row r="111" spans="10:454" x14ac:dyDescent="0.25">
      <c r="J111">
        <v>109</v>
      </c>
      <c r="K111">
        <v>36.1</v>
      </c>
      <c r="L111">
        <f t="shared" si="208"/>
        <v>0.89668475360116184</v>
      </c>
      <c r="M111">
        <f t="shared" si="209"/>
        <v>0</v>
      </c>
      <c r="N111">
        <f t="shared" si="210"/>
        <v>1303.21</v>
      </c>
      <c r="AB111">
        <v>109</v>
      </c>
      <c r="AC111">
        <v>271</v>
      </c>
      <c r="AD111">
        <f t="shared" si="211"/>
        <v>1.0151914666529254</v>
      </c>
      <c r="AE111">
        <f t="shared" si="212"/>
        <v>182.16966294872469</v>
      </c>
      <c r="AF111">
        <f t="shared" si="213"/>
        <v>7890.8287806431745</v>
      </c>
      <c r="BC111">
        <v>109</v>
      </c>
      <c r="BD111">
        <v>2949.9</v>
      </c>
      <c r="BE111">
        <f t="shared" si="214"/>
        <v>1.2361507780707783</v>
      </c>
      <c r="BF111">
        <f t="shared" si="215"/>
        <v>2831.8205627597249</v>
      </c>
      <c r="BG111">
        <f t="shared" si="165"/>
        <v>13942.753498980086</v>
      </c>
      <c r="BL111">
        <v>109</v>
      </c>
      <c r="BM111">
        <v>0</v>
      </c>
      <c r="BN111">
        <f t="shared" si="216"/>
        <v>0.49893216843561861</v>
      </c>
      <c r="BO111">
        <f t="shared" si="217"/>
        <v>0</v>
      </c>
      <c r="BP111">
        <f t="shared" si="166"/>
        <v>0</v>
      </c>
      <c r="CV111">
        <v>109</v>
      </c>
      <c r="CW111">
        <v>-12.215000000000181</v>
      </c>
      <c r="CX111">
        <f t="shared" si="220"/>
        <v>0.75961907400093587</v>
      </c>
      <c r="CY111">
        <f t="shared" si="221"/>
        <v>0</v>
      </c>
      <c r="CZ111">
        <f t="shared" si="168"/>
        <v>149.20622500000442</v>
      </c>
      <c r="DE111">
        <v>109</v>
      </c>
      <c r="DF111">
        <v>0</v>
      </c>
      <c r="DG111">
        <f t="shared" si="222"/>
        <v>0.28257649019914033</v>
      </c>
      <c r="DH111">
        <f t="shared" si="223"/>
        <v>0</v>
      </c>
      <c r="DI111">
        <f t="shared" si="169"/>
        <v>0</v>
      </c>
      <c r="EO111">
        <v>109</v>
      </c>
      <c r="EP111">
        <v>14.459770114942536</v>
      </c>
      <c r="EQ111">
        <f t="shared" si="228"/>
        <v>0.87735073567691613</v>
      </c>
      <c r="ER111">
        <f t="shared" si="229"/>
        <v>0</v>
      </c>
      <c r="ES111">
        <f t="shared" si="172"/>
        <v>209.08495177698529</v>
      </c>
      <c r="EX111">
        <v>109</v>
      </c>
      <c r="EY111">
        <v>4</v>
      </c>
      <c r="EZ111">
        <f t="shared" si="230"/>
        <v>0.35097088955597616</v>
      </c>
      <c r="FA111">
        <f t="shared" si="231"/>
        <v>0</v>
      </c>
      <c r="FB111">
        <f t="shared" si="173"/>
        <v>16</v>
      </c>
      <c r="FY111">
        <v>109</v>
      </c>
      <c r="FZ111">
        <v>3954</v>
      </c>
      <c r="GA111">
        <f t="shared" si="236"/>
        <v>1.2941349011709218</v>
      </c>
      <c r="GB111">
        <f t="shared" si="237"/>
        <v>3527.1417192259701</v>
      </c>
      <c r="GC111">
        <f t="shared" si="176"/>
        <v>182207.99186536059</v>
      </c>
      <c r="GQ111">
        <v>109</v>
      </c>
      <c r="GR111">
        <v>25.977528089887642</v>
      </c>
      <c r="GS111">
        <f t="shared" si="240"/>
        <v>0.80307777946496495</v>
      </c>
      <c r="GT111">
        <f t="shared" si="241"/>
        <v>0</v>
      </c>
      <c r="GU111">
        <f t="shared" si="178"/>
        <v>674.83196566090146</v>
      </c>
      <c r="GZ111">
        <v>109</v>
      </c>
      <c r="HA111">
        <v>-13.306250000000006</v>
      </c>
      <c r="HB111">
        <f t="shared" si="242"/>
        <v>0.69871794871794868</v>
      </c>
      <c r="HC111">
        <f t="shared" si="243"/>
        <v>0</v>
      </c>
      <c r="HD111">
        <f t="shared" si="179"/>
        <v>177.05628906250016</v>
      </c>
      <c r="HI111">
        <v>109</v>
      </c>
      <c r="HJ111">
        <v>4</v>
      </c>
      <c r="HK111">
        <f t="shared" si="244"/>
        <v>0.38928571428571429</v>
      </c>
      <c r="HL111">
        <f t="shared" si="245"/>
        <v>0</v>
      </c>
      <c r="HM111">
        <f t="shared" si="180"/>
        <v>16</v>
      </c>
      <c r="HR111">
        <v>188</v>
      </c>
      <c r="HS111">
        <v>48.1</v>
      </c>
      <c r="HT111" t="e">
        <f t="shared" si="246"/>
        <v>#DIV/0!</v>
      </c>
      <c r="HU111" t="e">
        <f t="shared" si="247"/>
        <v>#NUM!</v>
      </c>
      <c r="HV111" t="e">
        <f t="shared" si="181"/>
        <v>#NUM!</v>
      </c>
      <c r="IA111">
        <v>109</v>
      </c>
      <c r="IB111">
        <v>4</v>
      </c>
      <c r="IC111">
        <f t="shared" si="248"/>
        <v>0.16719122359848812</v>
      </c>
      <c r="ID111">
        <f t="shared" si="249"/>
        <v>0</v>
      </c>
      <c r="IE111">
        <f t="shared" si="182"/>
        <v>16</v>
      </c>
      <c r="IJ111">
        <v>109</v>
      </c>
      <c r="IK111">
        <v>-16.100000000000001</v>
      </c>
      <c r="IL111">
        <f t="shared" si="250"/>
        <v>0.15183436661068631</v>
      </c>
      <c r="IM111">
        <f t="shared" si="251"/>
        <v>0</v>
      </c>
      <c r="IN111">
        <f t="shared" si="183"/>
        <v>259.21000000000004</v>
      </c>
      <c r="IS111">
        <v>109</v>
      </c>
      <c r="IT111">
        <v>1976</v>
      </c>
      <c r="IU111">
        <f t="shared" si="252"/>
        <v>1.24783726169809</v>
      </c>
      <c r="IV111">
        <f t="shared" si="253"/>
        <v>2971.9599470655303</v>
      </c>
      <c r="KB111">
        <v>109</v>
      </c>
      <c r="KC111">
        <v>1439.9</v>
      </c>
      <c r="KD111">
        <f t="shared" si="258"/>
        <v>1.1129816661729581</v>
      </c>
      <c r="KE111">
        <f t="shared" si="259"/>
        <v>1354.8285044716017</v>
      </c>
      <c r="KF111">
        <f t="shared" si="187"/>
        <v>7237.1593514383039</v>
      </c>
      <c r="KK111">
        <v>109</v>
      </c>
      <c r="KL111">
        <v>0</v>
      </c>
      <c r="KM111">
        <f t="shared" si="260"/>
        <v>0.5915123658912792</v>
      </c>
      <c r="KN111">
        <f t="shared" si="261"/>
        <v>0</v>
      </c>
      <c r="KO111">
        <f t="shared" si="188"/>
        <v>0</v>
      </c>
      <c r="KT111">
        <v>109</v>
      </c>
      <c r="KU111">
        <v>-57.309803921568786</v>
      </c>
      <c r="KV111">
        <f t="shared" si="262"/>
        <v>0.22823658146239692</v>
      </c>
      <c r="KW111">
        <f t="shared" si="263"/>
        <v>0</v>
      </c>
      <c r="KX111">
        <f t="shared" si="189"/>
        <v>3284.4136255286612</v>
      </c>
      <c r="LC111">
        <v>109</v>
      </c>
      <c r="LD111">
        <v>13</v>
      </c>
      <c r="LE111">
        <f t="shared" si="264"/>
        <v>0.11668296828517143</v>
      </c>
      <c r="LF111">
        <f t="shared" si="265"/>
        <v>0</v>
      </c>
      <c r="LG111">
        <f t="shared" si="190"/>
        <v>169</v>
      </c>
      <c r="LL111">
        <v>109</v>
      </c>
      <c r="LM111">
        <v>438</v>
      </c>
      <c r="LN111">
        <f t="shared" si="266"/>
        <v>1.0546608058529605</v>
      </c>
      <c r="LO111">
        <f t="shared" si="267"/>
        <v>655.46933724282417</v>
      </c>
      <c r="LP111">
        <f t="shared" si="191"/>
        <v>47292.912640833194</v>
      </c>
      <c r="LY111">
        <f t="shared" si="192"/>
        <v>0</v>
      </c>
      <c r="MH111">
        <f t="shared" si="193"/>
        <v>0</v>
      </c>
      <c r="MM111">
        <v>109</v>
      </c>
      <c r="MN111">
        <v>-8</v>
      </c>
      <c r="MO111">
        <f t="shared" si="270"/>
        <v>0.47764126284344849</v>
      </c>
      <c r="MP111">
        <f t="shared" si="271"/>
        <v>0</v>
      </c>
      <c r="MQ111">
        <f t="shared" si="194"/>
        <v>64</v>
      </c>
      <c r="MZ111">
        <f t="shared" si="195"/>
        <v>0</v>
      </c>
      <c r="NI111">
        <f t="shared" si="196"/>
        <v>0</v>
      </c>
      <c r="NN111">
        <v>109</v>
      </c>
      <c r="NO111">
        <v>2471.9</v>
      </c>
      <c r="NP111" t="e">
        <f t="shared" si="274"/>
        <v>#DIV/0!</v>
      </c>
      <c r="NQ111" t="e">
        <f t="shared" si="275"/>
        <v>#NUM!</v>
      </c>
      <c r="NR111" t="e">
        <f t="shared" si="197"/>
        <v>#NUM!</v>
      </c>
      <c r="NW111">
        <v>109</v>
      </c>
      <c r="NX111">
        <v>-26.19494949494959</v>
      </c>
      <c r="NY111" t="e">
        <f t="shared" si="276"/>
        <v>#DIV/0!</v>
      </c>
      <c r="NZ111" t="e">
        <f t="shared" si="277"/>
        <v>#NUM!</v>
      </c>
      <c r="OA111" t="e">
        <f t="shared" si="198"/>
        <v>#NUM!</v>
      </c>
      <c r="OF111">
        <v>109</v>
      </c>
      <c r="OG111">
        <f t="shared" si="284"/>
        <v>-4</v>
      </c>
      <c r="OH111">
        <f t="shared" si="278"/>
        <v>0.13986282254517649</v>
      </c>
      <c r="OI111">
        <f t="shared" si="279"/>
        <v>0</v>
      </c>
      <c r="OJ111">
        <f t="shared" si="199"/>
        <v>16</v>
      </c>
      <c r="OO111">
        <v>109</v>
      </c>
      <c r="OP111">
        <v>0</v>
      </c>
      <c r="OQ111">
        <f t="shared" si="280"/>
        <v>0.14448812161723706</v>
      </c>
      <c r="OR111">
        <f t="shared" si="281"/>
        <v>0</v>
      </c>
      <c r="OS111">
        <f t="shared" si="200"/>
        <v>0</v>
      </c>
      <c r="PB111">
        <f t="shared" si="201"/>
        <v>0</v>
      </c>
      <c r="PK111">
        <f t="shared" si="202"/>
        <v>0</v>
      </c>
      <c r="QC111">
        <f t="shared" si="203"/>
        <v>0</v>
      </c>
      <c r="QL111">
        <f t="shared" si="204"/>
        <v>0</v>
      </c>
    </row>
    <row r="112" spans="10:454" x14ac:dyDescent="0.25">
      <c r="J112">
        <v>110</v>
      </c>
      <c r="K112">
        <v>40.1</v>
      </c>
      <c r="L112">
        <f t="shared" si="208"/>
        <v>0.90491121923053031</v>
      </c>
      <c r="M112">
        <f t="shared" si="209"/>
        <v>0</v>
      </c>
      <c r="N112">
        <f t="shared" si="210"/>
        <v>1608.0100000000002</v>
      </c>
      <c r="AB112">
        <v>110</v>
      </c>
      <c r="AC112">
        <v>275</v>
      </c>
      <c r="AD112">
        <f t="shared" si="211"/>
        <v>1.0245051498332274</v>
      </c>
      <c r="AE112">
        <f t="shared" si="212"/>
        <v>293.85542473395094</v>
      </c>
      <c r="AF112">
        <f t="shared" si="213"/>
        <v>355.52704189768889</v>
      </c>
      <c r="BC112">
        <v>110</v>
      </c>
      <c r="BD112">
        <v>3059.9</v>
      </c>
      <c r="BE112">
        <f t="shared" si="214"/>
        <v>1.2474916108971159</v>
      </c>
      <c r="BF112">
        <f t="shared" si="215"/>
        <v>2967.8150483964282</v>
      </c>
      <c r="BG112">
        <f t="shared" si="165"/>
        <v>8479.6383118321755</v>
      </c>
      <c r="BL112">
        <v>110</v>
      </c>
      <c r="BM112">
        <v>0</v>
      </c>
      <c r="BN112">
        <f t="shared" si="216"/>
        <v>0.50350952777906466</v>
      </c>
      <c r="BO112">
        <f t="shared" si="217"/>
        <v>0</v>
      </c>
      <c r="BP112">
        <f t="shared" si="166"/>
        <v>0</v>
      </c>
      <c r="CV112">
        <v>110</v>
      </c>
      <c r="CW112">
        <v>-12.215000000000181</v>
      </c>
      <c r="CX112">
        <f t="shared" si="220"/>
        <v>0.76658805633121962</v>
      </c>
      <c r="CY112">
        <f t="shared" si="221"/>
        <v>0</v>
      </c>
      <c r="CZ112">
        <f t="shared" si="168"/>
        <v>149.20622500000442</v>
      </c>
      <c r="DE112">
        <v>110</v>
      </c>
      <c r="DF112">
        <v>0</v>
      </c>
      <c r="DG112">
        <f t="shared" si="222"/>
        <v>0.28516893506335261</v>
      </c>
      <c r="DH112">
        <f t="shared" si="223"/>
        <v>0</v>
      </c>
      <c r="DI112">
        <f t="shared" si="169"/>
        <v>0</v>
      </c>
      <c r="EO112">
        <v>110</v>
      </c>
      <c r="EP112">
        <v>10.459770114942536</v>
      </c>
      <c r="EQ112">
        <f t="shared" si="228"/>
        <v>0.88539982499505299</v>
      </c>
      <c r="ER112">
        <f t="shared" si="229"/>
        <v>0</v>
      </c>
      <c r="ES112">
        <f t="shared" si="172"/>
        <v>109.406790857445</v>
      </c>
      <c r="EX112">
        <v>110</v>
      </c>
      <c r="EY112">
        <v>4</v>
      </c>
      <c r="EZ112">
        <f t="shared" si="230"/>
        <v>0.35419080597392094</v>
      </c>
      <c r="FA112">
        <f t="shared" si="231"/>
        <v>0</v>
      </c>
      <c r="FB112">
        <f t="shared" si="173"/>
        <v>16</v>
      </c>
      <c r="FY112">
        <v>109.3</v>
      </c>
      <c r="FZ112">
        <v>3994</v>
      </c>
      <c r="GA112">
        <f t="shared" si="236"/>
        <v>1.2976967403484565</v>
      </c>
      <c r="GB112">
        <f t="shared" si="237"/>
        <v>3569.8537928705573</v>
      </c>
      <c r="GC112">
        <f t="shared" si="176"/>
        <v>179900.00502229211</v>
      </c>
      <c r="GQ112">
        <v>110</v>
      </c>
      <c r="GR112">
        <v>25.977528089887642</v>
      </c>
      <c r="GS112">
        <f t="shared" si="240"/>
        <v>0.81044546551510221</v>
      </c>
      <c r="GT112">
        <f t="shared" si="241"/>
        <v>0</v>
      </c>
      <c r="GU112">
        <f t="shared" si="178"/>
        <v>674.83196566090146</v>
      </c>
      <c r="GZ112">
        <v>110</v>
      </c>
      <c r="HA112">
        <v>4.59375</v>
      </c>
      <c r="HB112">
        <f t="shared" si="242"/>
        <v>0.70512820512820518</v>
      </c>
      <c r="HC112">
        <f t="shared" si="243"/>
        <v>0</v>
      </c>
      <c r="HD112">
        <f t="shared" si="179"/>
        <v>21.1025390625</v>
      </c>
      <c r="HI112">
        <v>110</v>
      </c>
      <c r="HJ112">
        <v>4</v>
      </c>
      <c r="HK112">
        <f t="shared" si="244"/>
        <v>0.39285714285714285</v>
      </c>
      <c r="HL112">
        <f t="shared" si="245"/>
        <v>0</v>
      </c>
      <c r="HM112">
        <f t="shared" si="180"/>
        <v>16</v>
      </c>
      <c r="HR112">
        <v>189</v>
      </c>
      <c r="HS112">
        <v>48.1</v>
      </c>
      <c r="HT112" t="e">
        <f t="shared" si="246"/>
        <v>#DIV/0!</v>
      </c>
      <c r="HU112" t="e">
        <f t="shared" si="247"/>
        <v>#NUM!</v>
      </c>
      <c r="HV112" t="e">
        <f t="shared" si="181"/>
        <v>#NUM!</v>
      </c>
      <c r="IA112">
        <v>110</v>
      </c>
      <c r="IB112">
        <v>4</v>
      </c>
      <c r="IC112">
        <f t="shared" si="248"/>
        <v>0.1687250880351715</v>
      </c>
      <c r="ID112">
        <f t="shared" si="249"/>
        <v>0</v>
      </c>
      <c r="IE112">
        <f t="shared" si="182"/>
        <v>16</v>
      </c>
      <c r="IJ112">
        <v>110</v>
      </c>
      <c r="IK112">
        <v>-12.100000000000009</v>
      </c>
      <c r="IL112">
        <f t="shared" si="250"/>
        <v>0.15322734245115133</v>
      </c>
      <c r="IM112">
        <f t="shared" si="251"/>
        <v>0</v>
      </c>
      <c r="IN112">
        <f t="shared" si="183"/>
        <v>146.4100000000002</v>
      </c>
      <c r="IS112">
        <v>110</v>
      </c>
      <c r="IT112">
        <v>2096</v>
      </c>
      <c r="IU112">
        <f t="shared" si="252"/>
        <v>1.2592853099705494</v>
      </c>
      <c r="IV112">
        <f t="shared" si="253"/>
        <v>3109.2401151270574</v>
      </c>
      <c r="KB112">
        <v>110</v>
      </c>
      <c r="KC112">
        <v>1469.9</v>
      </c>
      <c r="KD112">
        <f t="shared" si="258"/>
        <v>1.1231925071470221</v>
      </c>
      <c r="KE112">
        <f t="shared" si="259"/>
        <v>1477.2726042524507</v>
      </c>
      <c r="KF112">
        <f t="shared" si="187"/>
        <v>54.355293463253091</v>
      </c>
      <c r="KK112">
        <v>110</v>
      </c>
      <c r="KL112">
        <v>0</v>
      </c>
      <c r="KM112">
        <f t="shared" si="260"/>
        <v>0.59693908484441027</v>
      </c>
      <c r="KN112">
        <f t="shared" si="261"/>
        <v>0</v>
      </c>
      <c r="KO112">
        <f t="shared" si="188"/>
        <v>0</v>
      </c>
      <c r="KT112">
        <v>110</v>
      </c>
      <c r="KU112">
        <v>-49.209803921568778</v>
      </c>
      <c r="KV112">
        <f t="shared" si="262"/>
        <v>0.23033049505379508</v>
      </c>
      <c r="KW112">
        <f t="shared" si="263"/>
        <v>0</v>
      </c>
      <c r="KX112">
        <f t="shared" si="189"/>
        <v>2421.6048019992459</v>
      </c>
      <c r="LC112">
        <v>110</v>
      </c>
      <c r="LD112">
        <v>8</v>
      </c>
      <c r="LE112">
        <f t="shared" si="264"/>
        <v>0.11775345423274181</v>
      </c>
      <c r="LF112">
        <f t="shared" si="265"/>
        <v>0</v>
      </c>
      <c r="LG112">
        <f t="shared" si="190"/>
        <v>64</v>
      </c>
      <c r="LL112">
        <v>110</v>
      </c>
      <c r="LM112">
        <v>551</v>
      </c>
      <c r="LN112">
        <f t="shared" si="266"/>
        <v>1.0643365930626205</v>
      </c>
      <c r="LO112">
        <f t="shared" si="267"/>
        <v>771.49729787478532</v>
      </c>
      <c r="LP112">
        <f t="shared" si="191"/>
        <v>48619.058370081802</v>
      </c>
      <c r="LY112">
        <f t="shared" si="192"/>
        <v>0</v>
      </c>
      <c r="MH112">
        <f t="shared" si="193"/>
        <v>0</v>
      </c>
      <c r="MM112">
        <v>110</v>
      </c>
      <c r="MN112">
        <v>16</v>
      </c>
      <c r="MO112">
        <f t="shared" si="270"/>
        <v>0.48202329277779205</v>
      </c>
      <c r="MP112">
        <f t="shared" si="271"/>
        <v>0</v>
      </c>
      <c r="MQ112">
        <f t="shared" si="194"/>
        <v>256</v>
      </c>
      <c r="MZ112">
        <f t="shared" si="195"/>
        <v>0</v>
      </c>
      <c r="NI112">
        <f t="shared" si="196"/>
        <v>0</v>
      </c>
      <c r="NN112">
        <v>110</v>
      </c>
      <c r="NO112">
        <v>2591.9</v>
      </c>
      <c r="NP112" t="e">
        <f t="shared" si="274"/>
        <v>#DIV/0!</v>
      </c>
      <c r="NQ112" t="e">
        <f t="shared" si="275"/>
        <v>#NUM!</v>
      </c>
      <c r="NR112" t="e">
        <f t="shared" si="197"/>
        <v>#NUM!</v>
      </c>
      <c r="NW112">
        <v>110</v>
      </c>
      <c r="NX112">
        <v>-18.19494949494959</v>
      </c>
      <c r="NY112" t="e">
        <f t="shared" si="276"/>
        <v>#DIV/0!</v>
      </c>
      <c r="NZ112" t="e">
        <f t="shared" si="277"/>
        <v>#NUM!</v>
      </c>
      <c r="OA112" t="e">
        <f t="shared" si="198"/>
        <v>#NUM!</v>
      </c>
      <c r="OF112">
        <v>110</v>
      </c>
      <c r="OG112">
        <f t="shared" si="284"/>
        <v>-4</v>
      </c>
      <c r="OH112">
        <f t="shared" si="278"/>
        <v>0.14114596770614141</v>
      </c>
      <c r="OI112">
        <f t="shared" si="279"/>
        <v>0</v>
      </c>
      <c r="OJ112">
        <f t="shared" si="199"/>
        <v>16</v>
      </c>
      <c r="OO112">
        <v>110</v>
      </c>
      <c r="OP112">
        <v>0</v>
      </c>
      <c r="OQ112">
        <f t="shared" si="280"/>
        <v>0.14581370071464289</v>
      </c>
      <c r="OR112">
        <f t="shared" si="281"/>
        <v>0</v>
      </c>
      <c r="OS112">
        <f t="shared" si="200"/>
        <v>0</v>
      </c>
      <c r="PB112">
        <f t="shared" si="201"/>
        <v>0</v>
      </c>
      <c r="PK112">
        <f t="shared" si="202"/>
        <v>0</v>
      </c>
      <c r="QC112">
        <f t="shared" si="203"/>
        <v>0</v>
      </c>
      <c r="QL112">
        <f t="shared" si="204"/>
        <v>0</v>
      </c>
    </row>
    <row r="113" spans="10:454" x14ac:dyDescent="0.25">
      <c r="J113">
        <v>111</v>
      </c>
      <c r="K113">
        <v>56.1</v>
      </c>
      <c r="L113">
        <f t="shared" si="208"/>
        <v>0.91313768485989877</v>
      </c>
      <c r="M113">
        <f t="shared" si="209"/>
        <v>0</v>
      </c>
      <c r="N113">
        <f t="shared" si="210"/>
        <v>3147.21</v>
      </c>
      <c r="AB113">
        <v>111</v>
      </c>
      <c r="AC113">
        <v>345</v>
      </c>
      <c r="AD113">
        <f t="shared" si="211"/>
        <v>1.0338188330135296</v>
      </c>
      <c r="AE113">
        <f t="shared" si="212"/>
        <v>405.54118651917713</v>
      </c>
      <c r="AF113">
        <f t="shared" si="213"/>
        <v>3665.2352651497949</v>
      </c>
      <c r="BC113">
        <v>111</v>
      </c>
      <c r="BD113">
        <v>3199.9</v>
      </c>
      <c r="BE113">
        <f t="shared" si="214"/>
        <v>1.2588324437234533</v>
      </c>
      <c r="BF113">
        <f t="shared" si="215"/>
        <v>3103.8095340331315</v>
      </c>
      <c r="BG113">
        <f t="shared" si="165"/>
        <v>9233.3776497299277</v>
      </c>
      <c r="BL113">
        <v>111</v>
      </c>
      <c r="BM113">
        <v>12</v>
      </c>
      <c r="BN113">
        <f t="shared" si="216"/>
        <v>0.50808688712251071</v>
      </c>
      <c r="BO113">
        <f t="shared" si="217"/>
        <v>0</v>
      </c>
      <c r="BP113">
        <f t="shared" si="166"/>
        <v>144</v>
      </c>
      <c r="CV113">
        <v>111</v>
      </c>
      <c r="CW113">
        <v>-12.215000000000181</v>
      </c>
      <c r="CX113">
        <f t="shared" si="220"/>
        <v>0.77355703866150349</v>
      </c>
      <c r="CY113">
        <f t="shared" si="221"/>
        <v>0</v>
      </c>
      <c r="CZ113">
        <f t="shared" si="168"/>
        <v>149.20622500000442</v>
      </c>
      <c r="DE113">
        <v>111</v>
      </c>
      <c r="DF113">
        <v>0</v>
      </c>
      <c r="DG113">
        <f t="shared" si="222"/>
        <v>0.2877613799275649</v>
      </c>
      <c r="DH113">
        <f t="shared" si="223"/>
        <v>0</v>
      </c>
      <c r="DI113">
        <f t="shared" si="169"/>
        <v>0</v>
      </c>
      <c r="EO113">
        <v>111</v>
      </c>
      <c r="EP113">
        <v>42.559770114942545</v>
      </c>
      <c r="EQ113">
        <f t="shared" si="228"/>
        <v>0.89344891431318985</v>
      </c>
      <c r="ER113">
        <f t="shared" si="229"/>
        <v>0</v>
      </c>
      <c r="ES113">
        <f t="shared" si="172"/>
        <v>1811.3340322367565</v>
      </c>
      <c r="EX113">
        <v>111</v>
      </c>
      <c r="EY113">
        <v>8</v>
      </c>
      <c r="EZ113">
        <f t="shared" si="230"/>
        <v>0.35741072239186567</v>
      </c>
      <c r="FA113">
        <f t="shared" si="231"/>
        <v>0</v>
      </c>
      <c r="FB113">
        <f t="shared" si="173"/>
        <v>64</v>
      </c>
      <c r="GQ113">
        <v>111</v>
      </c>
      <c r="GR113">
        <v>30.977528089887642</v>
      </c>
      <c r="GS113">
        <f t="shared" si="240"/>
        <v>0.81781315156523948</v>
      </c>
      <c r="GT113">
        <f t="shared" si="241"/>
        <v>0</v>
      </c>
      <c r="GU113">
        <f t="shared" si="178"/>
        <v>959.60724655977788</v>
      </c>
      <c r="GZ113">
        <v>111</v>
      </c>
      <c r="HA113">
        <v>3.09375</v>
      </c>
      <c r="HB113">
        <f t="shared" si="242"/>
        <v>0.71153846153846156</v>
      </c>
      <c r="HC113">
        <f t="shared" si="243"/>
        <v>0</v>
      </c>
      <c r="HD113">
        <f t="shared" si="179"/>
        <v>9.5712890625</v>
      </c>
      <c r="HI113">
        <v>111</v>
      </c>
      <c r="HJ113">
        <v>4</v>
      </c>
      <c r="HK113">
        <f t="shared" si="244"/>
        <v>0.39642857142857141</v>
      </c>
      <c r="HL113">
        <f t="shared" si="245"/>
        <v>0</v>
      </c>
      <c r="HM113">
        <f t="shared" si="180"/>
        <v>16</v>
      </c>
      <c r="HR113">
        <v>190</v>
      </c>
      <c r="HS113">
        <v>50</v>
      </c>
      <c r="HT113" t="e">
        <f t="shared" si="246"/>
        <v>#DIV/0!</v>
      </c>
      <c r="HU113" t="e">
        <f t="shared" si="247"/>
        <v>#NUM!</v>
      </c>
      <c r="HV113" t="e">
        <f t="shared" si="181"/>
        <v>#NUM!</v>
      </c>
      <c r="IA113">
        <v>111</v>
      </c>
      <c r="IB113">
        <v>0</v>
      </c>
      <c r="IC113">
        <f t="shared" si="248"/>
        <v>0.17025895247185488</v>
      </c>
      <c r="ID113">
        <f t="shared" si="249"/>
        <v>0</v>
      </c>
      <c r="IE113">
        <f t="shared" si="182"/>
        <v>0</v>
      </c>
      <c r="IJ113">
        <v>111</v>
      </c>
      <c r="IK113">
        <v>8</v>
      </c>
      <c r="IL113">
        <f t="shared" si="250"/>
        <v>0.15462031829161632</v>
      </c>
      <c r="IM113">
        <f t="shared" si="251"/>
        <v>0</v>
      </c>
      <c r="IN113">
        <f t="shared" si="183"/>
        <v>64</v>
      </c>
      <c r="IS113">
        <v>111</v>
      </c>
      <c r="IT113">
        <v>2176</v>
      </c>
      <c r="IU113">
        <f t="shared" si="252"/>
        <v>1.2707333582430091</v>
      </c>
      <c r="IV113">
        <f t="shared" si="253"/>
        <v>3246.5202831885849</v>
      </c>
      <c r="KB113">
        <v>111</v>
      </c>
      <c r="KC113">
        <v>1569.9</v>
      </c>
      <c r="KD113">
        <f t="shared" si="258"/>
        <v>1.1334033481210859</v>
      </c>
      <c r="KE113">
        <f t="shared" si="259"/>
        <v>1599.7167040332997</v>
      </c>
      <c r="KF113">
        <f t="shared" si="187"/>
        <v>889.03583940938643</v>
      </c>
      <c r="KK113">
        <v>111</v>
      </c>
      <c r="KL113">
        <v>0</v>
      </c>
      <c r="KM113">
        <f t="shared" si="260"/>
        <v>0.60236580379754123</v>
      </c>
      <c r="KN113">
        <f t="shared" si="261"/>
        <v>0</v>
      </c>
      <c r="KO113">
        <f t="shared" si="188"/>
        <v>0</v>
      </c>
      <c r="KT113">
        <v>111</v>
      </c>
      <c r="KU113">
        <v>-45.209803921568778</v>
      </c>
      <c r="KV113">
        <f t="shared" si="262"/>
        <v>0.2324244086451932</v>
      </c>
      <c r="KW113">
        <f t="shared" si="263"/>
        <v>0</v>
      </c>
      <c r="KX113">
        <f t="shared" si="189"/>
        <v>2043.9263706266956</v>
      </c>
      <c r="LC113">
        <v>111</v>
      </c>
      <c r="LD113">
        <v>4</v>
      </c>
      <c r="LE113">
        <f t="shared" si="264"/>
        <v>0.11882394018031218</v>
      </c>
      <c r="LF113">
        <f t="shared" si="265"/>
        <v>0</v>
      </c>
      <c r="LG113">
        <f t="shared" si="190"/>
        <v>16</v>
      </c>
      <c r="LL113">
        <v>111</v>
      </c>
      <c r="LM113">
        <v>645</v>
      </c>
      <c r="LN113">
        <f t="shared" si="266"/>
        <v>1.0740123802722807</v>
      </c>
      <c r="LO113">
        <f t="shared" si="267"/>
        <v>887.52525850674635</v>
      </c>
      <c r="LP113">
        <f t="shared" si="191"/>
        <v>58818.501013764144</v>
      </c>
      <c r="LY113">
        <f t="shared" si="192"/>
        <v>0</v>
      </c>
      <c r="MH113">
        <f t="shared" si="193"/>
        <v>0</v>
      </c>
      <c r="MM113">
        <v>111</v>
      </c>
      <c r="MN113">
        <v>0</v>
      </c>
      <c r="MO113">
        <f t="shared" si="270"/>
        <v>0.4864053227121356</v>
      </c>
      <c r="MP113">
        <f t="shared" si="271"/>
        <v>0</v>
      </c>
      <c r="MQ113">
        <f t="shared" si="194"/>
        <v>0</v>
      </c>
      <c r="MZ113">
        <f t="shared" si="195"/>
        <v>0</v>
      </c>
      <c r="NI113">
        <f t="shared" si="196"/>
        <v>0</v>
      </c>
      <c r="NN113">
        <v>111</v>
      </c>
      <c r="NO113">
        <v>2721.9</v>
      </c>
      <c r="NP113" t="e">
        <f t="shared" si="274"/>
        <v>#DIV/0!</v>
      </c>
      <c r="NQ113" t="e">
        <f t="shared" si="275"/>
        <v>#NUM!</v>
      </c>
      <c r="NR113" t="e">
        <f t="shared" si="197"/>
        <v>#NUM!</v>
      </c>
      <c r="NW113">
        <v>111</v>
      </c>
      <c r="NX113">
        <v>-18.19494949494959</v>
      </c>
      <c r="NY113" t="e">
        <f t="shared" si="276"/>
        <v>#DIV/0!</v>
      </c>
      <c r="NZ113" t="e">
        <f t="shared" si="277"/>
        <v>#NUM!</v>
      </c>
      <c r="OA113" t="e">
        <f t="shared" si="198"/>
        <v>#NUM!</v>
      </c>
      <c r="OF113">
        <v>111</v>
      </c>
      <c r="OG113">
        <f>156-(136)</f>
        <v>20</v>
      </c>
      <c r="OH113">
        <f t="shared" si="278"/>
        <v>0.14242911286710633</v>
      </c>
      <c r="OI113">
        <f t="shared" si="279"/>
        <v>0</v>
      </c>
      <c r="OJ113">
        <f t="shared" si="199"/>
        <v>400</v>
      </c>
      <c r="OO113">
        <v>111</v>
      </c>
      <c r="OP113">
        <v>0</v>
      </c>
      <c r="OQ113">
        <f t="shared" si="280"/>
        <v>0.14713927981204875</v>
      </c>
      <c r="OR113">
        <f t="shared" si="281"/>
        <v>0</v>
      </c>
      <c r="OS113">
        <f t="shared" si="200"/>
        <v>0</v>
      </c>
      <c r="PB113">
        <f t="shared" si="201"/>
        <v>0</v>
      </c>
      <c r="PK113">
        <f t="shared" si="202"/>
        <v>0</v>
      </c>
      <c r="QC113">
        <f t="shared" si="203"/>
        <v>0</v>
      </c>
      <c r="QL113">
        <f t="shared" si="204"/>
        <v>0</v>
      </c>
    </row>
    <row r="114" spans="10:454" x14ac:dyDescent="0.25">
      <c r="J114">
        <v>112</v>
      </c>
      <c r="K114">
        <v>60.1</v>
      </c>
      <c r="L114">
        <f t="shared" si="208"/>
        <v>0.92136415048926723</v>
      </c>
      <c r="M114">
        <f t="shared" si="209"/>
        <v>0</v>
      </c>
      <c r="N114">
        <f t="shared" si="210"/>
        <v>3612.01</v>
      </c>
      <c r="AB114">
        <v>112</v>
      </c>
      <c r="AC114">
        <v>488</v>
      </c>
      <c r="AD114">
        <f t="shared" si="211"/>
        <v>1.0431325161938316</v>
      </c>
      <c r="AE114">
        <f t="shared" si="212"/>
        <v>517.22694830440344</v>
      </c>
      <c r="AF114">
        <f t="shared" si="213"/>
        <v>854.21450718827089</v>
      </c>
      <c r="BC114">
        <v>112</v>
      </c>
      <c r="BD114">
        <v>3279.9</v>
      </c>
      <c r="BE114">
        <f t="shared" si="214"/>
        <v>1.2701732765497906</v>
      </c>
      <c r="BF114">
        <f t="shared" si="215"/>
        <v>3239.8040196698348</v>
      </c>
      <c r="BG114">
        <f t="shared" si="165"/>
        <v>1607.6876386370006</v>
      </c>
      <c r="BL114">
        <v>112</v>
      </c>
      <c r="BM114">
        <v>40.1</v>
      </c>
      <c r="BN114">
        <f t="shared" si="216"/>
        <v>0.51266424646595665</v>
      </c>
      <c r="BO114">
        <f t="shared" si="217"/>
        <v>0</v>
      </c>
      <c r="BP114">
        <f t="shared" si="166"/>
        <v>1608.0100000000002</v>
      </c>
      <c r="CV114">
        <v>112</v>
      </c>
      <c r="CW114">
        <v>-8.215000000000181</v>
      </c>
      <c r="CX114">
        <f t="shared" si="220"/>
        <v>0.78052602099178725</v>
      </c>
      <c r="CY114">
        <f t="shared" si="221"/>
        <v>0</v>
      </c>
      <c r="CZ114">
        <f t="shared" si="168"/>
        <v>67.486225000002975</v>
      </c>
      <c r="DE114">
        <v>112</v>
      </c>
      <c r="DF114">
        <v>0</v>
      </c>
      <c r="DG114">
        <f t="shared" si="222"/>
        <v>0.29035382479177724</v>
      </c>
      <c r="DH114">
        <f t="shared" si="223"/>
        <v>0</v>
      </c>
      <c r="DI114">
        <f t="shared" si="169"/>
        <v>0</v>
      </c>
      <c r="EO114">
        <v>112</v>
      </c>
      <c r="EP114">
        <v>14.459770114942536</v>
      </c>
      <c r="EQ114">
        <f t="shared" si="228"/>
        <v>0.90149800363132671</v>
      </c>
      <c r="ER114">
        <f t="shared" si="229"/>
        <v>0</v>
      </c>
      <c r="ES114">
        <f t="shared" si="172"/>
        <v>209.08495177698529</v>
      </c>
      <c r="EX114">
        <v>112</v>
      </c>
      <c r="EY114">
        <v>4</v>
      </c>
      <c r="EZ114">
        <f t="shared" si="230"/>
        <v>0.36063063880981039</v>
      </c>
      <c r="FA114">
        <f t="shared" si="231"/>
        <v>0</v>
      </c>
      <c r="FB114">
        <f t="shared" si="173"/>
        <v>16</v>
      </c>
      <c r="GQ114">
        <v>112</v>
      </c>
      <c r="GR114">
        <v>33.977528089887642</v>
      </c>
      <c r="GS114">
        <f t="shared" si="240"/>
        <v>0.82518083761537686</v>
      </c>
      <c r="GT114">
        <f t="shared" si="241"/>
        <v>0</v>
      </c>
      <c r="GU114">
        <f t="shared" si="178"/>
        <v>1154.4724150991037</v>
      </c>
      <c r="GZ114">
        <v>112</v>
      </c>
      <c r="HA114">
        <v>11.09375</v>
      </c>
      <c r="HB114">
        <f t="shared" si="242"/>
        <v>0.71794871794871795</v>
      </c>
      <c r="HC114">
        <f t="shared" si="243"/>
        <v>0</v>
      </c>
      <c r="HD114">
        <f t="shared" si="179"/>
        <v>123.0712890625</v>
      </c>
      <c r="HI114">
        <v>112</v>
      </c>
      <c r="HJ114">
        <v>4</v>
      </c>
      <c r="HK114">
        <f t="shared" si="244"/>
        <v>0.4</v>
      </c>
      <c r="HL114">
        <f t="shared" si="245"/>
        <v>0</v>
      </c>
      <c r="HM114">
        <f t="shared" si="180"/>
        <v>16</v>
      </c>
      <c r="HR114">
        <v>191</v>
      </c>
      <c r="HS114">
        <v>48.1</v>
      </c>
      <c r="HT114" t="e">
        <f t="shared" si="246"/>
        <v>#DIV/0!</v>
      </c>
      <c r="HU114" t="e">
        <f t="shared" si="247"/>
        <v>#NUM!</v>
      </c>
      <c r="HV114" t="e">
        <f t="shared" si="181"/>
        <v>#NUM!</v>
      </c>
      <c r="IA114">
        <v>112</v>
      </c>
      <c r="IB114">
        <v>0</v>
      </c>
      <c r="IC114">
        <f t="shared" si="248"/>
        <v>0.17179281690853826</v>
      </c>
      <c r="ID114">
        <f t="shared" si="249"/>
        <v>0</v>
      </c>
      <c r="IE114">
        <f t="shared" si="182"/>
        <v>0</v>
      </c>
      <c r="IJ114">
        <v>112</v>
      </c>
      <c r="IK114">
        <v>-4.1000000000000085</v>
      </c>
      <c r="IL114">
        <f t="shared" si="250"/>
        <v>0.15601329413208134</v>
      </c>
      <c r="IM114">
        <f t="shared" si="251"/>
        <v>0</v>
      </c>
      <c r="IN114">
        <f t="shared" si="183"/>
        <v>16.81000000000007</v>
      </c>
      <c r="IS114">
        <v>112</v>
      </c>
      <c r="IT114">
        <v>2226</v>
      </c>
      <c r="IU114">
        <f t="shared" si="252"/>
        <v>1.2821814065154686</v>
      </c>
      <c r="IV114">
        <f t="shared" si="253"/>
        <v>3383.800451250112</v>
      </c>
      <c r="KB114">
        <v>112</v>
      </c>
      <c r="KC114">
        <v>1709.9</v>
      </c>
      <c r="KD114">
        <f t="shared" si="258"/>
        <v>1.1436141890951497</v>
      </c>
      <c r="KE114">
        <f t="shared" si="259"/>
        <v>1722.1608038141487</v>
      </c>
      <c r="KF114">
        <f t="shared" si="187"/>
        <v>150.3273101690416</v>
      </c>
      <c r="KK114">
        <v>112</v>
      </c>
      <c r="KL114">
        <v>12</v>
      </c>
      <c r="KM114">
        <f t="shared" si="260"/>
        <v>0.60779252275067219</v>
      </c>
      <c r="KN114">
        <f t="shared" si="261"/>
        <v>0</v>
      </c>
      <c r="KO114">
        <f t="shared" si="188"/>
        <v>144</v>
      </c>
      <c r="KT114">
        <v>112</v>
      </c>
      <c r="KU114">
        <v>-37.209803921568778</v>
      </c>
      <c r="KV114">
        <f t="shared" si="262"/>
        <v>0.23451832223659133</v>
      </c>
      <c r="KW114">
        <f t="shared" si="263"/>
        <v>0</v>
      </c>
      <c r="KX114">
        <f t="shared" si="189"/>
        <v>1384.5695078815952</v>
      </c>
      <c r="LC114">
        <v>112</v>
      </c>
      <c r="LD114">
        <v>4</v>
      </c>
      <c r="LE114">
        <f t="shared" si="264"/>
        <v>0.11989442612788258</v>
      </c>
      <c r="LF114">
        <f t="shared" si="265"/>
        <v>0</v>
      </c>
      <c r="LG114">
        <f t="shared" si="190"/>
        <v>16</v>
      </c>
      <c r="LL114">
        <v>112</v>
      </c>
      <c r="LM114">
        <v>792</v>
      </c>
      <c r="LN114">
        <f t="shared" si="266"/>
        <v>1.083688167481941</v>
      </c>
      <c r="LO114">
        <f t="shared" si="267"/>
        <v>1003.5532191387075</v>
      </c>
      <c r="LP114">
        <f t="shared" si="191"/>
        <v>44754.764527949999</v>
      </c>
      <c r="LY114">
        <f t="shared" si="192"/>
        <v>0</v>
      </c>
      <c r="MH114">
        <f t="shared" si="193"/>
        <v>0</v>
      </c>
      <c r="MM114">
        <v>112</v>
      </c>
      <c r="MN114">
        <v>4</v>
      </c>
      <c r="MO114">
        <f t="shared" si="270"/>
        <v>0.49078735264647916</v>
      </c>
      <c r="MP114">
        <f t="shared" si="271"/>
        <v>0</v>
      </c>
      <c r="MQ114">
        <f t="shared" si="194"/>
        <v>16</v>
      </c>
      <c r="MZ114">
        <f t="shared" si="195"/>
        <v>0</v>
      </c>
      <c r="NI114">
        <f t="shared" si="196"/>
        <v>0</v>
      </c>
      <c r="NN114">
        <v>112</v>
      </c>
      <c r="NO114">
        <v>2921.9</v>
      </c>
      <c r="NP114" t="e">
        <f t="shared" si="274"/>
        <v>#DIV/0!</v>
      </c>
      <c r="NQ114" t="e">
        <f t="shared" si="275"/>
        <v>#NUM!</v>
      </c>
      <c r="NR114" t="e">
        <f t="shared" si="197"/>
        <v>#NUM!</v>
      </c>
      <c r="NW114">
        <v>112</v>
      </c>
      <c r="NX114">
        <v>-18.19494949494959</v>
      </c>
      <c r="NY114" t="e">
        <f t="shared" si="276"/>
        <v>#DIV/0!</v>
      </c>
      <c r="NZ114" t="e">
        <f t="shared" si="277"/>
        <v>#NUM!</v>
      </c>
      <c r="OA114" t="e">
        <f t="shared" si="198"/>
        <v>#NUM!</v>
      </c>
      <c r="OF114">
        <v>112</v>
      </c>
      <c r="OG114">
        <f>136-(136)</f>
        <v>0</v>
      </c>
      <c r="OH114">
        <f t="shared" si="278"/>
        <v>0.14371225802807125</v>
      </c>
      <c r="OI114">
        <f t="shared" si="279"/>
        <v>0</v>
      </c>
      <c r="OJ114">
        <f t="shared" si="199"/>
        <v>0</v>
      </c>
      <c r="OO114">
        <v>112</v>
      </c>
      <c r="OP114">
        <v>0</v>
      </c>
      <c r="OQ114">
        <f t="shared" si="280"/>
        <v>0.1484648589094546</v>
      </c>
      <c r="OR114">
        <f t="shared" si="281"/>
        <v>0</v>
      </c>
      <c r="OS114">
        <f t="shared" si="200"/>
        <v>0</v>
      </c>
      <c r="PB114">
        <f t="shared" si="201"/>
        <v>0</v>
      </c>
      <c r="PK114">
        <f t="shared" si="202"/>
        <v>0</v>
      </c>
      <c r="QC114">
        <f t="shared" si="203"/>
        <v>0</v>
      </c>
      <c r="QL114">
        <f t="shared" si="204"/>
        <v>0</v>
      </c>
    </row>
    <row r="115" spans="10:454" x14ac:dyDescent="0.25">
      <c r="J115">
        <v>113</v>
      </c>
      <c r="K115">
        <v>64.099999999999994</v>
      </c>
      <c r="L115">
        <f t="shared" si="208"/>
        <v>0.92959061611863569</v>
      </c>
      <c r="M115">
        <f t="shared" si="209"/>
        <v>0</v>
      </c>
      <c r="N115">
        <f t="shared" si="210"/>
        <v>4108.8099999999995</v>
      </c>
      <c r="AB115">
        <v>113</v>
      </c>
      <c r="AC115">
        <v>559</v>
      </c>
      <c r="AD115">
        <f t="shared" si="211"/>
        <v>1.0524461993741336</v>
      </c>
      <c r="AE115">
        <f t="shared" si="212"/>
        <v>628.91271008962963</v>
      </c>
      <c r="AF115">
        <f t="shared" si="213"/>
        <v>4887.7870320766006</v>
      </c>
      <c r="BC115">
        <v>113</v>
      </c>
      <c r="BD115">
        <v>3409.9</v>
      </c>
      <c r="BE115">
        <f t="shared" si="214"/>
        <v>1.281514109376128</v>
      </c>
      <c r="BF115">
        <f t="shared" si="215"/>
        <v>3375.7985053065381</v>
      </c>
      <c r="BG115">
        <f t="shared" si="165"/>
        <v>1162.911940328215</v>
      </c>
      <c r="BL115">
        <v>113</v>
      </c>
      <c r="BM115">
        <v>12</v>
      </c>
      <c r="BN115">
        <f t="shared" si="216"/>
        <v>0.5172416058094027</v>
      </c>
      <c r="BO115">
        <f t="shared" si="217"/>
        <v>0</v>
      </c>
      <c r="BP115">
        <f t="shared" si="166"/>
        <v>144</v>
      </c>
      <c r="CV115">
        <v>113</v>
      </c>
      <c r="CW115">
        <v>-4.215000000000181</v>
      </c>
      <c r="CX115">
        <f t="shared" si="220"/>
        <v>0.78749500332207112</v>
      </c>
      <c r="CY115">
        <f t="shared" si="221"/>
        <v>0</v>
      </c>
      <c r="CZ115">
        <f t="shared" si="168"/>
        <v>17.766225000001526</v>
      </c>
      <c r="DE115">
        <v>113</v>
      </c>
      <c r="DF115">
        <v>0</v>
      </c>
      <c r="DG115">
        <f t="shared" si="222"/>
        <v>0.29294626965598952</v>
      </c>
      <c r="DH115">
        <f t="shared" si="223"/>
        <v>0</v>
      </c>
      <c r="DI115">
        <f t="shared" si="169"/>
        <v>0</v>
      </c>
      <c r="EO115">
        <v>113</v>
      </c>
      <c r="EP115">
        <v>18.459770114942536</v>
      </c>
      <c r="EQ115">
        <f t="shared" si="228"/>
        <v>0.90954709294946356</v>
      </c>
      <c r="ER115">
        <f t="shared" si="229"/>
        <v>0</v>
      </c>
      <c r="ES115">
        <f t="shared" si="172"/>
        <v>340.76311269652558</v>
      </c>
      <c r="EX115">
        <v>113</v>
      </c>
      <c r="EY115">
        <v>8</v>
      </c>
      <c r="EZ115">
        <f t="shared" si="230"/>
        <v>0.36385055522775511</v>
      </c>
      <c r="FA115">
        <f t="shared" si="231"/>
        <v>0</v>
      </c>
      <c r="FB115">
        <f t="shared" si="173"/>
        <v>64</v>
      </c>
      <c r="GQ115">
        <v>113</v>
      </c>
      <c r="GR115">
        <v>38.977528089887642</v>
      </c>
      <c r="GS115">
        <f t="shared" si="240"/>
        <v>0.83254852366551413</v>
      </c>
      <c r="GT115">
        <f t="shared" si="241"/>
        <v>0</v>
      </c>
      <c r="GU115">
        <f t="shared" si="178"/>
        <v>1519.2476959979801</v>
      </c>
      <c r="GZ115">
        <v>113</v>
      </c>
      <c r="HA115">
        <v>3.09375</v>
      </c>
      <c r="HB115">
        <f t="shared" si="242"/>
        <v>0.72435897435897434</v>
      </c>
      <c r="HC115">
        <f t="shared" si="243"/>
        <v>0</v>
      </c>
      <c r="HD115">
        <f t="shared" si="179"/>
        <v>9.5712890625</v>
      </c>
      <c r="HI115">
        <v>113</v>
      </c>
      <c r="HJ115">
        <v>4</v>
      </c>
      <c r="HK115">
        <f t="shared" si="244"/>
        <v>0.40357142857142858</v>
      </c>
      <c r="HL115">
        <f t="shared" si="245"/>
        <v>0</v>
      </c>
      <c r="HM115">
        <f t="shared" si="180"/>
        <v>16</v>
      </c>
      <c r="HR115">
        <v>192</v>
      </c>
      <c r="HS115">
        <v>45.9</v>
      </c>
      <c r="HT115" t="e">
        <f t="shared" si="246"/>
        <v>#DIV/0!</v>
      </c>
      <c r="HU115" t="e">
        <f t="shared" si="247"/>
        <v>#NUM!</v>
      </c>
      <c r="HV115" t="e">
        <f t="shared" si="181"/>
        <v>#NUM!</v>
      </c>
      <c r="IA115">
        <v>113</v>
      </c>
      <c r="IB115">
        <v>0</v>
      </c>
      <c r="IC115">
        <f t="shared" si="248"/>
        <v>0.17332668134522164</v>
      </c>
      <c r="ID115">
        <f t="shared" si="249"/>
        <v>0</v>
      </c>
      <c r="IE115">
        <f t="shared" si="182"/>
        <v>0</v>
      </c>
      <c r="IJ115">
        <v>113</v>
      </c>
      <c r="IK115">
        <v>-16.100000000000001</v>
      </c>
      <c r="IL115">
        <f t="shared" si="250"/>
        <v>0.15740626997254636</v>
      </c>
      <c r="IM115">
        <f t="shared" si="251"/>
        <v>0</v>
      </c>
      <c r="IN115">
        <f t="shared" si="183"/>
        <v>259.21000000000004</v>
      </c>
      <c r="IS115">
        <v>113</v>
      </c>
      <c r="IT115">
        <v>2246</v>
      </c>
      <c r="IU115">
        <f t="shared" si="252"/>
        <v>1.2936294547879281</v>
      </c>
      <c r="IV115">
        <f t="shared" si="253"/>
        <v>3521.0806193116391</v>
      </c>
      <c r="KB115">
        <v>113</v>
      </c>
      <c r="KC115">
        <v>1779.9</v>
      </c>
      <c r="KD115">
        <f t="shared" si="258"/>
        <v>1.1538250300692134</v>
      </c>
      <c r="KE115">
        <f t="shared" si="259"/>
        <v>1844.6049035949977</v>
      </c>
      <c r="KF115">
        <f t="shared" si="187"/>
        <v>4186.724549237937</v>
      </c>
      <c r="KK115">
        <v>113</v>
      </c>
      <c r="KL115">
        <v>28.1</v>
      </c>
      <c r="KM115">
        <f t="shared" si="260"/>
        <v>0.61321924170380326</v>
      </c>
      <c r="KN115">
        <f t="shared" si="261"/>
        <v>0</v>
      </c>
      <c r="KO115">
        <f t="shared" si="188"/>
        <v>789.61000000000013</v>
      </c>
      <c r="KT115">
        <v>113</v>
      </c>
      <c r="KU115">
        <v>6.5901960784312195</v>
      </c>
      <c r="KV115">
        <f t="shared" si="262"/>
        <v>0.23661223582798949</v>
      </c>
      <c r="KW115">
        <f t="shared" si="263"/>
        <v>0</v>
      </c>
      <c r="KX115">
        <f t="shared" si="189"/>
        <v>43.430684352170225</v>
      </c>
      <c r="LC115">
        <v>113</v>
      </c>
      <c r="LD115">
        <v>8</v>
      </c>
      <c r="LE115">
        <f t="shared" si="264"/>
        <v>0.12096491207545296</v>
      </c>
      <c r="LF115">
        <f t="shared" si="265"/>
        <v>0</v>
      </c>
      <c r="LG115">
        <f t="shared" si="190"/>
        <v>64</v>
      </c>
      <c r="LL115">
        <v>113</v>
      </c>
      <c r="LM115">
        <v>940</v>
      </c>
      <c r="LN115">
        <f t="shared" si="266"/>
        <v>1.0933639546916012</v>
      </c>
      <c r="LO115">
        <f t="shared" si="267"/>
        <v>1119.5811797706685</v>
      </c>
      <c r="LP115">
        <f t="shared" si="191"/>
        <v>32249.400127825171</v>
      </c>
      <c r="LY115">
        <f t="shared" si="192"/>
        <v>0</v>
      </c>
      <c r="MH115">
        <f t="shared" si="193"/>
        <v>0</v>
      </c>
      <c r="MM115">
        <v>113</v>
      </c>
      <c r="MN115">
        <v>-4</v>
      </c>
      <c r="MO115">
        <f t="shared" si="270"/>
        <v>0.49516938258082271</v>
      </c>
      <c r="MP115">
        <f t="shared" si="271"/>
        <v>0</v>
      </c>
      <c r="MQ115">
        <f t="shared" si="194"/>
        <v>16</v>
      </c>
      <c r="MZ115">
        <f t="shared" si="195"/>
        <v>0</v>
      </c>
      <c r="NI115">
        <f t="shared" si="196"/>
        <v>0</v>
      </c>
      <c r="NN115">
        <v>113</v>
      </c>
      <c r="NO115">
        <v>3041.9</v>
      </c>
      <c r="NP115" t="e">
        <f t="shared" si="274"/>
        <v>#DIV/0!</v>
      </c>
      <c r="NQ115" t="e">
        <f t="shared" si="275"/>
        <v>#NUM!</v>
      </c>
      <c r="NR115" t="e">
        <f t="shared" si="197"/>
        <v>#NUM!</v>
      </c>
      <c r="NW115">
        <v>113</v>
      </c>
      <c r="NX115">
        <v>-14.19494949494959</v>
      </c>
      <c r="NY115" t="e">
        <f t="shared" si="276"/>
        <v>#DIV/0!</v>
      </c>
      <c r="NZ115" t="e">
        <f t="shared" si="277"/>
        <v>#NUM!</v>
      </c>
      <c r="OA115" t="e">
        <f t="shared" si="198"/>
        <v>#NUM!</v>
      </c>
      <c r="OF115">
        <v>113</v>
      </c>
      <c r="OG115">
        <f>132-(136)</f>
        <v>-4</v>
      </c>
      <c r="OH115">
        <f t="shared" si="278"/>
        <v>0.14499540318903617</v>
      </c>
      <c r="OI115">
        <f t="shared" si="279"/>
        <v>0</v>
      </c>
      <c r="OJ115">
        <f t="shared" si="199"/>
        <v>16</v>
      </c>
      <c r="OO115">
        <v>113</v>
      </c>
      <c r="OP115">
        <v>0</v>
      </c>
      <c r="OQ115">
        <f t="shared" si="280"/>
        <v>0.14979043800686043</v>
      </c>
      <c r="OR115">
        <f t="shared" si="281"/>
        <v>0</v>
      </c>
      <c r="OS115">
        <f t="shared" si="200"/>
        <v>0</v>
      </c>
      <c r="PB115">
        <f t="shared" si="201"/>
        <v>0</v>
      </c>
      <c r="PK115">
        <f t="shared" si="202"/>
        <v>0</v>
      </c>
      <c r="QC115">
        <f t="shared" si="203"/>
        <v>0</v>
      </c>
      <c r="QL115">
        <f t="shared" si="204"/>
        <v>0</v>
      </c>
    </row>
    <row r="116" spans="10:454" x14ac:dyDescent="0.25">
      <c r="J116">
        <v>114</v>
      </c>
      <c r="K116">
        <v>72.099999999999994</v>
      </c>
      <c r="L116">
        <f t="shared" si="208"/>
        <v>0.93781708174800416</v>
      </c>
      <c r="M116">
        <f t="shared" si="209"/>
        <v>0</v>
      </c>
      <c r="N116">
        <f t="shared" si="210"/>
        <v>5198.4099999999989</v>
      </c>
      <c r="AB116">
        <v>114</v>
      </c>
      <c r="AC116">
        <v>655</v>
      </c>
      <c r="AD116">
        <f t="shared" si="211"/>
        <v>1.0617598825544357</v>
      </c>
      <c r="AE116">
        <f t="shared" si="212"/>
        <v>740.59847187485582</v>
      </c>
      <c r="AF116">
        <f t="shared" si="213"/>
        <v>7327.0983873104824</v>
      </c>
      <c r="BC116">
        <v>114</v>
      </c>
      <c r="BD116">
        <v>3609.9</v>
      </c>
      <c r="BE116">
        <f t="shared" si="214"/>
        <v>1.2928549422024656</v>
      </c>
      <c r="BF116">
        <f t="shared" si="215"/>
        <v>3511.7929909432414</v>
      </c>
      <c r="BG116">
        <f t="shared" si="165"/>
        <v>9624.9852260629286</v>
      </c>
      <c r="BL116">
        <v>114</v>
      </c>
      <c r="BM116">
        <v>12</v>
      </c>
      <c r="BN116">
        <f t="shared" si="216"/>
        <v>0.52181896515284876</v>
      </c>
      <c r="BO116">
        <f t="shared" si="217"/>
        <v>0</v>
      </c>
      <c r="BP116">
        <f t="shared" si="166"/>
        <v>144</v>
      </c>
      <c r="CV116">
        <v>114</v>
      </c>
      <c r="CW116">
        <v>-12.215000000000181</v>
      </c>
      <c r="CX116">
        <f t="shared" si="220"/>
        <v>0.79446398565235488</v>
      </c>
      <c r="CY116">
        <f t="shared" si="221"/>
        <v>0</v>
      </c>
      <c r="CZ116">
        <f t="shared" si="168"/>
        <v>149.20622500000442</v>
      </c>
      <c r="DE116">
        <v>114</v>
      </c>
      <c r="DF116">
        <v>0</v>
      </c>
      <c r="DG116">
        <f t="shared" si="222"/>
        <v>0.29553871452020181</v>
      </c>
      <c r="DH116">
        <f t="shared" si="223"/>
        <v>0</v>
      </c>
      <c r="DI116">
        <f t="shared" si="169"/>
        <v>0</v>
      </c>
      <c r="EO116">
        <v>114</v>
      </c>
      <c r="EP116">
        <v>26.559770114942545</v>
      </c>
      <c r="EQ116">
        <f t="shared" si="228"/>
        <v>0.91759618226760031</v>
      </c>
      <c r="ER116">
        <f t="shared" si="229"/>
        <v>0</v>
      </c>
      <c r="ES116">
        <f t="shared" si="172"/>
        <v>705.42138855859514</v>
      </c>
      <c r="EX116">
        <v>114</v>
      </c>
      <c r="EY116">
        <v>0</v>
      </c>
      <c r="EZ116">
        <f t="shared" si="230"/>
        <v>0.36707047164569989</v>
      </c>
      <c r="FA116">
        <f t="shared" si="231"/>
        <v>0</v>
      </c>
      <c r="FB116">
        <f t="shared" si="173"/>
        <v>0</v>
      </c>
      <c r="GQ116">
        <v>114</v>
      </c>
      <c r="GR116">
        <v>45.977528089887642</v>
      </c>
      <c r="GS116">
        <f t="shared" si="240"/>
        <v>0.8399162097156514</v>
      </c>
      <c r="GT116">
        <f t="shared" si="241"/>
        <v>0</v>
      </c>
      <c r="GU116">
        <f t="shared" si="178"/>
        <v>2113.9330892564071</v>
      </c>
      <c r="GZ116">
        <v>114</v>
      </c>
      <c r="HA116">
        <v>3.09375</v>
      </c>
      <c r="HB116">
        <f t="shared" si="242"/>
        <v>0.73076923076923073</v>
      </c>
      <c r="HC116">
        <f t="shared" si="243"/>
        <v>0</v>
      </c>
      <c r="HD116">
        <f t="shared" si="179"/>
        <v>9.5712890625</v>
      </c>
      <c r="HI116">
        <v>114</v>
      </c>
      <c r="HJ116">
        <v>4</v>
      </c>
      <c r="HK116">
        <f t="shared" si="244"/>
        <v>0.40714285714285714</v>
      </c>
      <c r="HL116">
        <f t="shared" si="245"/>
        <v>0</v>
      </c>
      <c r="HM116">
        <f t="shared" si="180"/>
        <v>16</v>
      </c>
      <c r="HR116">
        <v>193</v>
      </c>
      <c r="HS116">
        <v>45.9</v>
      </c>
      <c r="HT116" t="e">
        <f t="shared" si="246"/>
        <v>#DIV/0!</v>
      </c>
      <c r="HU116" t="e">
        <f t="shared" si="247"/>
        <v>#NUM!</v>
      </c>
      <c r="HV116" t="e">
        <f t="shared" si="181"/>
        <v>#NUM!</v>
      </c>
      <c r="IA116">
        <v>114</v>
      </c>
      <c r="IB116">
        <v>0</v>
      </c>
      <c r="IC116">
        <f t="shared" si="248"/>
        <v>0.17486054578190502</v>
      </c>
      <c r="ID116">
        <f t="shared" si="249"/>
        <v>0</v>
      </c>
      <c r="IE116">
        <f t="shared" si="182"/>
        <v>0</v>
      </c>
      <c r="IJ116">
        <v>114</v>
      </c>
      <c r="IK116">
        <v>-16.100000000000001</v>
      </c>
      <c r="IL116">
        <f t="shared" si="250"/>
        <v>0.15879924581301136</v>
      </c>
      <c r="IM116">
        <f t="shared" si="251"/>
        <v>0</v>
      </c>
      <c r="IN116">
        <f t="shared" si="183"/>
        <v>259.21000000000004</v>
      </c>
      <c r="IS116">
        <v>114</v>
      </c>
      <c r="IT116">
        <v>2426</v>
      </c>
      <c r="IU116">
        <f t="shared" si="252"/>
        <v>1.3050775030603876</v>
      </c>
      <c r="IV116">
        <f t="shared" si="253"/>
        <v>3658.3607873731662</v>
      </c>
      <c r="KB116">
        <v>114</v>
      </c>
      <c r="KC116">
        <v>1859.9</v>
      </c>
      <c r="KD116">
        <f t="shared" si="258"/>
        <v>1.1640358710432774</v>
      </c>
      <c r="KE116">
        <f t="shared" si="259"/>
        <v>1967.0490033758467</v>
      </c>
      <c r="KF116">
        <f t="shared" si="187"/>
        <v>11480.908924437193</v>
      </c>
      <c r="KK116">
        <v>114</v>
      </c>
      <c r="KL116">
        <v>0</v>
      </c>
      <c r="KM116">
        <f t="shared" si="260"/>
        <v>0.61864596065693422</v>
      </c>
      <c r="KN116">
        <f t="shared" si="261"/>
        <v>0</v>
      </c>
      <c r="KO116">
        <f t="shared" si="188"/>
        <v>0</v>
      </c>
      <c r="KT116">
        <v>114</v>
      </c>
      <c r="KU116">
        <v>74.590196078431219</v>
      </c>
      <c r="KV116">
        <f t="shared" si="262"/>
        <v>0.23870614941938761</v>
      </c>
      <c r="KW116">
        <f t="shared" si="263"/>
        <v>0</v>
      </c>
      <c r="KX116">
        <f t="shared" si="189"/>
        <v>5563.6973510188163</v>
      </c>
      <c r="LC116">
        <v>114</v>
      </c>
      <c r="LD116">
        <v>4</v>
      </c>
      <c r="LE116">
        <f t="shared" si="264"/>
        <v>0.12203539802302334</v>
      </c>
      <c r="LF116">
        <f t="shared" si="265"/>
        <v>0</v>
      </c>
      <c r="LG116">
        <f t="shared" si="190"/>
        <v>16</v>
      </c>
      <c r="LL116">
        <v>114</v>
      </c>
      <c r="LM116">
        <v>1070</v>
      </c>
      <c r="LN116">
        <f t="shared" si="266"/>
        <v>1.1030397419012614</v>
      </c>
      <c r="LO116">
        <f t="shared" si="267"/>
        <v>1235.6091404026297</v>
      </c>
      <c r="LP116">
        <f t="shared" si="191"/>
        <v>27426.387384897913</v>
      </c>
      <c r="LY116">
        <f t="shared" si="192"/>
        <v>0</v>
      </c>
      <c r="MH116">
        <f t="shared" si="193"/>
        <v>0</v>
      </c>
      <c r="MM116">
        <v>114</v>
      </c>
      <c r="MN116">
        <v>-8</v>
      </c>
      <c r="MO116">
        <f t="shared" si="270"/>
        <v>0.49955141251516627</v>
      </c>
      <c r="MP116">
        <f t="shared" si="271"/>
        <v>0</v>
      </c>
      <c r="MQ116">
        <f t="shared" si="194"/>
        <v>64</v>
      </c>
      <c r="MZ116">
        <f t="shared" si="195"/>
        <v>0</v>
      </c>
      <c r="NI116">
        <f t="shared" si="196"/>
        <v>0</v>
      </c>
      <c r="NN116">
        <v>114</v>
      </c>
      <c r="NO116">
        <v>3211.9</v>
      </c>
      <c r="NP116" t="e">
        <f t="shared" si="274"/>
        <v>#DIV/0!</v>
      </c>
      <c r="NQ116" t="e">
        <f t="shared" si="275"/>
        <v>#NUM!</v>
      </c>
      <c r="NR116" t="e">
        <f t="shared" si="197"/>
        <v>#NUM!</v>
      </c>
      <c r="NW116">
        <v>114</v>
      </c>
      <c r="NX116">
        <v>-18.19494949494959</v>
      </c>
      <c r="NY116" t="e">
        <f t="shared" si="276"/>
        <v>#DIV/0!</v>
      </c>
      <c r="NZ116" t="e">
        <f t="shared" si="277"/>
        <v>#NUM!</v>
      </c>
      <c r="OA116" t="e">
        <f t="shared" si="198"/>
        <v>#NUM!</v>
      </c>
      <c r="OF116">
        <v>114</v>
      </c>
      <c r="OG116">
        <f>136-(136)</f>
        <v>0</v>
      </c>
      <c r="OH116">
        <f t="shared" si="278"/>
        <v>0.14627854835000109</v>
      </c>
      <c r="OI116">
        <f t="shared" si="279"/>
        <v>0</v>
      </c>
      <c r="OJ116">
        <f t="shared" si="199"/>
        <v>0</v>
      </c>
      <c r="OO116">
        <v>114</v>
      </c>
      <c r="OP116">
        <v>0</v>
      </c>
      <c r="OQ116">
        <f t="shared" si="280"/>
        <v>0.15111601710426628</v>
      </c>
      <c r="OR116">
        <f t="shared" si="281"/>
        <v>0</v>
      </c>
      <c r="OS116">
        <f t="shared" si="200"/>
        <v>0</v>
      </c>
      <c r="PB116">
        <f t="shared" si="201"/>
        <v>0</v>
      </c>
      <c r="PK116">
        <f t="shared" si="202"/>
        <v>0</v>
      </c>
      <c r="QC116">
        <f t="shared" si="203"/>
        <v>0</v>
      </c>
      <c r="QL116">
        <f t="shared" si="204"/>
        <v>0</v>
      </c>
    </row>
    <row r="117" spans="10:454" x14ac:dyDescent="0.25">
      <c r="J117">
        <v>115</v>
      </c>
      <c r="K117">
        <v>84.2</v>
      </c>
      <c r="L117">
        <f t="shared" si="208"/>
        <v>0.94604354737737262</v>
      </c>
      <c r="M117">
        <f t="shared" si="209"/>
        <v>0</v>
      </c>
      <c r="N117">
        <f t="shared" si="210"/>
        <v>7089.64</v>
      </c>
      <c r="AB117">
        <v>115</v>
      </c>
      <c r="AC117">
        <v>769</v>
      </c>
      <c r="AD117">
        <f t="shared" si="211"/>
        <v>1.0710735657347379</v>
      </c>
      <c r="AE117">
        <f t="shared" si="212"/>
        <v>852.28423366008212</v>
      </c>
      <c r="AF117">
        <f t="shared" si="213"/>
        <v>6936.2635763471562</v>
      </c>
      <c r="BC117">
        <v>115</v>
      </c>
      <c r="BD117">
        <v>3809.9</v>
      </c>
      <c r="BE117">
        <f t="shared" si="214"/>
        <v>1.3041957750288029</v>
      </c>
      <c r="BF117">
        <f t="shared" si="215"/>
        <v>3647.7874765799447</v>
      </c>
      <c r="BG117">
        <f t="shared" si="165"/>
        <v>26280.470249618</v>
      </c>
      <c r="BL117">
        <v>115</v>
      </c>
      <c r="BM117">
        <v>35.999999999999993</v>
      </c>
      <c r="BN117">
        <f t="shared" si="216"/>
        <v>0.52639632449629481</v>
      </c>
      <c r="BO117">
        <f t="shared" si="217"/>
        <v>0</v>
      </c>
      <c r="BP117">
        <f t="shared" si="166"/>
        <v>1295.9999999999995</v>
      </c>
      <c r="CV117">
        <v>115</v>
      </c>
      <c r="CW117">
        <v>-12.215000000000181</v>
      </c>
      <c r="CX117">
        <f t="shared" si="220"/>
        <v>0.80143296798263874</v>
      </c>
      <c r="CY117">
        <f t="shared" si="221"/>
        <v>0</v>
      </c>
      <c r="CZ117">
        <f t="shared" si="168"/>
        <v>149.20622500000442</v>
      </c>
      <c r="DE117">
        <v>115</v>
      </c>
      <c r="DF117">
        <v>0</v>
      </c>
      <c r="DG117">
        <f t="shared" si="222"/>
        <v>0.29813115938441409</v>
      </c>
      <c r="DH117">
        <f t="shared" si="223"/>
        <v>0</v>
      </c>
      <c r="DI117">
        <f t="shared" si="169"/>
        <v>0</v>
      </c>
      <c r="EO117">
        <v>115</v>
      </c>
      <c r="EP117">
        <v>38.159770114942539</v>
      </c>
      <c r="EQ117">
        <f t="shared" si="228"/>
        <v>0.92564527158573717</v>
      </c>
      <c r="ER117">
        <f t="shared" si="229"/>
        <v>0</v>
      </c>
      <c r="ES117">
        <f t="shared" si="172"/>
        <v>1456.1680552252617</v>
      </c>
      <c r="EX117">
        <v>115</v>
      </c>
      <c r="EY117">
        <v>4</v>
      </c>
      <c r="EZ117">
        <f t="shared" si="230"/>
        <v>0.37029038806364462</v>
      </c>
      <c r="FA117">
        <f t="shared" si="231"/>
        <v>0</v>
      </c>
      <c r="FB117">
        <f t="shared" si="173"/>
        <v>16</v>
      </c>
      <c r="GQ117">
        <v>115</v>
      </c>
      <c r="GR117">
        <v>58.977528089887642</v>
      </c>
      <c r="GS117">
        <f t="shared" si="240"/>
        <v>0.84728389576578866</v>
      </c>
      <c r="GT117">
        <f t="shared" si="241"/>
        <v>0</v>
      </c>
      <c r="GU117">
        <f t="shared" si="178"/>
        <v>3478.348819593486</v>
      </c>
      <c r="GZ117">
        <v>115</v>
      </c>
      <c r="HA117">
        <v>5.09375</v>
      </c>
      <c r="HB117">
        <f t="shared" si="242"/>
        <v>0.73717948717948723</v>
      </c>
      <c r="HC117">
        <f t="shared" si="243"/>
        <v>0</v>
      </c>
      <c r="HD117">
        <f t="shared" si="179"/>
        <v>25.9462890625</v>
      </c>
      <c r="HI117">
        <v>115</v>
      </c>
      <c r="HJ117">
        <v>4</v>
      </c>
      <c r="HK117">
        <f t="shared" si="244"/>
        <v>0.4107142857142857</v>
      </c>
      <c r="HL117">
        <f t="shared" si="245"/>
        <v>0</v>
      </c>
      <c r="HM117">
        <f t="shared" si="180"/>
        <v>16</v>
      </c>
      <c r="HR117">
        <v>194</v>
      </c>
      <c r="HS117">
        <v>45.9</v>
      </c>
      <c r="HT117" t="e">
        <f t="shared" si="246"/>
        <v>#DIV/0!</v>
      </c>
      <c r="HU117" t="e">
        <f t="shared" si="247"/>
        <v>#NUM!</v>
      </c>
      <c r="HV117" t="e">
        <f t="shared" si="181"/>
        <v>#NUM!</v>
      </c>
      <c r="IA117">
        <v>115</v>
      </c>
      <c r="IB117">
        <v>0</v>
      </c>
      <c r="IC117">
        <f t="shared" si="248"/>
        <v>0.1763944102185884</v>
      </c>
      <c r="ID117">
        <f t="shared" si="249"/>
        <v>0</v>
      </c>
      <c r="IE117">
        <f t="shared" si="182"/>
        <v>0</v>
      </c>
      <c r="IJ117">
        <v>115</v>
      </c>
      <c r="IK117">
        <v>-20.100000000000001</v>
      </c>
      <c r="IL117">
        <f t="shared" si="250"/>
        <v>0.16019222165347638</v>
      </c>
      <c r="IM117">
        <f t="shared" si="251"/>
        <v>0</v>
      </c>
      <c r="IN117">
        <f t="shared" si="183"/>
        <v>404.01000000000005</v>
      </c>
      <c r="IS117">
        <v>115</v>
      </c>
      <c r="IT117">
        <v>2526</v>
      </c>
      <c r="IU117">
        <f t="shared" si="252"/>
        <v>1.3165255513328473</v>
      </c>
      <c r="IV117">
        <f t="shared" si="253"/>
        <v>3795.6409554346938</v>
      </c>
      <c r="KB117">
        <v>115</v>
      </c>
      <c r="KC117">
        <v>1979.9</v>
      </c>
      <c r="KD117">
        <f t="shared" si="258"/>
        <v>1.1742467120173412</v>
      </c>
      <c r="KE117">
        <f t="shared" si="259"/>
        <v>2089.4931031566957</v>
      </c>
      <c r="KF117">
        <f t="shared" si="187"/>
        <v>12010.64825951413</v>
      </c>
      <c r="KK117">
        <v>115</v>
      </c>
      <c r="KL117">
        <v>0</v>
      </c>
      <c r="KM117">
        <f t="shared" si="260"/>
        <v>0.6240726796100653</v>
      </c>
      <c r="KN117">
        <f t="shared" si="261"/>
        <v>0</v>
      </c>
      <c r="KO117">
        <f t="shared" si="188"/>
        <v>0</v>
      </c>
      <c r="KT117">
        <v>115</v>
      </c>
      <c r="KU117">
        <v>-57.309803921568786</v>
      </c>
      <c r="KV117">
        <f t="shared" si="262"/>
        <v>0.24080006301078574</v>
      </c>
      <c r="KW117">
        <f t="shared" si="263"/>
        <v>0</v>
      </c>
      <c r="KX117">
        <f t="shared" si="189"/>
        <v>3284.4136255286612</v>
      </c>
      <c r="LC117">
        <v>115</v>
      </c>
      <c r="LD117">
        <v>4</v>
      </c>
      <c r="LE117">
        <f t="shared" si="264"/>
        <v>0.12310588397059372</v>
      </c>
      <c r="LF117">
        <f t="shared" si="265"/>
        <v>0</v>
      </c>
      <c r="LG117">
        <f t="shared" si="190"/>
        <v>16</v>
      </c>
      <c r="LL117">
        <v>115</v>
      </c>
      <c r="LM117">
        <v>1190</v>
      </c>
      <c r="LN117">
        <f t="shared" si="266"/>
        <v>1.1127155291109214</v>
      </c>
      <c r="LO117">
        <f t="shared" si="267"/>
        <v>1351.6371010345908</v>
      </c>
      <c r="LP117">
        <f t="shared" si="191"/>
        <v>26126.552430866526</v>
      </c>
      <c r="LY117">
        <f t="shared" si="192"/>
        <v>0</v>
      </c>
      <c r="MH117">
        <f t="shared" si="193"/>
        <v>0</v>
      </c>
      <c r="MM117">
        <v>115</v>
      </c>
      <c r="MN117">
        <v>8</v>
      </c>
      <c r="MO117">
        <f t="shared" si="270"/>
        <v>0.50393344244950988</v>
      </c>
      <c r="MP117">
        <f t="shared" si="271"/>
        <v>0</v>
      </c>
      <c r="MQ117">
        <f t="shared" si="194"/>
        <v>64</v>
      </c>
      <c r="MZ117">
        <f t="shared" si="195"/>
        <v>0</v>
      </c>
      <c r="NI117">
        <f t="shared" si="196"/>
        <v>0</v>
      </c>
      <c r="NN117">
        <v>115</v>
      </c>
      <c r="NO117">
        <v>3321.9</v>
      </c>
      <c r="NP117" t="e">
        <f t="shared" si="274"/>
        <v>#DIV/0!</v>
      </c>
      <c r="NQ117" t="e">
        <f t="shared" si="275"/>
        <v>#NUM!</v>
      </c>
      <c r="NR117" t="e">
        <f t="shared" si="197"/>
        <v>#NUM!</v>
      </c>
      <c r="NW117">
        <v>115</v>
      </c>
      <c r="NX117">
        <v>-14.19494949494959</v>
      </c>
      <c r="NY117" t="e">
        <f t="shared" si="276"/>
        <v>#DIV/0!</v>
      </c>
      <c r="NZ117" t="e">
        <f t="shared" si="277"/>
        <v>#NUM!</v>
      </c>
      <c r="OA117" t="e">
        <f t="shared" si="198"/>
        <v>#NUM!</v>
      </c>
      <c r="OF117">
        <v>115</v>
      </c>
      <c r="OG117">
        <f>136-(136)</f>
        <v>0</v>
      </c>
      <c r="OH117">
        <f t="shared" si="278"/>
        <v>0.14756169351096601</v>
      </c>
      <c r="OI117">
        <f t="shared" si="279"/>
        <v>0</v>
      </c>
      <c r="OJ117">
        <f t="shared" si="199"/>
        <v>0</v>
      </c>
      <c r="OO117">
        <v>115</v>
      </c>
      <c r="OP117">
        <v>0</v>
      </c>
      <c r="OQ117">
        <f t="shared" si="280"/>
        <v>0.15244159620167211</v>
      </c>
      <c r="OR117">
        <f t="shared" si="281"/>
        <v>0</v>
      </c>
      <c r="OS117">
        <f t="shared" si="200"/>
        <v>0</v>
      </c>
      <c r="PB117">
        <f t="shared" si="201"/>
        <v>0</v>
      </c>
      <c r="PK117">
        <f t="shared" si="202"/>
        <v>0</v>
      </c>
      <c r="QC117">
        <f t="shared" si="203"/>
        <v>0</v>
      </c>
      <c r="QL117">
        <f t="shared" si="204"/>
        <v>0</v>
      </c>
    </row>
    <row r="118" spans="10:454" x14ac:dyDescent="0.25">
      <c r="J118">
        <v>116</v>
      </c>
      <c r="K118">
        <v>100</v>
      </c>
      <c r="L118">
        <f t="shared" si="208"/>
        <v>0.95427001300674108</v>
      </c>
      <c r="M118">
        <f t="shared" si="209"/>
        <v>0</v>
      </c>
      <c r="N118">
        <f t="shared" si="210"/>
        <v>10000</v>
      </c>
      <c r="AB118">
        <v>116</v>
      </c>
      <c r="AC118">
        <v>974</v>
      </c>
      <c r="AD118">
        <f t="shared" si="211"/>
        <v>1.0803872489150399</v>
      </c>
      <c r="AE118">
        <f t="shared" si="212"/>
        <v>963.96999544530831</v>
      </c>
      <c r="AF118">
        <f t="shared" si="213"/>
        <v>100.60099136713598</v>
      </c>
      <c r="BC118">
        <v>115.75</v>
      </c>
      <c r="BD118">
        <v>3949.9</v>
      </c>
      <c r="BE118">
        <f t="shared" si="214"/>
        <v>1.3127013996485559</v>
      </c>
      <c r="BF118">
        <f t="shared" si="215"/>
        <v>3749.7833408074721</v>
      </c>
      <c r="BG118">
        <f t="shared" si="165"/>
        <v>40046.677286378406</v>
      </c>
      <c r="BL118">
        <v>116</v>
      </c>
      <c r="BM118">
        <v>12</v>
      </c>
      <c r="BN118">
        <f t="shared" si="216"/>
        <v>0.53097368383974086</v>
      </c>
      <c r="BO118">
        <f t="shared" si="217"/>
        <v>0</v>
      </c>
      <c r="BP118">
        <f t="shared" si="166"/>
        <v>144</v>
      </c>
      <c r="CV118">
        <v>116</v>
      </c>
      <c r="CW118">
        <v>-12.215000000000181</v>
      </c>
      <c r="CX118">
        <f t="shared" si="220"/>
        <v>0.8084019503129225</v>
      </c>
      <c r="CY118">
        <f t="shared" si="221"/>
        <v>0</v>
      </c>
      <c r="CZ118">
        <f t="shared" si="168"/>
        <v>149.20622500000442</v>
      </c>
      <c r="DE118">
        <v>116</v>
      </c>
      <c r="DF118">
        <v>0</v>
      </c>
      <c r="DG118">
        <f t="shared" si="222"/>
        <v>0.30072360424862643</v>
      </c>
      <c r="DH118">
        <f t="shared" si="223"/>
        <v>0</v>
      </c>
      <c r="DI118">
        <f t="shared" si="169"/>
        <v>0</v>
      </c>
      <c r="EO118">
        <v>116</v>
      </c>
      <c r="EP118">
        <v>46.359770114942542</v>
      </c>
      <c r="EQ118">
        <f t="shared" si="228"/>
        <v>0.93369436090387403</v>
      </c>
      <c r="ER118">
        <f t="shared" si="229"/>
        <v>0</v>
      </c>
      <c r="ES118">
        <f t="shared" si="172"/>
        <v>2149.2282851103196</v>
      </c>
      <c r="EX118">
        <v>116</v>
      </c>
      <c r="EY118">
        <v>4</v>
      </c>
      <c r="EZ118">
        <f t="shared" si="230"/>
        <v>0.37351030448158934</v>
      </c>
      <c r="FA118">
        <f t="shared" si="231"/>
        <v>0</v>
      </c>
      <c r="FB118">
        <f t="shared" si="173"/>
        <v>16</v>
      </c>
      <c r="GQ118">
        <v>116</v>
      </c>
      <c r="GR118">
        <v>70.977528089887642</v>
      </c>
      <c r="GS118">
        <f t="shared" si="240"/>
        <v>0.85465158181592593</v>
      </c>
      <c r="GT118">
        <f t="shared" si="241"/>
        <v>0</v>
      </c>
      <c r="GU118">
        <f t="shared" si="178"/>
        <v>5037.8094937507894</v>
      </c>
      <c r="GZ118">
        <v>116</v>
      </c>
      <c r="HA118">
        <v>13.09375</v>
      </c>
      <c r="HB118">
        <f t="shared" si="242"/>
        <v>0.74358974358974361</v>
      </c>
      <c r="HC118">
        <f t="shared" si="243"/>
        <v>0</v>
      </c>
      <c r="HD118">
        <f t="shared" si="179"/>
        <v>171.4462890625</v>
      </c>
      <c r="HI118">
        <v>116</v>
      </c>
      <c r="HJ118">
        <v>4</v>
      </c>
      <c r="HK118">
        <f t="shared" si="244"/>
        <v>0.41428571428571431</v>
      </c>
      <c r="HL118">
        <f t="shared" si="245"/>
        <v>0</v>
      </c>
      <c r="HM118">
        <f t="shared" si="180"/>
        <v>16</v>
      </c>
      <c r="HR118">
        <v>195</v>
      </c>
      <c r="HS118">
        <v>54</v>
      </c>
      <c r="HT118" t="e">
        <f t="shared" si="246"/>
        <v>#DIV/0!</v>
      </c>
      <c r="HU118" t="e">
        <f t="shared" si="247"/>
        <v>#NUM!</v>
      </c>
      <c r="HV118" t="e">
        <f t="shared" si="181"/>
        <v>#NUM!</v>
      </c>
      <c r="IA118">
        <v>116</v>
      </c>
      <c r="IB118">
        <v>0</v>
      </c>
      <c r="IC118">
        <f t="shared" si="248"/>
        <v>0.17792827465527178</v>
      </c>
      <c r="ID118">
        <f t="shared" si="249"/>
        <v>0</v>
      </c>
      <c r="IE118">
        <f t="shared" si="182"/>
        <v>0</v>
      </c>
      <c r="IJ118">
        <v>116</v>
      </c>
      <c r="IK118">
        <v>63.8</v>
      </c>
      <c r="IL118">
        <f t="shared" si="250"/>
        <v>0.1615851974939414</v>
      </c>
      <c r="IM118">
        <f t="shared" si="251"/>
        <v>0</v>
      </c>
      <c r="IN118">
        <f t="shared" si="183"/>
        <v>4070.4399999999996</v>
      </c>
      <c r="IS118">
        <v>116</v>
      </c>
      <c r="IT118">
        <v>2556</v>
      </c>
      <c r="IU118">
        <f t="shared" si="252"/>
        <v>1.3279735996053068</v>
      </c>
      <c r="IV118">
        <f t="shared" si="253"/>
        <v>3932.9211234962208</v>
      </c>
      <c r="KB118">
        <v>116</v>
      </c>
      <c r="KC118">
        <v>2159.9</v>
      </c>
      <c r="KD118">
        <f t="shared" si="258"/>
        <v>1.184457552991405</v>
      </c>
      <c r="KE118">
        <f t="shared" si="259"/>
        <v>2211.9372029375445</v>
      </c>
      <c r="KF118">
        <f t="shared" si="187"/>
        <v>2707.8704895631804</v>
      </c>
      <c r="KK118">
        <v>116</v>
      </c>
      <c r="KL118">
        <v>0</v>
      </c>
      <c r="KM118">
        <f t="shared" si="260"/>
        <v>0.62949939856319626</v>
      </c>
      <c r="KN118">
        <f t="shared" si="261"/>
        <v>0</v>
      </c>
      <c r="KO118">
        <f t="shared" si="188"/>
        <v>0</v>
      </c>
      <c r="KT118">
        <v>116</v>
      </c>
      <c r="KU118">
        <v>-33.609803921568783</v>
      </c>
      <c r="KV118">
        <f t="shared" si="262"/>
        <v>0.2428939766021839</v>
      </c>
      <c r="KW118">
        <f t="shared" si="263"/>
        <v>0</v>
      </c>
      <c r="KX118">
        <f t="shared" si="189"/>
        <v>1129.6189196463004</v>
      </c>
      <c r="LC118">
        <v>116</v>
      </c>
      <c r="LD118">
        <v>4</v>
      </c>
      <c r="LE118">
        <f t="shared" si="264"/>
        <v>0.1241763699181641</v>
      </c>
      <c r="LF118">
        <f t="shared" si="265"/>
        <v>0</v>
      </c>
      <c r="LG118">
        <f t="shared" si="190"/>
        <v>16</v>
      </c>
      <c r="LL118">
        <v>116</v>
      </c>
      <c r="LM118">
        <v>1270</v>
      </c>
      <c r="LN118">
        <f t="shared" si="266"/>
        <v>1.1223913163205816</v>
      </c>
      <c r="LO118">
        <f t="shared" si="267"/>
        <v>1467.6650616665518</v>
      </c>
      <c r="LP118">
        <f t="shared" si="191"/>
        <v>39071.476603641713</v>
      </c>
      <c r="LY118">
        <f t="shared" si="192"/>
        <v>0</v>
      </c>
      <c r="MH118">
        <f t="shared" si="193"/>
        <v>0</v>
      </c>
      <c r="MM118">
        <v>116</v>
      </c>
      <c r="MN118">
        <v>8</v>
      </c>
      <c r="MO118">
        <f t="shared" si="270"/>
        <v>0.50831547238385344</v>
      </c>
      <c r="MP118">
        <f t="shared" si="271"/>
        <v>0</v>
      </c>
      <c r="MQ118">
        <f t="shared" si="194"/>
        <v>64</v>
      </c>
      <c r="MZ118">
        <f t="shared" si="195"/>
        <v>0</v>
      </c>
      <c r="NI118">
        <f t="shared" si="196"/>
        <v>0</v>
      </c>
      <c r="NN118">
        <v>116</v>
      </c>
      <c r="NO118">
        <v>3561.9</v>
      </c>
      <c r="NP118" t="e">
        <f t="shared" si="274"/>
        <v>#DIV/0!</v>
      </c>
      <c r="NQ118" t="e">
        <f t="shared" si="275"/>
        <v>#NUM!</v>
      </c>
      <c r="NR118" t="e">
        <f t="shared" si="197"/>
        <v>#NUM!</v>
      </c>
      <c r="NW118">
        <v>116</v>
      </c>
      <c r="NX118">
        <v>-14.19494949494959</v>
      </c>
      <c r="NY118" t="e">
        <f t="shared" si="276"/>
        <v>#DIV/0!</v>
      </c>
      <c r="NZ118" t="e">
        <f t="shared" si="277"/>
        <v>#NUM!</v>
      </c>
      <c r="OA118" t="e">
        <f t="shared" si="198"/>
        <v>#NUM!</v>
      </c>
      <c r="OF118">
        <v>116</v>
      </c>
      <c r="OG118">
        <f>140-(136)</f>
        <v>4</v>
      </c>
      <c r="OH118">
        <f t="shared" si="278"/>
        <v>0.14884483867193093</v>
      </c>
      <c r="OI118">
        <f t="shared" si="279"/>
        <v>0</v>
      </c>
      <c r="OJ118">
        <f t="shared" si="199"/>
        <v>16</v>
      </c>
      <c r="OO118">
        <v>116</v>
      </c>
      <c r="OP118">
        <v>0</v>
      </c>
      <c r="OQ118">
        <f t="shared" si="280"/>
        <v>0.15376717529907796</v>
      </c>
      <c r="OR118">
        <f t="shared" si="281"/>
        <v>0</v>
      </c>
      <c r="OS118">
        <f t="shared" si="200"/>
        <v>0</v>
      </c>
      <c r="PB118">
        <f t="shared" si="201"/>
        <v>0</v>
      </c>
      <c r="PK118">
        <f t="shared" si="202"/>
        <v>0</v>
      </c>
      <c r="QC118">
        <f t="shared" si="203"/>
        <v>0</v>
      </c>
      <c r="QL118">
        <f t="shared" si="204"/>
        <v>0</v>
      </c>
    </row>
    <row r="119" spans="10:454" x14ac:dyDescent="0.25">
      <c r="J119">
        <v>117</v>
      </c>
      <c r="K119">
        <v>116</v>
      </c>
      <c r="L119">
        <f t="shared" si="208"/>
        <v>0.96249647863610954</v>
      </c>
      <c r="M119">
        <f t="shared" si="209"/>
        <v>0</v>
      </c>
      <c r="N119">
        <f t="shared" si="210"/>
        <v>13456</v>
      </c>
      <c r="AB119">
        <v>117</v>
      </c>
      <c r="AC119">
        <v>1094</v>
      </c>
      <c r="AD119">
        <f t="shared" si="211"/>
        <v>1.0897009320953419</v>
      </c>
      <c r="AE119">
        <f t="shared" si="212"/>
        <v>1075.6557572305346</v>
      </c>
      <c r="AF119">
        <f t="shared" si="213"/>
        <v>336.51124278508291</v>
      </c>
      <c r="BL119">
        <v>117</v>
      </c>
      <c r="BM119">
        <v>12</v>
      </c>
      <c r="BN119">
        <f t="shared" si="216"/>
        <v>0.53555104318318691</v>
      </c>
      <c r="BO119">
        <f t="shared" si="217"/>
        <v>0</v>
      </c>
      <c r="BP119">
        <f t="shared" si="166"/>
        <v>144</v>
      </c>
      <c r="CV119">
        <v>117</v>
      </c>
      <c r="CW119">
        <v>-0.21500000000018105</v>
      </c>
      <c r="CX119">
        <f t="shared" si="220"/>
        <v>0.81537093264320637</v>
      </c>
      <c r="CY119">
        <f t="shared" si="221"/>
        <v>0</v>
      </c>
      <c r="CZ119">
        <f t="shared" si="168"/>
        <v>4.622500000007785E-2</v>
      </c>
      <c r="DE119">
        <v>117</v>
      </c>
      <c r="DF119">
        <v>0</v>
      </c>
      <c r="DG119">
        <f t="shared" si="222"/>
        <v>0.30331604911283871</v>
      </c>
      <c r="DH119">
        <f t="shared" si="223"/>
        <v>0</v>
      </c>
      <c r="DI119">
        <f t="shared" si="169"/>
        <v>0</v>
      </c>
      <c r="EO119">
        <v>117</v>
      </c>
      <c r="EP119">
        <v>50.359770114942542</v>
      </c>
      <c r="EQ119">
        <f t="shared" si="228"/>
        <v>0.94174345022201089</v>
      </c>
      <c r="ER119">
        <f t="shared" si="229"/>
        <v>0</v>
      </c>
      <c r="ES119">
        <f t="shared" si="172"/>
        <v>2536.1064460298599</v>
      </c>
      <c r="EX119">
        <v>117</v>
      </c>
      <c r="EY119">
        <v>4</v>
      </c>
      <c r="EZ119">
        <f t="shared" si="230"/>
        <v>0.37673022089953406</v>
      </c>
      <c r="FA119">
        <f t="shared" si="231"/>
        <v>0</v>
      </c>
      <c r="FB119">
        <f t="shared" si="173"/>
        <v>16</v>
      </c>
      <c r="GQ119">
        <v>117</v>
      </c>
      <c r="GR119">
        <v>85.977528089887642</v>
      </c>
      <c r="GS119">
        <f t="shared" si="240"/>
        <v>0.86201926786606331</v>
      </c>
      <c r="GT119">
        <f t="shared" si="241"/>
        <v>0</v>
      </c>
      <c r="GU119">
        <f t="shared" si="178"/>
        <v>7392.1353364474189</v>
      </c>
      <c r="GZ119">
        <v>117</v>
      </c>
      <c r="HA119">
        <v>13.59375</v>
      </c>
      <c r="HB119">
        <f t="shared" si="242"/>
        <v>0.75</v>
      </c>
      <c r="HC119">
        <f t="shared" si="243"/>
        <v>0</v>
      </c>
      <c r="HD119">
        <f t="shared" si="179"/>
        <v>184.7900390625</v>
      </c>
      <c r="HI119">
        <v>117</v>
      </c>
      <c r="HJ119">
        <v>4</v>
      </c>
      <c r="HK119">
        <f t="shared" si="244"/>
        <v>0.41785714285714287</v>
      </c>
      <c r="HL119">
        <f t="shared" si="245"/>
        <v>0</v>
      </c>
      <c r="HM119">
        <f t="shared" si="180"/>
        <v>16</v>
      </c>
      <c r="HR119">
        <v>196</v>
      </c>
      <c r="HS119">
        <v>48.1</v>
      </c>
      <c r="HT119" t="e">
        <f t="shared" si="246"/>
        <v>#DIV/0!</v>
      </c>
      <c r="HU119" t="e">
        <f t="shared" si="247"/>
        <v>#NUM!</v>
      </c>
      <c r="HV119" t="e">
        <f t="shared" si="181"/>
        <v>#NUM!</v>
      </c>
      <c r="IA119">
        <v>117</v>
      </c>
      <c r="IB119">
        <v>4</v>
      </c>
      <c r="IC119">
        <f t="shared" si="248"/>
        <v>0.17946213909195513</v>
      </c>
      <c r="ID119">
        <f t="shared" si="249"/>
        <v>0</v>
      </c>
      <c r="IE119">
        <f t="shared" si="182"/>
        <v>16</v>
      </c>
      <c r="IJ119">
        <v>117</v>
      </c>
      <c r="IK119">
        <v>39.799999999999997</v>
      </c>
      <c r="IL119">
        <f t="shared" si="250"/>
        <v>0.1629781733344064</v>
      </c>
      <c r="IM119">
        <f t="shared" si="251"/>
        <v>0</v>
      </c>
      <c r="IN119">
        <f t="shared" si="183"/>
        <v>1584.0399999999997</v>
      </c>
      <c r="IS119">
        <v>117</v>
      </c>
      <c r="IT119">
        <v>2676</v>
      </c>
      <c r="IU119">
        <f t="shared" si="252"/>
        <v>1.3394216478777663</v>
      </c>
      <c r="IV119">
        <f t="shared" si="253"/>
        <v>4070.2012915577479</v>
      </c>
      <c r="KB119">
        <v>117</v>
      </c>
      <c r="KC119">
        <v>2339.9</v>
      </c>
      <c r="KD119">
        <f t="shared" si="258"/>
        <v>1.194668393965469</v>
      </c>
      <c r="KE119">
        <f t="shared" si="259"/>
        <v>2334.3813027183937</v>
      </c>
      <c r="KF119">
        <f t="shared" si="187"/>
        <v>30.456019686009476</v>
      </c>
      <c r="KK119">
        <v>117</v>
      </c>
      <c r="KL119">
        <v>16</v>
      </c>
      <c r="KM119">
        <f t="shared" si="260"/>
        <v>0.63492611751632722</v>
      </c>
      <c r="KN119">
        <f t="shared" si="261"/>
        <v>0</v>
      </c>
      <c r="KO119">
        <f t="shared" si="188"/>
        <v>256</v>
      </c>
      <c r="KT119">
        <v>117</v>
      </c>
      <c r="KU119">
        <v>14.590196078431219</v>
      </c>
      <c r="KV119">
        <f t="shared" si="262"/>
        <v>0.24498789019358203</v>
      </c>
      <c r="KW119">
        <f t="shared" si="263"/>
        <v>0</v>
      </c>
      <c r="KX119">
        <f t="shared" si="189"/>
        <v>212.87382160706974</v>
      </c>
      <c r="LC119">
        <v>117</v>
      </c>
      <c r="LD119">
        <v>33</v>
      </c>
      <c r="LE119">
        <f t="shared" si="264"/>
        <v>0.12524685586573447</v>
      </c>
      <c r="LF119">
        <f t="shared" si="265"/>
        <v>0</v>
      </c>
      <c r="LG119">
        <f t="shared" si="190"/>
        <v>1089</v>
      </c>
      <c r="LL119">
        <v>117</v>
      </c>
      <c r="LM119">
        <v>1430</v>
      </c>
      <c r="LN119">
        <f t="shared" si="266"/>
        <v>1.1320671035302419</v>
      </c>
      <c r="LO119">
        <f t="shared" si="267"/>
        <v>1583.6930222985129</v>
      </c>
      <c r="LP119">
        <f t="shared" si="191"/>
        <v>23621.545103251188</v>
      </c>
      <c r="LY119">
        <f t="shared" si="192"/>
        <v>0</v>
      </c>
      <c r="MH119">
        <f t="shared" si="193"/>
        <v>0</v>
      </c>
      <c r="MM119">
        <v>117</v>
      </c>
      <c r="MN119">
        <v>0</v>
      </c>
      <c r="MO119">
        <f t="shared" si="270"/>
        <v>0.512697502318197</v>
      </c>
      <c r="MP119">
        <f t="shared" si="271"/>
        <v>0</v>
      </c>
      <c r="MQ119">
        <f t="shared" si="194"/>
        <v>0</v>
      </c>
      <c r="MZ119">
        <f t="shared" si="195"/>
        <v>0</v>
      </c>
      <c r="NI119">
        <f t="shared" si="196"/>
        <v>0</v>
      </c>
      <c r="NN119">
        <v>117</v>
      </c>
      <c r="NO119">
        <v>3661.9</v>
      </c>
      <c r="NP119" t="e">
        <f t="shared" si="274"/>
        <v>#DIV/0!</v>
      </c>
      <c r="NQ119" t="e">
        <f t="shared" si="275"/>
        <v>#NUM!</v>
      </c>
      <c r="NR119" t="e">
        <f t="shared" si="197"/>
        <v>#NUM!</v>
      </c>
      <c r="NW119">
        <v>117</v>
      </c>
      <c r="NX119">
        <v>-26.19494949494959</v>
      </c>
      <c r="NY119" t="e">
        <f t="shared" si="276"/>
        <v>#DIV/0!</v>
      </c>
      <c r="NZ119" t="e">
        <f t="shared" si="277"/>
        <v>#NUM!</v>
      </c>
      <c r="OA119" t="e">
        <f t="shared" si="198"/>
        <v>#NUM!</v>
      </c>
      <c r="OF119">
        <v>117</v>
      </c>
      <c r="OG119">
        <f>144-(136)</f>
        <v>8</v>
      </c>
      <c r="OH119">
        <f t="shared" si="278"/>
        <v>0.15012798383289586</v>
      </c>
      <c r="OI119">
        <f t="shared" si="279"/>
        <v>0</v>
      </c>
      <c r="OJ119">
        <f t="shared" si="199"/>
        <v>64</v>
      </c>
      <c r="OO119">
        <v>117</v>
      </c>
      <c r="OP119">
        <v>0</v>
      </c>
      <c r="OQ119">
        <f t="shared" si="280"/>
        <v>0.15509275439648382</v>
      </c>
      <c r="OR119">
        <f t="shared" si="281"/>
        <v>0</v>
      </c>
      <c r="OS119">
        <f t="shared" si="200"/>
        <v>0</v>
      </c>
      <c r="PB119">
        <f t="shared" si="201"/>
        <v>0</v>
      </c>
      <c r="PK119">
        <f t="shared" si="202"/>
        <v>0</v>
      </c>
      <c r="QC119">
        <f t="shared" si="203"/>
        <v>0</v>
      </c>
      <c r="QL119">
        <f t="shared" si="204"/>
        <v>0</v>
      </c>
    </row>
    <row r="120" spans="10:454" x14ac:dyDescent="0.25">
      <c r="J120">
        <v>118</v>
      </c>
      <c r="K120">
        <v>136</v>
      </c>
      <c r="L120">
        <f t="shared" si="208"/>
        <v>0.970722944265478</v>
      </c>
      <c r="M120">
        <f t="shared" si="209"/>
        <v>0</v>
      </c>
      <c r="N120">
        <f t="shared" si="210"/>
        <v>18496</v>
      </c>
      <c r="AB120">
        <v>118</v>
      </c>
      <c r="AC120">
        <v>1234</v>
      </c>
      <c r="AD120">
        <f t="shared" si="211"/>
        <v>1.0990146152756439</v>
      </c>
      <c r="AE120">
        <f t="shared" si="212"/>
        <v>1187.3415190157607</v>
      </c>
      <c r="AF120">
        <f t="shared" si="213"/>
        <v>2177.0138477566206</v>
      </c>
      <c r="BL120">
        <v>118</v>
      </c>
      <c r="BM120">
        <v>16</v>
      </c>
      <c r="BN120">
        <f t="shared" si="216"/>
        <v>0.54012840252663297</v>
      </c>
      <c r="BO120">
        <f t="shared" si="217"/>
        <v>0</v>
      </c>
      <c r="BP120">
        <f t="shared" si="166"/>
        <v>256</v>
      </c>
      <c r="CV120">
        <v>118</v>
      </c>
      <c r="CW120">
        <v>-8.215000000000181</v>
      </c>
      <c r="CX120">
        <f t="shared" si="220"/>
        <v>0.82233991497349013</v>
      </c>
      <c r="CY120">
        <f t="shared" si="221"/>
        <v>0</v>
      </c>
      <c r="CZ120">
        <f t="shared" si="168"/>
        <v>67.486225000002975</v>
      </c>
      <c r="DE120">
        <v>118</v>
      </c>
      <c r="DF120">
        <v>0</v>
      </c>
      <c r="DG120">
        <f t="shared" si="222"/>
        <v>0.305908493977051</v>
      </c>
      <c r="DH120">
        <f t="shared" si="223"/>
        <v>0</v>
      </c>
      <c r="DI120">
        <f t="shared" si="169"/>
        <v>0</v>
      </c>
      <c r="EO120">
        <v>118</v>
      </c>
      <c r="EP120">
        <v>54.359770114942542</v>
      </c>
      <c r="EQ120">
        <f t="shared" si="228"/>
        <v>0.94979253954014775</v>
      </c>
      <c r="ER120">
        <f t="shared" si="229"/>
        <v>0</v>
      </c>
      <c r="ES120">
        <f t="shared" si="172"/>
        <v>2954.9846069494001</v>
      </c>
      <c r="EX120">
        <v>118</v>
      </c>
      <c r="EY120">
        <v>0</v>
      </c>
      <c r="EZ120">
        <f t="shared" si="230"/>
        <v>0.37995013731747879</v>
      </c>
      <c r="FA120">
        <f t="shared" si="231"/>
        <v>0</v>
      </c>
      <c r="FB120">
        <f t="shared" si="173"/>
        <v>0</v>
      </c>
      <c r="GQ120">
        <v>118</v>
      </c>
      <c r="GR120">
        <v>96.977528089887642</v>
      </c>
      <c r="GS120">
        <f t="shared" si="240"/>
        <v>0.86938695391620058</v>
      </c>
      <c r="GT120">
        <f t="shared" si="241"/>
        <v>0</v>
      </c>
      <c r="GU120">
        <f t="shared" si="178"/>
        <v>9404.6409544249473</v>
      </c>
      <c r="GZ120">
        <v>118</v>
      </c>
      <c r="HA120">
        <v>9.59375</v>
      </c>
      <c r="HB120">
        <f t="shared" si="242"/>
        <v>0.75641025641025639</v>
      </c>
      <c r="HC120">
        <f t="shared" si="243"/>
        <v>0</v>
      </c>
      <c r="HD120">
        <f t="shared" si="179"/>
        <v>92.0400390625</v>
      </c>
      <c r="HI120">
        <v>118</v>
      </c>
      <c r="HJ120">
        <v>4</v>
      </c>
      <c r="HK120">
        <f t="shared" si="244"/>
        <v>0.42142857142857143</v>
      </c>
      <c r="HL120">
        <f t="shared" si="245"/>
        <v>0</v>
      </c>
      <c r="HM120">
        <f t="shared" si="180"/>
        <v>16</v>
      </c>
      <c r="HR120">
        <v>197</v>
      </c>
      <c r="HS120">
        <v>45.9</v>
      </c>
      <c r="HT120" t="e">
        <f t="shared" si="246"/>
        <v>#DIV/0!</v>
      </c>
      <c r="HU120" t="e">
        <f t="shared" si="247"/>
        <v>#NUM!</v>
      </c>
      <c r="HV120" t="e">
        <f t="shared" si="181"/>
        <v>#NUM!</v>
      </c>
      <c r="IA120">
        <v>118</v>
      </c>
      <c r="IB120">
        <v>0</v>
      </c>
      <c r="IC120">
        <f t="shared" si="248"/>
        <v>0.18099600352863851</v>
      </c>
      <c r="ID120">
        <f t="shared" si="249"/>
        <v>0</v>
      </c>
      <c r="IE120">
        <f t="shared" si="182"/>
        <v>0</v>
      </c>
      <c r="IJ120">
        <v>118</v>
      </c>
      <c r="IK120">
        <v>-16.100000000000001</v>
      </c>
      <c r="IL120">
        <f t="shared" si="250"/>
        <v>0.16437114917487142</v>
      </c>
      <c r="IM120">
        <f t="shared" si="251"/>
        <v>0</v>
      </c>
      <c r="IN120">
        <f t="shared" si="183"/>
        <v>259.21000000000004</v>
      </c>
      <c r="IS120">
        <v>118</v>
      </c>
      <c r="IT120">
        <v>2716</v>
      </c>
      <c r="IU120">
        <f t="shared" si="252"/>
        <v>1.3508696961502258</v>
      </c>
      <c r="IV120">
        <f t="shared" si="253"/>
        <v>4207.4814596192755</v>
      </c>
      <c r="KB120">
        <v>118</v>
      </c>
      <c r="KC120">
        <v>2409.9</v>
      </c>
      <c r="KD120">
        <f t="shared" si="258"/>
        <v>1.2048792349395328</v>
      </c>
      <c r="KE120">
        <f t="shared" si="259"/>
        <v>2456.8254024992425</v>
      </c>
      <c r="KF120">
        <f t="shared" si="187"/>
        <v>2201.9933997159055</v>
      </c>
      <c r="KK120">
        <v>118</v>
      </c>
      <c r="KL120">
        <v>31.9</v>
      </c>
      <c r="KM120">
        <f t="shared" si="260"/>
        <v>0.64035283646945829</v>
      </c>
      <c r="KN120">
        <f t="shared" si="261"/>
        <v>0</v>
      </c>
      <c r="KO120">
        <f t="shared" si="188"/>
        <v>1017.6099999999999</v>
      </c>
      <c r="KT120">
        <v>118</v>
      </c>
      <c r="KU120">
        <v>-9.4098039215687805</v>
      </c>
      <c r="KV120">
        <f t="shared" si="262"/>
        <v>0.24708180378498015</v>
      </c>
      <c r="KW120">
        <f t="shared" si="263"/>
        <v>0</v>
      </c>
      <c r="KX120">
        <f t="shared" si="189"/>
        <v>88.544409842371195</v>
      </c>
      <c r="LC120">
        <v>118</v>
      </c>
      <c r="LD120">
        <v>84</v>
      </c>
      <c r="LE120">
        <f t="shared" si="264"/>
        <v>0.12631734181330484</v>
      </c>
      <c r="LF120">
        <f t="shared" si="265"/>
        <v>0</v>
      </c>
      <c r="LG120">
        <f t="shared" si="190"/>
        <v>7056</v>
      </c>
      <c r="LL120">
        <v>118</v>
      </c>
      <c r="LM120">
        <v>1600</v>
      </c>
      <c r="LN120">
        <f t="shared" si="266"/>
        <v>1.1417428907399021</v>
      </c>
      <c r="LO120">
        <f t="shared" si="267"/>
        <v>1699.7209829304741</v>
      </c>
      <c r="LP120">
        <f t="shared" si="191"/>
        <v>9944.2744366199004</v>
      </c>
      <c r="LY120">
        <f t="shared" si="192"/>
        <v>0</v>
      </c>
      <c r="MH120">
        <f t="shared" si="193"/>
        <v>0</v>
      </c>
      <c r="MM120">
        <v>118</v>
      </c>
      <c r="MN120">
        <v>-4</v>
      </c>
      <c r="MO120">
        <f t="shared" si="270"/>
        <v>0.51707953225254055</v>
      </c>
      <c r="MP120">
        <f t="shared" si="271"/>
        <v>0</v>
      </c>
      <c r="MQ120">
        <f t="shared" si="194"/>
        <v>16</v>
      </c>
      <c r="MZ120">
        <f t="shared" si="195"/>
        <v>0</v>
      </c>
      <c r="NI120">
        <f t="shared" si="196"/>
        <v>0</v>
      </c>
      <c r="NN120">
        <v>118</v>
      </c>
      <c r="NO120">
        <v>3821.9</v>
      </c>
      <c r="NP120" t="e">
        <f t="shared" si="274"/>
        <v>#DIV/0!</v>
      </c>
      <c r="NQ120" t="e">
        <f t="shared" si="275"/>
        <v>#NUM!</v>
      </c>
      <c r="NR120" t="e">
        <f t="shared" si="197"/>
        <v>#NUM!</v>
      </c>
      <c r="NW120">
        <v>118</v>
      </c>
      <c r="NX120">
        <v>-14.19494949494959</v>
      </c>
      <c r="NY120" t="e">
        <f t="shared" si="276"/>
        <v>#DIV/0!</v>
      </c>
      <c r="NZ120" t="e">
        <f t="shared" si="277"/>
        <v>#NUM!</v>
      </c>
      <c r="OA120" t="e">
        <f t="shared" si="198"/>
        <v>#NUM!</v>
      </c>
      <c r="OF120">
        <v>118</v>
      </c>
      <c r="OG120">
        <f>132-(136)</f>
        <v>-4</v>
      </c>
      <c r="OH120">
        <f t="shared" si="278"/>
        <v>0.15141112899386078</v>
      </c>
      <c r="OI120">
        <f t="shared" si="279"/>
        <v>0</v>
      </c>
      <c r="OJ120">
        <f t="shared" si="199"/>
        <v>16</v>
      </c>
      <c r="OO120">
        <v>118</v>
      </c>
      <c r="OP120">
        <v>0</v>
      </c>
      <c r="OQ120">
        <f t="shared" si="280"/>
        <v>0.15641833349388964</v>
      </c>
      <c r="OR120">
        <f t="shared" si="281"/>
        <v>0</v>
      </c>
      <c r="OS120">
        <f t="shared" si="200"/>
        <v>0</v>
      </c>
      <c r="PB120">
        <f t="shared" si="201"/>
        <v>0</v>
      </c>
      <c r="PK120">
        <f t="shared" si="202"/>
        <v>0</v>
      </c>
      <c r="QC120">
        <f t="shared" si="203"/>
        <v>0</v>
      </c>
      <c r="QL120">
        <f t="shared" si="204"/>
        <v>0</v>
      </c>
    </row>
    <row r="121" spans="10:454" x14ac:dyDescent="0.25">
      <c r="J121">
        <v>119</v>
      </c>
      <c r="K121">
        <v>160</v>
      </c>
      <c r="L121">
        <f t="shared" si="208"/>
        <v>0.97894940989484647</v>
      </c>
      <c r="M121">
        <f t="shared" si="209"/>
        <v>0</v>
      </c>
      <c r="N121">
        <f t="shared" si="210"/>
        <v>25600</v>
      </c>
      <c r="AB121">
        <v>119</v>
      </c>
      <c r="AC121">
        <v>1344</v>
      </c>
      <c r="AD121">
        <f t="shared" si="211"/>
        <v>1.1083282984559462</v>
      </c>
      <c r="AE121">
        <f t="shared" si="212"/>
        <v>1299.027280800987</v>
      </c>
      <c r="AF121">
        <f t="shared" si="213"/>
        <v>2022.5454721532724</v>
      </c>
      <c r="BL121">
        <v>119</v>
      </c>
      <c r="BM121">
        <v>16</v>
      </c>
      <c r="BN121">
        <f t="shared" si="216"/>
        <v>0.54470576187007902</v>
      </c>
      <c r="BO121">
        <f t="shared" si="217"/>
        <v>0</v>
      </c>
      <c r="BP121">
        <f t="shared" si="166"/>
        <v>256</v>
      </c>
      <c r="CV121">
        <v>119</v>
      </c>
      <c r="CW121">
        <v>-8.215000000000181</v>
      </c>
      <c r="CX121">
        <f t="shared" si="220"/>
        <v>0.829308897303774</v>
      </c>
      <c r="CY121">
        <f t="shared" si="221"/>
        <v>0</v>
      </c>
      <c r="CZ121">
        <f t="shared" si="168"/>
        <v>67.486225000002975</v>
      </c>
      <c r="DE121">
        <v>119</v>
      </c>
      <c r="DF121">
        <v>0</v>
      </c>
      <c r="DG121">
        <f t="shared" si="222"/>
        <v>0.30850093884126328</v>
      </c>
      <c r="DH121">
        <f t="shared" si="223"/>
        <v>0</v>
      </c>
      <c r="DI121">
        <f t="shared" si="169"/>
        <v>0</v>
      </c>
      <c r="EO121">
        <v>119</v>
      </c>
      <c r="EP121">
        <v>70.359770114942535</v>
      </c>
      <c r="EQ121">
        <f t="shared" si="228"/>
        <v>0.95784162885828461</v>
      </c>
      <c r="ER121">
        <f t="shared" si="229"/>
        <v>0</v>
      </c>
      <c r="ES121">
        <f t="shared" si="172"/>
        <v>4950.4972506275608</v>
      </c>
      <c r="EX121">
        <v>119</v>
      </c>
      <c r="EY121">
        <v>4</v>
      </c>
      <c r="EZ121">
        <f t="shared" si="230"/>
        <v>0.38317005373542357</v>
      </c>
      <c r="FA121">
        <f t="shared" si="231"/>
        <v>0</v>
      </c>
      <c r="FB121">
        <f t="shared" si="173"/>
        <v>16</v>
      </c>
      <c r="GQ121">
        <v>119</v>
      </c>
      <c r="GR121">
        <v>113.97752808988764</v>
      </c>
      <c r="GS121">
        <f t="shared" si="240"/>
        <v>0.87675463996633785</v>
      </c>
      <c r="GT121">
        <f t="shared" si="241"/>
        <v>0</v>
      </c>
      <c r="GU121">
        <f t="shared" si="178"/>
        <v>12990.876909481127</v>
      </c>
      <c r="GZ121">
        <v>119</v>
      </c>
      <c r="HA121">
        <v>3.09375</v>
      </c>
      <c r="HB121">
        <f t="shared" si="242"/>
        <v>0.76282051282051277</v>
      </c>
      <c r="HC121">
        <f t="shared" si="243"/>
        <v>0</v>
      </c>
      <c r="HD121">
        <f t="shared" si="179"/>
        <v>9.5712890625</v>
      </c>
      <c r="HI121">
        <v>119</v>
      </c>
      <c r="HJ121">
        <v>4</v>
      </c>
      <c r="HK121">
        <f t="shared" si="244"/>
        <v>0.42499999999999999</v>
      </c>
      <c r="HL121">
        <f t="shared" si="245"/>
        <v>0</v>
      </c>
      <c r="HM121">
        <f t="shared" si="180"/>
        <v>16</v>
      </c>
      <c r="HR121">
        <v>198</v>
      </c>
      <c r="HS121">
        <v>48.1</v>
      </c>
      <c r="HT121" t="e">
        <f t="shared" si="246"/>
        <v>#DIV/0!</v>
      </c>
      <c r="HU121" t="e">
        <f t="shared" si="247"/>
        <v>#NUM!</v>
      </c>
      <c r="HV121" t="e">
        <f t="shared" si="181"/>
        <v>#NUM!</v>
      </c>
      <c r="IA121">
        <v>119</v>
      </c>
      <c r="IB121">
        <v>0</v>
      </c>
      <c r="IC121">
        <f t="shared" si="248"/>
        <v>0.18252986796532189</v>
      </c>
      <c r="ID121">
        <f t="shared" si="249"/>
        <v>0</v>
      </c>
      <c r="IE121">
        <f t="shared" si="182"/>
        <v>0</v>
      </c>
      <c r="IJ121">
        <v>119</v>
      </c>
      <c r="IK121">
        <v>-8.1000000000000085</v>
      </c>
      <c r="IL121">
        <f t="shared" si="250"/>
        <v>0.16576412501533641</v>
      </c>
      <c r="IM121">
        <f t="shared" si="251"/>
        <v>0</v>
      </c>
      <c r="IN121">
        <f t="shared" si="183"/>
        <v>65.610000000000142</v>
      </c>
      <c r="IS121">
        <v>119</v>
      </c>
      <c r="IT121">
        <v>2776</v>
      </c>
      <c r="IU121">
        <f t="shared" si="252"/>
        <v>1.3623177444226855</v>
      </c>
      <c r="IV121">
        <f t="shared" si="253"/>
        <v>4344.7616276808021</v>
      </c>
      <c r="KB121">
        <v>119</v>
      </c>
      <c r="KC121">
        <v>2559.9</v>
      </c>
      <c r="KD121">
        <f t="shared" si="258"/>
        <v>1.2150900759135965</v>
      </c>
      <c r="KE121">
        <f t="shared" si="259"/>
        <v>2579.2695022800917</v>
      </c>
      <c r="KF121">
        <f t="shared" si="187"/>
        <v>375.17761857847518</v>
      </c>
      <c r="KK121">
        <v>119</v>
      </c>
      <c r="KL121">
        <v>0</v>
      </c>
      <c r="KM121">
        <f t="shared" si="260"/>
        <v>0.64577955542258925</v>
      </c>
      <c r="KN121">
        <f t="shared" si="261"/>
        <v>0</v>
      </c>
      <c r="KO121">
        <f t="shared" si="188"/>
        <v>0</v>
      </c>
      <c r="KT121">
        <v>119</v>
      </c>
      <c r="KU121">
        <v>-49.209803921568778</v>
      </c>
      <c r="KV121">
        <f t="shared" si="262"/>
        <v>0.24917571737637831</v>
      </c>
      <c r="KW121">
        <f t="shared" si="263"/>
        <v>0</v>
      </c>
      <c r="KX121">
        <f t="shared" si="189"/>
        <v>2421.6048019992459</v>
      </c>
      <c r="LC121">
        <v>119</v>
      </c>
      <c r="LD121">
        <v>21</v>
      </c>
      <c r="LE121">
        <f t="shared" si="264"/>
        <v>0.12738782776087523</v>
      </c>
      <c r="LF121">
        <f t="shared" si="265"/>
        <v>0</v>
      </c>
      <c r="LG121">
        <f t="shared" si="190"/>
        <v>441</v>
      </c>
      <c r="LL121">
        <v>119</v>
      </c>
      <c r="LM121">
        <v>1780</v>
      </c>
      <c r="LN121">
        <f t="shared" si="266"/>
        <v>1.1514186779495623</v>
      </c>
      <c r="LO121">
        <f t="shared" si="267"/>
        <v>1815.7489435624352</v>
      </c>
      <c r="LP121">
        <f t="shared" si="191"/>
        <v>1277.9869658301782</v>
      </c>
      <c r="LY121">
        <f t="shared" si="192"/>
        <v>0</v>
      </c>
      <c r="MH121">
        <f t="shared" si="193"/>
        <v>0</v>
      </c>
      <c r="MM121">
        <v>119</v>
      </c>
      <c r="MN121">
        <v>0</v>
      </c>
      <c r="MO121">
        <f t="shared" si="270"/>
        <v>0.52146156218688411</v>
      </c>
      <c r="MP121">
        <f t="shared" si="271"/>
        <v>0</v>
      </c>
      <c r="MQ121">
        <f t="shared" si="194"/>
        <v>0</v>
      </c>
      <c r="MZ121">
        <f t="shared" si="195"/>
        <v>0</v>
      </c>
      <c r="NI121">
        <f t="shared" si="196"/>
        <v>0</v>
      </c>
      <c r="NN121">
        <v>118.5</v>
      </c>
      <c r="NO121">
        <v>3961.9</v>
      </c>
      <c r="NP121" t="e">
        <f t="shared" si="274"/>
        <v>#DIV/0!</v>
      </c>
      <c r="NQ121" t="e">
        <f t="shared" si="275"/>
        <v>#NUM!</v>
      </c>
      <c r="NR121" t="e">
        <f t="shared" si="197"/>
        <v>#NUM!</v>
      </c>
      <c r="NW121">
        <v>119</v>
      </c>
      <c r="NX121">
        <v>-10.19494949494959</v>
      </c>
      <c r="NY121" t="e">
        <f t="shared" si="276"/>
        <v>#DIV/0!</v>
      </c>
      <c r="NZ121" t="e">
        <f t="shared" si="277"/>
        <v>#NUM!</v>
      </c>
      <c r="OA121" t="e">
        <f t="shared" si="198"/>
        <v>#NUM!</v>
      </c>
      <c r="OF121">
        <v>119</v>
      </c>
      <c r="OG121">
        <f>132-(136)</f>
        <v>-4</v>
      </c>
      <c r="OH121">
        <f t="shared" si="278"/>
        <v>0.1526942741548257</v>
      </c>
      <c r="OI121">
        <f t="shared" si="279"/>
        <v>0</v>
      </c>
      <c r="OJ121">
        <f t="shared" si="199"/>
        <v>16</v>
      </c>
      <c r="OO121">
        <v>119</v>
      </c>
      <c r="OP121">
        <v>0</v>
      </c>
      <c r="OQ121">
        <f t="shared" si="280"/>
        <v>0.1577439125912955</v>
      </c>
      <c r="OR121">
        <f t="shared" si="281"/>
        <v>0</v>
      </c>
      <c r="OS121">
        <f t="shared" si="200"/>
        <v>0</v>
      </c>
      <c r="PB121">
        <f t="shared" si="201"/>
        <v>0</v>
      </c>
      <c r="PK121">
        <f t="shared" si="202"/>
        <v>0</v>
      </c>
      <c r="QC121">
        <f t="shared" si="203"/>
        <v>0</v>
      </c>
      <c r="QL121">
        <f t="shared" si="204"/>
        <v>0</v>
      </c>
    </row>
    <row r="122" spans="10:454" x14ac:dyDescent="0.25">
      <c r="J122">
        <v>120</v>
      </c>
      <c r="K122">
        <v>189</v>
      </c>
      <c r="L122">
        <f t="shared" si="208"/>
        <v>0.98717587552421493</v>
      </c>
      <c r="M122">
        <f t="shared" si="209"/>
        <v>0</v>
      </c>
      <c r="N122">
        <f t="shared" si="210"/>
        <v>35721</v>
      </c>
      <c r="AB122">
        <v>120</v>
      </c>
      <c r="AC122">
        <v>1444</v>
      </c>
      <c r="AD122">
        <f t="shared" si="211"/>
        <v>1.1176419816362482</v>
      </c>
      <c r="AE122">
        <f t="shared" si="212"/>
        <v>1410.7130425862133</v>
      </c>
      <c r="AF122">
        <f t="shared" si="213"/>
        <v>1108.021533867249</v>
      </c>
      <c r="BL122">
        <v>120</v>
      </c>
      <c r="BM122">
        <v>16</v>
      </c>
      <c r="BN122">
        <f t="shared" si="216"/>
        <v>0.54928312121352507</v>
      </c>
      <c r="BO122">
        <f t="shared" si="217"/>
        <v>0</v>
      </c>
      <c r="BP122">
        <f t="shared" si="166"/>
        <v>256</v>
      </c>
      <c r="CV122">
        <v>120</v>
      </c>
      <c r="CW122">
        <v>-4.215000000000181</v>
      </c>
      <c r="CX122">
        <f t="shared" si="220"/>
        <v>0.83627787963405775</v>
      </c>
      <c r="CY122">
        <f t="shared" si="221"/>
        <v>0</v>
      </c>
      <c r="CZ122">
        <f t="shared" si="168"/>
        <v>17.766225000001526</v>
      </c>
      <c r="DE122">
        <v>120</v>
      </c>
      <c r="DF122">
        <v>0</v>
      </c>
      <c r="DG122">
        <f t="shared" si="222"/>
        <v>0.31109338370547557</v>
      </c>
      <c r="DH122">
        <f t="shared" si="223"/>
        <v>0</v>
      </c>
      <c r="DI122">
        <f t="shared" si="169"/>
        <v>0</v>
      </c>
      <c r="EO122">
        <v>120</v>
      </c>
      <c r="EP122">
        <v>90.359770114942535</v>
      </c>
      <c r="EQ122">
        <f t="shared" si="228"/>
        <v>0.96589071817642147</v>
      </c>
      <c r="ER122">
        <f t="shared" si="229"/>
        <v>0</v>
      </c>
      <c r="ES122">
        <f t="shared" si="172"/>
        <v>8164.8880552252622</v>
      </c>
      <c r="EX122">
        <v>120</v>
      </c>
      <c r="EY122">
        <v>4</v>
      </c>
      <c r="EZ122">
        <f t="shared" si="230"/>
        <v>0.38638997015336829</v>
      </c>
      <c r="FA122">
        <f t="shared" si="231"/>
        <v>0</v>
      </c>
      <c r="FB122">
        <f t="shared" si="173"/>
        <v>16</v>
      </c>
      <c r="GQ122">
        <v>120</v>
      </c>
      <c r="GR122">
        <v>133.97752808988764</v>
      </c>
      <c r="GS122">
        <f t="shared" si="240"/>
        <v>0.88412232601647511</v>
      </c>
      <c r="GT122">
        <f t="shared" si="241"/>
        <v>0</v>
      </c>
      <c r="GU122">
        <f t="shared" si="178"/>
        <v>17949.978033076633</v>
      </c>
      <c r="GZ122">
        <v>120</v>
      </c>
      <c r="HA122">
        <v>8.09375</v>
      </c>
      <c r="HB122">
        <f t="shared" si="242"/>
        <v>0.76923076923076927</v>
      </c>
      <c r="HC122">
        <f t="shared" si="243"/>
        <v>0</v>
      </c>
      <c r="HD122">
        <f t="shared" si="179"/>
        <v>65.5087890625</v>
      </c>
      <c r="HI122">
        <v>120</v>
      </c>
      <c r="HJ122">
        <v>4</v>
      </c>
      <c r="HK122">
        <f t="shared" si="244"/>
        <v>0.42857142857142855</v>
      </c>
      <c r="HL122">
        <f t="shared" si="245"/>
        <v>0</v>
      </c>
      <c r="HM122">
        <f t="shared" si="180"/>
        <v>16</v>
      </c>
      <c r="HR122">
        <v>199</v>
      </c>
      <c r="HS122">
        <v>48.1</v>
      </c>
      <c r="HT122" t="e">
        <f t="shared" si="246"/>
        <v>#DIV/0!</v>
      </c>
      <c r="HU122" t="e">
        <f t="shared" si="247"/>
        <v>#NUM!</v>
      </c>
      <c r="HV122" t="e">
        <f t="shared" si="181"/>
        <v>#NUM!</v>
      </c>
      <c r="IA122">
        <v>120</v>
      </c>
      <c r="IB122">
        <v>0</v>
      </c>
      <c r="IC122">
        <f t="shared" si="248"/>
        <v>0.18406373240200527</v>
      </c>
      <c r="ID122">
        <f t="shared" si="249"/>
        <v>0</v>
      </c>
      <c r="IE122">
        <f t="shared" si="182"/>
        <v>0</v>
      </c>
      <c r="IJ122">
        <v>120</v>
      </c>
      <c r="IK122">
        <v>-8.1000000000000085</v>
      </c>
      <c r="IL122">
        <f t="shared" si="250"/>
        <v>0.16715710085580143</v>
      </c>
      <c r="IM122">
        <f t="shared" si="251"/>
        <v>0</v>
      </c>
      <c r="IN122">
        <f t="shared" si="183"/>
        <v>65.610000000000142</v>
      </c>
      <c r="IS122">
        <v>120</v>
      </c>
      <c r="IT122">
        <v>2826</v>
      </c>
      <c r="IU122">
        <f t="shared" si="252"/>
        <v>1.373765792695145</v>
      </c>
      <c r="IV122">
        <f t="shared" si="253"/>
        <v>4482.0417957423297</v>
      </c>
      <c r="KB122">
        <v>120</v>
      </c>
      <c r="KC122">
        <v>2699.9</v>
      </c>
      <c r="KD122">
        <f t="shared" si="258"/>
        <v>1.2253009168876603</v>
      </c>
      <c r="KE122">
        <f t="shared" si="259"/>
        <v>2701.7136020609405</v>
      </c>
      <c r="KF122">
        <f t="shared" si="187"/>
        <v>3.2891524354473076</v>
      </c>
      <c r="KK122">
        <v>120</v>
      </c>
      <c r="KL122">
        <v>0</v>
      </c>
      <c r="KM122">
        <f t="shared" si="260"/>
        <v>0.65120627437572021</v>
      </c>
      <c r="KN122">
        <f t="shared" si="261"/>
        <v>0</v>
      </c>
      <c r="KO122">
        <f t="shared" si="188"/>
        <v>0</v>
      </c>
      <c r="KT122">
        <v>120</v>
      </c>
      <c r="KU122">
        <v>-37.209803921568778</v>
      </c>
      <c r="KV122">
        <f t="shared" si="262"/>
        <v>0.25126963096777644</v>
      </c>
      <c r="KW122">
        <f t="shared" si="263"/>
        <v>0</v>
      </c>
      <c r="KX122">
        <f t="shared" si="189"/>
        <v>1384.5695078815952</v>
      </c>
      <c r="LC122">
        <v>120</v>
      </c>
      <c r="LD122">
        <v>8</v>
      </c>
      <c r="LE122">
        <f t="shared" si="264"/>
        <v>0.1284583137084456</v>
      </c>
      <c r="LF122">
        <f t="shared" si="265"/>
        <v>0</v>
      </c>
      <c r="LG122">
        <f t="shared" si="190"/>
        <v>64</v>
      </c>
      <c r="LL122">
        <v>120</v>
      </c>
      <c r="LM122">
        <v>1930</v>
      </c>
      <c r="LN122">
        <f t="shared" si="266"/>
        <v>1.1610944651592225</v>
      </c>
      <c r="LO122">
        <f t="shared" si="267"/>
        <v>1931.7769041943961</v>
      </c>
      <c r="LP122">
        <f t="shared" si="191"/>
        <v>3.1573885160625892</v>
      </c>
      <c r="LY122">
        <f t="shared" si="192"/>
        <v>0</v>
      </c>
      <c r="MH122">
        <f t="shared" si="193"/>
        <v>0</v>
      </c>
      <c r="MM122">
        <v>120</v>
      </c>
      <c r="MN122">
        <v>4</v>
      </c>
      <c r="MO122">
        <f t="shared" si="270"/>
        <v>0.52584359212122767</v>
      </c>
      <c r="MP122">
        <f t="shared" si="271"/>
        <v>0</v>
      </c>
      <c r="MQ122">
        <f t="shared" si="194"/>
        <v>16</v>
      </c>
      <c r="MZ122">
        <f t="shared" si="195"/>
        <v>0</v>
      </c>
      <c r="NI122">
        <f t="shared" si="196"/>
        <v>0</v>
      </c>
      <c r="NR122">
        <f t="shared" si="197"/>
        <v>0</v>
      </c>
      <c r="NW122">
        <v>120</v>
      </c>
      <c r="NX122">
        <v>-10.19494949494959</v>
      </c>
      <c r="NY122" t="e">
        <f t="shared" si="276"/>
        <v>#DIV/0!</v>
      </c>
      <c r="NZ122" t="e">
        <f t="shared" si="277"/>
        <v>#NUM!</v>
      </c>
      <c r="OA122" t="e">
        <f t="shared" si="198"/>
        <v>#NUM!</v>
      </c>
      <c r="OF122">
        <v>120</v>
      </c>
      <c r="OG122">
        <f>132-(136)</f>
        <v>-4</v>
      </c>
      <c r="OH122">
        <f t="shared" si="278"/>
        <v>0.15397741931579062</v>
      </c>
      <c r="OI122">
        <f t="shared" si="279"/>
        <v>0</v>
      </c>
      <c r="OJ122">
        <f t="shared" si="199"/>
        <v>16</v>
      </c>
      <c r="OO122">
        <v>120</v>
      </c>
      <c r="OP122">
        <v>0</v>
      </c>
      <c r="OQ122">
        <f t="shared" si="280"/>
        <v>0.15906949168870135</v>
      </c>
      <c r="OR122">
        <f t="shared" si="281"/>
        <v>0</v>
      </c>
      <c r="OS122">
        <f t="shared" si="200"/>
        <v>0</v>
      </c>
      <c r="PB122">
        <f t="shared" si="201"/>
        <v>0</v>
      </c>
      <c r="PK122">
        <f t="shared" si="202"/>
        <v>0</v>
      </c>
      <c r="QC122">
        <f t="shared" si="203"/>
        <v>0</v>
      </c>
      <c r="QL122">
        <f t="shared" si="204"/>
        <v>0</v>
      </c>
    </row>
    <row r="123" spans="10:454" x14ac:dyDescent="0.25">
      <c r="J123">
        <v>121</v>
      </c>
      <c r="K123">
        <v>220</v>
      </c>
      <c r="L123">
        <f t="shared" si="208"/>
        <v>0.99540234115358339</v>
      </c>
      <c r="M123">
        <f t="shared" si="209"/>
        <v>0</v>
      </c>
      <c r="N123">
        <f t="shared" si="210"/>
        <v>48400</v>
      </c>
      <c r="AB123">
        <v>121</v>
      </c>
      <c r="AC123">
        <v>1514</v>
      </c>
      <c r="AD123">
        <f t="shared" si="211"/>
        <v>1.1269556648165502</v>
      </c>
      <c r="AE123">
        <f t="shared" si="212"/>
        <v>1522.3988043714394</v>
      </c>
      <c r="AF123">
        <f t="shared" si="213"/>
        <v>70.539914869709278</v>
      </c>
      <c r="BL123">
        <v>121</v>
      </c>
      <c r="BM123">
        <v>16</v>
      </c>
      <c r="BN123">
        <f t="shared" si="216"/>
        <v>0.55386048055697112</v>
      </c>
      <c r="BO123">
        <f t="shared" si="217"/>
        <v>0</v>
      </c>
      <c r="BP123">
        <f t="shared" si="166"/>
        <v>256</v>
      </c>
      <c r="CV123">
        <v>121</v>
      </c>
      <c r="CW123">
        <v>-12.215000000000181</v>
      </c>
      <c r="CX123">
        <f t="shared" si="220"/>
        <v>0.84324686196434162</v>
      </c>
      <c r="CY123">
        <f t="shared" si="221"/>
        <v>0</v>
      </c>
      <c r="CZ123">
        <f t="shared" si="168"/>
        <v>149.20622500000442</v>
      </c>
      <c r="DE123">
        <v>121</v>
      </c>
      <c r="DF123">
        <v>0</v>
      </c>
      <c r="DG123">
        <f t="shared" si="222"/>
        <v>0.31368582856968791</v>
      </c>
      <c r="DH123">
        <f t="shared" si="223"/>
        <v>0</v>
      </c>
      <c r="DI123">
        <f t="shared" si="169"/>
        <v>0</v>
      </c>
      <c r="EO123">
        <v>121</v>
      </c>
      <c r="EP123">
        <v>98.359770114942535</v>
      </c>
      <c r="EQ123">
        <f t="shared" si="228"/>
        <v>0.97393980749455822</v>
      </c>
      <c r="ER123">
        <f t="shared" si="229"/>
        <v>0</v>
      </c>
      <c r="ES123">
        <f t="shared" si="172"/>
        <v>9674.6443770643418</v>
      </c>
      <c r="EX123">
        <v>121</v>
      </c>
      <c r="EY123">
        <v>4</v>
      </c>
      <c r="EZ123">
        <f t="shared" si="230"/>
        <v>0.38960988657131301</v>
      </c>
      <c r="FA123">
        <f t="shared" si="231"/>
        <v>0</v>
      </c>
      <c r="FB123">
        <f t="shared" si="173"/>
        <v>16</v>
      </c>
      <c r="GQ123">
        <v>121</v>
      </c>
      <c r="GR123">
        <v>150.97752808988764</v>
      </c>
      <c r="GS123">
        <f t="shared" si="240"/>
        <v>0.89149001206661249</v>
      </c>
      <c r="GT123">
        <f t="shared" si="241"/>
        <v>0</v>
      </c>
      <c r="GU123">
        <f t="shared" si="178"/>
        <v>22794.213988132811</v>
      </c>
      <c r="GZ123">
        <v>121</v>
      </c>
      <c r="HA123">
        <v>9.59375</v>
      </c>
      <c r="HB123">
        <f t="shared" si="242"/>
        <v>0.77564102564102566</v>
      </c>
      <c r="HC123">
        <f t="shared" si="243"/>
        <v>0</v>
      </c>
      <c r="HD123">
        <f t="shared" si="179"/>
        <v>92.0400390625</v>
      </c>
      <c r="HI123">
        <v>121</v>
      </c>
      <c r="HJ123">
        <v>4</v>
      </c>
      <c r="HK123">
        <f t="shared" si="244"/>
        <v>0.43214285714285716</v>
      </c>
      <c r="HL123">
        <f t="shared" si="245"/>
        <v>0</v>
      </c>
      <c r="HM123">
        <f t="shared" si="180"/>
        <v>16</v>
      </c>
      <c r="HR123">
        <v>200</v>
      </c>
      <c r="HS123">
        <v>48.1</v>
      </c>
      <c r="HT123" t="e">
        <f t="shared" si="246"/>
        <v>#DIV/0!</v>
      </c>
      <c r="HU123" t="e">
        <f t="shared" si="247"/>
        <v>#NUM!</v>
      </c>
      <c r="HV123" t="e">
        <f t="shared" si="181"/>
        <v>#NUM!</v>
      </c>
      <c r="IA123">
        <v>121</v>
      </c>
      <c r="IB123">
        <v>0</v>
      </c>
      <c r="IC123">
        <f t="shared" si="248"/>
        <v>0.18559759683868865</v>
      </c>
      <c r="ID123">
        <f t="shared" si="249"/>
        <v>0</v>
      </c>
      <c r="IE123">
        <f t="shared" si="182"/>
        <v>0</v>
      </c>
      <c r="IJ123">
        <v>121</v>
      </c>
      <c r="IK123">
        <v>27.799999999999997</v>
      </c>
      <c r="IL123">
        <f t="shared" si="250"/>
        <v>0.16855007669626645</v>
      </c>
      <c r="IM123">
        <f t="shared" si="251"/>
        <v>0</v>
      </c>
      <c r="IN123">
        <f t="shared" si="183"/>
        <v>772.8399999999998</v>
      </c>
      <c r="IS123">
        <v>121</v>
      </c>
      <c r="IT123">
        <v>2846</v>
      </c>
      <c r="IU123">
        <f t="shared" si="252"/>
        <v>1.3852138409676045</v>
      </c>
      <c r="IV123">
        <f t="shared" si="253"/>
        <v>4619.3219638038572</v>
      </c>
      <c r="KB123">
        <v>121</v>
      </c>
      <c r="KC123">
        <v>2759.9</v>
      </c>
      <c r="KD123">
        <f t="shared" si="258"/>
        <v>1.2355117578617243</v>
      </c>
      <c r="KE123">
        <f t="shared" si="259"/>
        <v>2824.1577018417893</v>
      </c>
      <c r="KF123">
        <f t="shared" si="187"/>
        <v>4129.0522459882768</v>
      </c>
      <c r="KK123">
        <v>121</v>
      </c>
      <c r="KL123">
        <v>0</v>
      </c>
      <c r="KM123">
        <f t="shared" si="260"/>
        <v>0.65663299332885128</v>
      </c>
      <c r="KN123">
        <f t="shared" si="261"/>
        <v>0</v>
      </c>
      <c r="KO123">
        <f t="shared" si="188"/>
        <v>0</v>
      </c>
      <c r="KT123">
        <v>121</v>
      </c>
      <c r="KU123">
        <v>-25.409803921568781</v>
      </c>
      <c r="KV123">
        <f t="shared" si="262"/>
        <v>0.25336354455917459</v>
      </c>
      <c r="KW123">
        <f t="shared" si="263"/>
        <v>0</v>
      </c>
      <c r="KX123">
        <f t="shared" si="189"/>
        <v>645.65813533257221</v>
      </c>
      <c r="LC123">
        <v>121</v>
      </c>
      <c r="LD123">
        <v>4</v>
      </c>
      <c r="LE123">
        <f t="shared" si="264"/>
        <v>0.12952879965601599</v>
      </c>
      <c r="LF123">
        <f t="shared" si="265"/>
        <v>0</v>
      </c>
      <c r="LG123">
        <f t="shared" si="190"/>
        <v>16</v>
      </c>
      <c r="LL123">
        <v>121</v>
      </c>
      <c r="LM123">
        <v>2030</v>
      </c>
      <c r="LN123">
        <f t="shared" si="266"/>
        <v>1.1707702523688825</v>
      </c>
      <c r="LO123">
        <f t="shared" si="267"/>
        <v>2047.8048648263573</v>
      </c>
      <c r="LP123">
        <f t="shared" si="191"/>
        <v>317.01321148485493</v>
      </c>
      <c r="LY123">
        <f t="shared" si="192"/>
        <v>0</v>
      </c>
      <c r="MH123">
        <f t="shared" si="193"/>
        <v>0</v>
      </c>
      <c r="MM123">
        <v>121</v>
      </c>
      <c r="MN123">
        <v>0</v>
      </c>
      <c r="MO123">
        <f t="shared" si="270"/>
        <v>0.53022562205557122</v>
      </c>
      <c r="MP123">
        <f t="shared" si="271"/>
        <v>0</v>
      </c>
      <c r="MQ123">
        <f t="shared" si="194"/>
        <v>0</v>
      </c>
      <c r="MZ123">
        <f t="shared" si="195"/>
        <v>0</v>
      </c>
      <c r="NI123">
        <f t="shared" si="196"/>
        <v>0</v>
      </c>
      <c r="NR123">
        <f t="shared" si="197"/>
        <v>0</v>
      </c>
      <c r="NW123">
        <v>121</v>
      </c>
      <c r="NX123">
        <v>-10.19494949494959</v>
      </c>
      <c r="NY123" t="e">
        <f t="shared" si="276"/>
        <v>#DIV/0!</v>
      </c>
      <c r="NZ123" t="e">
        <f t="shared" si="277"/>
        <v>#NUM!</v>
      </c>
      <c r="OA123" t="e">
        <f t="shared" si="198"/>
        <v>#NUM!</v>
      </c>
      <c r="OF123">
        <v>121</v>
      </c>
      <c r="OG123">
        <f>128-(136)</f>
        <v>-8</v>
      </c>
      <c r="OH123">
        <f t="shared" si="278"/>
        <v>0.15526056447675554</v>
      </c>
      <c r="OI123">
        <f t="shared" si="279"/>
        <v>0</v>
      </c>
      <c r="OJ123">
        <f t="shared" si="199"/>
        <v>64</v>
      </c>
      <c r="OO123">
        <v>121</v>
      </c>
      <c r="OP123">
        <v>0</v>
      </c>
      <c r="OQ123">
        <f t="shared" si="280"/>
        <v>0.16039507078610718</v>
      </c>
      <c r="OR123">
        <f t="shared" si="281"/>
        <v>0</v>
      </c>
      <c r="OS123">
        <f t="shared" si="200"/>
        <v>0</v>
      </c>
      <c r="PB123">
        <f t="shared" si="201"/>
        <v>0</v>
      </c>
      <c r="PK123">
        <f t="shared" si="202"/>
        <v>0</v>
      </c>
      <c r="QC123">
        <f t="shared" si="203"/>
        <v>0</v>
      </c>
      <c r="QL123">
        <f t="shared" si="204"/>
        <v>0</v>
      </c>
    </row>
    <row r="124" spans="10:454" x14ac:dyDescent="0.25">
      <c r="J124">
        <v>122</v>
      </c>
      <c r="K124">
        <v>261</v>
      </c>
      <c r="L124">
        <f t="shared" si="208"/>
        <v>1.0036288067829517</v>
      </c>
      <c r="M124">
        <f t="shared" si="209"/>
        <v>43.515120933308737</v>
      </c>
      <c r="N124">
        <f t="shared" si="210"/>
        <v>47299.672622653321</v>
      </c>
      <c r="AB124">
        <v>122</v>
      </c>
      <c r="AC124">
        <v>1634</v>
      </c>
      <c r="AD124">
        <f t="shared" si="211"/>
        <v>1.1362693479968522</v>
      </c>
      <c r="AE124">
        <f t="shared" si="212"/>
        <v>1634.0845661566657</v>
      </c>
      <c r="BL124">
        <v>122</v>
      </c>
      <c r="BM124">
        <v>16</v>
      </c>
      <c r="BN124">
        <f t="shared" si="216"/>
        <v>0.55843783990041718</v>
      </c>
      <c r="BO124">
        <f t="shared" si="217"/>
        <v>0</v>
      </c>
      <c r="BP124">
        <f t="shared" si="166"/>
        <v>256</v>
      </c>
      <c r="CV124">
        <v>122</v>
      </c>
      <c r="CW124">
        <v>-8.215000000000181</v>
      </c>
      <c r="CX124">
        <f t="shared" si="220"/>
        <v>0.85021584429462549</v>
      </c>
      <c r="CY124">
        <f t="shared" si="221"/>
        <v>0</v>
      </c>
      <c r="CZ124">
        <f t="shared" si="168"/>
        <v>67.486225000002975</v>
      </c>
      <c r="DE124">
        <v>122</v>
      </c>
      <c r="DF124">
        <v>0</v>
      </c>
      <c r="DG124">
        <f t="shared" si="222"/>
        <v>0.31627827343390019</v>
      </c>
      <c r="DH124">
        <f t="shared" si="223"/>
        <v>0</v>
      </c>
      <c r="DI124">
        <f t="shared" si="169"/>
        <v>0</v>
      </c>
      <c r="EO124">
        <v>122</v>
      </c>
      <c r="EP124">
        <v>123.35977011494253</v>
      </c>
      <c r="EQ124">
        <f t="shared" si="228"/>
        <v>0.98198889681269508</v>
      </c>
      <c r="ER124">
        <f t="shared" si="229"/>
        <v>0</v>
      </c>
      <c r="ES124">
        <f t="shared" si="172"/>
        <v>15217.632882811469</v>
      </c>
      <c r="EX124">
        <v>122</v>
      </c>
      <c r="EY124">
        <v>4</v>
      </c>
      <c r="EZ124">
        <f t="shared" si="230"/>
        <v>0.39282980298925774</v>
      </c>
      <c r="FA124">
        <f t="shared" si="231"/>
        <v>0</v>
      </c>
      <c r="FB124">
        <f t="shared" si="173"/>
        <v>16</v>
      </c>
      <c r="GQ124">
        <v>122</v>
      </c>
      <c r="GR124">
        <v>170.97752808988764</v>
      </c>
      <c r="GS124">
        <f t="shared" si="240"/>
        <v>0.89885769811674976</v>
      </c>
      <c r="GT124">
        <f t="shared" si="241"/>
        <v>0</v>
      </c>
      <c r="GU124">
        <f t="shared" si="178"/>
        <v>29233.315111728316</v>
      </c>
      <c r="GZ124">
        <v>122</v>
      </c>
      <c r="HA124">
        <v>18.59375</v>
      </c>
      <c r="HB124">
        <f t="shared" si="242"/>
        <v>0.78205128205128205</v>
      </c>
      <c r="HC124">
        <f t="shared" si="243"/>
        <v>0</v>
      </c>
      <c r="HD124">
        <f t="shared" si="179"/>
        <v>345.7275390625</v>
      </c>
      <c r="HI124">
        <v>122</v>
      </c>
      <c r="HJ124">
        <v>4</v>
      </c>
      <c r="HK124">
        <f t="shared" si="244"/>
        <v>0.43571428571428572</v>
      </c>
      <c r="HL124">
        <f t="shared" si="245"/>
        <v>0</v>
      </c>
      <c r="HM124">
        <f t="shared" si="180"/>
        <v>16</v>
      </c>
      <c r="HR124">
        <v>201</v>
      </c>
      <c r="HS124">
        <v>50</v>
      </c>
      <c r="HT124" t="e">
        <f t="shared" si="246"/>
        <v>#DIV/0!</v>
      </c>
      <c r="HU124" t="e">
        <f t="shared" si="247"/>
        <v>#NUM!</v>
      </c>
      <c r="HV124" t="e">
        <f t="shared" si="181"/>
        <v>#NUM!</v>
      </c>
      <c r="IA124">
        <v>122</v>
      </c>
      <c r="IB124">
        <v>0</v>
      </c>
      <c r="IC124">
        <f t="shared" si="248"/>
        <v>0.18713146127537203</v>
      </c>
      <c r="ID124">
        <f t="shared" si="249"/>
        <v>0</v>
      </c>
      <c r="IE124">
        <f t="shared" si="182"/>
        <v>0</v>
      </c>
      <c r="IJ124">
        <v>122</v>
      </c>
      <c r="IK124">
        <v>59.8</v>
      </c>
      <c r="IL124">
        <f t="shared" si="250"/>
        <v>0.16994305253673145</v>
      </c>
      <c r="IM124">
        <f t="shared" si="251"/>
        <v>0</v>
      </c>
      <c r="IN124">
        <f t="shared" si="183"/>
        <v>3576.0399999999995</v>
      </c>
      <c r="IS124">
        <v>122</v>
      </c>
      <c r="IT124">
        <v>2976</v>
      </c>
      <c r="IU124">
        <f t="shared" si="252"/>
        <v>1.396661889240064</v>
      </c>
      <c r="IV124">
        <f t="shared" si="253"/>
        <v>4756.6021318653839</v>
      </c>
      <c r="KB124">
        <v>122</v>
      </c>
      <c r="KC124">
        <v>2909.9</v>
      </c>
      <c r="KD124">
        <f t="shared" si="258"/>
        <v>1.2457225988357881</v>
      </c>
      <c r="KE124">
        <f t="shared" si="259"/>
        <v>2946.6018016226385</v>
      </c>
      <c r="KF124">
        <f t="shared" si="187"/>
        <v>1347.0222423475036</v>
      </c>
      <c r="KK124">
        <v>122</v>
      </c>
      <c r="KL124">
        <v>0</v>
      </c>
      <c r="KM124">
        <f t="shared" si="260"/>
        <v>0.66205971228198224</v>
      </c>
      <c r="KN124">
        <f t="shared" si="261"/>
        <v>0</v>
      </c>
      <c r="KO124">
        <f t="shared" si="188"/>
        <v>0</v>
      </c>
      <c r="KT124">
        <v>122</v>
      </c>
      <c r="KU124">
        <v>-57.309803921568786</v>
      </c>
      <c r="KV124">
        <f t="shared" si="262"/>
        <v>0.25545745815057269</v>
      </c>
      <c r="KW124">
        <f t="shared" si="263"/>
        <v>0</v>
      </c>
      <c r="KX124">
        <f t="shared" si="189"/>
        <v>3284.4136255286612</v>
      </c>
      <c r="LC124">
        <v>122</v>
      </c>
      <c r="LD124">
        <v>53</v>
      </c>
      <c r="LE124">
        <f t="shared" si="264"/>
        <v>0.13059928560358638</v>
      </c>
      <c r="LF124">
        <f t="shared" si="265"/>
        <v>0</v>
      </c>
      <c r="LG124">
        <f t="shared" si="190"/>
        <v>2809</v>
      </c>
      <c r="LL124">
        <v>122</v>
      </c>
      <c r="LM124">
        <v>2180</v>
      </c>
      <c r="LN124">
        <f t="shared" si="266"/>
        <v>1.1804460395785428</v>
      </c>
      <c r="LO124">
        <f t="shared" si="267"/>
        <v>2163.8328254583184</v>
      </c>
      <c r="LP124">
        <f t="shared" si="191"/>
        <v>261.37753266119637</v>
      </c>
      <c r="LY124">
        <f t="shared" si="192"/>
        <v>0</v>
      </c>
      <c r="MH124">
        <f t="shared" si="193"/>
        <v>0</v>
      </c>
      <c r="MM124">
        <v>122</v>
      </c>
      <c r="MN124">
        <v>0</v>
      </c>
      <c r="MO124">
        <f t="shared" si="270"/>
        <v>0.53460765198991478</v>
      </c>
      <c r="MP124">
        <f t="shared" si="271"/>
        <v>0</v>
      </c>
      <c r="MQ124">
        <f t="shared" si="194"/>
        <v>0</v>
      </c>
      <c r="MZ124">
        <f t="shared" si="195"/>
        <v>0</v>
      </c>
      <c r="NI124">
        <f t="shared" si="196"/>
        <v>0</v>
      </c>
      <c r="NR124">
        <f t="shared" si="197"/>
        <v>0</v>
      </c>
      <c r="NW124">
        <v>122</v>
      </c>
      <c r="NX124">
        <v>-6.19494949494959</v>
      </c>
      <c r="NY124" t="e">
        <f t="shared" si="276"/>
        <v>#DIV/0!</v>
      </c>
      <c r="NZ124" t="e">
        <f t="shared" si="277"/>
        <v>#NUM!</v>
      </c>
      <c r="OA124" t="e">
        <f t="shared" si="198"/>
        <v>#NUM!</v>
      </c>
      <c r="OF124">
        <v>122</v>
      </c>
      <c r="OG124">
        <f>132-(136)</f>
        <v>-4</v>
      </c>
      <c r="OH124">
        <f t="shared" si="278"/>
        <v>0.15654370963772046</v>
      </c>
      <c r="OI124">
        <f t="shared" si="279"/>
        <v>0</v>
      </c>
      <c r="OJ124">
        <f t="shared" si="199"/>
        <v>16</v>
      </c>
      <c r="OO124">
        <v>122</v>
      </c>
      <c r="OP124">
        <v>0</v>
      </c>
      <c r="OQ124">
        <f t="shared" si="280"/>
        <v>0.16172064988351303</v>
      </c>
      <c r="OR124">
        <f t="shared" si="281"/>
        <v>0</v>
      </c>
      <c r="OS124">
        <f t="shared" si="200"/>
        <v>0</v>
      </c>
      <c r="PB124">
        <f t="shared" si="201"/>
        <v>0</v>
      </c>
      <c r="PK124">
        <f t="shared" si="202"/>
        <v>0</v>
      </c>
      <c r="QC124">
        <f t="shared" si="203"/>
        <v>0</v>
      </c>
      <c r="QL124">
        <f t="shared" si="204"/>
        <v>0</v>
      </c>
    </row>
    <row r="125" spans="10:454" x14ac:dyDescent="0.25">
      <c r="J125">
        <v>123</v>
      </c>
      <c r="K125">
        <v>304</v>
      </c>
      <c r="L125">
        <f t="shared" si="208"/>
        <v>1.0118552724123202</v>
      </c>
      <c r="M125">
        <f t="shared" si="209"/>
        <v>142.16342824949106</v>
      </c>
      <c r="N125">
        <f t="shared" si="210"/>
        <v>26191.075955957629</v>
      </c>
      <c r="AB125">
        <v>123</v>
      </c>
      <c r="AC125">
        <v>1704</v>
      </c>
      <c r="AD125">
        <f t="shared" si="211"/>
        <v>1.1455830311771544</v>
      </c>
      <c r="AE125">
        <f t="shared" si="212"/>
        <v>1745.770327941892</v>
      </c>
      <c r="BL125">
        <v>123</v>
      </c>
      <c r="BM125">
        <v>16</v>
      </c>
      <c r="BN125">
        <f t="shared" si="216"/>
        <v>0.56301519924386312</v>
      </c>
      <c r="BO125">
        <f t="shared" si="217"/>
        <v>0</v>
      </c>
      <c r="BP125">
        <f t="shared" si="166"/>
        <v>256</v>
      </c>
      <c r="CV125">
        <v>123</v>
      </c>
      <c r="CW125">
        <v>-4.215000000000181</v>
      </c>
      <c r="CX125">
        <f t="shared" si="220"/>
        <v>0.85718482662490925</v>
      </c>
      <c r="CY125">
        <f t="shared" si="221"/>
        <v>0</v>
      </c>
      <c r="CZ125">
        <f t="shared" si="168"/>
        <v>17.766225000001526</v>
      </c>
      <c r="DE125">
        <v>123</v>
      </c>
      <c r="DF125">
        <v>0</v>
      </c>
      <c r="DG125">
        <f t="shared" si="222"/>
        <v>0.31887071829811248</v>
      </c>
      <c r="DH125">
        <f t="shared" si="223"/>
        <v>0</v>
      </c>
      <c r="DI125">
        <f t="shared" si="169"/>
        <v>0</v>
      </c>
      <c r="EO125">
        <v>123</v>
      </c>
      <c r="EP125">
        <v>150.35977011494253</v>
      </c>
      <c r="EQ125">
        <f t="shared" si="228"/>
        <v>0.99003798613083194</v>
      </c>
      <c r="ER125">
        <f t="shared" si="229"/>
        <v>0</v>
      </c>
      <c r="ES125">
        <f t="shared" si="172"/>
        <v>22608.060469018365</v>
      </c>
      <c r="EX125">
        <v>123</v>
      </c>
      <c r="EY125">
        <v>4</v>
      </c>
      <c r="EZ125">
        <f t="shared" si="230"/>
        <v>0.39604971940720246</v>
      </c>
      <c r="FA125">
        <f t="shared" si="231"/>
        <v>0</v>
      </c>
      <c r="FB125">
        <f t="shared" si="173"/>
        <v>16</v>
      </c>
      <c r="GQ125">
        <v>123</v>
      </c>
      <c r="GR125">
        <v>193.97752808988764</v>
      </c>
      <c r="GS125">
        <f t="shared" si="240"/>
        <v>0.90622538416688703</v>
      </c>
      <c r="GT125">
        <f t="shared" si="241"/>
        <v>0</v>
      </c>
      <c r="GU125">
        <f t="shared" si="178"/>
        <v>37627.281403863148</v>
      </c>
      <c r="GZ125">
        <v>123</v>
      </c>
      <c r="HA125">
        <v>30.59375</v>
      </c>
      <c r="HB125">
        <f t="shared" si="242"/>
        <v>0.78846153846153844</v>
      </c>
      <c r="HC125">
        <f t="shared" si="243"/>
        <v>0</v>
      </c>
      <c r="HD125">
        <f t="shared" si="179"/>
        <v>935.9775390625</v>
      </c>
      <c r="HI125">
        <v>123</v>
      </c>
      <c r="HJ125">
        <v>4</v>
      </c>
      <c r="HK125">
        <f t="shared" si="244"/>
        <v>0.43928571428571428</v>
      </c>
      <c r="HL125">
        <f t="shared" si="245"/>
        <v>0</v>
      </c>
      <c r="HM125">
        <f t="shared" si="180"/>
        <v>16</v>
      </c>
      <c r="HR125">
        <v>202</v>
      </c>
      <c r="HS125">
        <v>64</v>
      </c>
      <c r="HT125" t="e">
        <f t="shared" si="246"/>
        <v>#DIV/0!</v>
      </c>
      <c r="HU125" t="e">
        <f t="shared" si="247"/>
        <v>#NUM!</v>
      </c>
      <c r="HV125" t="e">
        <f t="shared" si="181"/>
        <v>#NUM!</v>
      </c>
      <c r="IA125">
        <v>123</v>
      </c>
      <c r="IB125">
        <v>0</v>
      </c>
      <c r="IC125">
        <f t="shared" si="248"/>
        <v>0.18866532571205541</v>
      </c>
      <c r="ID125">
        <f t="shared" si="249"/>
        <v>0</v>
      </c>
      <c r="IE125">
        <f t="shared" si="182"/>
        <v>0</v>
      </c>
      <c r="IJ125">
        <v>123</v>
      </c>
      <c r="IK125">
        <v>-16.100000000000001</v>
      </c>
      <c r="IL125">
        <f t="shared" si="250"/>
        <v>0.17133602837719647</v>
      </c>
      <c r="IM125">
        <f t="shared" si="251"/>
        <v>0</v>
      </c>
      <c r="IN125">
        <f t="shared" si="183"/>
        <v>259.21000000000004</v>
      </c>
      <c r="IS125">
        <v>123</v>
      </c>
      <c r="IT125">
        <v>3116</v>
      </c>
      <c r="IU125">
        <f t="shared" si="252"/>
        <v>1.4081099375125237</v>
      </c>
      <c r="IV125">
        <f t="shared" si="253"/>
        <v>4893.8822999269114</v>
      </c>
      <c r="KB125">
        <v>123</v>
      </c>
      <c r="KC125">
        <v>3029.9</v>
      </c>
      <c r="KD125">
        <f t="shared" si="258"/>
        <v>1.2559334398098518</v>
      </c>
      <c r="KE125">
        <f t="shared" si="259"/>
        <v>3069.0459014034873</v>
      </c>
      <c r="KF125">
        <f t="shared" si="187"/>
        <v>1532.4015966915401</v>
      </c>
      <c r="KK125">
        <v>123</v>
      </c>
      <c r="KL125">
        <v>0</v>
      </c>
      <c r="KM125">
        <f t="shared" si="260"/>
        <v>0.66748643123511331</v>
      </c>
      <c r="KN125">
        <f t="shared" si="261"/>
        <v>0</v>
      </c>
      <c r="KO125">
        <f t="shared" si="188"/>
        <v>0</v>
      </c>
      <c r="KT125">
        <v>123</v>
      </c>
      <c r="KU125">
        <v>-33.609803921568783</v>
      </c>
      <c r="KV125">
        <f t="shared" si="262"/>
        <v>0.25755137174197085</v>
      </c>
      <c r="KW125">
        <f t="shared" si="263"/>
        <v>0</v>
      </c>
      <c r="KX125">
        <f t="shared" si="189"/>
        <v>1129.6189196463004</v>
      </c>
      <c r="LC125">
        <v>123</v>
      </c>
      <c r="LD125">
        <v>24</v>
      </c>
      <c r="LE125">
        <f t="shared" si="264"/>
        <v>0.13166977155115675</v>
      </c>
      <c r="LF125">
        <f t="shared" si="265"/>
        <v>0</v>
      </c>
      <c r="LG125">
        <f t="shared" si="190"/>
        <v>576</v>
      </c>
      <c r="LL125">
        <v>123</v>
      </c>
      <c r="LM125">
        <v>2320</v>
      </c>
      <c r="LN125">
        <f t="shared" si="266"/>
        <v>1.190121826788203</v>
      </c>
      <c r="LO125">
        <f t="shared" si="267"/>
        <v>2279.8607860902794</v>
      </c>
      <c r="LP125">
        <f t="shared" si="191"/>
        <v>1611.1564932903107</v>
      </c>
      <c r="LY125">
        <f t="shared" si="192"/>
        <v>0</v>
      </c>
      <c r="MH125">
        <f t="shared" si="193"/>
        <v>0</v>
      </c>
      <c r="MM125">
        <v>123</v>
      </c>
      <c r="MN125">
        <v>0</v>
      </c>
      <c r="MO125">
        <f t="shared" si="270"/>
        <v>0.53898968192425833</v>
      </c>
      <c r="MP125">
        <f t="shared" si="271"/>
        <v>0</v>
      </c>
      <c r="MQ125">
        <f t="shared" si="194"/>
        <v>0</v>
      </c>
      <c r="MZ125">
        <f t="shared" si="195"/>
        <v>0</v>
      </c>
      <c r="NI125">
        <f t="shared" si="196"/>
        <v>0</v>
      </c>
      <c r="NR125">
        <f t="shared" si="197"/>
        <v>0</v>
      </c>
      <c r="NW125">
        <v>123</v>
      </c>
      <c r="NX125">
        <v>-6.19494949494959</v>
      </c>
      <c r="NY125" t="e">
        <f t="shared" si="276"/>
        <v>#DIV/0!</v>
      </c>
      <c r="NZ125" t="e">
        <f t="shared" si="277"/>
        <v>#NUM!</v>
      </c>
      <c r="OA125" t="e">
        <f t="shared" si="198"/>
        <v>#NUM!</v>
      </c>
      <c r="OF125">
        <v>123</v>
      </c>
      <c r="OG125">
        <f>136-(136)</f>
        <v>0</v>
      </c>
      <c r="OH125">
        <f t="shared" si="278"/>
        <v>0.15782685479868538</v>
      </c>
      <c r="OI125">
        <f t="shared" si="279"/>
        <v>0</v>
      </c>
      <c r="OJ125">
        <f t="shared" si="199"/>
        <v>0</v>
      </c>
      <c r="OO125">
        <v>123</v>
      </c>
      <c r="OP125">
        <v>0</v>
      </c>
      <c r="OQ125">
        <f t="shared" si="280"/>
        <v>0.16304622898091889</v>
      </c>
      <c r="OR125">
        <f t="shared" si="281"/>
        <v>0</v>
      </c>
      <c r="OS125">
        <f t="shared" si="200"/>
        <v>0</v>
      </c>
      <c r="PB125">
        <f t="shared" si="201"/>
        <v>0</v>
      </c>
      <c r="PK125">
        <f t="shared" si="202"/>
        <v>0</v>
      </c>
      <c r="QC125">
        <f t="shared" si="203"/>
        <v>0</v>
      </c>
      <c r="QL125">
        <f t="shared" si="204"/>
        <v>0</v>
      </c>
    </row>
    <row r="126" spans="10:454" x14ac:dyDescent="0.25">
      <c r="J126">
        <v>124</v>
      </c>
      <c r="K126">
        <v>357</v>
      </c>
      <c r="L126">
        <f t="shared" si="208"/>
        <v>1.0200817380416887</v>
      </c>
      <c r="M126">
        <f t="shared" si="209"/>
        <v>240.81173556567339</v>
      </c>
      <c r="N126">
        <f t="shared" si="210"/>
        <v>13499.712792261007</v>
      </c>
      <c r="AB126">
        <v>124</v>
      </c>
      <c r="AC126">
        <v>1764</v>
      </c>
      <c r="AD126">
        <f t="shared" si="211"/>
        <v>1.1548967143574564</v>
      </c>
      <c r="AE126">
        <f t="shared" si="212"/>
        <v>1857.4560897271183</v>
      </c>
      <c r="BL126">
        <v>124</v>
      </c>
      <c r="BM126">
        <v>20</v>
      </c>
      <c r="BN126">
        <f t="shared" si="216"/>
        <v>0.56759255858730917</v>
      </c>
      <c r="BO126">
        <f t="shared" si="217"/>
        <v>0</v>
      </c>
      <c r="BP126">
        <f t="shared" si="166"/>
        <v>400</v>
      </c>
      <c r="CV126">
        <v>124</v>
      </c>
      <c r="CW126">
        <v>-8.215000000000181</v>
      </c>
      <c r="CX126">
        <f t="shared" si="220"/>
        <v>0.86415380895519311</v>
      </c>
      <c r="CY126">
        <f t="shared" si="221"/>
        <v>0</v>
      </c>
      <c r="CZ126">
        <f t="shared" si="168"/>
        <v>67.486225000002975</v>
      </c>
      <c r="DE126">
        <v>124</v>
      </c>
      <c r="DF126">
        <v>0</v>
      </c>
      <c r="DG126">
        <f t="shared" si="222"/>
        <v>0.32146316316232476</v>
      </c>
      <c r="DH126">
        <f t="shared" si="223"/>
        <v>0</v>
      </c>
      <c r="DI126">
        <f t="shared" si="169"/>
        <v>0</v>
      </c>
      <c r="EO126">
        <v>124</v>
      </c>
      <c r="EP126">
        <v>178.35977011494253</v>
      </c>
      <c r="EQ126">
        <f t="shared" si="228"/>
        <v>0.9980870754489688</v>
      </c>
      <c r="ER126">
        <f t="shared" si="229"/>
        <v>0</v>
      </c>
      <c r="ES126">
        <f t="shared" si="172"/>
        <v>31812.207595455147</v>
      </c>
      <c r="EX126">
        <v>124</v>
      </c>
      <c r="EY126">
        <v>16</v>
      </c>
      <c r="EZ126">
        <f t="shared" si="230"/>
        <v>0.39926963582514724</v>
      </c>
      <c r="FA126">
        <f t="shared" si="231"/>
        <v>0</v>
      </c>
      <c r="FB126">
        <f t="shared" si="173"/>
        <v>256</v>
      </c>
      <c r="GQ126">
        <v>124</v>
      </c>
      <c r="GR126">
        <v>215.97752808988764</v>
      </c>
      <c r="GS126">
        <f t="shared" si="240"/>
        <v>0.91359307021702429</v>
      </c>
      <c r="GT126">
        <f t="shared" si="241"/>
        <v>0</v>
      </c>
      <c r="GU126">
        <f t="shared" si="178"/>
        <v>46646.292639818203</v>
      </c>
      <c r="GZ126">
        <v>124</v>
      </c>
      <c r="HA126">
        <v>4.59375</v>
      </c>
      <c r="HB126">
        <f t="shared" si="242"/>
        <v>0.79487179487179482</v>
      </c>
      <c r="HC126">
        <f t="shared" si="243"/>
        <v>0</v>
      </c>
      <c r="HD126">
        <f t="shared" si="179"/>
        <v>21.1025390625</v>
      </c>
      <c r="HI126">
        <v>124</v>
      </c>
      <c r="HJ126">
        <v>4</v>
      </c>
      <c r="HK126">
        <f t="shared" si="244"/>
        <v>0.44285714285714284</v>
      </c>
      <c r="HL126">
        <f t="shared" si="245"/>
        <v>0</v>
      </c>
      <c r="HM126">
        <f t="shared" si="180"/>
        <v>16</v>
      </c>
      <c r="HR126">
        <v>203</v>
      </c>
      <c r="HS126">
        <v>48.1</v>
      </c>
      <c r="HT126" t="e">
        <f t="shared" si="246"/>
        <v>#DIV/0!</v>
      </c>
      <c r="HU126" t="e">
        <f t="shared" si="247"/>
        <v>#NUM!</v>
      </c>
      <c r="HV126" t="e">
        <f t="shared" si="181"/>
        <v>#NUM!</v>
      </c>
      <c r="IA126">
        <v>124</v>
      </c>
      <c r="IB126">
        <v>0</v>
      </c>
      <c r="IC126">
        <f t="shared" si="248"/>
        <v>0.19019919014873879</v>
      </c>
      <c r="ID126">
        <f t="shared" si="249"/>
        <v>0</v>
      </c>
      <c r="IE126">
        <f t="shared" si="182"/>
        <v>0</v>
      </c>
      <c r="IJ126">
        <v>124</v>
      </c>
      <c r="IK126">
        <v>51.8</v>
      </c>
      <c r="IL126">
        <f t="shared" si="250"/>
        <v>0.17272900421766149</v>
      </c>
      <c r="IM126">
        <f t="shared" si="251"/>
        <v>0</v>
      </c>
      <c r="IN126">
        <f t="shared" si="183"/>
        <v>2683.24</v>
      </c>
      <c r="IS126">
        <v>124</v>
      </c>
      <c r="IT126">
        <v>3146</v>
      </c>
      <c r="IU126">
        <f t="shared" si="252"/>
        <v>1.4195579857849832</v>
      </c>
      <c r="IV126">
        <f t="shared" si="253"/>
        <v>5031.162467988438</v>
      </c>
      <c r="KB126">
        <v>124</v>
      </c>
      <c r="KC126">
        <v>3129.9</v>
      </c>
      <c r="KD126">
        <f t="shared" si="258"/>
        <v>1.2661442807839158</v>
      </c>
      <c r="KE126">
        <f t="shared" si="259"/>
        <v>3191.4900011843365</v>
      </c>
      <c r="KF126">
        <f t="shared" si="187"/>
        <v>3793.328245886561</v>
      </c>
      <c r="KK126">
        <v>124</v>
      </c>
      <c r="KL126">
        <v>20</v>
      </c>
      <c r="KM126">
        <f t="shared" si="260"/>
        <v>0.67291315018824427</v>
      </c>
      <c r="KN126">
        <f t="shared" si="261"/>
        <v>0</v>
      </c>
      <c r="KO126">
        <f t="shared" si="188"/>
        <v>400</v>
      </c>
      <c r="KT126">
        <v>124</v>
      </c>
      <c r="KU126">
        <v>-21.409803921568781</v>
      </c>
      <c r="KV126">
        <f t="shared" si="262"/>
        <v>0.259645285333369</v>
      </c>
      <c r="KW126">
        <f t="shared" si="263"/>
        <v>0</v>
      </c>
      <c r="KX126">
        <f t="shared" si="189"/>
        <v>458.37970396002191</v>
      </c>
      <c r="LC126">
        <v>124</v>
      </c>
      <c r="LD126">
        <v>13</v>
      </c>
      <c r="LE126">
        <f t="shared" si="264"/>
        <v>0.13274025749872714</v>
      </c>
      <c r="LF126">
        <f t="shared" si="265"/>
        <v>0</v>
      </c>
      <c r="LG126">
        <f t="shared" si="190"/>
        <v>169</v>
      </c>
      <c r="LL126">
        <v>124</v>
      </c>
      <c r="LM126">
        <v>2440</v>
      </c>
      <c r="LN126">
        <f t="shared" si="266"/>
        <v>1.1997976139978632</v>
      </c>
      <c r="LO126">
        <f t="shared" si="267"/>
        <v>2395.8887467222407</v>
      </c>
      <c r="LP126">
        <f t="shared" si="191"/>
        <v>1945.802665734627</v>
      </c>
      <c r="LY126">
        <f t="shared" si="192"/>
        <v>0</v>
      </c>
      <c r="MH126">
        <f t="shared" si="193"/>
        <v>0</v>
      </c>
      <c r="MM126">
        <v>124</v>
      </c>
      <c r="MN126">
        <v>-8</v>
      </c>
      <c r="MO126">
        <f t="shared" si="270"/>
        <v>0.54337171185860189</v>
      </c>
      <c r="MP126">
        <f t="shared" si="271"/>
        <v>0</v>
      </c>
      <c r="MQ126">
        <f t="shared" si="194"/>
        <v>64</v>
      </c>
      <c r="MZ126">
        <f t="shared" si="195"/>
        <v>0</v>
      </c>
      <c r="NI126">
        <f t="shared" si="196"/>
        <v>0</v>
      </c>
      <c r="NR126">
        <f t="shared" si="197"/>
        <v>0</v>
      </c>
      <c r="NW126">
        <v>124</v>
      </c>
      <c r="NX126">
        <v>-10.19494949494959</v>
      </c>
      <c r="NY126" t="e">
        <f t="shared" si="276"/>
        <v>#DIV/0!</v>
      </c>
      <c r="NZ126" t="e">
        <f t="shared" si="277"/>
        <v>#NUM!</v>
      </c>
      <c r="OA126" t="e">
        <f t="shared" si="198"/>
        <v>#NUM!</v>
      </c>
      <c r="OF126">
        <v>124</v>
      </c>
      <c r="OG126">
        <f>144-(136)</f>
        <v>8</v>
      </c>
      <c r="OH126">
        <f t="shared" si="278"/>
        <v>0.15910999995965031</v>
      </c>
      <c r="OI126">
        <f t="shared" si="279"/>
        <v>0</v>
      </c>
      <c r="OJ126">
        <f t="shared" si="199"/>
        <v>64</v>
      </c>
      <c r="OO126">
        <v>124</v>
      </c>
      <c r="OP126">
        <v>0</v>
      </c>
      <c r="OQ126">
        <f t="shared" si="280"/>
        <v>0.16437180807832472</v>
      </c>
      <c r="OR126">
        <f t="shared" si="281"/>
        <v>0</v>
      </c>
      <c r="OS126">
        <f t="shared" si="200"/>
        <v>0</v>
      </c>
      <c r="PB126">
        <f t="shared" si="201"/>
        <v>0</v>
      </c>
      <c r="PK126">
        <f t="shared" si="202"/>
        <v>0</v>
      </c>
      <c r="QC126">
        <f t="shared" si="203"/>
        <v>0</v>
      </c>
      <c r="QL126">
        <f t="shared" si="204"/>
        <v>0</v>
      </c>
    </row>
    <row r="127" spans="10:454" x14ac:dyDescent="0.25">
      <c r="J127">
        <v>125</v>
      </c>
      <c r="K127">
        <v>414</v>
      </c>
      <c r="L127">
        <f t="shared" si="208"/>
        <v>1.0283082036710571</v>
      </c>
      <c r="M127">
        <f t="shared" si="209"/>
        <v>339.46004288185571</v>
      </c>
      <c r="N127">
        <f t="shared" si="210"/>
        <v>5556.2052071747894</v>
      </c>
      <c r="AB127">
        <v>125</v>
      </c>
      <c r="AC127">
        <v>1884</v>
      </c>
      <c r="AD127">
        <f t="shared" si="211"/>
        <v>1.1642103975377585</v>
      </c>
      <c r="AE127">
        <f t="shared" si="212"/>
        <v>1969.1418515123444</v>
      </c>
      <c r="BL127">
        <v>125</v>
      </c>
      <c r="BM127">
        <v>20</v>
      </c>
      <c r="BN127">
        <f t="shared" si="216"/>
        <v>0.57216991793075522</v>
      </c>
      <c r="BO127">
        <f t="shared" si="217"/>
        <v>0</v>
      </c>
      <c r="BP127">
        <f t="shared" si="166"/>
        <v>400</v>
      </c>
      <c r="CV127">
        <v>125</v>
      </c>
      <c r="CW127">
        <v>-8.215000000000181</v>
      </c>
      <c r="CX127">
        <f t="shared" si="220"/>
        <v>0.87112279128547687</v>
      </c>
      <c r="CY127">
        <f t="shared" si="221"/>
        <v>0</v>
      </c>
      <c r="CZ127">
        <f t="shared" si="168"/>
        <v>67.486225000002975</v>
      </c>
      <c r="DE127">
        <v>125</v>
      </c>
      <c r="DF127">
        <v>0</v>
      </c>
      <c r="DG127">
        <f t="shared" si="222"/>
        <v>0.32405560802653705</v>
      </c>
      <c r="DH127">
        <f t="shared" si="223"/>
        <v>0</v>
      </c>
      <c r="DI127">
        <f t="shared" si="169"/>
        <v>0</v>
      </c>
      <c r="EO127">
        <v>125</v>
      </c>
      <c r="EP127">
        <v>218.35977011494253</v>
      </c>
      <c r="EQ127">
        <f t="shared" si="228"/>
        <v>1.0061361647671057</v>
      </c>
      <c r="ER127">
        <f t="shared" si="229"/>
        <v>73.582300706049281</v>
      </c>
      <c r="ES127">
        <f t="shared" si="172"/>
        <v>20960.515648443019</v>
      </c>
      <c r="EX127">
        <v>125</v>
      </c>
      <c r="EY127">
        <v>4</v>
      </c>
      <c r="EZ127">
        <f t="shared" si="230"/>
        <v>0.40248955224309196</v>
      </c>
      <c r="FA127">
        <f t="shared" si="231"/>
        <v>0</v>
      </c>
      <c r="FB127">
        <f t="shared" si="173"/>
        <v>16</v>
      </c>
      <c r="GQ127">
        <v>125</v>
      </c>
      <c r="GR127">
        <v>232.97752808988764</v>
      </c>
      <c r="GS127">
        <f t="shared" si="240"/>
        <v>0.92096075626716167</v>
      </c>
      <c r="GT127">
        <f t="shared" si="241"/>
        <v>0</v>
      </c>
      <c r="GU127">
        <f t="shared" si="178"/>
        <v>54278.528594874384</v>
      </c>
      <c r="GZ127">
        <v>125</v>
      </c>
      <c r="HA127">
        <v>11.59375</v>
      </c>
      <c r="HB127">
        <f t="shared" si="242"/>
        <v>0.80128205128205132</v>
      </c>
      <c r="HC127">
        <f t="shared" si="243"/>
        <v>0</v>
      </c>
      <c r="HD127">
        <f t="shared" si="179"/>
        <v>134.4150390625</v>
      </c>
      <c r="HI127">
        <v>125</v>
      </c>
      <c r="HJ127">
        <v>4</v>
      </c>
      <c r="HK127">
        <f t="shared" si="244"/>
        <v>0.44642857142857145</v>
      </c>
      <c r="HL127">
        <f t="shared" si="245"/>
        <v>0</v>
      </c>
      <c r="HM127">
        <f t="shared" si="180"/>
        <v>16</v>
      </c>
      <c r="HR127">
        <v>204</v>
      </c>
      <c r="HS127">
        <v>45.9</v>
      </c>
      <c r="HT127" t="e">
        <f t="shared" si="246"/>
        <v>#DIV/0!</v>
      </c>
      <c r="HU127" t="e">
        <f t="shared" si="247"/>
        <v>#NUM!</v>
      </c>
      <c r="HV127" t="e">
        <f t="shared" si="181"/>
        <v>#NUM!</v>
      </c>
      <c r="IA127">
        <v>125</v>
      </c>
      <c r="IB127">
        <v>4</v>
      </c>
      <c r="IC127">
        <f t="shared" si="248"/>
        <v>0.19173305458542217</v>
      </c>
      <c r="ID127">
        <f t="shared" si="249"/>
        <v>0</v>
      </c>
      <c r="IE127">
        <f t="shared" si="182"/>
        <v>16</v>
      </c>
      <c r="IJ127">
        <v>125</v>
      </c>
      <c r="IK127">
        <v>-16.100000000000001</v>
      </c>
      <c r="IL127">
        <f t="shared" si="250"/>
        <v>0.17412198005812649</v>
      </c>
      <c r="IM127">
        <f t="shared" si="251"/>
        <v>0</v>
      </c>
      <c r="IN127">
        <f t="shared" si="183"/>
        <v>259.21000000000004</v>
      </c>
      <c r="IS127">
        <v>125</v>
      </c>
      <c r="IT127">
        <v>3226</v>
      </c>
      <c r="IU127">
        <f t="shared" si="252"/>
        <v>1.4310060340574426</v>
      </c>
      <c r="IV127">
        <f t="shared" si="253"/>
        <v>5168.4426360499656</v>
      </c>
      <c r="KB127">
        <v>125</v>
      </c>
      <c r="KC127">
        <v>3259.9</v>
      </c>
      <c r="KD127">
        <f t="shared" si="258"/>
        <v>1.2763551217579796</v>
      </c>
      <c r="KE127">
        <f t="shared" si="259"/>
        <v>3313.9341009651853</v>
      </c>
      <c r="KF127">
        <f t="shared" si="187"/>
        <v>2919.684067115827</v>
      </c>
      <c r="KK127">
        <v>125</v>
      </c>
      <c r="KL127">
        <v>48.1</v>
      </c>
      <c r="KM127">
        <f t="shared" si="260"/>
        <v>0.67833986914137523</v>
      </c>
      <c r="KN127">
        <f t="shared" si="261"/>
        <v>0</v>
      </c>
      <c r="KO127">
        <f t="shared" si="188"/>
        <v>2313.61</v>
      </c>
      <c r="KT127">
        <v>125</v>
      </c>
      <c r="KU127">
        <v>-21.409803921568781</v>
      </c>
      <c r="KV127">
        <f t="shared" si="262"/>
        <v>0.2617391989247671</v>
      </c>
      <c r="KW127">
        <f t="shared" si="263"/>
        <v>0</v>
      </c>
      <c r="KX127">
        <f t="shared" si="189"/>
        <v>458.37970396002191</v>
      </c>
      <c r="LC127">
        <v>125</v>
      </c>
      <c r="LD127">
        <v>24</v>
      </c>
      <c r="LE127">
        <f t="shared" si="264"/>
        <v>0.13381074344629751</v>
      </c>
      <c r="LF127">
        <f t="shared" si="265"/>
        <v>0</v>
      </c>
      <c r="LG127">
        <f t="shared" si="190"/>
        <v>576</v>
      </c>
      <c r="LL127">
        <v>125</v>
      </c>
      <c r="LM127">
        <v>2520</v>
      </c>
      <c r="LN127">
        <f t="shared" si="266"/>
        <v>1.2094734012075234</v>
      </c>
      <c r="LO127">
        <f t="shared" si="267"/>
        <v>2511.9167073542017</v>
      </c>
      <c r="LP127">
        <f t="shared" si="191"/>
        <v>65.33961999761749</v>
      </c>
      <c r="LY127">
        <f t="shared" si="192"/>
        <v>0</v>
      </c>
      <c r="MH127">
        <f t="shared" si="193"/>
        <v>0</v>
      </c>
      <c r="MM127">
        <v>125</v>
      </c>
      <c r="MN127">
        <v>4</v>
      </c>
      <c r="MO127">
        <f t="shared" si="270"/>
        <v>0.54775374179294545</v>
      </c>
      <c r="MP127">
        <f t="shared" si="271"/>
        <v>0</v>
      </c>
      <c r="MQ127">
        <f t="shared" si="194"/>
        <v>16</v>
      </c>
      <c r="MZ127">
        <f t="shared" si="195"/>
        <v>0</v>
      </c>
      <c r="NI127">
        <f t="shared" si="196"/>
        <v>0</v>
      </c>
      <c r="NR127">
        <f t="shared" si="197"/>
        <v>0</v>
      </c>
      <c r="NW127">
        <v>125</v>
      </c>
      <c r="NX127">
        <v>-6.19494949494959</v>
      </c>
      <c r="NY127" t="e">
        <f t="shared" si="276"/>
        <v>#DIV/0!</v>
      </c>
      <c r="NZ127" t="e">
        <f t="shared" si="277"/>
        <v>#NUM!</v>
      </c>
      <c r="OA127" t="e">
        <f t="shared" si="198"/>
        <v>#NUM!</v>
      </c>
      <c r="OF127">
        <v>125</v>
      </c>
      <c r="OG127">
        <f>148-(136)</f>
        <v>12</v>
      </c>
      <c r="OH127">
        <f t="shared" si="278"/>
        <v>0.16039314512061523</v>
      </c>
      <c r="OI127">
        <f t="shared" si="279"/>
        <v>0</v>
      </c>
      <c r="OJ127">
        <f t="shared" si="199"/>
        <v>144</v>
      </c>
      <c r="OO127">
        <v>125</v>
      </c>
      <c r="OP127">
        <v>0</v>
      </c>
      <c r="OQ127">
        <f t="shared" si="280"/>
        <v>0.16569738717573057</v>
      </c>
      <c r="OR127">
        <f t="shared" si="281"/>
        <v>0</v>
      </c>
      <c r="OS127">
        <f t="shared" si="200"/>
        <v>0</v>
      </c>
      <c r="PB127">
        <f t="shared" si="201"/>
        <v>0</v>
      </c>
      <c r="PK127">
        <f t="shared" si="202"/>
        <v>0</v>
      </c>
      <c r="QC127">
        <f t="shared" si="203"/>
        <v>0</v>
      </c>
      <c r="QL127">
        <f t="shared" si="204"/>
        <v>0</v>
      </c>
    </row>
    <row r="128" spans="10:454" x14ac:dyDescent="0.25">
      <c r="J128">
        <v>126</v>
      </c>
      <c r="K128">
        <v>474</v>
      </c>
      <c r="L128">
        <f t="shared" si="208"/>
        <v>1.0365346693004256</v>
      </c>
      <c r="M128">
        <f t="shared" si="209"/>
        <v>438.10835019803807</v>
      </c>
      <c r="N128">
        <f t="shared" si="210"/>
        <v>1288.210525506674</v>
      </c>
      <c r="AB128">
        <v>126</v>
      </c>
      <c r="AC128">
        <v>2034</v>
      </c>
      <c r="AD128">
        <f t="shared" si="211"/>
        <v>1.1735240807180605</v>
      </c>
      <c r="AE128">
        <f t="shared" si="212"/>
        <v>2080.8276132975707</v>
      </c>
      <c r="BL128">
        <v>126</v>
      </c>
      <c r="BM128">
        <v>20</v>
      </c>
      <c r="BN128">
        <f t="shared" si="216"/>
        <v>0.57674727727420128</v>
      </c>
      <c r="BO128">
        <f t="shared" si="217"/>
        <v>0</v>
      </c>
      <c r="BP128">
        <f t="shared" si="166"/>
        <v>400</v>
      </c>
      <c r="CV128">
        <v>126</v>
      </c>
      <c r="CW128">
        <v>-8.215000000000181</v>
      </c>
      <c r="CX128">
        <f t="shared" si="220"/>
        <v>0.87809177361576074</v>
      </c>
      <c r="CY128">
        <f t="shared" si="221"/>
        <v>0</v>
      </c>
      <c r="CZ128">
        <f t="shared" si="168"/>
        <v>67.486225000002975</v>
      </c>
      <c r="DE128">
        <v>126</v>
      </c>
      <c r="DF128">
        <v>0</v>
      </c>
      <c r="DG128">
        <f t="shared" si="222"/>
        <v>0.32664805289074939</v>
      </c>
      <c r="DH128">
        <f t="shared" si="223"/>
        <v>0</v>
      </c>
      <c r="DI128">
        <f t="shared" si="169"/>
        <v>0</v>
      </c>
      <c r="EO128">
        <v>126</v>
      </c>
      <c r="EP128">
        <v>235.35977011494253</v>
      </c>
      <c r="EQ128">
        <f t="shared" si="228"/>
        <v>1.0141852540852425</v>
      </c>
      <c r="ER128">
        <f t="shared" si="229"/>
        <v>170.10358608482517</v>
      </c>
      <c r="ES128">
        <f t="shared" si="172"/>
        <v>4258.3695541725447</v>
      </c>
      <c r="EX128">
        <v>126</v>
      </c>
      <c r="EY128">
        <v>19.999999999999993</v>
      </c>
      <c r="EZ128">
        <f t="shared" si="230"/>
        <v>0.40570946866103669</v>
      </c>
      <c r="FA128">
        <f t="shared" si="231"/>
        <v>0</v>
      </c>
      <c r="FB128">
        <f t="shared" si="173"/>
        <v>399.99999999999972</v>
      </c>
      <c r="GQ128">
        <v>126</v>
      </c>
      <c r="GR128">
        <v>248.97752808988764</v>
      </c>
      <c r="GS128">
        <f t="shared" si="240"/>
        <v>0.92832844231729894</v>
      </c>
      <c r="GT128">
        <f t="shared" si="241"/>
        <v>0</v>
      </c>
      <c r="GU128">
        <f t="shared" si="178"/>
        <v>61989.809493750792</v>
      </c>
      <c r="GZ128">
        <v>126</v>
      </c>
      <c r="HA128">
        <v>11.59375</v>
      </c>
      <c r="HB128">
        <f t="shared" si="242"/>
        <v>0.80769230769230771</v>
      </c>
      <c r="HC128">
        <f t="shared" si="243"/>
        <v>0</v>
      </c>
      <c r="HD128">
        <f t="shared" si="179"/>
        <v>134.4150390625</v>
      </c>
      <c r="HI128">
        <v>126</v>
      </c>
      <c r="HJ128">
        <v>4</v>
      </c>
      <c r="HK128">
        <f t="shared" si="244"/>
        <v>0.45</v>
      </c>
      <c r="HL128">
        <f t="shared" si="245"/>
        <v>0</v>
      </c>
      <c r="HM128">
        <f t="shared" si="180"/>
        <v>16</v>
      </c>
      <c r="HR128">
        <v>205</v>
      </c>
      <c r="HS128">
        <v>50</v>
      </c>
      <c r="HT128" t="e">
        <f t="shared" si="246"/>
        <v>#DIV/0!</v>
      </c>
      <c r="HU128" t="e">
        <f t="shared" si="247"/>
        <v>#NUM!</v>
      </c>
      <c r="HV128" t="e">
        <f t="shared" si="181"/>
        <v>#NUM!</v>
      </c>
      <c r="IA128">
        <v>126</v>
      </c>
      <c r="IB128">
        <v>0</v>
      </c>
      <c r="IC128">
        <f t="shared" si="248"/>
        <v>0.19326691902210555</v>
      </c>
      <c r="ID128">
        <f t="shared" si="249"/>
        <v>0</v>
      </c>
      <c r="IE128">
        <f t="shared" si="182"/>
        <v>0</v>
      </c>
      <c r="IJ128">
        <v>126</v>
      </c>
      <c r="IK128">
        <v>-20.100000000000001</v>
      </c>
      <c r="IL128">
        <f t="shared" si="250"/>
        <v>0.17551495589859151</v>
      </c>
      <c r="IM128">
        <f t="shared" si="251"/>
        <v>0</v>
      </c>
      <c r="IN128">
        <f t="shared" si="183"/>
        <v>404.01000000000005</v>
      </c>
      <c r="IS128">
        <v>126</v>
      </c>
      <c r="IT128">
        <v>3296</v>
      </c>
      <c r="IU128">
        <f t="shared" si="252"/>
        <v>1.4424540823299021</v>
      </c>
      <c r="IV128">
        <f t="shared" si="253"/>
        <v>5305.7228041114931</v>
      </c>
      <c r="KB128">
        <v>126</v>
      </c>
      <c r="KC128">
        <v>3449.9</v>
      </c>
      <c r="KD128">
        <f t="shared" si="258"/>
        <v>1.2865659627320434</v>
      </c>
      <c r="KE128">
        <f t="shared" si="259"/>
        <v>3436.3782007460345</v>
      </c>
      <c r="KF128">
        <f t="shared" si="187"/>
        <v>182.83905506454417</v>
      </c>
      <c r="KK128">
        <v>126</v>
      </c>
      <c r="KL128">
        <v>0</v>
      </c>
      <c r="KM128">
        <f t="shared" si="260"/>
        <v>0.6837665880945063</v>
      </c>
      <c r="KN128">
        <f t="shared" si="261"/>
        <v>0</v>
      </c>
      <c r="KO128">
        <f t="shared" si="188"/>
        <v>0</v>
      </c>
      <c r="KT128">
        <v>126</v>
      </c>
      <c r="KU128">
        <v>-61.309803921568786</v>
      </c>
      <c r="KV128">
        <f t="shared" si="262"/>
        <v>0.26383311251616526</v>
      </c>
      <c r="KW128">
        <f t="shared" si="263"/>
        <v>0</v>
      </c>
      <c r="KX128">
        <f t="shared" si="189"/>
        <v>3758.8920569012112</v>
      </c>
      <c r="LC128">
        <v>126</v>
      </c>
      <c r="LD128">
        <v>8</v>
      </c>
      <c r="LE128">
        <f t="shared" si="264"/>
        <v>0.1348812293938679</v>
      </c>
      <c r="LF128">
        <f t="shared" si="265"/>
        <v>0</v>
      </c>
      <c r="LG128">
        <f t="shared" si="190"/>
        <v>64</v>
      </c>
      <c r="LL128">
        <v>126</v>
      </c>
      <c r="LM128">
        <v>2650</v>
      </c>
      <c r="LN128">
        <f t="shared" si="266"/>
        <v>1.2191491884171837</v>
      </c>
      <c r="LO128">
        <f t="shared" si="267"/>
        <v>2627.9446679861626</v>
      </c>
      <c r="LP128">
        <f t="shared" si="191"/>
        <v>486.43767024060156</v>
      </c>
      <c r="LY128">
        <f t="shared" si="192"/>
        <v>0</v>
      </c>
      <c r="MH128">
        <f t="shared" si="193"/>
        <v>0</v>
      </c>
      <c r="MM128">
        <v>126</v>
      </c>
      <c r="MN128">
        <v>-4</v>
      </c>
      <c r="MO128">
        <f t="shared" si="270"/>
        <v>0.552135771727289</v>
      </c>
      <c r="MP128">
        <f t="shared" si="271"/>
        <v>0</v>
      </c>
      <c r="MQ128">
        <f t="shared" si="194"/>
        <v>16</v>
      </c>
      <c r="MZ128">
        <f t="shared" si="195"/>
        <v>0</v>
      </c>
      <c r="NI128">
        <f t="shared" si="196"/>
        <v>0</v>
      </c>
      <c r="NR128">
        <f t="shared" si="197"/>
        <v>0</v>
      </c>
      <c r="NW128">
        <v>126</v>
      </c>
      <c r="NX128">
        <v>-2.19494949494959</v>
      </c>
      <c r="NY128" t="e">
        <f t="shared" si="276"/>
        <v>#DIV/0!</v>
      </c>
      <c r="NZ128" t="e">
        <f t="shared" si="277"/>
        <v>#NUM!</v>
      </c>
      <c r="OA128" t="e">
        <f t="shared" si="198"/>
        <v>#NUM!</v>
      </c>
      <c r="OF128">
        <v>126</v>
      </c>
      <c r="OG128">
        <f>136-(136)</f>
        <v>0</v>
      </c>
      <c r="OH128">
        <f t="shared" si="278"/>
        <v>0.16167629028158015</v>
      </c>
      <c r="OI128">
        <f t="shared" si="279"/>
        <v>0</v>
      </c>
      <c r="OJ128">
        <f t="shared" si="199"/>
        <v>0</v>
      </c>
      <c r="OO128">
        <v>126</v>
      </c>
      <c r="OP128">
        <v>0</v>
      </c>
      <c r="OQ128">
        <f t="shared" si="280"/>
        <v>0.16702296627313643</v>
      </c>
      <c r="OR128">
        <f t="shared" si="281"/>
        <v>0</v>
      </c>
      <c r="OS128">
        <f t="shared" si="200"/>
        <v>0</v>
      </c>
      <c r="PB128">
        <f t="shared" si="201"/>
        <v>0</v>
      </c>
      <c r="PK128">
        <f t="shared" si="202"/>
        <v>0</v>
      </c>
      <c r="QC128">
        <f t="shared" si="203"/>
        <v>0</v>
      </c>
      <c r="QL128">
        <f t="shared" si="204"/>
        <v>0</v>
      </c>
    </row>
    <row r="129" spans="10:454" x14ac:dyDescent="0.25">
      <c r="J129">
        <v>127</v>
      </c>
      <c r="K129">
        <v>544</v>
      </c>
      <c r="L129">
        <f t="shared" si="208"/>
        <v>1.0447611349297941</v>
      </c>
      <c r="M129">
        <f t="shared" si="209"/>
        <v>536.75665751422036</v>
      </c>
      <c r="N129">
        <f t="shared" si="210"/>
        <v>52.46601036630031</v>
      </c>
      <c r="AB129">
        <v>127</v>
      </c>
      <c r="AC129">
        <v>2114</v>
      </c>
      <c r="AD129">
        <f t="shared" si="211"/>
        <v>1.1828377638983627</v>
      </c>
      <c r="AE129">
        <f t="shared" si="212"/>
        <v>2192.5133750827968</v>
      </c>
      <c r="BL129">
        <v>127</v>
      </c>
      <c r="BM129">
        <v>20</v>
      </c>
      <c r="BN129">
        <f t="shared" si="216"/>
        <v>0.58132463661764733</v>
      </c>
      <c r="BO129">
        <f t="shared" si="217"/>
        <v>0</v>
      </c>
      <c r="BP129">
        <f t="shared" si="166"/>
        <v>400</v>
      </c>
      <c r="CV129">
        <v>127</v>
      </c>
      <c r="CW129">
        <v>-4.215000000000181</v>
      </c>
      <c r="CX129">
        <f t="shared" si="220"/>
        <v>0.8850607559460445</v>
      </c>
      <c r="CY129">
        <f t="shared" si="221"/>
        <v>0</v>
      </c>
      <c r="CZ129">
        <f t="shared" si="168"/>
        <v>17.766225000001526</v>
      </c>
      <c r="DE129">
        <v>127</v>
      </c>
      <c r="DF129">
        <v>0</v>
      </c>
      <c r="DG129">
        <f t="shared" si="222"/>
        <v>0.32924049775496167</v>
      </c>
      <c r="DH129">
        <f t="shared" si="223"/>
        <v>0</v>
      </c>
      <c r="DI129">
        <f t="shared" si="169"/>
        <v>0</v>
      </c>
      <c r="EO129">
        <v>127</v>
      </c>
      <c r="EP129">
        <v>262.35977011494253</v>
      </c>
      <c r="EQ129">
        <f t="shared" si="228"/>
        <v>1.0222343434033794</v>
      </c>
      <c r="ER129">
        <f t="shared" si="229"/>
        <v>266.62487146360104</v>
      </c>
      <c r="ES129">
        <f t="shared" si="172"/>
        <v>18.191089514328592</v>
      </c>
      <c r="EX129">
        <v>127</v>
      </c>
      <c r="EY129">
        <v>8</v>
      </c>
      <c r="EZ129">
        <f t="shared" si="230"/>
        <v>0.40892938507898141</v>
      </c>
      <c r="FA129">
        <f t="shared" si="231"/>
        <v>0</v>
      </c>
      <c r="FB129">
        <f t="shared" si="173"/>
        <v>64</v>
      </c>
      <c r="GQ129">
        <v>127</v>
      </c>
      <c r="GR129">
        <v>272.97752808988764</v>
      </c>
      <c r="GS129">
        <f t="shared" si="240"/>
        <v>0.93569612836743621</v>
      </c>
      <c r="GT129">
        <f t="shared" si="241"/>
        <v>0</v>
      </c>
      <c r="GU129">
        <f t="shared" si="178"/>
        <v>74516.730842065401</v>
      </c>
      <c r="GZ129">
        <v>127</v>
      </c>
      <c r="HA129">
        <v>21.09375</v>
      </c>
      <c r="HB129">
        <f t="shared" si="242"/>
        <v>0.8141025641025641</v>
      </c>
      <c r="HC129">
        <f t="shared" si="243"/>
        <v>0</v>
      </c>
      <c r="HD129">
        <f t="shared" si="179"/>
        <v>444.9462890625</v>
      </c>
      <c r="HI129">
        <v>127</v>
      </c>
      <c r="HJ129">
        <v>4</v>
      </c>
      <c r="HK129">
        <f t="shared" si="244"/>
        <v>0.45357142857142857</v>
      </c>
      <c r="HL129">
        <f t="shared" si="245"/>
        <v>0</v>
      </c>
      <c r="HM129">
        <f t="shared" si="180"/>
        <v>16</v>
      </c>
      <c r="HR129">
        <v>206</v>
      </c>
      <c r="HS129">
        <v>48.1</v>
      </c>
      <c r="HT129" t="e">
        <f t="shared" si="246"/>
        <v>#DIV/0!</v>
      </c>
      <c r="HU129" t="e">
        <f t="shared" si="247"/>
        <v>#NUM!</v>
      </c>
      <c r="HV129" t="e">
        <f t="shared" si="181"/>
        <v>#NUM!</v>
      </c>
      <c r="IA129">
        <v>127</v>
      </c>
      <c r="IB129">
        <v>0</v>
      </c>
      <c r="IC129">
        <f t="shared" si="248"/>
        <v>0.19480078345878893</v>
      </c>
      <c r="ID129">
        <f t="shared" si="249"/>
        <v>0</v>
      </c>
      <c r="IE129">
        <f t="shared" si="182"/>
        <v>0</v>
      </c>
      <c r="IJ129">
        <v>127</v>
      </c>
      <c r="IK129">
        <v>-16.100000000000001</v>
      </c>
      <c r="IL129">
        <f t="shared" si="250"/>
        <v>0.17690793173905653</v>
      </c>
      <c r="IM129">
        <f t="shared" si="251"/>
        <v>0</v>
      </c>
      <c r="IN129">
        <f t="shared" si="183"/>
        <v>259.21000000000004</v>
      </c>
      <c r="IS129">
        <v>127</v>
      </c>
      <c r="IT129">
        <v>3396</v>
      </c>
      <c r="IU129">
        <f t="shared" si="252"/>
        <v>1.4539021306023618</v>
      </c>
      <c r="IV129">
        <f t="shared" si="253"/>
        <v>5443.0029721730198</v>
      </c>
      <c r="KB129">
        <v>127</v>
      </c>
      <c r="KC129">
        <v>3509.9</v>
      </c>
      <c r="KD129">
        <f t="shared" si="258"/>
        <v>1.2967768037061072</v>
      </c>
      <c r="KE129">
        <f t="shared" si="259"/>
        <v>3558.8223005268833</v>
      </c>
      <c r="KF129">
        <f t="shared" si="187"/>
        <v>2393.3914888426752</v>
      </c>
      <c r="KK129">
        <v>127</v>
      </c>
      <c r="KL129">
        <v>0</v>
      </c>
      <c r="KM129">
        <f t="shared" si="260"/>
        <v>0.68919330704763726</v>
      </c>
      <c r="KN129">
        <f t="shared" si="261"/>
        <v>0</v>
      </c>
      <c r="KO129">
        <f t="shared" si="188"/>
        <v>0</v>
      </c>
      <c r="KT129">
        <v>127</v>
      </c>
      <c r="KU129">
        <v>30.590196078431219</v>
      </c>
      <c r="KV129">
        <f t="shared" si="262"/>
        <v>0.26592702610756341</v>
      </c>
      <c r="KW129">
        <f t="shared" si="263"/>
        <v>0</v>
      </c>
      <c r="KX129">
        <f t="shared" si="189"/>
        <v>935.76009611686879</v>
      </c>
      <c r="LC129">
        <v>127</v>
      </c>
      <c r="LD129">
        <v>36</v>
      </c>
      <c r="LE129">
        <f t="shared" si="264"/>
        <v>0.13595171534143827</v>
      </c>
      <c r="LF129">
        <f t="shared" si="265"/>
        <v>0</v>
      </c>
      <c r="LG129">
        <f t="shared" si="190"/>
        <v>1296</v>
      </c>
      <c r="LL129">
        <v>127</v>
      </c>
      <c r="LM129">
        <v>2800</v>
      </c>
      <c r="LN129">
        <f t="shared" si="266"/>
        <v>1.2288249756268437</v>
      </c>
      <c r="LO129">
        <f t="shared" si="267"/>
        <v>2743.972628618124</v>
      </c>
      <c r="LP129">
        <f t="shared" si="191"/>
        <v>3139.0663439626619</v>
      </c>
      <c r="LY129">
        <f t="shared" si="192"/>
        <v>0</v>
      </c>
      <c r="MH129">
        <f t="shared" si="193"/>
        <v>0</v>
      </c>
      <c r="MM129">
        <v>127</v>
      </c>
      <c r="MN129">
        <v>-4</v>
      </c>
      <c r="MO129">
        <f t="shared" si="270"/>
        <v>0.55651780166163267</v>
      </c>
      <c r="MP129">
        <f t="shared" si="271"/>
        <v>0</v>
      </c>
      <c r="MQ129">
        <f t="shared" si="194"/>
        <v>16</v>
      </c>
      <c r="MZ129">
        <f t="shared" si="195"/>
        <v>0</v>
      </c>
      <c r="NI129">
        <f t="shared" si="196"/>
        <v>0</v>
      </c>
      <c r="NR129">
        <f t="shared" si="197"/>
        <v>0</v>
      </c>
      <c r="NW129">
        <v>127</v>
      </c>
      <c r="NX129">
        <v>9.80505050505041</v>
      </c>
      <c r="NY129" t="e">
        <f t="shared" si="276"/>
        <v>#DIV/0!</v>
      </c>
      <c r="NZ129" t="e">
        <f t="shared" si="277"/>
        <v>#NUM!</v>
      </c>
      <c r="OA129" t="e">
        <f t="shared" si="198"/>
        <v>#NUM!</v>
      </c>
      <c r="OF129">
        <v>127</v>
      </c>
      <c r="OG129">
        <f>132-(136)</f>
        <v>-4</v>
      </c>
      <c r="OH129">
        <f t="shared" si="278"/>
        <v>0.16295943544254507</v>
      </c>
      <c r="OI129">
        <f t="shared" si="279"/>
        <v>0</v>
      </c>
      <c r="OJ129">
        <f t="shared" si="199"/>
        <v>16</v>
      </c>
      <c r="OO129">
        <v>127</v>
      </c>
      <c r="OP129">
        <v>0</v>
      </c>
      <c r="OQ129">
        <f t="shared" si="280"/>
        <v>0.16834854537054225</v>
      </c>
      <c r="OR129">
        <f t="shared" si="281"/>
        <v>0</v>
      </c>
      <c r="OS129">
        <f t="shared" si="200"/>
        <v>0</v>
      </c>
      <c r="PB129">
        <f t="shared" si="201"/>
        <v>0</v>
      </c>
      <c r="PK129">
        <f t="shared" si="202"/>
        <v>0</v>
      </c>
      <c r="QC129">
        <f t="shared" si="203"/>
        <v>0</v>
      </c>
      <c r="QL129">
        <f t="shared" si="204"/>
        <v>0</v>
      </c>
    </row>
    <row r="130" spans="10:454" x14ac:dyDescent="0.25">
      <c r="J130">
        <v>128</v>
      </c>
      <c r="K130">
        <v>625</v>
      </c>
      <c r="L130">
        <f t="shared" si="208"/>
        <v>1.0529876005591625</v>
      </c>
      <c r="M130">
        <f t="shared" si="209"/>
        <v>635.40496483040272</v>
      </c>
      <c r="N130">
        <f t="shared" si="210"/>
        <v>108.26329312191747</v>
      </c>
      <c r="AB130">
        <v>128</v>
      </c>
      <c r="AC130">
        <v>2234</v>
      </c>
      <c r="AD130">
        <f t="shared" si="211"/>
        <v>1.1921514470786647</v>
      </c>
      <c r="AE130">
        <f t="shared" si="212"/>
        <v>2304.1991368680233</v>
      </c>
      <c r="BL130">
        <v>128</v>
      </c>
      <c r="BM130">
        <v>16</v>
      </c>
      <c r="BN130">
        <f t="shared" si="216"/>
        <v>0.58590199596109338</v>
      </c>
      <c r="BO130">
        <f t="shared" si="217"/>
        <v>0</v>
      </c>
      <c r="BP130">
        <f t="shared" ref="BP130:BP193" si="285">(BO130-BM130)^2</f>
        <v>256</v>
      </c>
      <c r="CV130">
        <v>128</v>
      </c>
      <c r="CW130">
        <v>-8.215000000000181</v>
      </c>
      <c r="CX130">
        <f t="shared" si="220"/>
        <v>0.89202973827632837</v>
      </c>
      <c r="CY130">
        <f t="shared" si="221"/>
        <v>0</v>
      </c>
      <c r="CZ130">
        <f t="shared" ref="CZ130:CZ190" si="286">(CY130-CW130)^2</f>
        <v>67.486225000002975</v>
      </c>
      <c r="DE130">
        <v>128</v>
      </c>
      <c r="DF130">
        <v>0</v>
      </c>
      <c r="DG130">
        <f t="shared" si="222"/>
        <v>0.33183294261917395</v>
      </c>
      <c r="DH130">
        <f t="shared" si="223"/>
        <v>0</v>
      </c>
      <c r="DI130">
        <f t="shared" ref="DI130:DI193" si="287">(DH130-DF130)^2</f>
        <v>0</v>
      </c>
      <c r="EO130">
        <v>128</v>
      </c>
      <c r="EP130">
        <v>293.35977011494253</v>
      </c>
      <c r="EQ130">
        <f t="shared" si="228"/>
        <v>1.0302834327215162</v>
      </c>
      <c r="ER130">
        <f t="shared" si="229"/>
        <v>363.14615684237697</v>
      </c>
      <c r="ES130">
        <f t="shared" ref="ES130:ES163" si="288">(ER130-EP130)^2</f>
        <v>4870.1397724710368</v>
      </c>
      <c r="EX130">
        <v>128</v>
      </c>
      <c r="EY130">
        <v>0</v>
      </c>
      <c r="EZ130">
        <f t="shared" si="230"/>
        <v>0.41214930149692619</v>
      </c>
      <c r="FA130">
        <f t="shared" si="231"/>
        <v>0</v>
      </c>
      <c r="FB130">
        <f t="shared" ref="FB130:FB193" si="289">(FA130-EY130)^2</f>
        <v>0</v>
      </c>
      <c r="GQ130">
        <v>128</v>
      </c>
      <c r="GR130">
        <v>292.97752808988764</v>
      </c>
      <c r="GS130">
        <f t="shared" si="240"/>
        <v>0.94306381441757348</v>
      </c>
      <c r="GT130">
        <f t="shared" si="241"/>
        <v>0</v>
      </c>
      <c r="GU130">
        <f t="shared" ref="GU130:GU181" si="290">(GT130-GR130)^2</f>
        <v>85835.831965660909</v>
      </c>
      <c r="GZ130">
        <v>128</v>
      </c>
      <c r="HA130">
        <v>37.59375</v>
      </c>
      <c r="HB130">
        <f t="shared" si="242"/>
        <v>0.82051282051282048</v>
      </c>
      <c r="HC130">
        <f t="shared" si="243"/>
        <v>0</v>
      </c>
      <c r="HD130">
        <f t="shared" ref="HD130:HD193" si="291">(HC130-HA130)^2</f>
        <v>1413.2900390625</v>
      </c>
      <c r="HI130">
        <v>128</v>
      </c>
      <c r="HJ130">
        <v>4</v>
      </c>
      <c r="HK130">
        <f t="shared" si="244"/>
        <v>0.45714285714285713</v>
      </c>
      <c r="HL130">
        <f t="shared" si="245"/>
        <v>0</v>
      </c>
      <c r="HM130">
        <f t="shared" ref="HM130:HM193" si="292">(HL130-HJ130)^2</f>
        <v>16</v>
      </c>
      <c r="HR130">
        <v>207</v>
      </c>
      <c r="HS130">
        <v>48.1</v>
      </c>
      <c r="HT130" t="e">
        <f t="shared" si="246"/>
        <v>#DIV/0!</v>
      </c>
      <c r="HU130" t="e">
        <f t="shared" si="247"/>
        <v>#NUM!</v>
      </c>
      <c r="HV130" t="e">
        <f t="shared" ref="HV130:HV193" si="293">(HU130-HS130)^2</f>
        <v>#NUM!</v>
      </c>
      <c r="IA130">
        <v>128</v>
      </c>
      <c r="IB130">
        <v>4</v>
      </c>
      <c r="IC130">
        <f t="shared" si="248"/>
        <v>0.19633464789547231</v>
      </c>
      <c r="ID130">
        <f t="shared" si="249"/>
        <v>0</v>
      </c>
      <c r="IE130">
        <f t="shared" ref="IE130:IE193" si="294">(ID130-IB130)^2</f>
        <v>16</v>
      </c>
      <c r="IJ130">
        <v>128</v>
      </c>
      <c r="IK130">
        <v>-20.100000000000001</v>
      </c>
      <c r="IL130">
        <f t="shared" si="250"/>
        <v>0.17830090757952152</v>
      </c>
      <c r="IM130">
        <f t="shared" si="251"/>
        <v>0</v>
      </c>
      <c r="IN130">
        <f t="shared" ref="IN130:IN193" si="295">(IM130-IK130)^2</f>
        <v>404.01000000000005</v>
      </c>
      <c r="IS130">
        <v>128</v>
      </c>
      <c r="IT130">
        <v>3496</v>
      </c>
      <c r="IU130">
        <f t="shared" si="252"/>
        <v>1.4653501788748213</v>
      </c>
      <c r="IV130">
        <f t="shared" si="253"/>
        <v>5580.2831402345473</v>
      </c>
      <c r="KB130">
        <v>128</v>
      </c>
      <c r="KC130">
        <v>3649.9</v>
      </c>
      <c r="KD130">
        <f t="shared" si="258"/>
        <v>1.3069876446801711</v>
      </c>
      <c r="KE130">
        <f t="shared" si="259"/>
        <v>3681.2664003077321</v>
      </c>
      <c r="KF130">
        <f t="shared" ref="KF130:KF133" si="296">(KE130-KC130)^2</f>
        <v>983.85106826488789</v>
      </c>
      <c r="KK130">
        <v>128</v>
      </c>
      <c r="KL130">
        <v>0</v>
      </c>
      <c r="KM130">
        <f t="shared" si="260"/>
        <v>0.69462002600076822</v>
      </c>
      <c r="KN130">
        <f t="shared" si="261"/>
        <v>0</v>
      </c>
      <c r="KO130">
        <f t="shared" ref="KO130:KO193" si="297">(KN130-KL130)^2</f>
        <v>0</v>
      </c>
      <c r="KT130">
        <v>128</v>
      </c>
      <c r="KU130">
        <v>-45.209803921568778</v>
      </c>
      <c r="KV130">
        <f t="shared" si="262"/>
        <v>0.26802093969896151</v>
      </c>
      <c r="KW130">
        <f t="shared" si="263"/>
        <v>0</v>
      </c>
      <c r="KX130">
        <f t="shared" ref="KX130:KX193" si="298">(KW130-KU130)^2</f>
        <v>2043.9263706266956</v>
      </c>
      <c r="LC130">
        <v>128</v>
      </c>
      <c r="LD130">
        <v>0</v>
      </c>
      <c r="LE130">
        <f t="shared" si="264"/>
        <v>0.13702220128900866</v>
      </c>
      <c r="LF130">
        <f t="shared" si="265"/>
        <v>0</v>
      </c>
      <c r="LG130">
        <f t="shared" ref="LG130:LG193" si="299">(LF130-LD130)^2</f>
        <v>0</v>
      </c>
      <c r="LL130">
        <v>128</v>
      </c>
      <c r="LM130">
        <v>2920</v>
      </c>
      <c r="LN130">
        <f t="shared" si="266"/>
        <v>1.2385007628365039</v>
      </c>
      <c r="LO130">
        <f t="shared" si="267"/>
        <v>2860.0005892500849</v>
      </c>
      <c r="LP130">
        <f t="shared" ref="LP130:LP193" si="300">(LO130-LM130)^2</f>
        <v>3599.9292903370292</v>
      </c>
      <c r="LY130">
        <f t="shared" ref="LY130:LY193" si="301">(LX130-LV130)^2</f>
        <v>0</v>
      </c>
      <c r="MH130">
        <f t="shared" ref="MH130:MH193" si="302">(MG130-ME130)^2</f>
        <v>0</v>
      </c>
      <c r="MM130">
        <v>128</v>
      </c>
      <c r="MN130">
        <v>0</v>
      </c>
      <c r="MO130">
        <f t="shared" si="270"/>
        <v>0.56089983159597623</v>
      </c>
      <c r="MP130">
        <f t="shared" si="271"/>
        <v>0</v>
      </c>
      <c r="MQ130">
        <f t="shared" ref="MQ130:MQ193" si="303">(MP130-MN130)^2</f>
        <v>0</v>
      </c>
      <c r="MZ130">
        <f t="shared" ref="MZ130:MZ193" si="304">(MY130-MW130)^2</f>
        <v>0</v>
      </c>
      <c r="NI130">
        <f t="shared" ref="NI130:NI193" si="305">(NH130-NF130)^2</f>
        <v>0</v>
      </c>
      <c r="NR130">
        <f t="shared" ref="NR130:NR193" si="306">(NQ130-NO130)^2</f>
        <v>0</v>
      </c>
      <c r="NW130">
        <v>128</v>
      </c>
      <c r="NX130">
        <v>9.80505050505041</v>
      </c>
      <c r="NY130" t="e">
        <f t="shared" si="276"/>
        <v>#DIV/0!</v>
      </c>
      <c r="NZ130" t="e">
        <f t="shared" si="277"/>
        <v>#NUM!</v>
      </c>
      <c r="OA130" t="e">
        <f t="shared" ref="OA130:OA193" si="307">(NZ130-NX130)^2</f>
        <v>#NUM!</v>
      </c>
      <c r="OF130">
        <v>128</v>
      </c>
      <c r="OG130">
        <f>144-(136)</f>
        <v>8</v>
      </c>
      <c r="OH130">
        <f t="shared" si="278"/>
        <v>0.16424258060350999</v>
      </c>
      <c r="OI130">
        <f t="shared" si="279"/>
        <v>0</v>
      </c>
      <c r="OJ130">
        <f t="shared" ref="OJ130:OJ193" si="308">(OI130-OG130)^2</f>
        <v>64</v>
      </c>
      <c r="OO130">
        <v>128</v>
      </c>
      <c r="OP130">
        <v>0</v>
      </c>
      <c r="OQ130">
        <f t="shared" si="280"/>
        <v>0.16967412446794811</v>
      </c>
      <c r="OR130">
        <f t="shared" si="281"/>
        <v>0</v>
      </c>
      <c r="OS130">
        <f t="shared" ref="OS130:OS193" si="309">(OR130-OP130)^2</f>
        <v>0</v>
      </c>
      <c r="PB130">
        <f t="shared" ref="PB130:PB193" si="310">(PA130-OY130)^2</f>
        <v>0</v>
      </c>
      <c r="PK130">
        <f t="shared" ref="PK130:PK193" si="311">(PJ130-PH130)^2</f>
        <v>0</v>
      </c>
      <c r="QC130">
        <f t="shared" ref="QC130:QC193" si="312">(QB130-PZ130)^2</f>
        <v>0</v>
      </c>
      <c r="QL130">
        <f t="shared" ref="QL130:QL193" si="313">(QK130-QI130)^2</f>
        <v>0</v>
      </c>
    </row>
    <row r="131" spans="10:454" x14ac:dyDescent="0.25">
      <c r="J131">
        <v>129</v>
      </c>
      <c r="K131">
        <v>711</v>
      </c>
      <c r="L131">
        <f t="shared" ref="L131:L176" si="314">J131/$O$2</f>
        <v>1.061214066188531</v>
      </c>
      <c r="M131">
        <f t="shared" ref="M131:M176" si="315">IF(J131&lt;O$2,0,(O$6*O$2^P$6)*(J131-O$2))</f>
        <v>734.05327214658507</v>
      </c>
      <c r="N131">
        <f t="shared" ref="N131:N140" si="316">(M131-K131)^2</f>
        <v>531.45335666451513</v>
      </c>
      <c r="AB131">
        <v>129</v>
      </c>
      <c r="AC131">
        <v>2314</v>
      </c>
      <c r="AD131">
        <f t="shared" ref="AD131:AD145" si="317">AB131/$AG$2</f>
        <v>1.2014651302589667</v>
      </c>
      <c r="AE131">
        <f t="shared" ref="AE131:AE145" si="318">IF(AB131&lt;AG$2,0,(AG$6*AG$2^AH$6)*(AB131-AG$2))</f>
        <v>2415.8848986532494</v>
      </c>
      <c r="BL131">
        <v>129</v>
      </c>
      <c r="BM131">
        <v>16</v>
      </c>
      <c r="BN131">
        <f t="shared" ref="BN131:BN194" si="319">BL131/$BQ$2</f>
        <v>0.59047935530453943</v>
      </c>
      <c r="BO131">
        <f t="shared" ref="BO131:BO194" si="320">IF(BL131&lt;BQ$2,0,(BQ$6*BQ$2^BR$6)*(BL131-BQ$2))</f>
        <v>0</v>
      </c>
      <c r="BP131">
        <f t="shared" si="285"/>
        <v>256</v>
      </c>
      <c r="CV131">
        <v>129</v>
      </c>
      <c r="CW131">
        <v>-8.215000000000181</v>
      </c>
      <c r="CX131">
        <f t="shared" ref="CX131:CX190" si="321">CV131/$DA$2</f>
        <v>0.89899872060661212</v>
      </c>
      <c r="CY131">
        <f t="shared" ref="CY131:CY190" si="322">IF(CV131&lt;DA$2,0,(DA$6*DA$2^DB$6)*(CV131-DA$2))</f>
        <v>0</v>
      </c>
      <c r="CZ131">
        <f t="shared" si="286"/>
        <v>67.486225000002975</v>
      </c>
      <c r="DE131">
        <v>129</v>
      </c>
      <c r="DF131">
        <v>0</v>
      </c>
      <c r="DG131">
        <f t="shared" ref="DG131:DG194" si="323">DE131/$DJ$2</f>
        <v>0.33442538748338624</v>
      </c>
      <c r="DH131">
        <f t="shared" ref="DH131:DH194" si="324">IF(DE131&lt;DJ$2,0,(DJ$6*DJ$2^DK$6)*(DE131-DJ$2))</f>
        <v>0</v>
      </c>
      <c r="DI131">
        <f t="shared" si="287"/>
        <v>0</v>
      </c>
      <c r="EO131">
        <v>129</v>
      </c>
      <c r="EP131">
        <v>330.35977011494253</v>
      </c>
      <c r="EQ131">
        <f t="shared" ref="EQ131:EQ163" si="325">EO131/$ET$2</f>
        <v>1.0383325220396531</v>
      </c>
      <c r="ER131">
        <f t="shared" ref="ER131:ER163" si="326">IF(EO131&lt;ET$2,0,(ET$6*ET$2^EU$6)*(EO131-ET$2))</f>
        <v>459.66744222115284</v>
      </c>
      <c r="ES131">
        <f t="shared" si="288"/>
        <v>16720.4740655272</v>
      </c>
      <c r="EX131">
        <v>129</v>
      </c>
      <c r="EY131">
        <v>4</v>
      </c>
      <c r="EZ131">
        <f t="shared" ref="EZ131:EZ194" si="327">EX131/$FC$2</f>
        <v>0.41536921791487091</v>
      </c>
      <c r="FA131">
        <f t="shared" ref="FA131:FA194" si="328">IF(EX131&lt;FC$2,0,(FC$6*FC$2^FD$6)*(EX131-FC$2))</f>
        <v>0</v>
      </c>
      <c r="FB131">
        <f t="shared" si="289"/>
        <v>16</v>
      </c>
      <c r="GQ131">
        <v>129</v>
      </c>
      <c r="GR131">
        <v>315.97752808988764</v>
      </c>
      <c r="GS131">
        <f t="shared" ref="GS131:GS181" si="329">GQ131/GV$2</f>
        <v>0.95043150046771074</v>
      </c>
      <c r="GT131">
        <f t="shared" ref="GT131:GT181" si="330">IF(GQ131&lt;GV$2,0,(GV$6*GV$2^GW$6)*(GQ131-GV$2))</f>
        <v>0</v>
      </c>
      <c r="GU131">
        <f t="shared" si="290"/>
        <v>99841.79825779573</v>
      </c>
      <c r="GZ131">
        <v>129</v>
      </c>
      <c r="HA131">
        <v>17.59375</v>
      </c>
      <c r="HB131">
        <f t="shared" ref="HB131:HB194" si="331">GZ131/HE$2</f>
        <v>0.82692307692307687</v>
      </c>
      <c r="HC131">
        <f t="shared" ref="HC131:HC194" si="332">IF(GZ131&lt;HE$2,0,(HE$6*HE$2^HF$6)*(GZ131-HE$2))</f>
        <v>0</v>
      </c>
      <c r="HD131">
        <f t="shared" si="291"/>
        <v>309.5400390625</v>
      </c>
      <c r="HI131">
        <v>129</v>
      </c>
      <c r="HJ131">
        <v>4</v>
      </c>
      <c r="HK131">
        <f t="shared" ref="HK131:HK194" si="333">HI131/HN$2</f>
        <v>0.46071428571428569</v>
      </c>
      <c r="HL131">
        <f t="shared" ref="HL131:HL194" si="334">IF(HI131&lt;HN$2,0,(HN$6*HN$2^HO$6)*(HI131-HN$2))</f>
        <v>0</v>
      </c>
      <c r="HM131">
        <f t="shared" si="292"/>
        <v>16</v>
      </c>
      <c r="HR131">
        <v>208</v>
      </c>
      <c r="HS131">
        <v>48.1</v>
      </c>
      <c r="HT131" t="e">
        <f t="shared" ref="HT131:HT194" si="335">HR131/HW$2</f>
        <v>#DIV/0!</v>
      </c>
      <c r="HU131" t="e">
        <f t="shared" ref="HU131:HU194" si="336">IF(HR131&lt;HW$2,0,(HW$6*HW$2^HX$6)*(HR131-HW$2))</f>
        <v>#NUM!</v>
      </c>
      <c r="HV131" t="e">
        <f t="shared" si="293"/>
        <v>#NUM!</v>
      </c>
      <c r="IA131">
        <v>129</v>
      </c>
      <c r="IB131">
        <v>0</v>
      </c>
      <c r="IC131">
        <f t="shared" ref="IC131:IC194" si="337">IA131/IF$2</f>
        <v>0.19786851233215566</v>
      </c>
      <c r="ID131">
        <f t="shared" ref="ID131:ID194" si="338">IF(IA131&lt;IF$2,0,(IF$6*IF$2^IG$6)*(IA131-IF$2))</f>
        <v>0</v>
      </c>
      <c r="IE131">
        <f t="shared" si="294"/>
        <v>0</v>
      </c>
      <c r="IJ131">
        <v>129</v>
      </c>
      <c r="IK131">
        <v>-32.1</v>
      </c>
      <c r="IL131">
        <f t="shared" ref="IL131:IL194" si="339">IJ131/IO$2</f>
        <v>0.17969388341998654</v>
      </c>
      <c r="IM131">
        <f t="shared" ref="IM131:IM194" si="340">IF(IJ131&lt;IO$2,0,(IO$6*IO$2^IP$6)*(IJ131-IO$2))</f>
        <v>0</v>
      </c>
      <c r="IN131">
        <f t="shared" si="295"/>
        <v>1030.4100000000001</v>
      </c>
      <c r="IS131">
        <v>129</v>
      </c>
      <c r="IT131">
        <v>3566</v>
      </c>
      <c r="IU131">
        <f t="shared" ref="IU131:IU138" si="341">IS131/IX$2</f>
        <v>1.4767982271472808</v>
      </c>
      <c r="IV131">
        <f t="shared" ref="IV131:IV138" si="342">IF(IS131&lt;IX$2,0,(IX$6*IX$2^IY$6)*(IS131-IX$2))</f>
        <v>5717.5633082960749</v>
      </c>
      <c r="KB131">
        <v>129</v>
      </c>
      <c r="KC131">
        <v>3749.9</v>
      </c>
      <c r="KD131">
        <f t="shared" ref="KD131:KD133" si="343">KB131/KG$2</f>
        <v>1.3171984856542349</v>
      </c>
      <c r="KE131">
        <f t="shared" ref="KE131:KE133" si="344">IF(KB131&lt;KG$2,0,(KG$6*KG$2^KH$6)*(KB131-KG$2))</f>
        <v>3803.7105000885813</v>
      </c>
      <c r="KF131">
        <f t="shared" si="296"/>
        <v>2895.5699197831964</v>
      </c>
      <c r="KK131">
        <v>129</v>
      </c>
      <c r="KL131">
        <v>0</v>
      </c>
      <c r="KM131">
        <f t="shared" ref="KM131:KM194" si="345">KK131/KP$2</f>
        <v>0.70004674495389929</v>
      </c>
      <c r="KN131">
        <f t="shared" ref="KN131:KN194" si="346">IF(KK131&lt;KP$2,0,(KP$6*KP$2^KQ$6)*(KK131-KP$2))</f>
        <v>0</v>
      </c>
      <c r="KO131">
        <f t="shared" si="297"/>
        <v>0</v>
      </c>
      <c r="KT131">
        <v>129</v>
      </c>
      <c r="KU131">
        <v>-33.609803921568783</v>
      </c>
      <c r="KV131">
        <f t="shared" ref="KV131:KV194" si="347">KT131/KY$2</f>
        <v>0.27011485329035967</v>
      </c>
      <c r="KW131">
        <f t="shared" ref="KW131:KW194" si="348">IF(KT131&lt;KY$2,0,(KY$6*KY$2^KZ$6)*(KT131-KY$2))</f>
        <v>0</v>
      </c>
      <c r="KX131">
        <f t="shared" si="298"/>
        <v>1129.6189196463004</v>
      </c>
      <c r="LC131">
        <v>129</v>
      </c>
      <c r="LD131">
        <v>0</v>
      </c>
      <c r="LE131">
        <f t="shared" ref="LE131:LE194" si="349">LC131/LH$2</f>
        <v>0.13809268723657903</v>
      </c>
      <c r="LF131">
        <f t="shared" ref="LF131:LF194" si="350">IF(LC131&lt;LH$2,0,(LH$6*LH$2^LI$6)*(LC131-LH$2))</f>
        <v>0</v>
      </c>
      <c r="LG131">
        <f t="shared" si="299"/>
        <v>0</v>
      </c>
      <c r="LL131">
        <v>129</v>
      </c>
      <c r="LM131">
        <v>3100</v>
      </c>
      <c r="LN131">
        <f t="shared" ref="LN131:LN137" si="351">LL131/LQ$2</f>
        <v>1.2481765500461641</v>
      </c>
      <c r="LO131">
        <f t="shared" ref="LO131:LO137" si="352">IF(LL131&lt;LQ$2,0,(LQ$6*LQ$2^LR$6)*(LL131-LQ$2))</f>
        <v>2976.0285498820463</v>
      </c>
      <c r="LP131">
        <f t="shared" si="300"/>
        <v>15368.920444348292</v>
      </c>
      <c r="LY131">
        <f t="shared" si="301"/>
        <v>0</v>
      </c>
      <c r="MH131">
        <f t="shared" si="302"/>
        <v>0</v>
      </c>
      <c r="MM131">
        <v>129</v>
      </c>
      <c r="MN131">
        <v>-8</v>
      </c>
      <c r="MO131">
        <f t="shared" ref="MO131:MO194" si="353">MM131/MR$2</f>
        <v>0.56528186153031978</v>
      </c>
      <c r="MP131">
        <f t="shared" ref="MP131:MP194" si="354">IF(MM131&lt;MR$2,0,(MR$6*MR$2^MS$6)*(MM131-MR$2))</f>
        <v>0</v>
      </c>
      <c r="MQ131">
        <f t="shared" si="303"/>
        <v>64</v>
      </c>
      <c r="MZ131">
        <f t="shared" si="304"/>
        <v>0</v>
      </c>
      <c r="NI131">
        <f t="shared" si="305"/>
        <v>0</v>
      </c>
      <c r="NR131">
        <f t="shared" si="306"/>
        <v>0</v>
      </c>
      <c r="NW131">
        <v>129</v>
      </c>
      <c r="NX131">
        <v>-2.19494949494959</v>
      </c>
      <c r="NY131" t="e">
        <f t="shared" ref="NY131:NY194" si="355">NW131/OB$2</f>
        <v>#DIV/0!</v>
      </c>
      <c r="NZ131" t="e">
        <f t="shared" ref="NZ131:NZ194" si="356">IF(NW131&lt;OB$2,0,(OB$6*OB$2^OC$6)*(NW131-OB$2))</f>
        <v>#NUM!</v>
      </c>
      <c r="OA131" t="e">
        <f t="shared" si="307"/>
        <v>#NUM!</v>
      </c>
      <c r="OF131">
        <v>129</v>
      </c>
      <c r="OG131">
        <f>124-(136)</f>
        <v>-12</v>
      </c>
      <c r="OH131">
        <f t="shared" ref="OH131:OH194" si="357">OF131/OK$2</f>
        <v>0.16552572576447491</v>
      </c>
      <c r="OI131">
        <f t="shared" ref="OI131:OI194" si="358">IF(OF131&lt;OK$2,0,(OK$6*OK$2^OL$6)*(OF131-OK$2))</f>
        <v>0</v>
      </c>
      <c r="OJ131">
        <f t="shared" si="308"/>
        <v>144</v>
      </c>
      <c r="OO131">
        <v>129</v>
      </c>
      <c r="OP131">
        <v>0</v>
      </c>
      <c r="OQ131">
        <f t="shared" ref="OQ131:OQ194" si="359">OO131/OT$2</f>
        <v>0.17099970356535393</v>
      </c>
      <c r="OR131">
        <f t="shared" ref="OR131:OR194" si="360">IF(OO131&lt;OT$2,0,(OT$6*OT$2^OU$6)*(OO131-OT$2))</f>
        <v>0</v>
      </c>
      <c r="OS131">
        <f t="shared" si="309"/>
        <v>0</v>
      </c>
      <c r="PB131">
        <f t="shared" si="310"/>
        <v>0</v>
      </c>
      <c r="PK131">
        <f t="shared" si="311"/>
        <v>0</v>
      </c>
      <c r="QC131">
        <f t="shared" si="312"/>
        <v>0</v>
      </c>
      <c r="QL131">
        <f t="shared" si="313"/>
        <v>0</v>
      </c>
    </row>
    <row r="132" spans="10:454" x14ac:dyDescent="0.25">
      <c r="J132">
        <v>130</v>
      </c>
      <c r="K132">
        <v>802</v>
      </c>
      <c r="L132">
        <f t="shared" si="314"/>
        <v>1.0694405318178994</v>
      </c>
      <c r="M132">
        <f t="shared" si="315"/>
        <v>832.70157946276731</v>
      </c>
      <c r="N132">
        <f t="shared" si="316"/>
        <v>942.58698150861562</v>
      </c>
      <c r="AB132">
        <v>130</v>
      </c>
      <c r="AC132">
        <v>2384</v>
      </c>
      <c r="AD132">
        <f t="shared" si="317"/>
        <v>1.2107788134392687</v>
      </c>
      <c r="AE132">
        <f t="shared" si="318"/>
        <v>2527.5706604384754</v>
      </c>
      <c r="BL132">
        <v>130</v>
      </c>
      <c r="BM132">
        <v>16</v>
      </c>
      <c r="BN132">
        <f t="shared" si="319"/>
        <v>0.59505671464798549</v>
      </c>
      <c r="BO132">
        <f t="shared" si="320"/>
        <v>0</v>
      </c>
      <c r="BP132">
        <f t="shared" si="285"/>
        <v>256</v>
      </c>
      <c r="CV132">
        <v>130</v>
      </c>
      <c r="CW132">
        <v>-8.215000000000181</v>
      </c>
      <c r="CX132">
        <f t="shared" si="321"/>
        <v>0.90596770293689599</v>
      </c>
      <c r="CY132">
        <f t="shared" si="322"/>
        <v>0</v>
      </c>
      <c r="CZ132">
        <f t="shared" si="286"/>
        <v>67.486225000002975</v>
      </c>
      <c r="DE132">
        <v>130</v>
      </c>
      <c r="DF132">
        <v>0</v>
      </c>
      <c r="DG132">
        <f t="shared" si="323"/>
        <v>0.33701783234759858</v>
      </c>
      <c r="DH132">
        <f t="shared" si="324"/>
        <v>0</v>
      </c>
      <c r="DI132">
        <f t="shared" si="287"/>
        <v>0</v>
      </c>
      <c r="EO132">
        <v>130</v>
      </c>
      <c r="EP132">
        <v>400.35977011494253</v>
      </c>
      <c r="EQ132">
        <f t="shared" si="325"/>
        <v>1.04638161135779</v>
      </c>
      <c r="ER132">
        <f t="shared" si="326"/>
        <v>556.18872759992871</v>
      </c>
      <c r="ES132">
        <f t="shared" si="288"/>
        <v>24282.663990857629</v>
      </c>
      <c r="EX132">
        <v>130</v>
      </c>
      <c r="EY132">
        <v>0</v>
      </c>
      <c r="EZ132">
        <f t="shared" si="327"/>
        <v>0.41858913433281564</v>
      </c>
      <c r="FA132">
        <f t="shared" si="328"/>
        <v>0</v>
      </c>
      <c r="FB132">
        <f t="shared" si="289"/>
        <v>0</v>
      </c>
      <c r="GQ132">
        <v>130</v>
      </c>
      <c r="GR132">
        <v>335.97752808988764</v>
      </c>
      <c r="GS132">
        <f t="shared" si="329"/>
        <v>0.95779918651784812</v>
      </c>
      <c r="GT132">
        <f t="shared" si="330"/>
        <v>0</v>
      </c>
      <c r="GU132">
        <f t="shared" si="290"/>
        <v>112880.89938139124</v>
      </c>
      <c r="GZ132">
        <v>130</v>
      </c>
      <c r="HA132">
        <v>27.59375</v>
      </c>
      <c r="HB132">
        <f t="shared" si="331"/>
        <v>0.83333333333333337</v>
      </c>
      <c r="HC132">
        <f t="shared" si="332"/>
        <v>0</v>
      </c>
      <c r="HD132">
        <f t="shared" si="291"/>
        <v>761.4150390625</v>
      </c>
      <c r="HI132">
        <v>130</v>
      </c>
      <c r="HJ132">
        <v>4</v>
      </c>
      <c r="HK132">
        <f t="shared" si="333"/>
        <v>0.4642857142857143</v>
      </c>
      <c r="HL132">
        <f t="shared" si="334"/>
        <v>0</v>
      </c>
      <c r="HM132">
        <f t="shared" si="292"/>
        <v>16</v>
      </c>
      <c r="HR132">
        <v>209</v>
      </c>
      <c r="HS132">
        <v>45.9</v>
      </c>
      <c r="HT132" t="e">
        <f t="shared" si="335"/>
        <v>#DIV/0!</v>
      </c>
      <c r="HU132" t="e">
        <f t="shared" si="336"/>
        <v>#NUM!</v>
      </c>
      <c r="HV132" t="e">
        <f t="shared" si="293"/>
        <v>#NUM!</v>
      </c>
      <c r="IA132">
        <v>130</v>
      </c>
      <c r="IB132">
        <v>0</v>
      </c>
      <c r="IC132">
        <f t="shared" si="337"/>
        <v>0.19940237676883904</v>
      </c>
      <c r="ID132">
        <f t="shared" si="338"/>
        <v>0</v>
      </c>
      <c r="IE132">
        <f t="shared" si="294"/>
        <v>0</v>
      </c>
      <c r="IJ132">
        <v>130</v>
      </c>
      <c r="IK132">
        <v>-20.100000000000001</v>
      </c>
      <c r="IL132">
        <f t="shared" si="339"/>
        <v>0.18108685926045157</v>
      </c>
      <c r="IM132">
        <f t="shared" si="340"/>
        <v>0</v>
      </c>
      <c r="IN132">
        <f t="shared" si="295"/>
        <v>404.01000000000005</v>
      </c>
      <c r="IS132">
        <v>130</v>
      </c>
      <c r="IT132">
        <v>3626</v>
      </c>
      <c r="IU132">
        <f t="shared" si="341"/>
        <v>1.4882462754197403</v>
      </c>
      <c r="IV132">
        <f t="shared" si="342"/>
        <v>5854.8434763576015</v>
      </c>
      <c r="KB132">
        <v>130</v>
      </c>
      <c r="KC132">
        <v>3849.9</v>
      </c>
      <c r="KD132">
        <f t="shared" si="343"/>
        <v>1.3274093266282987</v>
      </c>
      <c r="KE132">
        <f t="shared" si="344"/>
        <v>3926.1545998694301</v>
      </c>
      <c r="KF132">
        <f t="shared" si="296"/>
        <v>5814.7640012468692</v>
      </c>
      <c r="KK132">
        <v>130</v>
      </c>
      <c r="KL132">
        <v>24</v>
      </c>
      <c r="KM132">
        <f t="shared" si="345"/>
        <v>0.70547346390703025</v>
      </c>
      <c r="KN132">
        <f t="shared" si="346"/>
        <v>0</v>
      </c>
      <c r="KO132">
        <f t="shared" si="297"/>
        <v>576</v>
      </c>
      <c r="KT132">
        <v>130</v>
      </c>
      <c r="KU132">
        <v>-21.409803921568781</v>
      </c>
      <c r="KV132">
        <f t="shared" si="347"/>
        <v>0.27220876688175782</v>
      </c>
      <c r="KW132">
        <f t="shared" si="348"/>
        <v>0</v>
      </c>
      <c r="KX132">
        <f t="shared" si="298"/>
        <v>458.37970396002191</v>
      </c>
      <c r="LC132">
        <v>130</v>
      </c>
      <c r="LD132">
        <v>13</v>
      </c>
      <c r="LE132">
        <f t="shared" si="349"/>
        <v>0.13916317318414942</v>
      </c>
      <c r="LF132">
        <f t="shared" si="350"/>
        <v>0</v>
      </c>
      <c r="LG132">
        <f t="shared" si="299"/>
        <v>169</v>
      </c>
      <c r="LL132">
        <v>130</v>
      </c>
      <c r="LM132">
        <v>3220</v>
      </c>
      <c r="LN132">
        <f t="shared" si="351"/>
        <v>1.2578523372558243</v>
      </c>
      <c r="LO132">
        <f t="shared" si="352"/>
        <v>3092.0565105140072</v>
      </c>
      <c r="LP132">
        <f t="shared" si="300"/>
        <v>16369.536501852353</v>
      </c>
      <c r="LY132">
        <f t="shared" si="301"/>
        <v>0</v>
      </c>
      <c r="MH132">
        <f t="shared" si="302"/>
        <v>0</v>
      </c>
      <c r="MM132">
        <v>130</v>
      </c>
      <c r="MN132">
        <v>-4</v>
      </c>
      <c r="MO132">
        <f t="shared" si="353"/>
        <v>0.56966389146466334</v>
      </c>
      <c r="MP132">
        <f t="shared" si="354"/>
        <v>0</v>
      </c>
      <c r="MQ132">
        <f t="shared" si="303"/>
        <v>16</v>
      </c>
      <c r="MZ132">
        <f t="shared" si="304"/>
        <v>0</v>
      </c>
      <c r="NI132">
        <f t="shared" si="305"/>
        <v>0</v>
      </c>
      <c r="NR132">
        <f t="shared" si="306"/>
        <v>0</v>
      </c>
      <c r="NW132">
        <v>130</v>
      </c>
      <c r="NX132">
        <v>13.80505050505041</v>
      </c>
      <c r="NY132" t="e">
        <f t="shared" si="355"/>
        <v>#DIV/0!</v>
      </c>
      <c r="NZ132" t="e">
        <f t="shared" si="356"/>
        <v>#NUM!</v>
      </c>
      <c r="OA132" t="e">
        <f t="shared" si="307"/>
        <v>#NUM!</v>
      </c>
      <c r="OF132">
        <v>130</v>
      </c>
      <c r="OG132">
        <f>132-(136)</f>
        <v>-4</v>
      </c>
      <c r="OH132">
        <f t="shared" si="357"/>
        <v>0.16680887092543983</v>
      </c>
      <c r="OI132">
        <f t="shared" si="358"/>
        <v>0</v>
      </c>
      <c r="OJ132">
        <f t="shared" si="308"/>
        <v>16</v>
      </c>
      <c r="OO132">
        <v>130</v>
      </c>
      <c r="OP132">
        <v>0</v>
      </c>
      <c r="OQ132">
        <f t="shared" si="359"/>
        <v>0.17232528266275979</v>
      </c>
      <c r="OR132">
        <f t="shared" si="360"/>
        <v>0</v>
      </c>
      <c r="OS132">
        <f t="shared" si="309"/>
        <v>0</v>
      </c>
      <c r="PB132">
        <f t="shared" si="310"/>
        <v>0</v>
      </c>
      <c r="PK132">
        <f t="shared" si="311"/>
        <v>0</v>
      </c>
      <c r="QC132">
        <f t="shared" si="312"/>
        <v>0</v>
      </c>
      <c r="QL132">
        <f t="shared" si="313"/>
        <v>0</v>
      </c>
    </row>
    <row r="133" spans="10:454" x14ac:dyDescent="0.25">
      <c r="J133">
        <v>131</v>
      </c>
      <c r="K133">
        <v>898</v>
      </c>
      <c r="L133">
        <f t="shared" si="314"/>
        <v>1.0776669974472679</v>
      </c>
      <c r="M133">
        <f t="shared" si="315"/>
        <v>931.34988677894967</v>
      </c>
      <c r="N133">
        <f t="shared" si="316"/>
        <v>1112.2149481687618</v>
      </c>
      <c r="AB133">
        <v>131</v>
      </c>
      <c r="AC133">
        <v>2484</v>
      </c>
      <c r="AD133">
        <f t="shared" si="317"/>
        <v>1.220092496619571</v>
      </c>
      <c r="AE133">
        <f t="shared" si="318"/>
        <v>2639.256422223702</v>
      </c>
      <c r="BL133">
        <v>131</v>
      </c>
      <c r="BM133">
        <v>16</v>
      </c>
      <c r="BN133">
        <f t="shared" si="319"/>
        <v>0.59963407399143154</v>
      </c>
      <c r="BO133">
        <f t="shared" si="320"/>
        <v>0</v>
      </c>
      <c r="BP133">
        <f t="shared" si="285"/>
        <v>256</v>
      </c>
      <c r="CV133">
        <v>131</v>
      </c>
      <c r="CW133">
        <v>7.7849999999998118</v>
      </c>
      <c r="CX133">
        <f t="shared" si="321"/>
        <v>0.91293668526717975</v>
      </c>
      <c r="CY133">
        <f t="shared" si="322"/>
        <v>0</v>
      </c>
      <c r="CZ133">
        <f t="shared" si="286"/>
        <v>60.606224999997067</v>
      </c>
      <c r="DE133">
        <v>131</v>
      </c>
      <c r="DF133">
        <v>0</v>
      </c>
      <c r="DG133">
        <f t="shared" si="323"/>
        <v>0.33961027721181086</v>
      </c>
      <c r="DH133">
        <f t="shared" si="324"/>
        <v>0</v>
      </c>
      <c r="DI133">
        <f t="shared" si="287"/>
        <v>0</v>
      </c>
      <c r="EO133">
        <v>131</v>
      </c>
      <c r="EP133">
        <v>437.35977011494253</v>
      </c>
      <c r="EQ133">
        <f t="shared" si="325"/>
        <v>1.0544307006759268</v>
      </c>
      <c r="ER133">
        <f t="shared" si="326"/>
        <v>652.71001297870464</v>
      </c>
      <c r="ES133">
        <f t="shared" si="288"/>
        <v>46375.727101481323</v>
      </c>
      <c r="EX133">
        <v>131</v>
      </c>
      <c r="EY133">
        <v>4</v>
      </c>
      <c r="EZ133">
        <f t="shared" si="327"/>
        <v>0.42180905075076036</v>
      </c>
      <c r="FA133">
        <f t="shared" si="328"/>
        <v>0</v>
      </c>
      <c r="FB133">
        <f t="shared" si="289"/>
        <v>16</v>
      </c>
      <c r="GQ133">
        <v>131</v>
      </c>
      <c r="GR133">
        <v>362.97752808988764</v>
      </c>
      <c r="GS133">
        <f t="shared" si="329"/>
        <v>0.96516687256798539</v>
      </c>
      <c r="GT133">
        <f t="shared" si="330"/>
        <v>0</v>
      </c>
      <c r="GU133">
        <f t="shared" si="290"/>
        <v>131752.68589824517</v>
      </c>
      <c r="GZ133">
        <v>131</v>
      </c>
      <c r="HA133">
        <v>45.59375</v>
      </c>
      <c r="HB133">
        <f t="shared" si="331"/>
        <v>0.83974358974358976</v>
      </c>
      <c r="HC133">
        <f t="shared" si="332"/>
        <v>0</v>
      </c>
      <c r="HD133">
        <f t="shared" si="291"/>
        <v>2078.7900390625</v>
      </c>
      <c r="HI133">
        <v>131</v>
      </c>
      <c r="HJ133">
        <v>4</v>
      </c>
      <c r="HK133">
        <f t="shared" si="333"/>
        <v>0.46785714285714286</v>
      </c>
      <c r="HL133">
        <f t="shared" si="334"/>
        <v>0</v>
      </c>
      <c r="HM133">
        <f t="shared" si="292"/>
        <v>16</v>
      </c>
      <c r="HR133">
        <v>210</v>
      </c>
      <c r="HS133">
        <v>58</v>
      </c>
      <c r="HT133" t="e">
        <f t="shared" si="335"/>
        <v>#DIV/0!</v>
      </c>
      <c r="HU133" t="e">
        <f t="shared" si="336"/>
        <v>#NUM!</v>
      </c>
      <c r="HV133" t="e">
        <f t="shared" si="293"/>
        <v>#NUM!</v>
      </c>
      <c r="IA133">
        <v>131</v>
      </c>
      <c r="IB133">
        <v>0</v>
      </c>
      <c r="IC133">
        <f t="shared" si="337"/>
        <v>0.20093624120552242</v>
      </c>
      <c r="ID133">
        <f t="shared" si="338"/>
        <v>0</v>
      </c>
      <c r="IE133">
        <f t="shared" si="294"/>
        <v>0</v>
      </c>
      <c r="IJ133">
        <v>131</v>
      </c>
      <c r="IK133">
        <v>-24.1</v>
      </c>
      <c r="IL133">
        <f t="shared" si="339"/>
        <v>0.18247983510091656</v>
      </c>
      <c r="IM133">
        <f t="shared" si="340"/>
        <v>0</v>
      </c>
      <c r="IN133">
        <f t="shared" si="295"/>
        <v>580.81000000000006</v>
      </c>
      <c r="IS133">
        <v>131</v>
      </c>
      <c r="IT133">
        <v>3666</v>
      </c>
      <c r="IU133">
        <f t="shared" si="341"/>
        <v>1.4996943236922</v>
      </c>
      <c r="IV133">
        <f t="shared" si="342"/>
        <v>5992.1236444191291</v>
      </c>
      <c r="KB133">
        <v>130.5</v>
      </c>
      <c r="KC133">
        <v>3949.9</v>
      </c>
      <c r="KD133">
        <f t="shared" si="343"/>
        <v>1.3325147471153307</v>
      </c>
      <c r="KE133">
        <f t="shared" si="344"/>
        <v>3987.3766497598549</v>
      </c>
      <c r="KF133">
        <f t="shared" si="296"/>
        <v>1404.4992772228254</v>
      </c>
      <c r="KK133">
        <v>131</v>
      </c>
      <c r="KL133">
        <v>24</v>
      </c>
      <c r="KM133">
        <f t="shared" si="345"/>
        <v>0.71090018286016132</v>
      </c>
      <c r="KN133">
        <f t="shared" si="346"/>
        <v>0</v>
      </c>
      <c r="KO133">
        <f t="shared" si="297"/>
        <v>576</v>
      </c>
      <c r="KT133">
        <v>131</v>
      </c>
      <c r="KU133">
        <v>86.590196078431219</v>
      </c>
      <c r="KV133">
        <f t="shared" si="347"/>
        <v>0.27430268047315592</v>
      </c>
      <c r="KW133">
        <f t="shared" si="348"/>
        <v>0</v>
      </c>
      <c r="KX133">
        <f t="shared" si="298"/>
        <v>7497.8620569011655</v>
      </c>
      <c r="LC133">
        <v>131</v>
      </c>
      <c r="LD133">
        <v>16</v>
      </c>
      <c r="LE133">
        <f t="shared" si="349"/>
        <v>0.14023365913171978</v>
      </c>
      <c r="LF133">
        <f t="shared" si="350"/>
        <v>0</v>
      </c>
      <c r="LG133">
        <f t="shared" si="299"/>
        <v>256</v>
      </c>
      <c r="LL133">
        <v>131</v>
      </c>
      <c r="LM133">
        <v>3390</v>
      </c>
      <c r="LN133">
        <f t="shared" si="351"/>
        <v>1.2675281244654846</v>
      </c>
      <c r="LO133">
        <f t="shared" si="352"/>
        <v>3208.0844711459681</v>
      </c>
      <c r="LP133">
        <f t="shared" si="300"/>
        <v>33093.259638242111</v>
      </c>
      <c r="LY133">
        <f t="shared" si="301"/>
        <v>0</v>
      </c>
      <c r="MH133">
        <f t="shared" si="302"/>
        <v>0</v>
      </c>
      <c r="MM133">
        <v>131</v>
      </c>
      <c r="MN133">
        <v>0</v>
      </c>
      <c r="MO133">
        <f t="shared" si="353"/>
        <v>0.5740459213990069</v>
      </c>
      <c r="MP133">
        <f t="shared" si="354"/>
        <v>0</v>
      </c>
      <c r="MQ133">
        <f t="shared" si="303"/>
        <v>0</v>
      </c>
      <c r="MZ133">
        <f t="shared" si="304"/>
        <v>0</v>
      </c>
      <c r="NI133">
        <f t="shared" si="305"/>
        <v>0</v>
      </c>
      <c r="NR133">
        <f t="shared" si="306"/>
        <v>0</v>
      </c>
      <c r="NW133">
        <v>131</v>
      </c>
      <c r="NX133">
        <v>21.80505050505041</v>
      </c>
      <c r="NY133" t="e">
        <f t="shared" si="355"/>
        <v>#DIV/0!</v>
      </c>
      <c r="NZ133" t="e">
        <f t="shared" si="356"/>
        <v>#NUM!</v>
      </c>
      <c r="OA133" t="e">
        <f t="shared" si="307"/>
        <v>#NUM!</v>
      </c>
      <c r="OF133">
        <v>131</v>
      </c>
      <c r="OG133">
        <f>132-(136)</f>
        <v>-4</v>
      </c>
      <c r="OH133">
        <f t="shared" si="357"/>
        <v>0.16809201608640476</v>
      </c>
      <c r="OI133">
        <f t="shared" si="358"/>
        <v>0</v>
      </c>
      <c r="OJ133">
        <f t="shared" si="308"/>
        <v>16</v>
      </c>
      <c r="OO133">
        <v>131</v>
      </c>
      <c r="OP133">
        <v>0</v>
      </c>
      <c r="OQ133">
        <f t="shared" si="359"/>
        <v>0.17365086176016564</v>
      </c>
      <c r="OR133">
        <f t="shared" si="360"/>
        <v>0</v>
      </c>
      <c r="OS133">
        <f t="shared" si="309"/>
        <v>0</v>
      </c>
      <c r="PB133">
        <f t="shared" si="310"/>
        <v>0</v>
      </c>
      <c r="PK133">
        <f t="shared" si="311"/>
        <v>0</v>
      </c>
      <c r="QC133">
        <f t="shared" si="312"/>
        <v>0</v>
      </c>
      <c r="QL133">
        <f t="shared" si="313"/>
        <v>0</v>
      </c>
    </row>
    <row r="134" spans="10:454" x14ac:dyDescent="0.25">
      <c r="J134">
        <v>132</v>
      </c>
      <c r="K134">
        <v>999</v>
      </c>
      <c r="L134">
        <f t="shared" si="314"/>
        <v>1.0858934630766364</v>
      </c>
      <c r="M134">
        <f t="shared" si="315"/>
        <v>1029.998194095132</v>
      </c>
      <c r="N134">
        <f t="shared" si="316"/>
        <v>960.88803715947768</v>
      </c>
      <c r="AB134">
        <v>132</v>
      </c>
      <c r="AC134">
        <v>2614</v>
      </c>
      <c r="AD134">
        <f t="shared" si="317"/>
        <v>1.229406179799873</v>
      </c>
      <c r="AE134">
        <f t="shared" si="318"/>
        <v>2750.9421840089281</v>
      </c>
      <c r="BL134">
        <v>132</v>
      </c>
      <c r="BM134">
        <v>16</v>
      </c>
      <c r="BN134">
        <f t="shared" si="319"/>
        <v>0.60421143333487759</v>
      </c>
      <c r="BO134">
        <f t="shared" si="320"/>
        <v>0</v>
      </c>
      <c r="BP134">
        <f t="shared" si="285"/>
        <v>256</v>
      </c>
      <c r="CV134">
        <v>132</v>
      </c>
      <c r="CW134">
        <v>-4.215000000000181</v>
      </c>
      <c r="CX134">
        <f t="shared" si="321"/>
        <v>0.91990566759746362</v>
      </c>
      <c r="CY134">
        <f t="shared" si="322"/>
        <v>0</v>
      </c>
      <c r="CZ134">
        <f t="shared" si="286"/>
        <v>17.766225000001526</v>
      </c>
      <c r="DE134">
        <v>132</v>
      </c>
      <c r="DF134">
        <v>0</v>
      </c>
      <c r="DG134">
        <f t="shared" si="323"/>
        <v>0.34220272207602315</v>
      </c>
      <c r="DH134">
        <f t="shared" si="324"/>
        <v>0</v>
      </c>
      <c r="DI134">
        <f t="shared" si="287"/>
        <v>0</v>
      </c>
      <c r="EO134">
        <v>132</v>
      </c>
      <c r="EP134">
        <v>474.35977011494253</v>
      </c>
      <c r="EQ134">
        <f t="shared" si="325"/>
        <v>1.0624797899940637</v>
      </c>
      <c r="ER134">
        <f t="shared" si="326"/>
        <v>749.23129835748045</v>
      </c>
      <c r="ES134">
        <f t="shared" si="288"/>
        <v>75554.35703838832</v>
      </c>
      <c r="EX134">
        <v>132</v>
      </c>
      <c r="EY134">
        <v>0</v>
      </c>
      <c r="EZ134">
        <f t="shared" si="327"/>
        <v>0.42502896716870509</v>
      </c>
      <c r="FA134">
        <f t="shared" si="328"/>
        <v>0</v>
      </c>
      <c r="FB134">
        <f t="shared" si="289"/>
        <v>0</v>
      </c>
      <c r="GQ134">
        <v>132</v>
      </c>
      <c r="GR134">
        <v>382.97752808988764</v>
      </c>
      <c r="GS134">
        <f t="shared" si="329"/>
        <v>0.97253455861812266</v>
      </c>
      <c r="GT134">
        <f t="shared" si="330"/>
        <v>0</v>
      </c>
      <c r="GU134">
        <f t="shared" si="290"/>
        <v>146671.78702184069</v>
      </c>
      <c r="GZ134">
        <v>132</v>
      </c>
      <c r="HA134">
        <v>39.09375</v>
      </c>
      <c r="HB134">
        <f t="shared" si="331"/>
        <v>0.84615384615384615</v>
      </c>
      <c r="HC134">
        <f t="shared" si="332"/>
        <v>0</v>
      </c>
      <c r="HD134">
        <f t="shared" si="291"/>
        <v>1528.3212890625</v>
      </c>
      <c r="HI134">
        <v>132</v>
      </c>
      <c r="HJ134">
        <v>4</v>
      </c>
      <c r="HK134">
        <f t="shared" si="333"/>
        <v>0.47142857142857142</v>
      </c>
      <c r="HL134">
        <f t="shared" si="334"/>
        <v>0</v>
      </c>
      <c r="HM134">
        <f t="shared" si="292"/>
        <v>16</v>
      </c>
      <c r="HR134">
        <v>211</v>
      </c>
      <c r="HS134">
        <v>50</v>
      </c>
      <c r="HT134" t="e">
        <f t="shared" si="335"/>
        <v>#DIV/0!</v>
      </c>
      <c r="HU134" t="e">
        <f t="shared" si="336"/>
        <v>#NUM!</v>
      </c>
      <c r="HV134" t="e">
        <f t="shared" si="293"/>
        <v>#NUM!</v>
      </c>
      <c r="IA134">
        <v>132</v>
      </c>
      <c r="IB134">
        <v>4</v>
      </c>
      <c r="IC134">
        <f t="shared" si="337"/>
        <v>0.2024701056422058</v>
      </c>
      <c r="ID134">
        <f t="shared" si="338"/>
        <v>0</v>
      </c>
      <c r="IE134">
        <f t="shared" si="294"/>
        <v>16</v>
      </c>
      <c r="IJ134">
        <v>132</v>
      </c>
      <c r="IK134">
        <v>-16.100000000000001</v>
      </c>
      <c r="IL134">
        <f t="shared" si="339"/>
        <v>0.18387281094138158</v>
      </c>
      <c r="IM134">
        <f t="shared" si="340"/>
        <v>0</v>
      </c>
      <c r="IN134">
        <f t="shared" si="295"/>
        <v>259.21000000000004</v>
      </c>
      <c r="IS134">
        <v>132</v>
      </c>
      <c r="IT134">
        <v>3696</v>
      </c>
      <c r="IU134">
        <f t="shared" si="341"/>
        <v>1.5111423719646595</v>
      </c>
      <c r="IV134">
        <f t="shared" si="342"/>
        <v>6129.4038124806557</v>
      </c>
      <c r="KK134">
        <v>132</v>
      </c>
      <c r="KL134">
        <v>16</v>
      </c>
      <c r="KM134">
        <f t="shared" si="345"/>
        <v>0.71632690181329228</v>
      </c>
      <c r="KN134">
        <f t="shared" si="346"/>
        <v>0</v>
      </c>
      <c r="KO134">
        <f t="shared" si="297"/>
        <v>256</v>
      </c>
      <c r="KT134">
        <v>132</v>
      </c>
      <c r="KU134">
        <v>-29.209803921568778</v>
      </c>
      <c r="KV134">
        <f t="shared" si="347"/>
        <v>0.27639659406455408</v>
      </c>
      <c r="KW134">
        <f t="shared" si="348"/>
        <v>0</v>
      </c>
      <c r="KX134">
        <f t="shared" si="298"/>
        <v>853.21264513649476</v>
      </c>
      <c r="LC134">
        <v>132</v>
      </c>
      <c r="LD134">
        <v>8</v>
      </c>
      <c r="LE134">
        <f t="shared" si="349"/>
        <v>0.14130414507929018</v>
      </c>
      <c r="LF134">
        <f t="shared" si="350"/>
        <v>0</v>
      </c>
      <c r="LG134">
        <f t="shared" si="299"/>
        <v>64</v>
      </c>
      <c r="LL134">
        <v>132</v>
      </c>
      <c r="LM134">
        <v>3520</v>
      </c>
      <c r="LN134">
        <f t="shared" si="351"/>
        <v>1.2772039116751448</v>
      </c>
      <c r="LO134">
        <f t="shared" si="352"/>
        <v>3324.1124317779295</v>
      </c>
      <c r="LP134">
        <f t="shared" si="300"/>
        <v>38371.939383956327</v>
      </c>
      <c r="LY134">
        <f t="shared" si="301"/>
        <v>0</v>
      </c>
      <c r="MH134">
        <f t="shared" si="302"/>
        <v>0</v>
      </c>
      <c r="MM134">
        <v>132</v>
      </c>
      <c r="MN134">
        <v>-4</v>
      </c>
      <c r="MO134">
        <f t="shared" si="353"/>
        <v>0.57842795133335045</v>
      </c>
      <c r="MP134">
        <f t="shared" si="354"/>
        <v>0</v>
      </c>
      <c r="MQ134">
        <f t="shared" si="303"/>
        <v>16</v>
      </c>
      <c r="MZ134">
        <f t="shared" si="304"/>
        <v>0</v>
      </c>
      <c r="NI134">
        <f t="shared" si="305"/>
        <v>0</v>
      </c>
      <c r="NR134">
        <f t="shared" si="306"/>
        <v>0</v>
      </c>
      <c r="NW134">
        <v>132</v>
      </c>
      <c r="NX134">
        <v>25.80505050505041</v>
      </c>
      <c r="NY134" t="e">
        <f t="shared" si="355"/>
        <v>#DIV/0!</v>
      </c>
      <c r="NZ134" t="e">
        <f t="shared" si="356"/>
        <v>#NUM!</v>
      </c>
      <c r="OA134" t="e">
        <f t="shared" si="307"/>
        <v>#NUM!</v>
      </c>
      <c r="OF134">
        <v>132</v>
      </c>
      <c r="OG134">
        <f>136-(136)</f>
        <v>0</v>
      </c>
      <c r="OH134">
        <f t="shared" si="357"/>
        <v>0.16937516124736968</v>
      </c>
      <c r="OI134">
        <f t="shared" si="358"/>
        <v>0</v>
      </c>
      <c r="OJ134">
        <f t="shared" si="308"/>
        <v>0</v>
      </c>
      <c r="OO134">
        <v>132</v>
      </c>
      <c r="OP134">
        <v>0</v>
      </c>
      <c r="OQ134">
        <f t="shared" si="359"/>
        <v>0.17497644085757147</v>
      </c>
      <c r="OR134">
        <f t="shared" si="360"/>
        <v>0</v>
      </c>
      <c r="OS134">
        <f t="shared" si="309"/>
        <v>0</v>
      </c>
      <c r="PB134">
        <f t="shared" si="310"/>
        <v>0</v>
      </c>
      <c r="PK134">
        <f t="shared" si="311"/>
        <v>0</v>
      </c>
      <c r="QC134">
        <f t="shared" si="312"/>
        <v>0</v>
      </c>
      <c r="QL134">
        <f t="shared" si="313"/>
        <v>0</v>
      </c>
    </row>
    <row r="135" spans="10:454" x14ac:dyDescent="0.25">
      <c r="J135">
        <v>133</v>
      </c>
      <c r="K135">
        <v>1090</v>
      </c>
      <c r="L135">
        <f t="shared" si="314"/>
        <v>1.0941199287060048</v>
      </c>
      <c r="M135">
        <f t="shared" si="315"/>
        <v>1128.6465014113144</v>
      </c>
      <c r="N135">
        <f t="shared" si="316"/>
        <v>1493.5520713347239</v>
      </c>
      <c r="AB135">
        <v>133</v>
      </c>
      <c r="AC135">
        <v>2724</v>
      </c>
      <c r="AD135">
        <f t="shared" si="317"/>
        <v>1.238719862980175</v>
      </c>
      <c r="AE135">
        <f t="shared" si="318"/>
        <v>2862.6279457941541</v>
      </c>
      <c r="BL135">
        <v>133</v>
      </c>
      <c r="BM135">
        <v>20</v>
      </c>
      <c r="BN135">
        <f t="shared" si="319"/>
        <v>0.60878879267832353</v>
      </c>
      <c r="BO135">
        <f t="shared" si="320"/>
        <v>0</v>
      </c>
      <c r="BP135">
        <f t="shared" si="285"/>
        <v>400</v>
      </c>
      <c r="CV135">
        <v>133</v>
      </c>
      <c r="CW135">
        <v>-8.215000000000181</v>
      </c>
      <c r="CX135">
        <f t="shared" si="321"/>
        <v>0.92687464992774737</v>
      </c>
      <c r="CY135">
        <f t="shared" si="322"/>
        <v>0</v>
      </c>
      <c r="CZ135">
        <f t="shared" si="286"/>
        <v>67.486225000002975</v>
      </c>
      <c r="DE135">
        <v>133</v>
      </c>
      <c r="DF135">
        <v>0</v>
      </c>
      <c r="DG135">
        <f t="shared" si="323"/>
        <v>0.34479516694023543</v>
      </c>
      <c r="DH135">
        <f t="shared" si="324"/>
        <v>0</v>
      </c>
      <c r="DI135">
        <f t="shared" si="287"/>
        <v>0</v>
      </c>
      <c r="EO135">
        <v>133</v>
      </c>
      <c r="EP135">
        <v>507.35977011494253</v>
      </c>
      <c r="EQ135">
        <f t="shared" si="325"/>
        <v>1.0705288793122003</v>
      </c>
      <c r="ER135">
        <f t="shared" si="326"/>
        <v>845.75258373625638</v>
      </c>
      <c r="ES135">
        <f t="shared" si="288"/>
        <v>114509.69631054925</v>
      </c>
      <c r="EX135">
        <v>133</v>
      </c>
      <c r="EY135">
        <v>4</v>
      </c>
      <c r="EZ135">
        <f t="shared" si="327"/>
        <v>0.42824888358664986</v>
      </c>
      <c r="FA135">
        <f t="shared" si="328"/>
        <v>0</v>
      </c>
      <c r="FB135">
        <f t="shared" si="289"/>
        <v>16</v>
      </c>
      <c r="GQ135">
        <v>133</v>
      </c>
      <c r="GR135">
        <v>402.97752808988764</v>
      </c>
      <c r="GS135">
        <f t="shared" si="329"/>
        <v>0.97990224466825993</v>
      </c>
      <c r="GT135">
        <f t="shared" si="330"/>
        <v>0</v>
      </c>
      <c r="GU135">
        <f t="shared" si="290"/>
        <v>162390.88814543618</v>
      </c>
      <c r="GZ135">
        <v>133</v>
      </c>
      <c r="HA135">
        <v>49.09375</v>
      </c>
      <c r="HB135">
        <f t="shared" si="331"/>
        <v>0.85256410256410253</v>
      </c>
      <c r="HC135">
        <f t="shared" si="332"/>
        <v>0</v>
      </c>
      <c r="HD135">
        <f t="shared" si="291"/>
        <v>2410.1962890625</v>
      </c>
      <c r="HI135">
        <v>133</v>
      </c>
      <c r="HJ135">
        <v>4</v>
      </c>
      <c r="HK135">
        <f t="shared" si="333"/>
        <v>0.47499999999999998</v>
      </c>
      <c r="HL135">
        <f t="shared" si="334"/>
        <v>0</v>
      </c>
      <c r="HM135">
        <f t="shared" si="292"/>
        <v>16</v>
      </c>
      <c r="HR135">
        <v>212</v>
      </c>
      <c r="HS135">
        <v>104.28463105065839</v>
      </c>
      <c r="HT135" t="e">
        <f t="shared" si="335"/>
        <v>#DIV/0!</v>
      </c>
      <c r="HU135" t="e">
        <f t="shared" si="336"/>
        <v>#NUM!</v>
      </c>
      <c r="HV135" t="e">
        <f t="shared" si="293"/>
        <v>#NUM!</v>
      </c>
      <c r="IA135">
        <v>133</v>
      </c>
      <c r="IB135">
        <v>36</v>
      </c>
      <c r="IC135">
        <f t="shared" si="337"/>
        <v>0.20400397007888918</v>
      </c>
      <c r="ID135">
        <f t="shared" si="338"/>
        <v>0</v>
      </c>
      <c r="IE135">
        <f t="shared" si="294"/>
        <v>1296</v>
      </c>
      <c r="IJ135">
        <v>133</v>
      </c>
      <c r="IK135">
        <v>-20.100000000000001</v>
      </c>
      <c r="IL135">
        <f t="shared" si="339"/>
        <v>0.1852657867818466</v>
      </c>
      <c r="IM135">
        <f t="shared" si="340"/>
        <v>0</v>
      </c>
      <c r="IN135">
        <f t="shared" si="295"/>
        <v>404.01000000000005</v>
      </c>
      <c r="IS135">
        <v>133</v>
      </c>
      <c r="IT135">
        <v>3766</v>
      </c>
      <c r="IU135">
        <f t="shared" si="341"/>
        <v>1.522590420237119</v>
      </c>
      <c r="IV135">
        <f t="shared" si="342"/>
        <v>6266.6839805421832</v>
      </c>
      <c r="KK135">
        <v>133</v>
      </c>
      <c r="KL135">
        <v>52.1</v>
      </c>
      <c r="KM135">
        <f t="shared" si="345"/>
        <v>0.72175362076642324</v>
      </c>
      <c r="KN135">
        <f t="shared" si="346"/>
        <v>0</v>
      </c>
      <c r="KO135">
        <f t="shared" si="297"/>
        <v>2714.4100000000003</v>
      </c>
      <c r="KT135">
        <v>133</v>
      </c>
      <c r="KU135">
        <v>-45.209803921568778</v>
      </c>
      <c r="KV135">
        <f t="shared" si="347"/>
        <v>0.27849050765595224</v>
      </c>
      <c r="KW135">
        <f t="shared" si="348"/>
        <v>0</v>
      </c>
      <c r="KX135">
        <f t="shared" si="298"/>
        <v>2043.9263706266956</v>
      </c>
      <c r="LC135">
        <v>133</v>
      </c>
      <c r="LD135">
        <v>4</v>
      </c>
      <c r="LE135">
        <f t="shared" si="349"/>
        <v>0.14237463102686054</v>
      </c>
      <c r="LF135">
        <f t="shared" si="350"/>
        <v>0</v>
      </c>
      <c r="LG135">
        <f t="shared" si="299"/>
        <v>16</v>
      </c>
      <c r="LL135">
        <v>133</v>
      </c>
      <c r="LM135">
        <v>3690</v>
      </c>
      <c r="LN135">
        <f t="shared" si="351"/>
        <v>1.2868796988848048</v>
      </c>
      <c r="LO135">
        <f t="shared" si="352"/>
        <v>3440.1403924098904</v>
      </c>
      <c r="LP135">
        <f t="shared" si="300"/>
        <v>62429.82350508355</v>
      </c>
      <c r="LY135">
        <f t="shared" si="301"/>
        <v>0</v>
      </c>
      <c r="MH135">
        <f t="shared" si="302"/>
        <v>0</v>
      </c>
      <c r="MM135">
        <v>133</v>
      </c>
      <c r="MN135">
        <v>-4</v>
      </c>
      <c r="MO135">
        <f t="shared" si="353"/>
        <v>0.58280998126769401</v>
      </c>
      <c r="MP135">
        <f t="shared" si="354"/>
        <v>0</v>
      </c>
      <c r="MQ135">
        <f t="shared" si="303"/>
        <v>16</v>
      </c>
      <c r="MZ135">
        <f t="shared" si="304"/>
        <v>0</v>
      </c>
      <c r="NI135">
        <f t="shared" si="305"/>
        <v>0</v>
      </c>
      <c r="NR135">
        <f t="shared" si="306"/>
        <v>0</v>
      </c>
      <c r="NW135">
        <v>133</v>
      </c>
      <c r="NX135">
        <v>29.80505050505041</v>
      </c>
      <c r="NY135" t="e">
        <f t="shared" si="355"/>
        <v>#DIV/0!</v>
      </c>
      <c r="NZ135" t="e">
        <f t="shared" si="356"/>
        <v>#NUM!</v>
      </c>
      <c r="OA135" t="e">
        <f t="shared" si="307"/>
        <v>#NUM!</v>
      </c>
      <c r="OF135">
        <v>133</v>
      </c>
      <c r="OG135">
        <f>144-(136)</f>
        <v>8</v>
      </c>
      <c r="OH135">
        <f t="shared" si="357"/>
        <v>0.1706583064083346</v>
      </c>
      <c r="OI135">
        <f t="shared" si="358"/>
        <v>0</v>
      </c>
      <c r="OJ135">
        <f t="shared" si="308"/>
        <v>64</v>
      </c>
      <c r="OO135">
        <v>133</v>
      </c>
      <c r="OP135">
        <v>0</v>
      </c>
      <c r="OQ135">
        <f t="shared" si="359"/>
        <v>0.17630201995497732</v>
      </c>
      <c r="OR135">
        <f t="shared" si="360"/>
        <v>0</v>
      </c>
      <c r="OS135">
        <f t="shared" si="309"/>
        <v>0</v>
      </c>
      <c r="PB135">
        <f t="shared" si="310"/>
        <v>0</v>
      </c>
      <c r="PK135">
        <f t="shared" si="311"/>
        <v>0</v>
      </c>
      <c r="QC135">
        <f t="shared" si="312"/>
        <v>0</v>
      </c>
      <c r="QL135">
        <f t="shared" si="313"/>
        <v>0</v>
      </c>
    </row>
    <row r="136" spans="10:454" x14ac:dyDescent="0.25">
      <c r="J136">
        <v>134</v>
      </c>
      <c r="K136">
        <v>1190</v>
      </c>
      <c r="L136">
        <f t="shared" si="314"/>
        <v>1.1023463943353733</v>
      </c>
      <c r="M136">
        <f t="shared" si="315"/>
        <v>1227.2948087274967</v>
      </c>
      <c r="N136">
        <f t="shared" si="316"/>
        <v>1390.9027580205661</v>
      </c>
      <c r="AB136">
        <v>134</v>
      </c>
      <c r="AC136">
        <v>2874</v>
      </c>
      <c r="AD136">
        <f t="shared" si="317"/>
        <v>1.248033546160477</v>
      </c>
      <c r="AE136">
        <f t="shared" si="318"/>
        <v>2974.3137075793807</v>
      </c>
      <c r="BL136">
        <v>134</v>
      </c>
      <c r="BM136">
        <v>4</v>
      </c>
      <c r="BN136">
        <f t="shared" si="319"/>
        <v>0.61336615202176958</v>
      </c>
      <c r="BO136">
        <f t="shared" si="320"/>
        <v>0</v>
      </c>
      <c r="BP136">
        <f t="shared" si="285"/>
        <v>16</v>
      </c>
      <c r="CV136">
        <v>134</v>
      </c>
      <c r="CW136">
        <v>-8.215000000000181</v>
      </c>
      <c r="CX136">
        <f t="shared" si="321"/>
        <v>0.93384363225803124</v>
      </c>
      <c r="CY136">
        <f t="shared" si="322"/>
        <v>0</v>
      </c>
      <c r="CZ136">
        <f t="shared" si="286"/>
        <v>67.486225000002975</v>
      </c>
      <c r="DE136">
        <v>134</v>
      </c>
      <c r="DF136">
        <v>0</v>
      </c>
      <c r="DG136">
        <f t="shared" si="323"/>
        <v>0.34738761180444772</v>
      </c>
      <c r="DH136">
        <f t="shared" si="324"/>
        <v>0</v>
      </c>
      <c r="DI136">
        <f t="shared" si="287"/>
        <v>0</v>
      </c>
      <c r="EO136">
        <v>134</v>
      </c>
      <c r="EP136">
        <v>567.35977011494253</v>
      </c>
      <c r="EQ136">
        <f t="shared" si="325"/>
        <v>1.0785779686303372</v>
      </c>
      <c r="ER136">
        <f t="shared" si="326"/>
        <v>942.27386911503231</v>
      </c>
      <c r="ES136">
        <f t="shared" si="288"/>
        <v>140560.58162904912</v>
      </c>
      <c r="EX136">
        <v>134</v>
      </c>
      <c r="EY136">
        <v>4</v>
      </c>
      <c r="EZ136">
        <f t="shared" si="327"/>
        <v>0.43146880000459459</v>
      </c>
      <c r="FA136">
        <f t="shared" si="328"/>
        <v>0</v>
      </c>
      <c r="FB136">
        <f t="shared" si="289"/>
        <v>16</v>
      </c>
      <c r="GQ136">
        <v>134</v>
      </c>
      <c r="GR136">
        <v>429.97752808988764</v>
      </c>
      <c r="GS136">
        <f t="shared" si="329"/>
        <v>0.9872699307183973</v>
      </c>
      <c r="GT136">
        <f t="shared" si="330"/>
        <v>0</v>
      </c>
      <c r="GU136">
        <f t="shared" si="290"/>
        <v>184880.67466229011</v>
      </c>
      <c r="GZ136">
        <v>134</v>
      </c>
      <c r="HA136">
        <v>59.09375</v>
      </c>
      <c r="HB136">
        <f t="shared" si="331"/>
        <v>0.85897435897435892</v>
      </c>
      <c r="HC136">
        <f t="shared" si="332"/>
        <v>0</v>
      </c>
      <c r="HD136">
        <f t="shared" si="291"/>
        <v>3492.0712890625</v>
      </c>
      <c r="HI136">
        <v>134</v>
      </c>
      <c r="HJ136">
        <v>4</v>
      </c>
      <c r="HK136">
        <f t="shared" si="333"/>
        <v>0.47857142857142859</v>
      </c>
      <c r="HL136">
        <f t="shared" si="334"/>
        <v>0</v>
      </c>
      <c r="HM136">
        <f t="shared" si="292"/>
        <v>16</v>
      </c>
      <c r="HR136">
        <v>213</v>
      </c>
      <c r="HS136">
        <v>136.14777280050984</v>
      </c>
      <c r="HT136" t="e">
        <f t="shared" si="335"/>
        <v>#DIV/0!</v>
      </c>
      <c r="HU136" t="e">
        <f t="shared" si="336"/>
        <v>#NUM!</v>
      </c>
      <c r="HV136" t="e">
        <f t="shared" si="293"/>
        <v>#NUM!</v>
      </c>
      <c r="IA136">
        <v>134</v>
      </c>
      <c r="IB136">
        <v>16</v>
      </c>
      <c r="IC136">
        <f t="shared" si="337"/>
        <v>0.20553783451557256</v>
      </c>
      <c r="ID136">
        <f t="shared" si="338"/>
        <v>0</v>
      </c>
      <c r="IE136">
        <f t="shared" si="294"/>
        <v>256</v>
      </c>
      <c r="IJ136">
        <v>134</v>
      </c>
      <c r="IK136">
        <v>-16.100000000000001</v>
      </c>
      <c r="IL136">
        <f t="shared" si="339"/>
        <v>0.1866587626223116</v>
      </c>
      <c r="IM136">
        <f t="shared" si="340"/>
        <v>0</v>
      </c>
      <c r="IN136">
        <f t="shared" si="295"/>
        <v>259.21000000000004</v>
      </c>
      <c r="IS136">
        <v>134</v>
      </c>
      <c r="IT136">
        <v>3726</v>
      </c>
      <c r="IU136">
        <f t="shared" si="341"/>
        <v>1.5340384685095785</v>
      </c>
      <c r="IV136">
        <f t="shared" si="342"/>
        <v>6403.9641486037108</v>
      </c>
      <c r="KK136">
        <v>134</v>
      </c>
      <c r="KL136">
        <v>20</v>
      </c>
      <c r="KM136">
        <f t="shared" si="345"/>
        <v>0.72718033971955431</v>
      </c>
      <c r="KN136">
        <f t="shared" si="346"/>
        <v>0</v>
      </c>
      <c r="KO136">
        <f t="shared" si="297"/>
        <v>400</v>
      </c>
      <c r="KT136">
        <v>134</v>
      </c>
      <c r="KU136">
        <v>-29.209803921568778</v>
      </c>
      <c r="KV136">
        <f t="shared" si="347"/>
        <v>0.28058442124735034</v>
      </c>
      <c r="KW136">
        <f t="shared" si="348"/>
        <v>0</v>
      </c>
      <c r="KX136">
        <f t="shared" si="298"/>
        <v>853.21264513649476</v>
      </c>
      <c r="LC136">
        <v>134</v>
      </c>
      <c r="LD136">
        <v>108</v>
      </c>
      <c r="LE136">
        <f t="shared" si="349"/>
        <v>0.14344511697443094</v>
      </c>
      <c r="LF136">
        <f t="shared" si="350"/>
        <v>0</v>
      </c>
      <c r="LG136">
        <f t="shared" si="299"/>
        <v>11664</v>
      </c>
      <c r="LL136">
        <v>134</v>
      </c>
      <c r="LM136">
        <v>3850</v>
      </c>
      <c r="LN136">
        <f t="shared" si="351"/>
        <v>1.296555486094465</v>
      </c>
      <c r="LO136">
        <f t="shared" si="352"/>
        <v>3556.1683530418513</v>
      </c>
      <c r="LP136">
        <f t="shared" si="300"/>
        <v>86337.036754138113</v>
      </c>
      <c r="LY136">
        <f t="shared" si="301"/>
        <v>0</v>
      </c>
      <c r="MH136">
        <f t="shared" si="302"/>
        <v>0</v>
      </c>
      <c r="MM136">
        <v>134</v>
      </c>
      <c r="MN136">
        <v>-4</v>
      </c>
      <c r="MO136">
        <f t="shared" si="353"/>
        <v>0.58719201120203757</v>
      </c>
      <c r="MP136">
        <f t="shared" si="354"/>
        <v>0</v>
      </c>
      <c r="MQ136">
        <f t="shared" si="303"/>
        <v>16</v>
      </c>
      <c r="MZ136">
        <f t="shared" si="304"/>
        <v>0</v>
      </c>
      <c r="NI136">
        <f t="shared" si="305"/>
        <v>0</v>
      </c>
      <c r="NR136">
        <f t="shared" si="306"/>
        <v>0</v>
      </c>
      <c r="NW136">
        <v>134</v>
      </c>
      <c r="NX136">
        <v>38.80505050505041</v>
      </c>
      <c r="NY136" t="e">
        <f t="shared" si="355"/>
        <v>#DIV/0!</v>
      </c>
      <c r="NZ136" t="e">
        <f t="shared" si="356"/>
        <v>#NUM!</v>
      </c>
      <c r="OA136" t="e">
        <f t="shared" si="307"/>
        <v>#NUM!</v>
      </c>
      <c r="OF136">
        <v>134</v>
      </c>
      <c r="OG136">
        <f>140-(136)</f>
        <v>4</v>
      </c>
      <c r="OH136">
        <f t="shared" si="357"/>
        <v>0.17194145156929952</v>
      </c>
      <c r="OI136">
        <f t="shared" si="358"/>
        <v>0</v>
      </c>
      <c r="OJ136">
        <f t="shared" si="308"/>
        <v>16</v>
      </c>
      <c r="OO136">
        <v>134</v>
      </c>
      <c r="OP136">
        <v>0</v>
      </c>
      <c r="OQ136">
        <f t="shared" si="359"/>
        <v>0.17762759905238318</v>
      </c>
      <c r="OR136">
        <f t="shared" si="360"/>
        <v>0</v>
      </c>
      <c r="OS136">
        <f t="shared" si="309"/>
        <v>0</v>
      </c>
      <c r="PB136">
        <f t="shared" si="310"/>
        <v>0</v>
      </c>
      <c r="PK136">
        <f t="shared" si="311"/>
        <v>0</v>
      </c>
      <c r="QC136">
        <f t="shared" si="312"/>
        <v>0</v>
      </c>
      <c r="QL136">
        <f t="shared" si="313"/>
        <v>0</v>
      </c>
    </row>
    <row r="137" spans="10:454" x14ac:dyDescent="0.25">
      <c r="J137">
        <v>135</v>
      </c>
      <c r="K137">
        <v>1280</v>
      </c>
      <c r="L137">
        <f t="shared" si="314"/>
        <v>1.1105728599647418</v>
      </c>
      <c r="M137">
        <f t="shared" si="315"/>
        <v>1325.9431160436791</v>
      </c>
      <c r="N137">
        <f t="shared" si="316"/>
        <v>2110.7699118029623</v>
      </c>
      <c r="AB137">
        <v>135</v>
      </c>
      <c r="AC137">
        <v>2974</v>
      </c>
      <c r="AD137">
        <f t="shared" si="317"/>
        <v>1.2573472293407792</v>
      </c>
      <c r="AE137">
        <f t="shared" si="318"/>
        <v>3085.9994693646067</v>
      </c>
      <c r="BL137">
        <v>135</v>
      </c>
      <c r="BM137">
        <v>4</v>
      </c>
      <c r="BN137">
        <f t="shared" si="319"/>
        <v>0.61794351136521564</v>
      </c>
      <c r="BO137">
        <f t="shared" si="320"/>
        <v>0</v>
      </c>
      <c r="BP137">
        <f t="shared" si="285"/>
        <v>16</v>
      </c>
      <c r="CV137">
        <v>135</v>
      </c>
      <c r="CW137">
        <v>-4.215000000000181</v>
      </c>
      <c r="CX137">
        <f t="shared" si="321"/>
        <v>0.940812614588315</v>
      </c>
      <c r="CY137">
        <f t="shared" si="322"/>
        <v>0</v>
      </c>
      <c r="CZ137">
        <f t="shared" si="286"/>
        <v>17.766225000001526</v>
      </c>
      <c r="DE137">
        <v>135</v>
      </c>
      <c r="DF137">
        <v>0</v>
      </c>
      <c r="DG137">
        <f t="shared" si="323"/>
        <v>0.34998005666866006</v>
      </c>
      <c r="DH137">
        <f t="shared" si="324"/>
        <v>0</v>
      </c>
      <c r="DI137">
        <f t="shared" si="287"/>
        <v>0</v>
      </c>
      <c r="EO137">
        <v>135</v>
      </c>
      <c r="EP137">
        <v>721.35977011494253</v>
      </c>
      <c r="EQ137">
        <f t="shared" si="325"/>
        <v>1.086627057948474</v>
      </c>
      <c r="ER137">
        <f t="shared" si="326"/>
        <v>1038.7951544938082</v>
      </c>
      <c r="ES137">
        <f t="shared" si="288"/>
        <v>100765.22325575822</v>
      </c>
      <c r="EX137">
        <v>135</v>
      </c>
      <c r="EY137">
        <v>23.999999999999993</v>
      </c>
      <c r="EZ137">
        <f t="shared" si="327"/>
        <v>0.43468871642253931</v>
      </c>
      <c r="FA137">
        <f t="shared" si="328"/>
        <v>0</v>
      </c>
      <c r="FB137">
        <f t="shared" si="289"/>
        <v>575.99999999999966</v>
      </c>
      <c r="GQ137">
        <v>135</v>
      </c>
      <c r="GR137">
        <v>452.97752808988764</v>
      </c>
      <c r="GS137">
        <f t="shared" si="329"/>
        <v>0.99463761676853457</v>
      </c>
      <c r="GT137">
        <f t="shared" si="330"/>
        <v>0</v>
      </c>
      <c r="GU137">
        <f t="shared" si="290"/>
        <v>205188.64095442495</v>
      </c>
      <c r="GZ137">
        <v>135</v>
      </c>
      <c r="HA137">
        <v>82.59375</v>
      </c>
      <c r="HB137">
        <f t="shared" si="331"/>
        <v>0.86538461538461542</v>
      </c>
      <c r="HC137">
        <f t="shared" si="332"/>
        <v>0</v>
      </c>
      <c r="HD137">
        <f t="shared" si="291"/>
        <v>6821.7275390625</v>
      </c>
      <c r="HI137">
        <v>135</v>
      </c>
      <c r="HJ137">
        <v>4</v>
      </c>
      <c r="HK137">
        <f t="shared" si="333"/>
        <v>0.48214285714285715</v>
      </c>
      <c r="HL137">
        <f t="shared" si="334"/>
        <v>0</v>
      </c>
      <c r="HM137">
        <f t="shared" si="292"/>
        <v>16</v>
      </c>
      <c r="HR137">
        <v>214</v>
      </c>
      <c r="HS137">
        <v>171.81091455036039</v>
      </c>
      <c r="HT137" t="e">
        <f t="shared" si="335"/>
        <v>#DIV/0!</v>
      </c>
      <c r="HU137" t="e">
        <f t="shared" si="336"/>
        <v>#NUM!</v>
      </c>
      <c r="HV137" t="e">
        <f t="shared" si="293"/>
        <v>#NUM!</v>
      </c>
      <c r="IA137">
        <v>135</v>
      </c>
      <c r="IB137">
        <v>0</v>
      </c>
      <c r="IC137">
        <f t="shared" si="337"/>
        <v>0.20707169895225594</v>
      </c>
      <c r="ID137">
        <f t="shared" si="338"/>
        <v>0</v>
      </c>
      <c r="IE137">
        <f t="shared" si="294"/>
        <v>0</v>
      </c>
      <c r="IJ137">
        <v>135</v>
      </c>
      <c r="IK137">
        <v>-20.100000000000001</v>
      </c>
      <c r="IL137">
        <f t="shared" si="339"/>
        <v>0.18805173846277662</v>
      </c>
      <c r="IM137">
        <f t="shared" si="340"/>
        <v>0</v>
      </c>
      <c r="IN137">
        <f t="shared" si="295"/>
        <v>404.01000000000005</v>
      </c>
      <c r="IS137">
        <v>135</v>
      </c>
      <c r="IT137">
        <v>3826</v>
      </c>
      <c r="IU137">
        <f t="shared" si="341"/>
        <v>1.545486516782038</v>
      </c>
      <c r="IV137">
        <f t="shared" si="342"/>
        <v>6541.2443166652374</v>
      </c>
      <c r="KK137">
        <v>135</v>
      </c>
      <c r="KL137">
        <v>0</v>
      </c>
      <c r="KM137">
        <f t="shared" si="345"/>
        <v>0.73260705867268527</v>
      </c>
      <c r="KN137">
        <f t="shared" si="346"/>
        <v>0</v>
      </c>
      <c r="KO137">
        <f t="shared" si="297"/>
        <v>0</v>
      </c>
      <c r="KT137">
        <v>135</v>
      </c>
      <c r="KU137">
        <v>-9.4098039215687805</v>
      </c>
      <c r="KV137">
        <f t="shared" si="347"/>
        <v>0.28267833483874849</v>
      </c>
      <c r="KW137">
        <f t="shared" si="348"/>
        <v>0</v>
      </c>
      <c r="KX137">
        <f t="shared" si="298"/>
        <v>88.544409842371195</v>
      </c>
      <c r="LC137">
        <v>135</v>
      </c>
      <c r="LD137">
        <v>4</v>
      </c>
      <c r="LE137">
        <f t="shared" si="349"/>
        <v>0.1445156029220013</v>
      </c>
      <c r="LF137">
        <f t="shared" si="350"/>
        <v>0</v>
      </c>
      <c r="LG137">
        <f t="shared" si="299"/>
        <v>16</v>
      </c>
      <c r="LL137">
        <v>134.25</v>
      </c>
      <c r="LM137">
        <v>3890</v>
      </c>
      <c r="LN137">
        <f t="shared" si="351"/>
        <v>1.2989744328968802</v>
      </c>
      <c r="LO137">
        <f t="shared" si="352"/>
        <v>3585.1753431998418</v>
      </c>
      <c r="LP137">
        <f t="shared" si="300"/>
        <v>92918.071393334234</v>
      </c>
      <c r="LY137">
        <f t="shared" si="301"/>
        <v>0</v>
      </c>
      <c r="MH137">
        <f t="shared" si="302"/>
        <v>0</v>
      </c>
      <c r="MM137">
        <v>135</v>
      </c>
      <c r="MN137">
        <v>-4</v>
      </c>
      <c r="MO137">
        <f t="shared" si="353"/>
        <v>0.59157404113638112</v>
      </c>
      <c r="MP137">
        <f t="shared" si="354"/>
        <v>0</v>
      </c>
      <c r="MQ137">
        <f t="shared" si="303"/>
        <v>16</v>
      </c>
      <c r="MZ137">
        <f t="shared" si="304"/>
        <v>0</v>
      </c>
      <c r="NI137">
        <f t="shared" si="305"/>
        <v>0</v>
      </c>
      <c r="NR137">
        <f t="shared" si="306"/>
        <v>0</v>
      </c>
      <c r="NW137">
        <v>135</v>
      </c>
      <c r="NX137">
        <v>49.80505050505041</v>
      </c>
      <c r="NY137" t="e">
        <f t="shared" si="355"/>
        <v>#DIV/0!</v>
      </c>
      <c r="NZ137" t="e">
        <f t="shared" si="356"/>
        <v>#NUM!</v>
      </c>
      <c r="OA137" t="e">
        <f t="shared" si="307"/>
        <v>#NUM!</v>
      </c>
      <c r="OF137">
        <v>135</v>
      </c>
      <c r="OG137">
        <f>177-(136)</f>
        <v>41</v>
      </c>
      <c r="OH137">
        <f t="shared" si="357"/>
        <v>0.17322459673026444</v>
      </c>
      <c r="OI137">
        <f t="shared" si="358"/>
        <v>0</v>
      </c>
      <c r="OJ137">
        <f t="shared" si="308"/>
        <v>1681</v>
      </c>
      <c r="OO137">
        <v>135</v>
      </c>
      <c r="OP137">
        <v>0</v>
      </c>
      <c r="OQ137">
        <f t="shared" si="359"/>
        <v>0.17895317814978901</v>
      </c>
      <c r="OR137">
        <f t="shared" si="360"/>
        <v>0</v>
      </c>
      <c r="OS137">
        <f t="shared" si="309"/>
        <v>0</v>
      </c>
      <c r="PB137">
        <f t="shared" si="310"/>
        <v>0</v>
      </c>
      <c r="PK137">
        <f t="shared" si="311"/>
        <v>0</v>
      </c>
      <c r="QC137">
        <f t="shared" si="312"/>
        <v>0</v>
      </c>
      <c r="QL137">
        <f t="shared" si="313"/>
        <v>0</v>
      </c>
    </row>
    <row r="138" spans="10:454" x14ac:dyDescent="0.25">
      <c r="J138">
        <v>136</v>
      </c>
      <c r="K138">
        <v>1360</v>
      </c>
      <c r="L138">
        <f t="shared" si="314"/>
        <v>1.1187993255941102</v>
      </c>
      <c r="M138">
        <f t="shared" si="315"/>
        <v>1424.5914233598612</v>
      </c>
      <c r="N138">
        <f t="shared" si="316"/>
        <v>4172.0519716528242</v>
      </c>
      <c r="AB138">
        <v>136</v>
      </c>
      <c r="AC138">
        <v>3074</v>
      </c>
      <c r="AD138">
        <f t="shared" si="317"/>
        <v>1.2666609125210813</v>
      </c>
      <c r="AE138">
        <f t="shared" si="318"/>
        <v>3197.6852311498328</v>
      </c>
      <c r="BL138">
        <v>136</v>
      </c>
      <c r="BM138">
        <v>4</v>
      </c>
      <c r="BN138">
        <f t="shared" si="319"/>
        <v>0.62252087070866169</v>
      </c>
      <c r="BO138">
        <f t="shared" si="320"/>
        <v>0</v>
      </c>
      <c r="BP138">
        <f t="shared" si="285"/>
        <v>16</v>
      </c>
      <c r="CV138">
        <v>136</v>
      </c>
      <c r="CW138">
        <v>-4.215000000000181</v>
      </c>
      <c r="CX138">
        <f t="shared" si="321"/>
        <v>0.94778159691859887</v>
      </c>
      <c r="CY138">
        <f t="shared" si="322"/>
        <v>0</v>
      </c>
      <c r="CZ138">
        <f t="shared" si="286"/>
        <v>17.766225000001526</v>
      </c>
      <c r="DE138">
        <v>136</v>
      </c>
      <c r="DF138">
        <v>0</v>
      </c>
      <c r="DG138">
        <f t="shared" si="323"/>
        <v>0.35257250153287234</v>
      </c>
      <c r="DH138">
        <f t="shared" si="324"/>
        <v>0</v>
      </c>
      <c r="DI138">
        <f t="shared" si="287"/>
        <v>0</v>
      </c>
      <c r="EO138">
        <v>136</v>
      </c>
      <c r="EP138">
        <v>945.35977011494253</v>
      </c>
      <c r="EQ138">
        <f t="shared" si="325"/>
        <v>1.0946761472666109</v>
      </c>
      <c r="ER138">
        <f t="shared" si="326"/>
        <v>1135.3164398725839</v>
      </c>
      <c r="ES138">
        <f t="shared" si="288"/>
        <v>36083.536385413638</v>
      </c>
      <c r="EX138">
        <v>136</v>
      </c>
      <c r="EY138">
        <v>4</v>
      </c>
      <c r="EZ138">
        <f t="shared" si="327"/>
        <v>0.43790863284048404</v>
      </c>
      <c r="FA138">
        <f t="shared" si="328"/>
        <v>0</v>
      </c>
      <c r="FB138">
        <f t="shared" si="289"/>
        <v>16</v>
      </c>
      <c r="GQ138">
        <v>136</v>
      </c>
      <c r="GR138">
        <v>492.97752808988764</v>
      </c>
      <c r="GS138">
        <f t="shared" si="329"/>
        <v>1.002005302818672</v>
      </c>
      <c r="GT138">
        <f t="shared" si="330"/>
        <v>24.046745908975865</v>
      </c>
      <c r="GU138">
        <f t="shared" si="290"/>
        <v>219896.07847680172</v>
      </c>
      <c r="GZ138">
        <v>136</v>
      </c>
      <c r="HA138">
        <v>83.09375</v>
      </c>
      <c r="HB138">
        <f t="shared" si="331"/>
        <v>0.87179487179487181</v>
      </c>
      <c r="HC138">
        <f t="shared" si="332"/>
        <v>0</v>
      </c>
      <c r="HD138">
        <f t="shared" si="291"/>
        <v>6904.5712890625</v>
      </c>
      <c r="HI138">
        <v>136</v>
      </c>
      <c r="HJ138">
        <v>4</v>
      </c>
      <c r="HK138">
        <f t="shared" si="333"/>
        <v>0.48571428571428571</v>
      </c>
      <c r="HL138">
        <f t="shared" si="334"/>
        <v>0</v>
      </c>
      <c r="HM138">
        <f t="shared" si="292"/>
        <v>16</v>
      </c>
      <c r="HR138">
        <v>215</v>
      </c>
      <c r="HS138">
        <v>205.57405630021185</v>
      </c>
      <c r="HT138" t="e">
        <f t="shared" si="335"/>
        <v>#DIV/0!</v>
      </c>
      <c r="HU138" t="e">
        <f t="shared" si="336"/>
        <v>#NUM!</v>
      </c>
      <c r="HV138" t="e">
        <f t="shared" si="293"/>
        <v>#NUM!</v>
      </c>
      <c r="IA138">
        <v>136</v>
      </c>
      <c r="IB138">
        <v>0</v>
      </c>
      <c r="IC138">
        <f t="shared" si="337"/>
        <v>0.20860556338893932</v>
      </c>
      <c r="ID138">
        <f t="shared" si="338"/>
        <v>0</v>
      </c>
      <c r="IE138">
        <f t="shared" si="294"/>
        <v>0</v>
      </c>
      <c r="IJ138">
        <v>136</v>
      </c>
      <c r="IK138">
        <v>-16.100000000000001</v>
      </c>
      <c r="IL138">
        <f t="shared" si="339"/>
        <v>0.18944471430324164</v>
      </c>
      <c r="IM138">
        <f t="shared" si="340"/>
        <v>0</v>
      </c>
      <c r="IN138">
        <f t="shared" si="295"/>
        <v>259.21000000000004</v>
      </c>
      <c r="IS138">
        <v>136</v>
      </c>
      <c r="IT138">
        <v>3866</v>
      </c>
      <c r="IU138">
        <f t="shared" si="341"/>
        <v>1.5569345650544977</v>
      </c>
      <c r="IV138">
        <f t="shared" si="342"/>
        <v>6678.524484726765</v>
      </c>
      <c r="KK138">
        <v>136</v>
      </c>
      <c r="KL138">
        <v>0</v>
      </c>
      <c r="KM138">
        <f t="shared" si="345"/>
        <v>0.73803377762581623</v>
      </c>
      <c r="KN138">
        <f t="shared" si="346"/>
        <v>0</v>
      </c>
      <c r="KO138">
        <f t="shared" si="297"/>
        <v>0</v>
      </c>
      <c r="KT138">
        <v>136</v>
      </c>
      <c r="KU138">
        <v>89.590196078431219</v>
      </c>
      <c r="KV138">
        <f t="shared" si="347"/>
        <v>0.28477224843014665</v>
      </c>
      <c r="KW138">
        <f t="shared" si="348"/>
        <v>0</v>
      </c>
      <c r="KX138">
        <f t="shared" si="298"/>
        <v>8026.4032333717523</v>
      </c>
      <c r="LC138">
        <v>136</v>
      </c>
      <c r="LD138">
        <v>4</v>
      </c>
      <c r="LE138">
        <f t="shared" si="349"/>
        <v>0.14558608886957169</v>
      </c>
      <c r="LF138">
        <f t="shared" si="350"/>
        <v>0</v>
      </c>
      <c r="LG138">
        <f t="shared" si="299"/>
        <v>16</v>
      </c>
      <c r="LP138">
        <f t="shared" si="300"/>
        <v>0</v>
      </c>
      <c r="LY138">
        <f t="shared" si="301"/>
        <v>0</v>
      </c>
      <c r="MH138">
        <f t="shared" si="302"/>
        <v>0</v>
      </c>
      <c r="MM138">
        <v>136</v>
      </c>
      <c r="MN138">
        <v>-4</v>
      </c>
      <c r="MO138">
        <f t="shared" si="353"/>
        <v>0.59595607107072468</v>
      </c>
      <c r="MP138">
        <f t="shared" si="354"/>
        <v>0</v>
      </c>
      <c r="MQ138">
        <f t="shared" si="303"/>
        <v>16</v>
      </c>
      <c r="MZ138">
        <f t="shared" si="304"/>
        <v>0</v>
      </c>
      <c r="NI138">
        <f t="shared" si="305"/>
        <v>0</v>
      </c>
      <c r="NR138">
        <f t="shared" si="306"/>
        <v>0</v>
      </c>
      <c r="NW138">
        <v>136</v>
      </c>
      <c r="NX138">
        <v>69.805050505050417</v>
      </c>
      <c r="NY138" t="e">
        <f t="shared" si="355"/>
        <v>#DIV/0!</v>
      </c>
      <c r="NZ138" t="e">
        <f t="shared" si="356"/>
        <v>#NUM!</v>
      </c>
      <c r="OA138" t="e">
        <f t="shared" si="307"/>
        <v>#NUM!</v>
      </c>
      <c r="OF138">
        <v>136</v>
      </c>
      <c r="OG138">
        <f>132-(136)</f>
        <v>-4</v>
      </c>
      <c r="OH138">
        <f t="shared" si="357"/>
        <v>0.17450774189122936</v>
      </c>
      <c r="OI138">
        <f t="shared" si="358"/>
        <v>0</v>
      </c>
      <c r="OJ138">
        <f t="shared" si="308"/>
        <v>16</v>
      </c>
      <c r="OO138">
        <v>136</v>
      </c>
      <c r="OP138">
        <v>0</v>
      </c>
      <c r="OQ138">
        <f t="shared" si="359"/>
        <v>0.18027875724719486</v>
      </c>
      <c r="OR138">
        <f t="shared" si="360"/>
        <v>0</v>
      </c>
      <c r="OS138">
        <f t="shared" si="309"/>
        <v>0</v>
      </c>
      <c r="PB138">
        <f t="shared" si="310"/>
        <v>0</v>
      </c>
      <c r="PK138">
        <f t="shared" si="311"/>
        <v>0</v>
      </c>
      <c r="QC138">
        <f t="shared" si="312"/>
        <v>0</v>
      </c>
      <c r="QL138">
        <f t="shared" si="313"/>
        <v>0</v>
      </c>
    </row>
    <row r="139" spans="10:454" x14ac:dyDescent="0.25">
      <c r="J139">
        <v>137</v>
      </c>
      <c r="K139">
        <v>1420</v>
      </c>
      <c r="L139">
        <f t="shared" si="314"/>
        <v>1.1270257912234787</v>
      </c>
      <c r="M139">
        <f t="shared" si="315"/>
        <v>1523.2397306760436</v>
      </c>
      <c r="N139">
        <f t="shared" si="316"/>
        <v>10658.441990062011</v>
      </c>
      <c r="AB139">
        <v>137</v>
      </c>
      <c r="AC139">
        <v>3204</v>
      </c>
      <c r="AD139">
        <f t="shared" si="317"/>
        <v>1.2759745957013833</v>
      </c>
      <c r="AE139">
        <f t="shared" si="318"/>
        <v>3309.3709929350593</v>
      </c>
      <c r="BL139">
        <v>137</v>
      </c>
      <c r="BM139">
        <v>8</v>
      </c>
      <c r="BN139">
        <f t="shared" si="319"/>
        <v>0.62709823005210774</v>
      </c>
      <c r="BO139">
        <f t="shared" si="320"/>
        <v>0</v>
      </c>
      <c r="BP139">
        <f t="shared" si="285"/>
        <v>64</v>
      </c>
      <c r="CV139">
        <v>137</v>
      </c>
      <c r="CW139">
        <v>-4.215000000000181</v>
      </c>
      <c r="CX139">
        <f t="shared" si="321"/>
        <v>0.95475057924888262</v>
      </c>
      <c r="CY139">
        <f t="shared" si="322"/>
        <v>0</v>
      </c>
      <c r="CZ139">
        <f t="shared" si="286"/>
        <v>17.766225000001526</v>
      </c>
      <c r="DE139">
        <v>137</v>
      </c>
      <c r="DF139">
        <v>0</v>
      </c>
      <c r="DG139">
        <f t="shared" si="323"/>
        <v>0.35516494639708462</v>
      </c>
      <c r="DH139">
        <f t="shared" si="324"/>
        <v>0</v>
      </c>
      <c r="DI139">
        <f t="shared" si="287"/>
        <v>0</v>
      </c>
      <c r="EO139">
        <v>137</v>
      </c>
      <c r="EP139">
        <v>1086.3597701149426</v>
      </c>
      <c r="EQ139">
        <f t="shared" si="325"/>
        <v>1.1027252365847477</v>
      </c>
      <c r="ER139">
        <f t="shared" si="326"/>
        <v>1231.8377252513599</v>
      </c>
      <c r="ES139">
        <f t="shared" si="288"/>
        <v>21163.835430673422</v>
      </c>
      <c r="EX139">
        <v>137</v>
      </c>
      <c r="EY139">
        <v>16</v>
      </c>
      <c r="EZ139">
        <f t="shared" si="327"/>
        <v>0.44112854925842881</v>
      </c>
      <c r="FA139">
        <f t="shared" si="328"/>
        <v>0</v>
      </c>
      <c r="FB139">
        <f t="shared" si="289"/>
        <v>256</v>
      </c>
      <c r="GQ139">
        <v>137</v>
      </c>
      <c r="GR139">
        <v>532.97752808988764</v>
      </c>
      <c r="GS139">
        <f t="shared" si="329"/>
        <v>1.0093729888688092</v>
      </c>
      <c r="GT139">
        <f t="shared" si="330"/>
        <v>112.39693059684285</v>
      </c>
      <c r="GU139">
        <f t="shared" si="290"/>
        <v>176888.03898760659</v>
      </c>
      <c r="GZ139">
        <v>137</v>
      </c>
      <c r="HA139">
        <v>84.59375</v>
      </c>
      <c r="HB139">
        <f t="shared" si="331"/>
        <v>0.87820512820512819</v>
      </c>
      <c r="HC139">
        <f t="shared" si="332"/>
        <v>0</v>
      </c>
      <c r="HD139">
        <f t="shared" si="291"/>
        <v>7156.1025390625</v>
      </c>
      <c r="HI139">
        <v>137</v>
      </c>
      <c r="HJ139">
        <v>4</v>
      </c>
      <c r="HK139">
        <f t="shared" si="333"/>
        <v>0.48928571428571427</v>
      </c>
      <c r="HL139">
        <f t="shared" si="334"/>
        <v>0</v>
      </c>
      <c r="HM139">
        <f t="shared" si="292"/>
        <v>16</v>
      </c>
      <c r="HR139">
        <v>216</v>
      </c>
      <c r="HS139">
        <v>237.43719805006239</v>
      </c>
      <c r="HT139" t="e">
        <f t="shared" si="335"/>
        <v>#DIV/0!</v>
      </c>
      <c r="HU139" t="e">
        <f t="shared" si="336"/>
        <v>#NUM!</v>
      </c>
      <c r="HV139" t="e">
        <f t="shared" si="293"/>
        <v>#NUM!</v>
      </c>
      <c r="IA139">
        <v>137</v>
      </c>
      <c r="IB139">
        <v>0</v>
      </c>
      <c r="IC139">
        <f t="shared" si="337"/>
        <v>0.2101394278256227</v>
      </c>
      <c r="ID139">
        <f t="shared" si="338"/>
        <v>0</v>
      </c>
      <c r="IE139">
        <f t="shared" si="294"/>
        <v>0</v>
      </c>
      <c r="IJ139">
        <v>137</v>
      </c>
      <c r="IK139">
        <v>8</v>
      </c>
      <c r="IL139">
        <f t="shared" si="339"/>
        <v>0.19083769014370663</v>
      </c>
      <c r="IM139">
        <f t="shared" si="340"/>
        <v>0</v>
      </c>
      <c r="IN139">
        <f t="shared" si="295"/>
        <v>64</v>
      </c>
      <c r="KK139">
        <v>137</v>
      </c>
      <c r="KL139">
        <v>40.1</v>
      </c>
      <c r="KM139">
        <f t="shared" si="345"/>
        <v>0.74346049657894731</v>
      </c>
      <c r="KN139">
        <f t="shared" si="346"/>
        <v>0</v>
      </c>
      <c r="KO139">
        <f t="shared" si="297"/>
        <v>1608.0100000000002</v>
      </c>
      <c r="KT139">
        <v>137</v>
      </c>
      <c r="KU139">
        <v>-21.409803921568781</v>
      </c>
      <c r="KV139">
        <f t="shared" si="347"/>
        <v>0.28686616202154475</v>
      </c>
      <c r="KW139">
        <f t="shared" si="348"/>
        <v>0</v>
      </c>
      <c r="KX139">
        <f t="shared" si="298"/>
        <v>458.37970396002191</v>
      </c>
      <c r="LC139">
        <v>137</v>
      </c>
      <c r="LD139">
        <v>21</v>
      </c>
      <c r="LE139">
        <f t="shared" si="349"/>
        <v>0.14665657481714206</v>
      </c>
      <c r="LF139">
        <f t="shared" si="350"/>
        <v>0</v>
      </c>
      <c r="LG139">
        <f t="shared" si="299"/>
        <v>441</v>
      </c>
      <c r="LP139">
        <f t="shared" si="300"/>
        <v>0</v>
      </c>
      <c r="LY139">
        <f t="shared" si="301"/>
        <v>0</v>
      </c>
      <c r="MH139">
        <f t="shared" si="302"/>
        <v>0</v>
      </c>
      <c r="MM139">
        <v>137</v>
      </c>
      <c r="MN139">
        <v>-8</v>
      </c>
      <c r="MO139">
        <f t="shared" si="353"/>
        <v>0.60033810100506824</v>
      </c>
      <c r="MP139">
        <f t="shared" si="354"/>
        <v>0</v>
      </c>
      <c r="MQ139">
        <f t="shared" si="303"/>
        <v>64</v>
      </c>
      <c r="MZ139">
        <f t="shared" si="304"/>
        <v>0</v>
      </c>
      <c r="NI139">
        <f t="shared" si="305"/>
        <v>0</v>
      </c>
      <c r="NR139">
        <f t="shared" si="306"/>
        <v>0</v>
      </c>
      <c r="NW139">
        <v>137</v>
      </c>
      <c r="NX139">
        <v>73.805050505050417</v>
      </c>
      <c r="NY139" t="e">
        <f t="shared" si="355"/>
        <v>#DIV/0!</v>
      </c>
      <c r="NZ139" t="e">
        <f t="shared" si="356"/>
        <v>#NUM!</v>
      </c>
      <c r="OA139" t="e">
        <f t="shared" si="307"/>
        <v>#NUM!</v>
      </c>
      <c r="OF139">
        <v>137</v>
      </c>
      <c r="OG139">
        <f>136-(136)</f>
        <v>0</v>
      </c>
      <c r="OH139">
        <f t="shared" si="357"/>
        <v>0.17579088705219428</v>
      </c>
      <c r="OI139">
        <f t="shared" si="358"/>
        <v>0</v>
      </c>
      <c r="OJ139">
        <f t="shared" si="308"/>
        <v>0</v>
      </c>
      <c r="OO139">
        <v>137</v>
      </c>
      <c r="OP139">
        <v>0</v>
      </c>
      <c r="OQ139">
        <f t="shared" si="359"/>
        <v>0.18160433634460071</v>
      </c>
      <c r="OR139">
        <f t="shared" si="360"/>
        <v>0</v>
      </c>
      <c r="OS139">
        <f t="shared" si="309"/>
        <v>0</v>
      </c>
      <c r="PB139">
        <f t="shared" si="310"/>
        <v>0</v>
      </c>
      <c r="PK139">
        <f t="shared" si="311"/>
        <v>0</v>
      </c>
      <c r="QC139">
        <f t="shared" si="312"/>
        <v>0</v>
      </c>
      <c r="QL139">
        <f t="shared" si="313"/>
        <v>0</v>
      </c>
    </row>
    <row r="140" spans="10:454" x14ac:dyDescent="0.25">
      <c r="J140">
        <v>138</v>
      </c>
      <c r="K140">
        <v>1480</v>
      </c>
      <c r="L140">
        <f t="shared" si="314"/>
        <v>1.1352522568528471</v>
      </c>
      <c r="M140">
        <f t="shared" si="315"/>
        <v>1621.8880379922259</v>
      </c>
      <c r="N140">
        <f t="shared" si="316"/>
        <v>20132.215325283345</v>
      </c>
      <c r="AB140">
        <v>138</v>
      </c>
      <c r="AC140">
        <v>3324</v>
      </c>
      <c r="AD140">
        <f t="shared" si="317"/>
        <v>1.2852882788816853</v>
      </c>
      <c r="AE140">
        <f t="shared" si="318"/>
        <v>3421.0567547202854</v>
      </c>
      <c r="BL140">
        <v>138</v>
      </c>
      <c r="BM140">
        <v>4</v>
      </c>
      <c r="BN140">
        <f t="shared" si="319"/>
        <v>0.63167558939555379</v>
      </c>
      <c r="BO140">
        <f t="shared" si="320"/>
        <v>0</v>
      </c>
      <c r="BP140">
        <f t="shared" si="285"/>
        <v>16</v>
      </c>
      <c r="CV140">
        <v>138</v>
      </c>
      <c r="CW140">
        <v>-0.21500000000018105</v>
      </c>
      <c r="CX140">
        <f t="shared" si="321"/>
        <v>0.96171956157916649</v>
      </c>
      <c r="CY140">
        <f t="shared" si="322"/>
        <v>0</v>
      </c>
      <c r="CZ140">
        <f t="shared" si="286"/>
        <v>4.622500000007785E-2</v>
      </c>
      <c r="DE140">
        <v>138</v>
      </c>
      <c r="DF140">
        <v>0</v>
      </c>
      <c r="DG140">
        <f t="shared" si="323"/>
        <v>0.35775739126129691</v>
      </c>
      <c r="DH140">
        <f t="shared" si="324"/>
        <v>0</v>
      </c>
      <c r="DI140">
        <f t="shared" si="287"/>
        <v>0</v>
      </c>
      <c r="EO140">
        <v>138</v>
      </c>
      <c r="EP140">
        <v>1316.3597701149426</v>
      </c>
      <c r="EQ140">
        <f t="shared" si="325"/>
        <v>1.1107743259028846</v>
      </c>
      <c r="ER140">
        <f t="shared" si="326"/>
        <v>1328.3590106301358</v>
      </c>
      <c r="ES140">
        <f t="shared" si="288"/>
        <v>143.98177294145279</v>
      </c>
      <c r="EX140">
        <v>138</v>
      </c>
      <c r="EY140">
        <v>4</v>
      </c>
      <c r="EZ140">
        <f t="shared" si="327"/>
        <v>0.44434846567637354</v>
      </c>
      <c r="FA140">
        <f t="shared" si="328"/>
        <v>0</v>
      </c>
      <c r="FB140">
        <f t="shared" si="289"/>
        <v>16</v>
      </c>
      <c r="GQ140">
        <v>138</v>
      </c>
      <c r="GR140">
        <v>562.97752808988764</v>
      </c>
      <c r="GS140">
        <f t="shared" si="329"/>
        <v>1.0167406749189465</v>
      </c>
      <c r="GT140">
        <f t="shared" si="330"/>
        <v>200.74711528470982</v>
      </c>
      <c r="GU140">
        <f t="shared" si="290"/>
        <v>131210.87196100954</v>
      </c>
      <c r="GZ140">
        <v>138</v>
      </c>
      <c r="HA140">
        <v>132.09375</v>
      </c>
      <c r="HB140">
        <f t="shared" si="331"/>
        <v>0.88461538461538458</v>
      </c>
      <c r="HC140">
        <f t="shared" si="332"/>
        <v>0</v>
      </c>
      <c r="HD140">
        <f t="shared" si="291"/>
        <v>17448.7587890625</v>
      </c>
      <c r="HI140">
        <v>138</v>
      </c>
      <c r="HJ140">
        <v>4</v>
      </c>
      <c r="HK140">
        <f t="shared" si="333"/>
        <v>0.49285714285714288</v>
      </c>
      <c r="HL140">
        <f t="shared" si="334"/>
        <v>0</v>
      </c>
      <c r="HM140">
        <f t="shared" si="292"/>
        <v>16</v>
      </c>
      <c r="HR140">
        <v>217</v>
      </c>
      <c r="HS140">
        <v>277.10033979991385</v>
      </c>
      <c r="HT140" t="e">
        <f t="shared" si="335"/>
        <v>#DIV/0!</v>
      </c>
      <c r="HU140" t="e">
        <f t="shared" si="336"/>
        <v>#NUM!</v>
      </c>
      <c r="HV140" t="e">
        <f t="shared" si="293"/>
        <v>#NUM!</v>
      </c>
      <c r="IA140">
        <v>138</v>
      </c>
      <c r="IB140">
        <v>0</v>
      </c>
      <c r="IC140">
        <f t="shared" si="337"/>
        <v>0.21167329226230608</v>
      </c>
      <c r="ID140">
        <f t="shared" si="338"/>
        <v>0</v>
      </c>
      <c r="IE140">
        <f t="shared" si="294"/>
        <v>0</v>
      </c>
      <c r="IJ140">
        <v>138</v>
      </c>
      <c r="IK140">
        <v>-20.100000000000001</v>
      </c>
      <c r="IL140">
        <f t="shared" si="339"/>
        <v>0.19223066598417166</v>
      </c>
      <c r="IM140">
        <f t="shared" si="340"/>
        <v>0</v>
      </c>
      <c r="IN140">
        <f t="shared" si="295"/>
        <v>404.01000000000005</v>
      </c>
      <c r="KK140">
        <v>138</v>
      </c>
      <c r="KL140">
        <v>0</v>
      </c>
      <c r="KM140">
        <f t="shared" si="345"/>
        <v>0.74888721553207827</v>
      </c>
      <c r="KN140">
        <f t="shared" si="346"/>
        <v>0</v>
      </c>
      <c r="KO140">
        <f t="shared" si="297"/>
        <v>0</v>
      </c>
      <c r="KT140">
        <v>138</v>
      </c>
      <c r="KU140">
        <v>-29.209803921568778</v>
      </c>
      <c r="KV140">
        <f t="shared" si="347"/>
        <v>0.2889600756129429</v>
      </c>
      <c r="KW140">
        <f t="shared" si="348"/>
        <v>0</v>
      </c>
      <c r="KX140">
        <f t="shared" si="298"/>
        <v>853.21264513649476</v>
      </c>
      <c r="LC140">
        <v>138</v>
      </c>
      <c r="LD140">
        <v>59</v>
      </c>
      <c r="LE140">
        <f t="shared" si="349"/>
        <v>0.14772706076471245</v>
      </c>
      <c r="LF140">
        <f t="shared" si="350"/>
        <v>0</v>
      </c>
      <c r="LG140">
        <f t="shared" si="299"/>
        <v>3481</v>
      </c>
      <c r="LP140">
        <f t="shared" si="300"/>
        <v>0</v>
      </c>
      <c r="LY140">
        <f t="shared" si="301"/>
        <v>0</v>
      </c>
      <c r="MH140">
        <f t="shared" si="302"/>
        <v>0</v>
      </c>
      <c r="MM140">
        <v>138</v>
      </c>
      <c r="MN140">
        <v>-4</v>
      </c>
      <c r="MO140">
        <f t="shared" si="353"/>
        <v>0.60472013093941179</v>
      </c>
      <c r="MP140">
        <f t="shared" si="354"/>
        <v>0</v>
      </c>
      <c r="MQ140">
        <f t="shared" si="303"/>
        <v>16</v>
      </c>
      <c r="MZ140">
        <f t="shared" si="304"/>
        <v>0</v>
      </c>
      <c r="NI140">
        <f t="shared" si="305"/>
        <v>0</v>
      </c>
      <c r="NR140">
        <f t="shared" si="306"/>
        <v>0</v>
      </c>
      <c r="NW140">
        <v>138</v>
      </c>
      <c r="NX140">
        <v>78.805050505050417</v>
      </c>
      <c r="NY140" t="e">
        <f t="shared" si="355"/>
        <v>#DIV/0!</v>
      </c>
      <c r="NZ140" t="e">
        <f t="shared" si="356"/>
        <v>#NUM!</v>
      </c>
      <c r="OA140" t="e">
        <f t="shared" si="307"/>
        <v>#NUM!</v>
      </c>
      <c r="OF140">
        <v>138</v>
      </c>
      <c r="OG140">
        <f>136-(136)</f>
        <v>0</v>
      </c>
      <c r="OH140">
        <f t="shared" si="357"/>
        <v>0.1770740322131592</v>
      </c>
      <c r="OI140">
        <f t="shared" si="358"/>
        <v>0</v>
      </c>
      <c r="OJ140">
        <f t="shared" si="308"/>
        <v>0</v>
      </c>
      <c r="OO140">
        <v>138</v>
      </c>
      <c r="OP140">
        <v>0</v>
      </c>
      <c r="OQ140">
        <f t="shared" si="359"/>
        <v>0.18292991544200654</v>
      </c>
      <c r="OR140">
        <f t="shared" si="360"/>
        <v>0</v>
      </c>
      <c r="OS140">
        <f t="shared" si="309"/>
        <v>0</v>
      </c>
      <c r="PB140">
        <f t="shared" si="310"/>
        <v>0</v>
      </c>
      <c r="PK140">
        <f t="shared" si="311"/>
        <v>0</v>
      </c>
      <c r="QC140">
        <f t="shared" si="312"/>
        <v>0</v>
      </c>
      <c r="QL140">
        <f t="shared" si="313"/>
        <v>0</v>
      </c>
    </row>
    <row r="141" spans="10:454" x14ac:dyDescent="0.25">
      <c r="J141">
        <v>139</v>
      </c>
      <c r="K141">
        <v>1540</v>
      </c>
      <c r="L141">
        <f t="shared" si="314"/>
        <v>1.1434787224822156</v>
      </c>
      <c r="M141">
        <f t="shared" si="315"/>
        <v>1720.5363453084083</v>
      </c>
      <c r="AB141">
        <v>139</v>
      </c>
      <c r="AC141">
        <v>3484</v>
      </c>
      <c r="AD141">
        <f t="shared" si="317"/>
        <v>1.2946019620619875</v>
      </c>
      <c r="AE141">
        <f t="shared" si="318"/>
        <v>3532.7425165055115</v>
      </c>
      <c r="BL141">
        <v>139</v>
      </c>
      <c r="BM141">
        <v>4</v>
      </c>
      <c r="BN141">
        <f t="shared" si="319"/>
        <v>0.63625294873899985</v>
      </c>
      <c r="BO141">
        <f t="shared" si="320"/>
        <v>0</v>
      </c>
      <c r="BP141">
        <f t="shared" si="285"/>
        <v>16</v>
      </c>
      <c r="CV141">
        <v>139</v>
      </c>
      <c r="CW141">
        <v>-0.21500000000018105</v>
      </c>
      <c r="CX141">
        <f t="shared" si="321"/>
        <v>0.96868854390945025</v>
      </c>
      <c r="CY141">
        <f t="shared" si="322"/>
        <v>0</v>
      </c>
      <c r="CZ141">
        <f t="shared" si="286"/>
        <v>4.622500000007785E-2</v>
      </c>
      <c r="DE141">
        <v>139</v>
      </c>
      <c r="DF141">
        <v>0</v>
      </c>
      <c r="DG141">
        <f t="shared" si="323"/>
        <v>0.36034983612550925</v>
      </c>
      <c r="DH141">
        <f t="shared" si="324"/>
        <v>0</v>
      </c>
      <c r="DI141">
        <f t="shared" si="287"/>
        <v>0</v>
      </c>
      <c r="EO141">
        <v>139</v>
      </c>
      <c r="EP141">
        <v>1306.3597701149426</v>
      </c>
      <c r="EQ141">
        <f t="shared" si="325"/>
        <v>1.1188234152210215</v>
      </c>
      <c r="ER141">
        <f t="shared" si="326"/>
        <v>1424.8802960089117</v>
      </c>
      <c r="ES141">
        <f t="shared" si="288"/>
        <v>14047.115058182995</v>
      </c>
      <c r="EX141">
        <v>139</v>
      </c>
      <c r="EY141">
        <v>19.999999999999993</v>
      </c>
      <c r="EZ141">
        <f t="shared" si="327"/>
        <v>0.44756838209431826</v>
      </c>
      <c r="FA141">
        <f t="shared" si="328"/>
        <v>0</v>
      </c>
      <c r="FB141">
        <f t="shared" si="289"/>
        <v>399.99999999999972</v>
      </c>
      <c r="GQ141">
        <v>139</v>
      </c>
      <c r="GR141">
        <v>599.97752808988764</v>
      </c>
      <c r="GS141">
        <f t="shared" si="329"/>
        <v>1.0241083609690838</v>
      </c>
      <c r="GT141">
        <f t="shared" si="330"/>
        <v>289.09729997257682</v>
      </c>
      <c r="GU141">
        <f t="shared" si="290"/>
        <v>96646.516234271214</v>
      </c>
      <c r="GZ141">
        <v>139</v>
      </c>
      <c r="HA141">
        <v>111.09375</v>
      </c>
      <c r="HB141">
        <f t="shared" si="331"/>
        <v>0.89102564102564108</v>
      </c>
      <c r="HC141">
        <f t="shared" si="332"/>
        <v>0</v>
      </c>
      <c r="HD141">
        <f t="shared" si="291"/>
        <v>12341.8212890625</v>
      </c>
      <c r="HI141">
        <v>139</v>
      </c>
      <c r="HJ141">
        <v>4</v>
      </c>
      <c r="HK141">
        <f t="shared" si="333"/>
        <v>0.49642857142857144</v>
      </c>
      <c r="HL141">
        <f t="shared" si="334"/>
        <v>0</v>
      </c>
      <c r="HM141">
        <f t="shared" si="292"/>
        <v>16</v>
      </c>
      <c r="HR141">
        <v>218</v>
      </c>
      <c r="HS141">
        <v>308.8634815497644</v>
      </c>
      <c r="HT141" t="e">
        <f t="shared" si="335"/>
        <v>#DIV/0!</v>
      </c>
      <c r="HU141" t="e">
        <f t="shared" si="336"/>
        <v>#NUM!</v>
      </c>
      <c r="HV141" t="e">
        <f t="shared" si="293"/>
        <v>#NUM!</v>
      </c>
      <c r="IA141">
        <v>139</v>
      </c>
      <c r="IB141">
        <v>0</v>
      </c>
      <c r="IC141">
        <f t="shared" si="337"/>
        <v>0.21320715669898946</v>
      </c>
      <c r="ID141">
        <f t="shared" si="338"/>
        <v>0</v>
      </c>
      <c r="IE141">
        <f t="shared" si="294"/>
        <v>0</v>
      </c>
      <c r="IJ141">
        <v>139</v>
      </c>
      <c r="IK141">
        <v>-12.100000000000009</v>
      </c>
      <c r="IL141">
        <f t="shared" si="339"/>
        <v>0.19362364182463665</v>
      </c>
      <c r="IM141">
        <f t="shared" si="340"/>
        <v>0</v>
      </c>
      <c r="IN141">
        <f t="shared" si="295"/>
        <v>146.4100000000002</v>
      </c>
      <c r="KK141">
        <v>139</v>
      </c>
      <c r="KL141">
        <v>12</v>
      </c>
      <c r="KM141">
        <f t="shared" si="345"/>
        <v>0.75431393448520934</v>
      </c>
      <c r="KN141">
        <f t="shared" si="346"/>
        <v>0</v>
      </c>
      <c r="KO141">
        <f t="shared" si="297"/>
        <v>144</v>
      </c>
      <c r="KT141">
        <v>139</v>
      </c>
      <c r="KU141">
        <v>-5.4098039215687805</v>
      </c>
      <c r="KV141">
        <f t="shared" si="347"/>
        <v>0.29105398920434106</v>
      </c>
      <c r="KW141">
        <f t="shared" si="348"/>
        <v>0</v>
      </c>
      <c r="KX141">
        <f t="shared" si="298"/>
        <v>29.265978469820958</v>
      </c>
      <c r="LC141">
        <v>139</v>
      </c>
      <c r="LD141">
        <v>8</v>
      </c>
      <c r="LE141">
        <f t="shared" si="349"/>
        <v>0.14879754671228285</v>
      </c>
      <c r="LF141">
        <f t="shared" si="350"/>
        <v>0</v>
      </c>
      <c r="LG141">
        <f t="shared" si="299"/>
        <v>64</v>
      </c>
      <c r="LP141">
        <f t="shared" si="300"/>
        <v>0</v>
      </c>
      <c r="LY141">
        <f t="shared" si="301"/>
        <v>0</v>
      </c>
      <c r="MH141">
        <f t="shared" si="302"/>
        <v>0</v>
      </c>
      <c r="MM141">
        <v>139</v>
      </c>
      <c r="MN141">
        <v>-8</v>
      </c>
      <c r="MO141">
        <f t="shared" si="353"/>
        <v>0.60910216087375535</v>
      </c>
      <c r="MP141">
        <f t="shared" si="354"/>
        <v>0</v>
      </c>
      <c r="MQ141">
        <f t="shared" si="303"/>
        <v>64</v>
      </c>
      <c r="MZ141">
        <f t="shared" si="304"/>
        <v>0</v>
      </c>
      <c r="NI141">
        <f t="shared" si="305"/>
        <v>0</v>
      </c>
      <c r="NR141">
        <f t="shared" si="306"/>
        <v>0</v>
      </c>
      <c r="NW141">
        <v>139</v>
      </c>
      <c r="NX141">
        <v>81.805050505050417</v>
      </c>
      <c r="NY141" t="e">
        <f t="shared" si="355"/>
        <v>#DIV/0!</v>
      </c>
      <c r="NZ141" t="e">
        <f t="shared" si="356"/>
        <v>#NUM!</v>
      </c>
      <c r="OA141" t="e">
        <f t="shared" si="307"/>
        <v>#NUM!</v>
      </c>
      <c r="OF141">
        <v>139</v>
      </c>
      <c r="OG141">
        <f>177-(136)</f>
        <v>41</v>
      </c>
      <c r="OH141">
        <f t="shared" si="357"/>
        <v>0.17835717737412413</v>
      </c>
      <c r="OI141">
        <f t="shared" si="358"/>
        <v>0</v>
      </c>
      <c r="OJ141">
        <f t="shared" si="308"/>
        <v>1681</v>
      </c>
      <c r="OO141">
        <v>139</v>
      </c>
      <c r="OP141">
        <v>0</v>
      </c>
      <c r="OQ141">
        <f t="shared" si="359"/>
        <v>0.1842554945394124</v>
      </c>
      <c r="OR141">
        <f t="shared" si="360"/>
        <v>0</v>
      </c>
      <c r="OS141">
        <f t="shared" si="309"/>
        <v>0</v>
      </c>
      <c r="PB141">
        <f t="shared" si="310"/>
        <v>0</v>
      </c>
      <c r="PK141">
        <f t="shared" si="311"/>
        <v>0</v>
      </c>
      <c r="QC141">
        <f t="shared" si="312"/>
        <v>0</v>
      </c>
      <c r="QL141">
        <f t="shared" si="313"/>
        <v>0</v>
      </c>
    </row>
    <row r="142" spans="10:454" x14ac:dyDescent="0.25">
      <c r="J142">
        <v>140</v>
      </c>
      <c r="K142">
        <v>1600</v>
      </c>
      <c r="L142">
        <f t="shared" si="314"/>
        <v>1.1517051881115841</v>
      </c>
      <c r="M142">
        <f t="shared" si="315"/>
        <v>1819.1846526245906</v>
      </c>
      <c r="AB142">
        <v>140</v>
      </c>
      <c r="AC142">
        <v>3624</v>
      </c>
      <c r="AD142">
        <f t="shared" si="317"/>
        <v>1.3039156452422895</v>
      </c>
      <c r="AE142">
        <f t="shared" si="318"/>
        <v>3644.428278290738</v>
      </c>
      <c r="BL142">
        <v>140</v>
      </c>
      <c r="BM142">
        <v>8</v>
      </c>
      <c r="BN142">
        <f t="shared" si="319"/>
        <v>0.6408303080824459</v>
      </c>
      <c r="BO142">
        <f t="shared" si="320"/>
        <v>0</v>
      </c>
      <c r="BP142">
        <f t="shared" si="285"/>
        <v>64</v>
      </c>
      <c r="CV142">
        <v>140</v>
      </c>
      <c r="CW142">
        <v>11.784999999999812</v>
      </c>
      <c r="CX142">
        <f t="shared" si="321"/>
        <v>0.97565752623973412</v>
      </c>
      <c r="CY142">
        <f t="shared" si="322"/>
        <v>0</v>
      </c>
      <c r="CZ142">
        <f t="shared" si="286"/>
        <v>138.88622499999556</v>
      </c>
      <c r="DE142">
        <v>140</v>
      </c>
      <c r="DF142">
        <v>0</v>
      </c>
      <c r="DG142">
        <f t="shared" si="323"/>
        <v>0.36294228098972153</v>
      </c>
      <c r="DH142">
        <f t="shared" si="324"/>
        <v>0</v>
      </c>
      <c r="DI142">
        <f t="shared" si="287"/>
        <v>0</v>
      </c>
      <c r="EO142">
        <v>140</v>
      </c>
      <c r="EP142">
        <v>1406.3597701149426</v>
      </c>
      <c r="EQ142">
        <f t="shared" si="325"/>
        <v>1.1268725045391583</v>
      </c>
      <c r="ER142">
        <f t="shared" si="326"/>
        <v>1521.4015813876877</v>
      </c>
      <c r="ES142">
        <f t="shared" si="288"/>
        <v>13234.618340913881</v>
      </c>
      <c r="EX142">
        <v>140</v>
      </c>
      <c r="EY142">
        <v>0</v>
      </c>
      <c r="EZ142">
        <f t="shared" si="327"/>
        <v>0.45078829851226299</v>
      </c>
      <c r="FA142">
        <f t="shared" si="328"/>
        <v>0</v>
      </c>
      <c r="FB142">
        <f t="shared" si="289"/>
        <v>0</v>
      </c>
      <c r="GQ142">
        <v>140</v>
      </c>
      <c r="GR142">
        <v>636.97752808988764</v>
      </c>
      <c r="GS142">
        <f t="shared" si="329"/>
        <v>1.031476047019221</v>
      </c>
      <c r="GT142">
        <f t="shared" si="330"/>
        <v>377.44748466044382</v>
      </c>
      <c r="GU142">
        <f t="shared" si="290"/>
        <v>67355.843442489</v>
      </c>
      <c r="GZ142">
        <v>140</v>
      </c>
      <c r="HA142">
        <v>148.09375</v>
      </c>
      <c r="HB142">
        <f t="shared" si="331"/>
        <v>0.89743589743589747</v>
      </c>
      <c r="HC142">
        <f t="shared" si="332"/>
        <v>0</v>
      </c>
      <c r="HD142">
        <f t="shared" si="291"/>
        <v>21931.7587890625</v>
      </c>
      <c r="HI142">
        <v>140</v>
      </c>
      <c r="HJ142">
        <v>8</v>
      </c>
      <c r="HK142">
        <f t="shared" si="333"/>
        <v>0.5</v>
      </c>
      <c r="HL142">
        <f t="shared" si="334"/>
        <v>0</v>
      </c>
      <c r="HM142">
        <f t="shared" si="292"/>
        <v>64</v>
      </c>
      <c r="HR142">
        <v>219</v>
      </c>
      <c r="HS142">
        <v>342.62662329961586</v>
      </c>
      <c r="HT142" t="e">
        <f t="shared" si="335"/>
        <v>#DIV/0!</v>
      </c>
      <c r="HU142" t="e">
        <f t="shared" si="336"/>
        <v>#NUM!</v>
      </c>
      <c r="HV142" t="e">
        <f t="shared" si="293"/>
        <v>#NUM!</v>
      </c>
      <c r="IA142">
        <v>140</v>
      </c>
      <c r="IB142">
        <v>0</v>
      </c>
      <c r="IC142">
        <f t="shared" si="337"/>
        <v>0.21474102113567281</v>
      </c>
      <c r="ID142">
        <f t="shared" si="338"/>
        <v>0</v>
      </c>
      <c r="IE142">
        <f t="shared" si="294"/>
        <v>0</v>
      </c>
      <c r="IJ142">
        <v>140</v>
      </c>
      <c r="IK142">
        <v>-16.100000000000001</v>
      </c>
      <c r="IL142">
        <f t="shared" si="339"/>
        <v>0.19501661766510167</v>
      </c>
      <c r="IM142">
        <f t="shared" si="340"/>
        <v>0</v>
      </c>
      <c r="IN142">
        <f t="shared" si="295"/>
        <v>259.21000000000004</v>
      </c>
      <c r="KK142">
        <v>140</v>
      </c>
      <c r="KL142">
        <v>40.1</v>
      </c>
      <c r="KM142">
        <f t="shared" si="345"/>
        <v>0.7597406534383403</v>
      </c>
      <c r="KN142">
        <f t="shared" si="346"/>
        <v>0</v>
      </c>
      <c r="KO142">
        <f t="shared" si="297"/>
        <v>1608.0100000000002</v>
      </c>
      <c r="KT142">
        <v>140</v>
      </c>
      <c r="KU142">
        <v>-45.209803921568778</v>
      </c>
      <c r="KV142">
        <f t="shared" si="347"/>
        <v>0.29314790279573916</v>
      </c>
      <c r="KW142">
        <f t="shared" si="348"/>
        <v>0</v>
      </c>
      <c r="KX142">
        <f t="shared" si="298"/>
        <v>2043.9263706266956</v>
      </c>
      <c r="LC142">
        <v>140</v>
      </c>
      <c r="LD142">
        <v>4</v>
      </c>
      <c r="LE142">
        <f t="shared" si="349"/>
        <v>0.14986803265985321</v>
      </c>
      <c r="LF142">
        <f t="shared" si="350"/>
        <v>0</v>
      </c>
      <c r="LG142">
        <f t="shared" si="299"/>
        <v>16</v>
      </c>
      <c r="LP142">
        <f t="shared" si="300"/>
        <v>0</v>
      </c>
      <c r="LY142">
        <f t="shared" si="301"/>
        <v>0</v>
      </c>
      <c r="MH142">
        <f t="shared" si="302"/>
        <v>0</v>
      </c>
      <c r="MM142">
        <v>140</v>
      </c>
      <c r="MN142">
        <v>12</v>
      </c>
      <c r="MO142">
        <f t="shared" si="353"/>
        <v>0.61348419080809891</v>
      </c>
      <c r="MP142">
        <f t="shared" si="354"/>
        <v>0</v>
      </c>
      <c r="MQ142">
        <f t="shared" si="303"/>
        <v>144</v>
      </c>
      <c r="MZ142">
        <f t="shared" si="304"/>
        <v>0</v>
      </c>
      <c r="NI142">
        <f t="shared" si="305"/>
        <v>0</v>
      </c>
      <c r="NR142">
        <f t="shared" si="306"/>
        <v>0</v>
      </c>
      <c r="NW142">
        <v>140</v>
      </c>
      <c r="NX142">
        <v>89.805050505050417</v>
      </c>
      <c r="NY142" t="e">
        <f t="shared" si="355"/>
        <v>#DIV/0!</v>
      </c>
      <c r="NZ142" t="e">
        <f t="shared" si="356"/>
        <v>#NUM!</v>
      </c>
      <c r="OA142" t="e">
        <f t="shared" si="307"/>
        <v>#NUM!</v>
      </c>
      <c r="OF142">
        <v>140</v>
      </c>
      <c r="OG142">
        <f>189-(136)</f>
        <v>53</v>
      </c>
      <c r="OH142">
        <f t="shared" si="357"/>
        <v>0.17964032253508905</v>
      </c>
      <c r="OI142">
        <f t="shared" si="358"/>
        <v>0</v>
      </c>
      <c r="OJ142">
        <f t="shared" si="308"/>
        <v>2809</v>
      </c>
      <c r="OO142">
        <v>140</v>
      </c>
      <c r="OP142">
        <v>8.02</v>
      </c>
      <c r="OQ142">
        <f t="shared" si="359"/>
        <v>0.18558107363681822</v>
      </c>
      <c r="OR142">
        <f t="shared" si="360"/>
        <v>0</v>
      </c>
      <c r="OS142">
        <f t="shared" si="309"/>
        <v>64.320399999999992</v>
      </c>
      <c r="PB142">
        <f t="shared" si="310"/>
        <v>0</v>
      </c>
      <c r="PK142">
        <f t="shared" si="311"/>
        <v>0</v>
      </c>
      <c r="QC142">
        <f t="shared" si="312"/>
        <v>0</v>
      </c>
      <c r="QL142">
        <f t="shared" si="313"/>
        <v>0</v>
      </c>
    </row>
    <row r="143" spans="10:454" x14ac:dyDescent="0.25">
      <c r="J143">
        <v>141</v>
      </c>
      <c r="K143">
        <v>1660</v>
      </c>
      <c r="L143">
        <f t="shared" si="314"/>
        <v>1.1599316537409525</v>
      </c>
      <c r="M143">
        <f t="shared" si="315"/>
        <v>1917.832959940773</v>
      </c>
      <c r="AB143">
        <v>141</v>
      </c>
      <c r="AC143">
        <v>3654</v>
      </c>
      <c r="AD143">
        <f t="shared" si="317"/>
        <v>1.3132293284225915</v>
      </c>
      <c r="AE143">
        <f t="shared" si="318"/>
        <v>3756.1140400759641</v>
      </c>
      <c r="BL143">
        <v>141</v>
      </c>
      <c r="BM143">
        <v>8</v>
      </c>
      <c r="BN143">
        <f t="shared" si="319"/>
        <v>0.64540766742589195</v>
      </c>
      <c r="BO143">
        <f t="shared" si="320"/>
        <v>0</v>
      </c>
      <c r="BP143">
        <f t="shared" si="285"/>
        <v>64</v>
      </c>
      <c r="CV143">
        <v>141</v>
      </c>
      <c r="CW143">
        <v>7.7849999999998118</v>
      </c>
      <c r="CX143">
        <f t="shared" si="321"/>
        <v>0.98262650857001788</v>
      </c>
      <c r="CY143">
        <f t="shared" si="322"/>
        <v>0</v>
      </c>
      <c r="CZ143">
        <f t="shared" si="286"/>
        <v>60.606224999997067</v>
      </c>
      <c r="DE143">
        <v>141</v>
      </c>
      <c r="DF143">
        <v>0</v>
      </c>
      <c r="DG143">
        <f t="shared" si="323"/>
        <v>0.36553472585393382</v>
      </c>
      <c r="DH143">
        <f t="shared" si="324"/>
        <v>0</v>
      </c>
      <c r="DI143">
        <f t="shared" si="287"/>
        <v>0</v>
      </c>
      <c r="EO143">
        <v>141</v>
      </c>
      <c r="EP143">
        <v>1476.3597701149426</v>
      </c>
      <c r="EQ143">
        <f t="shared" si="325"/>
        <v>1.1349215938572952</v>
      </c>
      <c r="ER143">
        <f t="shared" si="326"/>
        <v>1617.9228667664634</v>
      </c>
      <c r="ES143">
        <f t="shared" si="288"/>
        <v>20040.110333567794</v>
      </c>
      <c r="EX143">
        <v>141</v>
      </c>
      <c r="EY143">
        <v>23.999999999999993</v>
      </c>
      <c r="EZ143">
        <f t="shared" si="327"/>
        <v>0.45400821493020771</v>
      </c>
      <c r="FA143">
        <f t="shared" si="328"/>
        <v>0</v>
      </c>
      <c r="FB143">
        <f t="shared" si="289"/>
        <v>575.99999999999966</v>
      </c>
      <c r="GQ143">
        <v>141</v>
      </c>
      <c r="GR143">
        <v>679.97752808988764</v>
      </c>
      <c r="GS143">
        <f t="shared" si="329"/>
        <v>1.0388437330693583</v>
      </c>
      <c r="GT143">
        <f t="shared" si="330"/>
        <v>465.79766934831076</v>
      </c>
      <c r="GU143">
        <f t="shared" si="290"/>
        <v>45873.011890561829</v>
      </c>
      <c r="GZ143">
        <v>141</v>
      </c>
      <c r="HA143">
        <v>121.59375</v>
      </c>
      <c r="HB143">
        <f t="shared" si="331"/>
        <v>0.90384615384615385</v>
      </c>
      <c r="HC143">
        <f t="shared" si="332"/>
        <v>0</v>
      </c>
      <c r="HD143">
        <f t="shared" si="291"/>
        <v>14785.0400390625</v>
      </c>
      <c r="HI143">
        <v>141</v>
      </c>
      <c r="HJ143">
        <v>4</v>
      </c>
      <c r="HK143">
        <f t="shared" si="333"/>
        <v>0.50357142857142856</v>
      </c>
      <c r="HL143">
        <f t="shared" si="334"/>
        <v>0</v>
      </c>
      <c r="HM143">
        <f t="shared" si="292"/>
        <v>16</v>
      </c>
      <c r="HR143">
        <v>220</v>
      </c>
      <c r="HS143">
        <v>376.3897650494664</v>
      </c>
      <c r="HT143" t="e">
        <f t="shared" si="335"/>
        <v>#DIV/0!</v>
      </c>
      <c r="HU143" t="e">
        <f t="shared" si="336"/>
        <v>#NUM!</v>
      </c>
      <c r="HV143" t="e">
        <f t="shared" si="293"/>
        <v>#NUM!</v>
      </c>
      <c r="IA143">
        <v>141</v>
      </c>
      <c r="IB143">
        <v>0</v>
      </c>
      <c r="IC143">
        <f t="shared" si="337"/>
        <v>0.21627488557235619</v>
      </c>
      <c r="ID143">
        <f t="shared" si="338"/>
        <v>0</v>
      </c>
      <c r="IE143">
        <f t="shared" si="294"/>
        <v>0</v>
      </c>
      <c r="IJ143">
        <v>141</v>
      </c>
      <c r="IK143">
        <v>-16.100000000000001</v>
      </c>
      <c r="IL143">
        <f t="shared" si="339"/>
        <v>0.19640959350556669</v>
      </c>
      <c r="IM143">
        <f t="shared" si="340"/>
        <v>0</v>
      </c>
      <c r="IN143">
        <f t="shared" si="295"/>
        <v>259.21000000000004</v>
      </c>
      <c r="KK143">
        <v>141</v>
      </c>
      <c r="KL143">
        <v>0</v>
      </c>
      <c r="KM143">
        <f t="shared" si="345"/>
        <v>0.76516737239147126</v>
      </c>
      <c r="KN143">
        <f t="shared" si="346"/>
        <v>0</v>
      </c>
      <c r="KO143">
        <f t="shared" si="297"/>
        <v>0</v>
      </c>
      <c r="KT143">
        <v>141</v>
      </c>
      <c r="KU143">
        <v>186.59019607843123</v>
      </c>
      <c r="KV143">
        <f t="shared" si="347"/>
        <v>0.29524181638713731</v>
      </c>
      <c r="KW143">
        <f t="shared" si="348"/>
        <v>0</v>
      </c>
      <c r="KX143">
        <f t="shared" si="298"/>
        <v>34815.901272587413</v>
      </c>
      <c r="LC143">
        <v>141</v>
      </c>
      <c r="LD143">
        <v>4</v>
      </c>
      <c r="LE143">
        <f t="shared" si="349"/>
        <v>0.15093851860742361</v>
      </c>
      <c r="LF143">
        <f t="shared" si="350"/>
        <v>0</v>
      </c>
      <c r="LG143">
        <f t="shared" si="299"/>
        <v>16</v>
      </c>
      <c r="LP143">
        <f t="shared" si="300"/>
        <v>0</v>
      </c>
      <c r="LY143">
        <f t="shared" si="301"/>
        <v>0</v>
      </c>
      <c r="MH143">
        <f t="shared" si="302"/>
        <v>0</v>
      </c>
      <c r="MM143">
        <v>141</v>
      </c>
      <c r="MN143">
        <v>-8</v>
      </c>
      <c r="MO143">
        <f t="shared" si="353"/>
        <v>0.61786622074244246</v>
      </c>
      <c r="MP143">
        <f t="shared" si="354"/>
        <v>0</v>
      </c>
      <c r="MQ143">
        <f t="shared" si="303"/>
        <v>64</v>
      </c>
      <c r="MZ143">
        <f t="shared" si="304"/>
        <v>0</v>
      </c>
      <c r="NI143">
        <f t="shared" si="305"/>
        <v>0</v>
      </c>
      <c r="NR143">
        <f t="shared" si="306"/>
        <v>0</v>
      </c>
      <c r="NW143">
        <v>141</v>
      </c>
      <c r="NX143">
        <v>98.805050505050417</v>
      </c>
      <c r="NY143" t="e">
        <f t="shared" si="355"/>
        <v>#DIV/0!</v>
      </c>
      <c r="NZ143" t="e">
        <f t="shared" si="356"/>
        <v>#NUM!</v>
      </c>
      <c r="OA143" t="e">
        <f t="shared" si="307"/>
        <v>#NUM!</v>
      </c>
      <c r="OF143">
        <v>141</v>
      </c>
      <c r="OG143">
        <f>132-(136)</f>
        <v>-4</v>
      </c>
      <c r="OH143">
        <f t="shared" si="357"/>
        <v>0.18092346769605397</v>
      </c>
      <c r="OI143">
        <f t="shared" si="358"/>
        <v>0</v>
      </c>
      <c r="OJ143">
        <f t="shared" si="308"/>
        <v>16</v>
      </c>
      <c r="OO143">
        <v>141</v>
      </c>
      <c r="OP143">
        <v>0</v>
      </c>
      <c r="OQ143">
        <f t="shared" si="359"/>
        <v>0.18690665273422408</v>
      </c>
      <c r="OR143">
        <f t="shared" si="360"/>
        <v>0</v>
      </c>
      <c r="OS143">
        <f t="shared" si="309"/>
        <v>0</v>
      </c>
      <c r="PB143">
        <f t="shared" si="310"/>
        <v>0</v>
      </c>
      <c r="PK143">
        <f t="shared" si="311"/>
        <v>0</v>
      </c>
      <c r="QC143">
        <f t="shared" si="312"/>
        <v>0</v>
      </c>
      <c r="QL143">
        <f t="shared" si="313"/>
        <v>0</v>
      </c>
    </row>
    <row r="144" spans="10:454" x14ac:dyDescent="0.25">
      <c r="J144">
        <v>142</v>
      </c>
      <c r="K144">
        <v>1720</v>
      </c>
      <c r="L144">
        <f t="shared" si="314"/>
        <v>1.168158119370321</v>
      </c>
      <c r="M144">
        <f t="shared" si="315"/>
        <v>2016.4812672569553</v>
      </c>
      <c r="AB144">
        <v>142</v>
      </c>
      <c r="AC144">
        <v>3784</v>
      </c>
      <c r="AD144">
        <f t="shared" si="317"/>
        <v>1.3225430116028936</v>
      </c>
      <c r="AE144">
        <f t="shared" si="318"/>
        <v>3867.7998018611902</v>
      </c>
      <c r="BL144">
        <v>142</v>
      </c>
      <c r="BM144">
        <v>0</v>
      </c>
      <c r="BN144">
        <f t="shared" si="319"/>
        <v>0.649985026769338</v>
      </c>
      <c r="BO144">
        <f t="shared" si="320"/>
        <v>0</v>
      </c>
      <c r="BP144">
        <f t="shared" si="285"/>
        <v>0</v>
      </c>
      <c r="CV144">
        <v>142</v>
      </c>
      <c r="CW144">
        <v>15.88499999999982</v>
      </c>
      <c r="CX144">
        <f t="shared" si="321"/>
        <v>0.98959549090030174</v>
      </c>
      <c r="CY144">
        <f t="shared" si="322"/>
        <v>0</v>
      </c>
      <c r="CZ144">
        <f t="shared" si="286"/>
        <v>252.33322499999429</v>
      </c>
      <c r="DE144">
        <v>142</v>
      </c>
      <c r="DF144">
        <v>0</v>
      </c>
      <c r="DG144">
        <f t="shared" si="323"/>
        <v>0.3681271707181461</v>
      </c>
      <c r="DH144">
        <f t="shared" si="324"/>
        <v>0</v>
      </c>
      <c r="DI144">
        <f t="shared" si="287"/>
        <v>0</v>
      </c>
      <c r="EO144">
        <v>142</v>
      </c>
      <c r="EP144">
        <v>1516.3597701149426</v>
      </c>
      <c r="EQ144">
        <f t="shared" si="325"/>
        <v>1.142970683175432</v>
      </c>
      <c r="ER144">
        <f t="shared" si="326"/>
        <v>1714.4441521452393</v>
      </c>
      <c r="ES144">
        <f t="shared" si="288"/>
        <v>39237.422404324505</v>
      </c>
      <c r="EX144">
        <v>142</v>
      </c>
      <c r="EY144">
        <v>4</v>
      </c>
      <c r="EZ144">
        <f t="shared" si="327"/>
        <v>0.45722813134815249</v>
      </c>
      <c r="FA144">
        <f t="shared" si="328"/>
        <v>0</v>
      </c>
      <c r="FB144">
        <f t="shared" si="289"/>
        <v>16</v>
      </c>
      <c r="GQ144">
        <v>142</v>
      </c>
      <c r="GR144">
        <v>709.97752808988764</v>
      </c>
      <c r="GS144">
        <f t="shared" si="329"/>
        <v>1.0462114191194956</v>
      </c>
      <c r="GT144">
        <f t="shared" si="330"/>
        <v>554.14785403617782</v>
      </c>
      <c r="GU144">
        <f t="shared" si="290"/>
        <v>24282.887315685446</v>
      </c>
      <c r="GZ144">
        <v>142</v>
      </c>
      <c r="HA144">
        <v>128.09375</v>
      </c>
      <c r="HB144">
        <f t="shared" si="331"/>
        <v>0.91025641025641024</v>
      </c>
      <c r="HC144">
        <f t="shared" si="332"/>
        <v>0</v>
      </c>
      <c r="HD144">
        <f t="shared" si="291"/>
        <v>16408.0087890625</v>
      </c>
      <c r="HI144">
        <v>142</v>
      </c>
      <c r="HJ144">
        <v>4</v>
      </c>
      <c r="HK144">
        <f t="shared" si="333"/>
        <v>0.50714285714285712</v>
      </c>
      <c r="HL144">
        <f t="shared" si="334"/>
        <v>0</v>
      </c>
      <c r="HM144">
        <f t="shared" si="292"/>
        <v>16</v>
      </c>
      <c r="HR144">
        <v>221</v>
      </c>
      <c r="HS144">
        <v>412.15290679931786</v>
      </c>
      <c r="HT144" t="e">
        <f t="shared" si="335"/>
        <v>#DIV/0!</v>
      </c>
      <c r="HU144" t="e">
        <f t="shared" si="336"/>
        <v>#NUM!</v>
      </c>
      <c r="HV144" t="e">
        <f t="shared" si="293"/>
        <v>#NUM!</v>
      </c>
      <c r="IA144">
        <v>142</v>
      </c>
      <c r="IB144">
        <v>0</v>
      </c>
      <c r="IC144">
        <f t="shared" si="337"/>
        <v>0.21780875000903957</v>
      </c>
      <c r="ID144">
        <f t="shared" si="338"/>
        <v>0</v>
      </c>
      <c r="IE144">
        <f t="shared" si="294"/>
        <v>0</v>
      </c>
      <c r="IJ144">
        <v>142</v>
      </c>
      <c r="IK144">
        <v>-20.100000000000001</v>
      </c>
      <c r="IL144">
        <f t="shared" si="339"/>
        <v>0.19780256934603169</v>
      </c>
      <c r="IM144">
        <f t="shared" si="340"/>
        <v>0</v>
      </c>
      <c r="IN144">
        <f t="shared" si="295"/>
        <v>404.01000000000005</v>
      </c>
      <c r="KK144">
        <v>142</v>
      </c>
      <c r="KL144">
        <v>16</v>
      </c>
      <c r="KM144">
        <f t="shared" si="345"/>
        <v>0.77059409134460233</v>
      </c>
      <c r="KN144">
        <f t="shared" si="346"/>
        <v>0</v>
      </c>
      <c r="KO144">
        <f t="shared" si="297"/>
        <v>256</v>
      </c>
      <c r="KT144">
        <v>142</v>
      </c>
      <c r="KU144">
        <v>-41.209803921568778</v>
      </c>
      <c r="KV144">
        <f t="shared" si="347"/>
        <v>0.29733572997853547</v>
      </c>
      <c r="KW144">
        <f t="shared" si="348"/>
        <v>0</v>
      </c>
      <c r="KX144">
        <f t="shared" si="298"/>
        <v>1698.2479392541454</v>
      </c>
      <c r="LC144">
        <v>142</v>
      </c>
      <c r="LD144">
        <v>0</v>
      </c>
      <c r="LE144">
        <f t="shared" si="349"/>
        <v>0.15200900455499397</v>
      </c>
      <c r="LF144">
        <f t="shared" si="350"/>
        <v>0</v>
      </c>
      <c r="LG144">
        <f t="shared" si="299"/>
        <v>0</v>
      </c>
      <c r="LP144">
        <f t="shared" si="300"/>
        <v>0</v>
      </c>
      <c r="LY144">
        <f t="shared" si="301"/>
        <v>0</v>
      </c>
      <c r="MH144">
        <f t="shared" si="302"/>
        <v>0</v>
      </c>
      <c r="MM144">
        <v>142</v>
      </c>
      <c r="MN144">
        <v>-8</v>
      </c>
      <c r="MO144">
        <f t="shared" si="353"/>
        <v>0.62224825067678613</v>
      </c>
      <c r="MP144">
        <f t="shared" si="354"/>
        <v>0</v>
      </c>
      <c r="MQ144">
        <f t="shared" si="303"/>
        <v>64</v>
      </c>
      <c r="MZ144">
        <f t="shared" si="304"/>
        <v>0</v>
      </c>
      <c r="NI144">
        <f t="shared" si="305"/>
        <v>0</v>
      </c>
      <c r="NR144">
        <f t="shared" si="306"/>
        <v>0</v>
      </c>
      <c r="NW144">
        <v>142</v>
      </c>
      <c r="NX144">
        <v>113.80505050505042</v>
      </c>
      <c r="NY144" t="e">
        <f t="shared" si="355"/>
        <v>#DIV/0!</v>
      </c>
      <c r="NZ144" t="e">
        <f t="shared" si="356"/>
        <v>#NUM!</v>
      </c>
      <c r="OA144" t="e">
        <f t="shared" si="307"/>
        <v>#NUM!</v>
      </c>
      <c r="OF144">
        <v>142</v>
      </c>
      <c r="OG144">
        <f>132-(136)</f>
        <v>-4</v>
      </c>
      <c r="OH144">
        <f t="shared" si="357"/>
        <v>0.18220661285701889</v>
      </c>
      <c r="OI144">
        <f t="shared" si="358"/>
        <v>0</v>
      </c>
      <c r="OJ144">
        <f t="shared" si="308"/>
        <v>16</v>
      </c>
      <c r="OO144">
        <v>142</v>
      </c>
      <c r="OP144">
        <v>0</v>
      </c>
      <c r="OQ144">
        <f t="shared" si="359"/>
        <v>0.18823223183162993</v>
      </c>
      <c r="OR144">
        <f t="shared" si="360"/>
        <v>0</v>
      </c>
      <c r="OS144">
        <f t="shared" si="309"/>
        <v>0</v>
      </c>
      <c r="PB144">
        <f t="shared" si="310"/>
        <v>0</v>
      </c>
      <c r="PK144">
        <f t="shared" si="311"/>
        <v>0</v>
      </c>
      <c r="QC144">
        <f t="shared" si="312"/>
        <v>0</v>
      </c>
      <c r="QL144">
        <f t="shared" si="313"/>
        <v>0</v>
      </c>
    </row>
    <row r="145" spans="10:454" x14ac:dyDescent="0.25">
      <c r="J145">
        <v>143</v>
      </c>
      <c r="K145">
        <v>1790</v>
      </c>
      <c r="L145">
        <f t="shared" si="314"/>
        <v>1.1763845849996895</v>
      </c>
      <c r="M145">
        <f t="shared" si="315"/>
        <v>2115.1295745731377</v>
      </c>
      <c r="AB145">
        <v>143</v>
      </c>
      <c r="AC145">
        <v>3924</v>
      </c>
      <c r="AD145">
        <f t="shared" si="317"/>
        <v>1.3318566947831958</v>
      </c>
      <c r="AE145">
        <f t="shared" si="318"/>
        <v>3979.4855636464167</v>
      </c>
      <c r="BL145">
        <v>143</v>
      </c>
      <c r="BM145">
        <v>-4.2000000000000028</v>
      </c>
      <c r="BN145">
        <f t="shared" si="319"/>
        <v>0.65456238611278406</v>
      </c>
      <c r="BO145">
        <f t="shared" si="320"/>
        <v>0</v>
      </c>
      <c r="BP145">
        <f t="shared" si="285"/>
        <v>17.640000000000025</v>
      </c>
      <c r="CV145">
        <v>143</v>
      </c>
      <c r="CW145">
        <v>43.684999999999818</v>
      </c>
      <c r="CX145">
        <f t="shared" si="321"/>
        <v>0.9965644732305855</v>
      </c>
      <c r="CY145">
        <f t="shared" si="322"/>
        <v>0</v>
      </c>
      <c r="CZ145">
        <f t="shared" si="286"/>
        <v>1908.379224999984</v>
      </c>
      <c r="DE145">
        <v>143</v>
      </c>
      <c r="DF145">
        <v>0</v>
      </c>
      <c r="DG145">
        <f t="shared" si="323"/>
        <v>0.37071961558235839</v>
      </c>
      <c r="DH145">
        <f t="shared" si="324"/>
        <v>0</v>
      </c>
      <c r="DI145">
        <f t="shared" si="287"/>
        <v>0</v>
      </c>
      <c r="EO145">
        <v>143</v>
      </c>
      <c r="EP145">
        <v>1576.3597701149426</v>
      </c>
      <c r="EQ145">
        <f t="shared" si="325"/>
        <v>1.1510197724935689</v>
      </c>
      <c r="ER145">
        <f t="shared" si="326"/>
        <v>1810.9654375240152</v>
      </c>
      <c r="ES145">
        <f t="shared" si="288"/>
        <v>55039.819180456376</v>
      </c>
      <c r="EX145">
        <v>143</v>
      </c>
      <c r="EY145">
        <v>12</v>
      </c>
      <c r="EZ145">
        <f t="shared" si="327"/>
        <v>0.46044804776609721</v>
      </c>
      <c r="FA145">
        <f t="shared" si="328"/>
        <v>0</v>
      </c>
      <c r="FB145">
        <f t="shared" si="289"/>
        <v>144</v>
      </c>
      <c r="GQ145">
        <v>143</v>
      </c>
      <c r="GR145">
        <v>766.97752808988764</v>
      </c>
      <c r="GS145">
        <f t="shared" si="329"/>
        <v>1.0535791051696328</v>
      </c>
      <c r="GT145">
        <f t="shared" si="330"/>
        <v>642.4980387240447</v>
      </c>
      <c r="GU145">
        <f t="shared" si="290"/>
        <v>15495.143272781004</v>
      </c>
      <c r="GZ145">
        <v>143</v>
      </c>
      <c r="HA145">
        <v>146.59375</v>
      </c>
      <c r="HB145">
        <f t="shared" si="331"/>
        <v>0.91666666666666663</v>
      </c>
      <c r="HC145">
        <f t="shared" si="332"/>
        <v>0</v>
      </c>
      <c r="HD145">
        <f t="shared" si="291"/>
        <v>21489.7275390625</v>
      </c>
      <c r="HI145">
        <v>143</v>
      </c>
      <c r="HJ145">
        <v>8</v>
      </c>
      <c r="HK145">
        <f t="shared" si="333"/>
        <v>0.51071428571428568</v>
      </c>
      <c r="HL145">
        <f t="shared" si="334"/>
        <v>0</v>
      </c>
      <c r="HM145">
        <f t="shared" si="292"/>
        <v>64</v>
      </c>
      <c r="HR145">
        <v>222</v>
      </c>
      <c r="HS145">
        <v>441.91604854916841</v>
      </c>
      <c r="HT145" t="e">
        <f t="shared" si="335"/>
        <v>#DIV/0!</v>
      </c>
      <c r="HU145" t="e">
        <f t="shared" si="336"/>
        <v>#NUM!</v>
      </c>
      <c r="HV145" t="e">
        <f t="shared" si="293"/>
        <v>#NUM!</v>
      </c>
      <c r="IA145">
        <v>143</v>
      </c>
      <c r="IB145">
        <v>4</v>
      </c>
      <c r="IC145">
        <f t="shared" si="337"/>
        <v>0.21934261444572295</v>
      </c>
      <c r="ID145">
        <f t="shared" si="338"/>
        <v>0</v>
      </c>
      <c r="IE145">
        <f t="shared" si="294"/>
        <v>16</v>
      </c>
      <c r="IJ145">
        <v>143</v>
      </c>
      <c r="IK145">
        <v>-20.100000000000001</v>
      </c>
      <c r="IL145">
        <f t="shared" si="339"/>
        <v>0.19919554518649671</v>
      </c>
      <c r="IM145">
        <f t="shared" si="340"/>
        <v>0</v>
      </c>
      <c r="IN145">
        <f t="shared" si="295"/>
        <v>404.01000000000005</v>
      </c>
      <c r="KK145">
        <v>143</v>
      </c>
      <c r="KL145">
        <v>8.02</v>
      </c>
      <c r="KM145">
        <f t="shared" si="345"/>
        <v>0.77602081029773329</v>
      </c>
      <c r="KN145">
        <f t="shared" si="346"/>
        <v>0</v>
      </c>
      <c r="KO145">
        <f t="shared" si="297"/>
        <v>64.320399999999992</v>
      </c>
      <c r="KT145">
        <v>143</v>
      </c>
      <c r="KU145">
        <v>-1.4098039215687805</v>
      </c>
      <c r="KV145">
        <f t="shared" si="347"/>
        <v>0.29942964356993357</v>
      </c>
      <c r="KW145">
        <f t="shared" si="348"/>
        <v>0</v>
      </c>
      <c r="KX145">
        <f t="shared" si="298"/>
        <v>1.9875470972707123</v>
      </c>
      <c r="LC145">
        <v>143</v>
      </c>
      <c r="LD145">
        <v>53</v>
      </c>
      <c r="LE145">
        <f t="shared" si="349"/>
        <v>0.15307949050256436</v>
      </c>
      <c r="LF145">
        <f t="shared" si="350"/>
        <v>0</v>
      </c>
      <c r="LG145">
        <f t="shared" si="299"/>
        <v>2809</v>
      </c>
      <c r="LP145">
        <f t="shared" si="300"/>
        <v>0</v>
      </c>
      <c r="LY145">
        <f t="shared" si="301"/>
        <v>0</v>
      </c>
      <c r="MH145">
        <f t="shared" si="302"/>
        <v>0</v>
      </c>
      <c r="MM145">
        <v>143</v>
      </c>
      <c r="MN145">
        <v>-8</v>
      </c>
      <c r="MO145">
        <f t="shared" si="353"/>
        <v>0.62663028061112969</v>
      </c>
      <c r="MP145">
        <f t="shared" si="354"/>
        <v>0</v>
      </c>
      <c r="MQ145">
        <f t="shared" si="303"/>
        <v>64</v>
      </c>
      <c r="MZ145">
        <f t="shared" si="304"/>
        <v>0</v>
      </c>
      <c r="NI145">
        <f t="shared" si="305"/>
        <v>0</v>
      </c>
      <c r="NR145">
        <f t="shared" si="306"/>
        <v>0</v>
      </c>
      <c r="NW145">
        <v>143</v>
      </c>
      <c r="NX145">
        <v>150.80505050505042</v>
      </c>
      <c r="NY145" t="e">
        <f t="shared" si="355"/>
        <v>#DIV/0!</v>
      </c>
      <c r="NZ145" t="e">
        <f t="shared" si="356"/>
        <v>#NUM!</v>
      </c>
      <c r="OA145" t="e">
        <f t="shared" si="307"/>
        <v>#NUM!</v>
      </c>
      <c r="OF145">
        <v>143</v>
      </c>
      <c r="OG145">
        <f>132-(136)</f>
        <v>-4</v>
      </c>
      <c r="OH145">
        <f t="shared" si="357"/>
        <v>0.18348975801798381</v>
      </c>
      <c r="OI145">
        <f t="shared" si="358"/>
        <v>0</v>
      </c>
      <c r="OJ145">
        <f t="shared" si="308"/>
        <v>16</v>
      </c>
      <c r="OO145">
        <v>143</v>
      </c>
      <c r="OP145">
        <v>0</v>
      </c>
      <c r="OQ145">
        <f t="shared" si="359"/>
        <v>0.18955781092903576</v>
      </c>
      <c r="OR145">
        <f t="shared" si="360"/>
        <v>0</v>
      </c>
      <c r="OS145">
        <f t="shared" si="309"/>
        <v>0</v>
      </c>
      <c r="PB145">
        <f t="shared" si="310"/>
        <v>0</v>
      </c>
      <c r="PK145">
        <f t="shared" si="311"/>
        <v>0</v>
      </c>
      <c r="QC145">
        <f t="shared" si="312"/>
        <v>0</v>
      </c>
      <c r="QL145">
        <f t="shared" si="313"/>
        <v>0</v>
      </c>
    </row>
    <row r="146" spans="10:454" x14ac:dyDescent="0.25">
      <c r="J146">
        <v>144</v>
      </c>
      <c r="K146">
        <v>1870</v>
      </c>
      <c r="L146">
        <f t="shared" si="314"/>
        <v>1.1846110506290579</v>
      </c>
      <c r="M146">
        <f t="shared" si="315"/>
        <v>2213.7778818893198</v>
      </c>
      <c r="BL146">
        <v>144</v>
      </c>
      <c r="BM146">
        <v>0</v>
      </c>
      <c r="BN146">
        <f t="shared" si="319"/>
        <v>0.65913974545623</v>
      </c>
      <c r="BO146">
        <f t="shared" si="320"/>
        <v>0</v>
      </c>
      <c r="BP146">
        <f t="shared" si="285"/>
        <v>0</v>
      </c>
      <c r="CV146">
        <v>144</v>
      </c>
      <c r="CW146">
        <v>51.684999999999818</v>
      </c>
      <c r="CX146">
        <f t="shared" si="321"/>
        <v>1.0035334555608693</v>
      </c>
      <c r="CY146">
        <f t="shared" si="322"/>
        <v>42.371709280875528</v>
      </c>
      <c r="CZ146">
        <f t="shared" si="286"/>
        <v>86.737384018926619</v>
      </c>
      <c r="DE146">
        <v>144</v>
      </c>
      <c r="DF146">
        <v>0</v>
      </c>
      <c r="DG146">
        <f t="shared" si="323"/>
        <v>0.37331206044657073</v>
      </c>
      <c r="DH146">
        <f t="shared" si="324"/>
        <v>0</v>
      </c>
      <c r="DI146">
        <f t="shared" si="287"/>
        <v>0</v>
      </c>
      <c r="EO146">
        <v>144</v>
      </c>
      <c r="EP146">
        <v>1816.3597701149426</v>
      </c>
      <c r="EQ146">
        <f t="shared" si="325"/>
        <v>1.1590688618117058</v>
      </c>
      <c r="ER146">
        <f t="shared" si="326"/>
        <v>1907.4867229027911</v>
      </c>
      <c r="ES146">
        <f t="shared" si="288"/>
        <v>8304.1215243987681</v>
      </c>
      <c r="EX146">
        <v>144</v>
      </c>
      <c r="EY146">
        <v>0</v>
      </c>
      <c r="EZ146">
        <f t="shared" si="327"/>
        <v>0.46366796418404194</v>
      </c>
      <c r="FA146">
        <f t="shared" si="328"/>
        <v>0</v>
      </c>
      <c r="FB146">
        <f t="shared" si="289"/>
        <v>0</v>
      </c>
      <c r="GQ146">
        <v>144</v>
      </c>
      <c r="GR146">
        <v>833.97752808988764</v>
      </c>
      <c r="GS146">
        <f t="shared" si="329"/>
        <v>1.0609467912197701</v>
      </c>
      <c r="GT146">
        <f t="shared" si="330"/>
        <v>730.8482234119117</v>
      </c>
      <c r="GU146">
        <f t="shared" si="290"/>
        <v>10635.65348336279</v>
      </c>
      <c r="GZ146">
        <v>144</v>
      </c>
      <c r="HA146">
        <v>153.59375</v>
      </c>
      <c r="HB146">
        <f t="shared" si="331"/>
        <v>0.92307692307692313</v>
      </c>
      <c r="HC146">
        <f t="shared" si="332"/>
        <v>0</v>
      </c>
      <c r="HD146">
        <f t="shared" si="291"/>
        <v>23591.0400390625</v>
      </c>
      <c r="HI146">
        <v>144</v>
      </c>
      <c r="HJ146">
        <v>4</v>
      </c>
      <c r="HK146">
        <f t="shared" si="333"/>
        <v>0.51428571428571423</v>
      </c>
      <c r="HL146">
        <f t="shared" si="334"/>
        <v>0</v>
      </c>
      <c r="HM146">
        <f t="shared" si="292"/>
        <v>16</v>
      </c>
      <c r="HR146">
        <v>223</v>
      </c>
      <c r="HS146">
        <v>475.67919029901987</v>
      </c>
      <c r="HT146" t="e">
        <f t="shared" si="335"/>
        <v>#DIV/0!</v>
      </c>
      <c r="HU146" t="e">
        <f t="shared" si="336"/>
        <v>#NUM!</v>
      </c>
      <c r="HV146" t="e">
        <f t="shared" si="293"/>
        <v>#NUM!</v>
      </c>
      <c r="IA146">
        <v>144</v>
      </c>
      <c r="IB146">
        <v>0</v>
      </c>
      <c r="IC146">
        <f t="shared" si="337"/>
        <v>0.22087647888240633</v>
      </c>
      <c r="ID146">
        <f t="shared" si="338"/>
        <v>0</v>
      </c>
      <c r="IE146">
        <f t="shared" si="294"/>
        <v>0</v>
      </c>
      <c r="IJ146">
        <v>144</v>
      </c>
      <c r="IK146">
        <v>-16.100000000000001</v>
      </c>
      <c r="IL146">
        <f t="shared" si="339"/>
        <v>0.20058852102696173</v>
      </c>
      <c r="IM146">
        <f t="shared" si="340"/>
        <v>0</v>
      </c>
      <c r="IN146">
        <f t="shared" si="295"/>
        <v>259.21000000000004</v>
      </c>
      <c r="KK146">
        <v>144</v>
      </c>
      <c r="KL146">
        <v>12</v>
      </c>
      <c r="KM146">
        <f t="shared" si="345"/>
        <v>0.78144752925086425</v>
      </c>
      <c r="KN146">
        <f t="shared" si="346"/>
        <v>0</v>
      </c>
      <c r="KO146">
        <f t="shared" si="297"/>
        <v>144</v>
      </c>
      <c r="KT146">
        <v>144</v>
      </c>
      <c r="KU146">
        <v>63.590196078431219</v>
      </c>
      <c r="KV146">
        <f t="shared" si="347"/>
        <v>0.30152355716133172</v>
      </c>
      <c r="KW146">
        <f t="shared" si="348"/>
        <v>0</v>
      </c>
      <c r="KX146">
        <f t="shared" si="298"/>
        <v>4043.7130372933293</v>
      </c>
      <c r="LC146">
        <v>144</v>
      </c>
      <c r="LD146">
        <v>8</v>
      </c>
      <c r="LE146">
        <f t="shared" si="349"/>
        <v>0.15414997645013473</v>
      </c>
      <c r="LF146">
        <f t="shared" si="350"/>
        <v>0</v>
      </c>
      <c r="LG146">
        <f t="shared" si="299"/>
        <v>64</v>
      </c>
      <c r="LP146">
        <f t="shared" si="300"/>
        <v>0</v>
      </c>
      <c r="LY146">
        <f t="shared" si="301"/>
        <v>0</v>
      </c>
      <c r="MH146">
        <f t="shared" si="302"/>
        <v>0</v>
      </c>
      <c r="MM146">
        <v>144</v>
      </c>
      <c r="MN146">
        <v>-4</v>
      </c>
      <c r="MO146">
        <f t="shared" si="353"/>
        <v>0.63101231054547324</v>
      </c>
      <c r="MP146">
        <f t="shared" si="354"/>
        <v>0</v>
      </c>
      <c r="MQ146">
        <f t="shared" si="303"/>
        <v>16</v>
      </c>
      <c r="MZ146">
        <f t="shared" si="304"/>
        <v>0</v>
      </c>
      <c r="NI146">
        <f t="shared" si="305"/>
        <v>0</v>
      </c>
      <c r="NR146">
        <f t="shared" si="306"/>
        <v>0</v>
      </c>
      <c r="NW146">
        <v>144</v>
      </c>
      <c r="NX146">
        <v>173.80505050505042</v>
      </c>
      <c r="NY146" t="e">
        <f t="shared" si="355"/>
        <v>#DIV/0!</v>
      </c>
      <c r="NZ146" t="e">
        <f t="shared" si="356"/>
        <v>#NUM!</v>
      </c>
      <c r="OA146" t="e">
        <f t="shared" si="307"/>
        <v>#NUM!</v>
      </c>
      <c r="OF146">
        <v>144</v>
      </c>
      <c r="OG146">
        <f>156-(136)</f>
        <v>20</v>
      </c>
      <c r="OH146">
        <f t="shared" si="357"/>
        <v>0.18477290317894873</v>
      </c>
      <c r="OI146">
        <f t="shared" si="358"/>
        <v>0</v>
      </c>
      <c r="OJ146">
        <f t="shared" si="308"/>
        <v>400</v>
      </c>
      <c r="OO146">
        <v>144</v>
      </c>
      <c r="OP146">
        <v>0</v>
      </c>
      <c r="OQ146">
        <f t="shared" si="359"/>
        <v>0.19088339002644161</v>
      </c>
      <c r="OR146">
        <f t="shared" si="360"/>
        <v>0</v>
      </c>
      <c r="OS146">
        <f t="shared" si="309"/>
        <v>0</v>
      </c>
      <c r="PB146">
        <f t="shared" si="310"/>
        <v>0</v>
      </c>
      <c r="PK146">
        <f t="shared" si="311"/>
        <v>0</v>
      </c>
      <c r="QC146">
        <f t="shared" si="312"/>
        <v>0</v>
      </c>
      <c r="QL146">
        <f t="shared" si="313"/>
        <v>0</v>
      </c>
    </row>
    <row r="147" spans="10:454" x14ac:dyDescent="0.25">
      <c r="J147">
        <v>145</v>
      </c>
      <c r="K147">
        <v>1940</v>
      </c>
      <c r="L147">
        <f t="shared" si="314"/>
        <v>1.1928375162584264</v>
      </c>
      <c r="M147">
        <f t="shared" si="315"/>
        <v>2312.4261892055024</v>
      </c>
      <c r="BL147">
        <v>145</v>
      </c>
      <c r="BM147">
        <v>4</v>
      </c>
      <c r="BN147">
        <f t="shared" si="319"/>
        <v>0.66371710479967605</v>
      </c>
      <c r="BO147">
        <f t="shared" si="320"/>
        <v>0</v>
      </c>
      <c r="BP147">
        <f t="shared" si="285"/>
        <v>16</v>
      </c>
      <c r="CV147">
        <v>145</v>
      </c>
      <c r="CW147">
        <v>63.684999999999818</v>
      </c>
      <c r="CX147">
        <f t="shared" si="321"/>
        <v>1.0105024378911531</v>
      </c>
      <c r="CY147">
        <f t="shared" si="322"/>
        <v>125.94080706505477</v>
      </c>
      <c r="CZ147">
        <f t="shared" si="286"/>
        <v>3875.7855133213461</v>
      </c>
      <c r="DE147">
        <v>145</v>
      </c>
      <c r="DF147">
        <v>0</v>
      </c>
      <c r="DG147">
        <f t="shared" si="323"/>
        <v>0.37590450531078301</v>
      </c>
      <c r="DH147">
        <f t="shared" si="324"/>
        <v>0</v>
      </c>
      <c r="DI147">
        <f t="shared" si="287"/>
        <v>0</v>
      </c>
      <c r="EO147">
        <v>145</v>
      </c>
      <c r="EP147">
        <v>1946.3597701149426</v>
      </c>
      <c r="EQ147">
        <f t="shared" si="325"/>
        <v>1.1671179511298426</v>
      </c>
      <c r="ER147">
        <f t="shared" si="326"/>
        <v>2004.0080082815671</v>
      </c>
      <c r="ES147">
        <f t="shared" si="288"/>
        <v>3323.3193637158529</v>
      </c>
      <c r="EX147">
        <v>145</v>
      </c>
      <c r="EY147">
        <v>4</v>
      </c>
      <c r="EZ147">
        <f t="shared" si="327"/>
        <v>0.46688788060198666</v>
      </c>
      <c r="FA147">
        <f t="shared" si="328"/>
        <v>0</v>
      </c>
      <c r="FB147">
        <f t="shared" si="289"/>
        <v>16</v>
      </c>
      <c r="GQ147">
        <v>145</v>
      </c>
      <c r="GR147">
        <v>881.97752808988764</v>
      </c>
      <c r="GS147">
        <f t="shared" si="329"/>
        <v>1.0683144772699076</v>
      </c>
      <c r="GT147">
        <f t="shared" si="330"/>
        <v>819.1984080997787</v>
      </c>
      <c r="GU147">
        <f t="shared" si="290"/>
        <v>3941.2179067324955</v>
      </c>
      <c r="GZ147">
        <v>145</v>
      </c>
      <c r="HA147">
        <v>162.09375</v>
      </c>
      <c r="HB147">
        <f t="shared" si="331"/>
        <v>0.92948717948717952</v>
      </c>
      <c r="HC147">
        <f t="shared" si="332"/>
        <v>0</v>
      </c>
      <c r="HD147">
        <f t="shared" si="291"/>
        <v>26274.3837890625</v>
      </c>
      <c r="HI147">
        <v>145</v>
      </c>
      <c r="HJ147">
        <v>8</v>
      </c>
      <c r="HK147">
        <f t="shared" si="333"/>
        <v>0.5178571428571429</v>
      </c>
      <c r="HL147">
        <f t="shared" si="334"/>
        <v>0</v>
      </c>
      <c r="HM147">
        <f t="shared" si="292"/>
        <v>64</v>
      </c>
      <c r="HR147">
        <v>224</v>
      </c>
      <c r="HS147">
        <v>505.34233204887039</v>
      </c>
      <c r="HT147" t="e">
        <f t="shared" si="335"/>
        <v>#DIV/0!</v>
      </c>
      <c r="HU147" t="e">
        <f t="shared" si="336"/>
        <v>#NUM!</v>
      </c>
      <c r="HV147" t="e">
        <f t="shared" si="293"/>
        <v>#NUM!</v>
      </c>
      <c r="IA147">
        <v>145</v>
      </c>
      <c r="IB147">
        <v>0</v>
      </c>
      <c r="IC147">
        <f t="shared" si="337"/>
        <v>0.22241034331908971</v>
      </c>
      <c r="ID147">
        <f t="shared" si="338"/>
        <v>0</v>
      </c>
      <c r="IE147">
        <f t="shared" si="294"/>
        <v>0</v>
      </c>
      <c r="IJ147">
        <v>145</v>
      </c>
      <c r="IK147">
        <v>-16.100000000000001</v>
      </c>
      <c r="IL147">
        <f t="shared" si="339"/>
        <v>0.20198149686742672</v>
      </c>
      <c r="IM147">
        <f t="shared" si="340"/>
        <v>0</v>
      </c>
      <c r="IN147">
        <f t="shared" si="295"/>
        <v>259.21000000000004</v>
      </c>
      <c r="KK147">
        <v>145</v>
      </c>
      <c r="KL147">
        <v>12</v>
      </c>
      <c r="KM147">
        <f t="shared" si="345"/>
        <v>0.78687424820399532</v>
      </c>
      <c r="KN147">
        <f t="shared" si="346"/>
        <v>0</v>
      </c>
      <c r="KO147">
        <f t="shared" si="297"/>
        <v>144</v>
      </c>
      <c r="KT147">
        <v>145</v>
      </c>
      <c r="KU147">
        <v>-33.609803921568783</v>
      </c>
      <c r="KV147">
        <f t="shared" si="347"/>
        <v>0.30361747075272988</v>
      </c>
      <c r="KW147">
        <f t="shared" si="348"/>
        <v>0</v>
      </c>
      <c r="KX147">
        <f t="shared" si="298"/>
        <v>1129.6189196463004</v>
      </c>
      <c r="LC147">
        <v>145</v>
      </c>
      <c r="LD147">
        <v>13</v>
      </c>
      <c r="LE147">
        <f t="shared" si="349"/>
        <v>0.15522046239770512</v>
      </c>
      <c r="LF147">
        <f t="shared" si="350"/>
        <v>0</v>
      </c>
      <c r="LG147">
        <f t="shared" si="299"/>
        <v>169</v>
      </c>
      <c r="LP147">
        <f t="shared" si="300"/>
        <v>0</v>
      </c>
      <c r="LY147">
        <f t="shared" si="301"/>
        <v>0</v>
      </c>
      <c r="MH147">
        <f t="shared" si="302"/>
        <v>0</v>
      </c>
      <c r="MM147">
        <v>145</v>
      </c>
      <c r="MN147">
        <v>-8</v>
      </c>
      <c r="MO147">
        <f t="shared" si="353"/>
        <v>0.6353943404798168</v>
      </c>
      <c r="MP147">
        <f t="shared" si="354"/>
        <v>0</v>
      </c>
      <c r="MQ147">
        <f t="shared" si="303"/>
        <v>64</v>
      </c>
      <c r="MZ147">
        <f t="shared" si="304"/>
        <v>0</v>
      </c>
      <c r="NI147">
        <f t="shared" si="305"/>
        <v>0</v>
      </c>
      <c r="NR147">
        <f t="shared" si="306"/>
        <v>0</v>
      </c>
      <c r="NW147">
        <v>145</v>
      </c>
      <c r="NX147">
        <v>181.80505050505042</v>
      </c>
      <c r="NY147" t="e">
        <f t="shared" si="355"/>
        <v>#DIV/0!</v>
      </c>
      <c r="NZ147" t="e">
        <f t="shared" si="356"/>
        <v>#NUM!</v>
      </c>
      <c r="OA147" t="e">
        <f t="shared" si="307"/>
        <v>#NUM!</v>
      </c>
      <c r="OF147">
        <v>145</v>
      </c>
      <c r="OG147">
        <f>215-(136)</f>
        <v>79</v>
      </c>
      <c r="OH147">
        <f t="shared" si="357"/>
        <v>0.18605604833991365</v>
      </c>
      <c r="OI147">
        <f t="shared" si="358"/>
        <v>0</v>
      </c>
      <c r="OJ147">
        <f t="shared" si="308"/>
        <v>6241</v>
      </c>
      <c r="OO147">
        <v>145</v>
      </c>
      <c r="OP147">
        <v>0</v>
      </c>
      <c r="OQ147">
        <f t="shared" si="359"/>
        <v>0.19220896912384747</v>
      </c>
      <c r="OR147">
        <f t="shared" si="360"/>
        <v>0</v>
      </c>
      <c r="OS147">
        <f t="shared" si="309"/>
        <v>0</v>
      </c>
      <c r="PB147">
        <f t="shared" si="310"/>
        <v>0</v>
      </c>
      <c r="PK147">
        <f t="shared" si="311"/>
        <v>0</v>
      </c>
      <c r="QC147">
        <f t="shared" si="312"/>
        <v>0</v>
      </c>
      <c r="QL147">
        <f t="shared" si="313"/>
        <v>0</v>
      </c>
    </row>
    <row r="148" spans="10:454" x14ac:dyDescent="0.25">
      <c r="J148">
        <v>146</v>
      </c>
      <c r="K148">
        <v>2000</v>
      </c>
      <c r="L148">
        <f t="shared" si="314"/>
        <v>1.2010639818877948</v>
      </c>
      <c r="M148">
        <f t="shared" si="315"/>
        <v>2411.0744965216845</v>
      </c>
      <c r="BL148">
        <v>146</v>
      </c>
      <c r="BM148">
        <v>0</v>
      </c>
      <c r="BN148">
        <f t="shared" si="319"/>
        <v>0.6682944641431221</v>
      </c>
      <c r="BO148">
        <f t="shared" si="320"/>
        <v>0</v>
      </c>
      <c r="BP148">
        <f t="shared" si="285"/>
        <v>0</v>
      </c>
      <c r="CV148">
        <v>146</v>
      </c>
      <c r="CW148">
        <v>111.68499999999982</v>
      </c>
      <c r="CX148">
        <f t="shared" si="321"/>
        <v>1.017471420221437</v>
      </c>
      <c r="CY148">
        <f t="shared" si="322"/>
        <v>209.50990484923403</v>
      </c>
      <c r="CZ148">
        <f t="shared" si="286"/>
        <v>9569.7120087617277</v>
      </c>
      <c r="DE148">
        <v>146</v>
      </c>
      <c r="DF148">
        <v>0</v>
      </c>
      <c r="DG148">
        <f t="shared" si="323"/>
        <v>0.37849695017499529</v>
      </c>
      <c r="DH148">
        <f t="shared" si="324"/>
        <v>0</v>
      </c>
      <c r="DI148">
        <f t="shared" si="287"/>
        <v>0</v>
      </c>
      <c r="EO148">
        <v>146</v>
      </c>
      <c r="EP148">
        <v>2046.3597701149426</v>
      </c>
      <c r="EQ148">
        <f t="shared" si="325"/>
        <v>1.1751670404479795</v>
      </c>
      <c r="ER148">
        <f t="shared" si="326"/>
        <v>2100.5292936603428</v>
      </c>
      <c r="ES148">
        <f t="shared" si="288"/>
        <v>2934.3372811356585</v>
      </c>
      <c r="EX148">
        <v>146</v>
      </c>
      <c r="EY148">
        <v>4</v>
      </c>
      <c r="EZ148">
        <f t="shared" si="327"/>
        <v>0.47010779701993138</v>
      </c>
      <c r="FA148">
        <f t="shared" si="328"/>
        <v>0</v>
      </c>
      <c r="FB148">
        <f t="shared" si="289"/>
        <v>16</v>
      </c>
      <c r="GQ148">
        <v>146</v>
      </c>
      <c r="GR148">
        <v>941.97752808988764</v>
      </c>
      <c r="GS148">
        <f t="shared" si="329"/>
        <v>1.0756821633200448</v>
      </c>
      <c r="GT148">
        <f t="shared" si="330"/>
        <v>907.5485927876457</v>
      </c>
      <c r="GU148">
        <f t="shared" si="290"/>
        <v>1185.3515860459613</v>
      </c>
      <c r="GZ148">
        <v>146</v>
      </c>
      <c r="HA148">
        <v>177.09375</v>
      </c>
      <c r="HB148">
        <f t="shared" si="331"/>
        <v>0.9358974358974359</v>
      </c>
      <c r="HC148">
        <f t="shared" si="332"/>
        <v>0</v>
      </c>
      <c r="HD148">
        <f t="shared" si="291"/>
        <v>31362.1962890625</v>
      </c>
      <c r="HI148">
        <v>146</v>
      </c>
      <c r="HJ148">
        <v>4</v>
      </c>
      <c r="HK148">
        <f t="shared" si="333"/>
        <v>0.52142857142857146</v>
      </c>
      <c r="HL148">
        <f t="shared" si="334"/>
        <v>0</v>
      </c>
      <c r="HM148">
        <f t="shared" si="292"/>
        <v>16</v>
      </c>
      <c r="HR148">
        <v>225</v>
      </c>
      <c r="HS148">
        <v>541.30547379872098</v>
      </c>
      <c r="HT148" t="e">
        <f t="shared" si="335"/>
        <v>#DIV/0!</v>
      </c>
      <c r="HU148" t="e">
        <f t="shared" si="336"/>
        <v>#NUM!</v>
      </c>
      <c r="HV148" t="e">
        <f t="shared" si="293"/>
        <v>#NUM!</v>
      </c>
      <c r="IA148">
        <v>146</v>
      </c>
      <c r="IB148">
        <v>0</v>
      </c>
      <c r="IC148">
        <f t="shared" si="337"/>
        <v>0.22394420775577309</v>
      </c>
      <c r="ID148">
        <f t="shared" si="338"/>
        <v>0</v>
      </c>
      <c r="IE148">
        <f t="shared" si="294"/>
        <v>0</v>
      </c>
      <c r="IJ148">
        <v>146</v>
      </c>
      <c r="IK148">
        <v>-20.100000000000001</v>
      </c>
      <c r="IL148">
        <f t="shared" si="339"/>
        <v>0.20337447270789175</v>
      </c>
      <c r="IM148">
        <f t="shared" si="340"/>
        <v>0</v>
      </c>
      <c r="IN148">
        <f t="shared" si="295"/>
        <v>404.01000000000005</v>
      </c>
      <c r="KK148">
        <v>146</v>
      </c>
      <c r="KL148">
        <v>36.1</v>
      </c>
      <c r="KM148">
        <f t="shared" si="345"/>
        <v>0.79230096715712628</v>
      </c>
      <c r="KN148">
        <f t="shared" si="346"/>
        <v>0</v>
      </c>
      <c r="KO148">
        <f t="shared" si="297"/>
        <v>1303.21</v>
      </c>
      <c r="KT148">
        <v>146</v>
      </c>
      <c r="KU148">
        <v>-41.209803921568778</v>
      </c>
      <c r="KV148">
        <f t="shared" si="347"/>
        <v>0.30571138434412798</v>
      </c>
      <c r="KW148">
        <f t="shared" si="348"/>
        <v>0</v>
      </c>
      <c r="KX148">
        <f t="shared" si="298"/>
        <v>1698.2479392541454</v>
      </c>
      <c r="LC148">
        <v>146</v>
      </c>
      <c r="LD148">
        <v>21</v>
      </c>
      <c r="LE148">
        <f t="shared" si="349"/>
        <v>0.15629094834527549</v>
      </c>
      <c r="LF148">
        <f t="shared" si="350"/>
        <v>0</v>
      </c>
      <c r="LG148">
        <f t="shared" si="299"/>
        <v>441</v>
      </c>
      <c r="LP148">
        <f t="shared" si="300"/>
        <v>0</v>
      </c>
      <c r="LY148">
        <f t="shared" si="301"/>
        <v>0</v>
      </c>
      <c r="MH148">
        <f t="shared" si="302"/>
        <v>0</v>
      </c>
      <c r="MM148">
        <v>146</v>
      </c>
      <c r="MN148">
        <v>-8</v>
      </c>
      <c r="MO148">
        <f t="shared" si="353"/>
        <v>0.63977637041416036</v>
      </c>
      <c r="MP148">
        <f t="shared" si="354"/>
        <v>0</v>
      </c>
      <c r="MQ148">
        <f t="shared" si="303"/>
        <v>64</v>
      </c>
      <c r="MZ148">
        <f t="shared" si="304"/>
        <v>0</v>
      </c>
      <c r="NI148">
        <f t="shared" si="305"/>
        <v>0</v>
      </c>
      <c r="NR148">
        <f t="shared" si="306"/>
        <v>0</v>
      </c>
      <c r="NW148">
        <v>146</v>
      </c>
      <c r="NX148">
        <v>198.80505050505042</v>
      </c>
      <c r="NY148" t="e">
        <f t="shared" si="355"/>
        <v>#DIV/0!</v>
      </c>
      <c r="NZ148" t="e">
        <f t="shared" si="356"/>
        <v>#NUM!</v>
      </c>
      <c r="OA148" t="e">
        <f t="shared" si="307"/>
        <v>#NUM!</v>
      </c>
      <c r="OF148">
        <v>146</v>
      </c>
      <c r="OG148">
        <f>136-(136)</f>
        <v>0</v>
      </c>
      <c r="OH148">
        <f t="shared" si="357"/>
        <v>0.18733919350087858</v>
      </c>
      <c r="OI148">
        <f t="shared" si="358"/>
        <v>0</v>
      </c>
      <c r="OJ148">
        <f t="shared" si="308"/>
        <v>0</v>
      </c>
      <c r="OO148">
        <v>146</v>
      </c>
      <c r="OP148">
        <v>0</v>
      </c>
      <c r="OQ148">
        <f t="shared" si="359"/>
        <v>0.19353454822125329</v>
      </c>
      <c r="OR148">
        <f t="shared" si="360"/>
        <v>0</v>
      </c>
      <c r="OS148">
        <f t="shared" si="309"/>
        <v>0</v>
      </c>
      <c r="PB148">
        <f t="shared" si="310"/>
        <v>0</v>
      </c>
      <c r="PK148">
        <f t="shared" si="311"/>
        <v>0</v>
      </c>
      <c r="QC148">
        <f t="shared" si="312"/>
        <v>0</v>
      </c>
      <c r="QL148">
        <f t="shared" si="313"/>
        <v>0</v>
      </c>
    </row>
    <row r="149" spans="10:454" x14ac:dyDescent="0.25">
      <c r="J149">
        <v>147</v>
      </c>
      <c r="K149">
        <v>2070</v>
      </c>
      <c r="L149">
        <f t="shared" si="314"/>
        <v>1.2092904475171633</v>
      </c>
      <c r="M149">
        <f t="shared" si="315"/>
        <v>2509.7228038378671</v>
      </c>
      <c r="BL149">
        <v>147</v>
      </c>
      <c r="BM149">
        <v>4</v>
      </c>
      <c r="BN149">
        <f t="shared" si="319"/>
        <v>0.67287182348656815</v>
      </c>
      <c r="BO149">
        <f t="shared" si="320"/>
        <v>0</v>
      </c>
      <c r="BP149">
        <f t="shared" si="285"/>
        <v>16</v>
      </c>
      <c r="CV149">
        <v>147</v>
      </c>
      <c r="CW149">
        <v>191.68499999999983</v>
      </c>
      <c r="CX149">
        <f t="shared" si="321"/>
        <v>1.0244404025517209</v>
      </c>
      <c r="CY149">
        <f t="shared" si="322"/>
        <v>293.07900263341327</v>
      </c>
      <c r="CZ149">
        <f t="shared" si="286"/>
        <v>10280.74377002465</v>
      </c>
      <c r="DE149">
        <v>147</v>
      </c>
      <c r="DF149">
        <v>0</v>
      </c>
      <c r="DG149">
        <f t="shared" si="323"/>
        <v>0.38108939503920758</v>
      </c>
      <c r="DH149">
        <f t="shared" si="324"/>
        <v>0</v>
      </c>
      <c r="DI149">
        <f t="shared" si="287"/>
        <v>0</v>
      </c>
      <c r="EO149">
        <v>147</v>
      </c>
      <c r="EP149">
        <v>2186.3597701149424</v>
      </c>
      <c r="EQ149">
        <f t="shared" si="325"/>
        <v>1.1832161297661163</v>
      </c>
      <c r="ER149">
        <f t="shared" si="326"/>
        <v>2197.0505790391189</v>
      </c>
      <c r="ES149">
        <f t="shared" si="288"/>
        <v>114.29339545325207</v>
      </c>
      <c r="EX149">
        <v>147</v>
      </c>
      <c r="EY149">
        <v>4</v>
      </c>
      <c r="EZ149">
        <f t="shared" si="327"/>
        <v>0.47332771343787616</v>
      </c>
      <c r="FA149">
        <f t="shared" si="328"/>
        <v>0</v>
      </c>
      <c r="FB149">
        <f t="shared" si="289"/>
        <v>16</v>
      </c>
      <c r="GQ149">
        <v>147</v>
      </c>
      <c r="GR149">
        <v>1031.9775280898875</v>
      </c>
      <c r="GS149">
        <f t="shared" si="329"/>
        <v>1.0830498493701821</v>
      </c>
      <c r="GT149">
        <f t="shared" si="330"/>
        <v>995.8987774755127</v>
      </c>
      <c r="GU149">
        <f t="shared" si="290"/>
        <v>1301.6762458942519</v>
      </c>
      <c r="GZ149">
        <v>147</v>
      </c>
      <c r="HA149">
        <v>199.59375</v>
      </c>
      <c r="HB149">
        <f t="shared" si="331"/>
        <v>0.94230769230769229</v>
      </c>
      <c r="HC149">
        <f t="shared" si="332"/>
        <v>0</v>
      </c>
      <c r="HD149">
        <f t="shared" si="291"/>
        <v>39837.6650390625</v>
      </c>
      <c r="HI149">
        <v>147</v>
      </c>
      <c r="HJ149">
        <v>8</v>
      </c>
      <c r="HK149">
        <f t="shared" si="333"/>
        <v>0.52500000000000002</v>
      </c>
      <c r="HL149">
        <f t="shared" si="334"/>
        <v>0</v>
      </c>
      <c r="HM149">
        <f t="shared" si="292"/>
        <v>64</v>
      </c>
      <c r="HR149">
        <v>226</v>
      </c>
      <c r="HS149">
        <v>584.96861554857242</v>
      </c>
      <c r="HT149" t="e">
        <f t="shared" si="335"/>
        <v>#DIV/0!</v>
      </c>
      <c r="HU149" t="e">
        <f t="shared" si="336"/>
        <v>#NUM!</v>
      </c>
      <c r="HV149" t="e">
        <f t="shared" si="293"/>
        <v>#NUM!</v>
      </c>
      <c r="IA149">
        <v>147</v>
      </c>
      <c r="IB149">
        <v>0</v>
      </c>
      <c r="IC149">
        <f t="shared" si="337"/>
        <v>0.22547807219245647</v>
      </c>
      <c r="ID149">
        <f t="shared" si="338"/>
        <v>0</v>
      </c>
      <c r="IE149">
        <f t="shared" si="294"/>
        <v>0</v>
      </c>
      <c r="IJ149">
        <v>147</v>
      </c>
      <c r="IK149">
        <v>-20.100000000000001</v>
      </c>
      <c r="IL149">
        <f t="shared" si="339"/>
        <v>0.20476744854835677</v>
      </c>
      <c r="IM149">
        <f t="shared" si="340"/>
        <v>0</v>
      </c>
      <c r="IN149">
        <f t="shared" si="295"/>
        <v>404.01000000000005</v>
      </c>
      <c r="KK149">
        <v>147</v>
      </c>
      <c r="KL149">
        <v>0</v>
      </c>
      <c r="KM149">
        <f t="shared" si="345"/>
        <v>0.79772768611025735</v>
      </c>
      <c r="KN149">
        <f t="shared" si="346"/>
        <v>0</v>
      </c>
      <c r="KO149">
        <f t="shared" si="297"/>
        <v>0</v>
      </c>
      <c r="KT149">
        <v>147</v>
      </c>
      <c r="KU149">
        <v>58.590196078431219</v>
      </c>
      <c r="KV149">
        <f t="shared" si="347"/>
        <v>0.30780529793552613</v>
      </c>
      <c r="KW149">
        <f t="shared" si="348"/>
        <v>0</v>
      </c>
      <c r="KX149">
        <f t="shared" si="298"/>
        <v>3432.8110765090169</v>
      </c>
      <c r="LC149">
        <v>147</v>
      </c>
      <c r="LD149">
        <v>16</v>
      </c>
      <c r="LE149">
        <f t="shared" si="349"/>
        <v>0.15736143429284588</v>
      </c>
      <c r="LF149">
        <f t="shared" si="350"/>
        <v>0</v>
      </c>
      <c r="LG149">
        <f t="shared" si="299"/>
        <v>256</v>
      </c>
      <c r="LP149">
        <f t="shared" si="300"/>
        <v>0</v>
      </c>
      <c r="LY149">
        <f t="shared" si="301"/>
        <v>0</v>
      </c>
      <c r="MH149">
        <f t="shared" si="302"/>
        <v>0</v>
      </c>
      <c r="MM149">
        <v>147</v>
      </c>
      <c r="MN149">
        <v>-8</v>
      </c>
      <c r="MO149">
        <f t="shared" si="353"/>
        <v>0.64415840034850391</v>
      </c>
      <c r="MP149">
        <f t="shared" si="354"/>
        <v>0</v>
      </c>
      <c r="MQ149">
        <f t="shared" si="303"/>
        <v>64</v>
      </c>
      <c r="MZ149">
        <f t="shared" si="304"/>
        <v>0</v>
      </c>
      <c r="NI149">
        <f t="shared" si="305"/>
        <v>0</v>
      </c>
      <c r="NR149">
        <f t="shared" si="306"/>
        <v>0</v>
      </c>
      <c r="NW149">
        <v>147</v>
      </c>
      <c r="NX149">
        <v>210.80505050505042</v>
      </c>
      <c r="NY149" t="e">
        <f t="shared" si="355"/>
        <v>#DIV/0!</v>
      </c>
      <c r="NZ149" t="e">
        <f t="shared" si="356"/>
        <v>#NUM!</v>
      </c>
      <c r="OA149" t="e">
        <f t="shared" si="307"/>
        <v>#NUM!</v>
      </c>
      <c r="OF149">
        <v>147</v>
      </c>
      <c r="OG149">
        <f>136-(136)</f>
        <v>0</v>
      </c>
      <c r="OH149">
        <f t="shared" si="357"/>
        <v>0.1886223386618435</v>
      </c>
      <c r="OI149">
        <f t="shared" si="358"/>
        <v>0</v>
      </c>
      <c r="OJ149">
        <f t="shared" si="308"/>
        <v>0</v>
      </c>
      <c r="OO149">
        <v>147</v>
      </c>
      <c r="OP149">
        <v>0</v>
      </c>
      <c r="OQ149">
        <f t="shared" si="359"/>
        <v>0.19486012731865915</v>
      </c>
      <c r="OR149">
        <f t="shared" si="360"/>
        <v>0</v>
      </c>
      <c r="OS149">
        <f t="shared" si="309"/>
        <v>0</v>
      </c>
      <c r="PB149">
        <f t="shared" si="310"/>
        <v>0</v>
      </c>
      <c r="PK149">
        <f t="shared" si="311"/>
        <v>0</v>
      </c>
      <c r="QC149">
        <f t="shared" si="312"/>
        <v>0</v>
      </c>
      <c r="QL149">
        <f t="shared" si="313"/>
        <v>0</v>
      </c>
    </row>
    <row r="150" spans="10:454" x14ac:dyDescent="0.25">
      <c r="J150">
        <v>148</v>
      </c>
      <c r="K150">
        <v>2150</v>
      </c>
      <c r="L150">
        <f t="shared" si="314"/>
        <v>1.2175169131465318</v>
      </c>
      <c r="M150">
        <f t="shared" si="315"/>
        <v>2608.3711111540492</v>
      </c>
      <c r="BL150">
        <v>148</v>
      </c>
      <c r="BM150">
        <v>0</v>
      </c>
      <c r="BN150">
        <f t="shared" si="319"/>
        <v>0.67744918283001421</v>
      </c>
      <c r="BO150">
        <f t="shared" si="320"/>
        <v>0</v>
      </c>
      <c r="BP150">
        <f t="shared" si="285"/>
        <v>0</v>
      </c>
      <c r="CV150">
        <v>148</v>
      </c>
      <c r="CW150">
        <v>191.68499999999983</v>
      </c>
      <c r="CX150">
        <f t="shared" si="321"/>
        <v>1.0314093848820047</v>
      </c>
      <c r="CY150">
        <f t="shared" si="322"/>
        <v>376.6481004175925</v>
      </c>
      <c r="CZ150">
        <f t="shared" si="286"/>
        <v>34211.348516088467</v>
      </c>
      <c r="DE150">
        <v>148</v>
      </c>
      <c r="DF150">
        <v>0</v>
      </c>
      <c r="DG150">
        <f t="shared" si="323"/>
        <v>0.38368183990341992</v>
      </c>
      <c r="DH150">
        <f t="shared" si="324"/>
        <v>0</v>
      </c>
      <c r="DI150">
        <f t="shared" si="287"/>
        <v>0</v>
      </c>
      <c r="EO150">
        <v>148</v>
      </c>
      <c r="EP150">
        <v>2316.3597701149424</v>
      </c>
      <c r="EQ150">
        <f t="shared" si="325"/>
        <v>1.1912652190842532</v>
      </c>
      <c r="ER150">
        <f t="shared" si="326"/>
        <v>2293.5718644178946</v>
      </c>
      <c r="ES150">
        <f t="shared" si="288"/>
        <v>519.28864605754313</v>
      </c>
      <c r="EX150">
        <v>148</v>
      </c>
      <c r="EY150">
        <v>0</v>
      </c>
      <c r="EZ150">
        <f t="shared" si="327"/>
        <v>0.47654762985582089</v>
      </c>
      <c r="FA150">
        <f t="shared" si="328"/>
        <v>0</v>
      </c>
      <c r="FB150">
        <f t="shared" si="289"/>
        <v>0</v>
      </c>
      <c r="GQ150">
        <v>148</v>
      </c>
      <c r="GR150">
        <v>1141.9775280898875</v>
      </c>
      <c r="GS150">
        <f t="shared" si="329"/>
        <v>1.0904175354203194</v>
      </c>
      <c r="GT150">
        <f t="shared" si="330"/>
        <v>1084.2489621633797</v>
      </c>
      <c r="GU150">
        <f t="shared" si="290"/>
        <v>3332.5873239311604</v>
      </c>
      <c r="GZ150">
        <v>148</v>
      </c>
      <c r="HA150">
        <v>212.59375</v>
      </c>
      <c r="HB150">
        <f t="shared" si="331"/>
        <v>0.94871794871794868</v>
      </c>
      <c r="HC150">
        <f t="shared" si="332"/>
        <v>0</v>
      </c>
      <c r="HD150">
        <f t="shared" si="291"/>
        <v>45196.1025390625</v>
      </c>
      <c r="HI150">
        <v>148</v>
      </c>
      <c r="HJ150">
        <v>4</v>
      </c>
      <c r="HK150">
        <f t="shared" si="333"/>
        <v>0.52857142857142858</v>
      </c>
      <c r="HL150">
        <f t="shared" si="334"/>
        <v>0</v>
      </c>
      <c r="HM150">
        <f t="shared" si="292"/>
        <v>16</v>
      </c>
      <c r="HR150">
        <v>227</v>
      </c>
      <c r="HS150">
        <v>610.73175729842296</v>
      </c>
      <c r="HT150" t="e">
        <f t="shared" si="335"/>
        <v>#DIV/0!</v>
      </c>
      <c r="HU150" t="e">
        <f t="shared" si="336"/>
        <v>#NUM!</v>
      </c>
      <c r="HV150" t="e">
        <f t="shared" si="293"/>
        <v>#NUM!</v>
      </c>
      <c r="IA150">
        <v>148</v>
      </c>
      <c r="IB150">
        <v>0</v>
      </c>
      <c r="IC150">
        <f t="shared" si="337"/>
        <v>0.22701193662913985</v>
      </c>
      <c r="ID150">
        <f t="shared" si="338"/>
        <v>0</v>
      </c>
      <c r="IE150">
        <f t="shared" si="294"/>
        <v>0</v>
      </c>
      <c r="IJ150">
        <v>148</v>
      </c>
      <c r="IK150">
        <v>-20.100000000000001</v>
      </c>
      <c r="IL150">
        <f t="shared" si="339"/>
        <v>0.20616042438882176</v>
      </c>
      <c r="IM150">
        <f t="shared" si="340"/>
        <v>0</v>
      </c>
      <c r="IN150">
        <f t="shared" si="295"/>
        <v>404.01000000000005</v>
      </c>
      <c r="KK150">
        <v>148</v>
      </c>
      <c r="KL150">
        <v>28.1</v>
      </c>
      <c r="KM150">
        <f t="shared" si="345"/>
        <v>0.80315440506338831</v>
      </c>
      <c r="KN150">
        <f t="shared" si="346"/>
        <v>0</v>
      </c>
      <c r="KO150">
        <f t="shared" si="297"/>
        <v>789.61000000000013</v>
      </c>
      <c r="KT150">
        <v>148</v>
      </c>
      <c r="KU150">
        <v>-9.4098039215687805</v>
      </c>
      <c r="KV150">
        <f t="shared" si="347"/>
        <v>0.30989921152692429</v>
      </c>
      <c r="KW150">
        <f t="shared" si="348"/>
        <v>0</v>
      </c>
      <c r="KX150">
        <f t="shared" si="298"/>
        <v>88.544409842371195</v>
      </c>
      <c r="LC150">
        <v>148</v>
      </c>
      <c r="LD150">
        <v>33</v>
      </c>
      <c r="LE150">
        <f t="shared" si="349"/>
        <v>0.15843192024041625</v>
      </c>
      <c r="LF150">
        <f t="shared" si="350"/>
        <v>0</v>
      </c>
      <c r="LG150">
        <f t="shared" si="299"/>
        <v>1089</v>
      </c>
      <c r="LP150">
        <f t="shared" si="300"/>
        <v>0</v>
      </c>
      <c r="LY150">
        <f t="shared" si="301"/>
        <v>0</v>
      </c>
      <c r="MH150">
        <f t="shared" si="302"/>
        <v>0</v>
      </c>
      <c r="MM150">
        <v>148</v>
      </c>
      <c r="MN150">
        <v>-8</v>
      </c>
      <c r="MO150">
        <f t="shared" si="353"/>
        <v>0.64854043028284747</v>
      </c>
      <c r="MP150">
        <f t="shared" si="354"/>
        <v>0</v>
      </c>
      <c r="MQ150">
        <f t="shared" si="303"/>
        <v>64</v>
      </c>
      <c r="MZ150">
        <f t="shared" si="304"/>
        <v>0</v>
      </c>
      <c r="NI150">
        <f t="shared" si="305"/>
        <v>0</v>
      </c>
      <c r="NR150">
        <f t="shared" si="306"/>
        <v>0</v>
      </c>
      <c r="NW150">
        <v>148</v>
      </c>
      <c r="NX150">
        <v>243.80505050505042</v>
      </c>
      <c r="NY150" t="e">
        <f t="shared" si="355"/>
        <v>#DIV/0!</v>
      </c>
      <c r="NZ150" t="e">
        <f t="shared" si="356"/>
        <v>#NUM!</v>
      </c>
      <c r="OA150" t="e">
        <f t="shared" si="307"/>
        <v>#NUM!</v>
      </c>
      <c r="OF150">
        <v>148</v>
      </c>
      <c r="OG150">
        <f>156-(136)</f>
        <v>20</v>
      </c>
      <c r="OH150">
        <f t="shared" si="357"/>
        <v>0.18990548382280842</v>
      </c>
      <c r="OI150">
        <f t="shared" si="358"/>
        <v>0</v>
      </c>
      <c r="OJ150">
        <f t="shared" si="308"/>
        <v>400</v>
      </c>
      <c r="OO150">
        <v>148</v>
      </c>
      <c r="OP150">
        <v>0</v>
      </c>
      <c r="OQ150">
        <f t="shared" si="359"/>
        <v>0.196185706416065</v>
      </c>
      <c r="OR150">
        <f t="shared" si="360"/>
        <v>0</v>
      </c>
      <c r="OS150">
        <f t="shared" si="309"/>
        <v>0</v>
      </c>
      <c r="PB150">
        <f t="shared" si="310"/>
        <v>0</v>
      </c>
      <c r="PK150">
        <f t="shared" si="311"/>
        <v>0</v>
      </c>
      <c r="QC150">
        <f t="shared" si="312"/>
        <v>0</v>
      </c>
      <c r="QL150">
        <f t="shared" si="313"/>
        <v>0</v>
      </c>
    </row>
    <row r="151" spans="10:454" x14ac:dyDescent="0.25">
      <c r="J151">
        <v>149</v>
      </c>
      <c r="K151">
        <v>2220</v>
      </c>
      <c r="L151">
        <f t="shared" si="314"/>
        <v>1.2257433787759002</v>
      </c>
      <c r="M151">
        <f t="shared" si="315"/>
        <v>2707.0194184702314</v>
      </c>
      <c r="BL151">
        <v>149</v>
      </c>
      <c r="BM151">
        <v>0</v>
      </c>
      <c r="BN151">
        <f t="shared" si="319"/>
        <v>0.68202654217346026</v>
      </c>
      <c r="BO151">
        <f t="shared" si="320"/>
        <v>0</v>
      </c>
      <c r="BP151">
        <f t="shared" si="285"/>
        <v>0</v>
      </c>
      <c r="CV151">
        <v>149</v>
      </c>
      <c r="CW151">
        <v>243.68499999999983</v>
      </c>
      <c r="CX151">
        <f t="shared" si="321"/>
        <v>1.0383783672122884</v>
      </c>
      <c r="CY151">
        <f t="shared" si="322"/>
        <v>460.21719820177179</v>
      </c>
      <c r="CZ151">
        <f t="shared" si="286"/>
        <v>46886.192858091454</v>
      </c>
      <c r="DE151">
        <v>149</v>
      </c>
      <c r="DF151">
        <v>0</v>
      </c>
      <c r="DG151">
        <f t="shared" si="323"/>
        <v>0.3862742847676322</v>
      </c>
      <c r="DH151">
        <f t="shared" si="324"/>
        <v>0</v>
      </c>
      <c r="DI151">
        <f t="shared" si="287"/>
        <v>0</v>
      </c>
      <c r="EO151">
        <v>149</v>
      </c>
      <c r="EP151">
        <v>2396.3597701149424</v>
      </c>
      <c r="EQ151">
        <f t="shared" si="325"/>
        <v>1.1993143084023898</v>
      </c>
      <c r="ER151">
        <f t="shared" si="326"/>
        <v>2390.0931497966703</v>
      </c>
      <c r="ES151">
        <f t="shared" si="288"/>
        <v>39.270530213380582</v>
      </c>
      <c r="EX151">
        <v>149</v>
      </c>
      <c r="EY151">
        <v>4</v>
      </c>
      <c r="EZ151">
        <f t="shared" si="327"/>
        <v>0.47976754627376561</v>
      </c>
      <c r="FA151">
        <f t="shared" si="328"/>
        <v>0</v>
      </c>
      <c r="FB151">
        <f t="shared" si="289"/>
        <v>16</v>
      </c>
      <c r="GQ151">
        <v>149</v>
      </c>
      <c r="GR151">
        <v>1211.9775280898875</v>
      </c>
      <c r="GS151">
        <f t="shared" si="329"/>
        <v>1.0977852214704567</v>
      </c>
      <c r="GT151">
        <f t="shared" si="330"/>
        <v>1172.5991468512466</v>
      </c>
      <c r="GU151">
        <f t="shared" si="290"/>
        <v>1550.6569089757488</v>
      </c>
      <c r="GZ151">
        <v>149</v>
      </c>
      <c r="HA151">
        <v>243.59375</v>
      </c>
      <c r="HB151">
        <f t="shared" si="331"/>
        <v>0.95512820512820518</v>
      </c>
      <c r="HC151">
        <f t="shared" si="332"/>
        <v>0</v>
      </c>
      <c r="HD151">
        <f t="shared" si="291"/>
        <v>59337.9150390625</v>
      </c>
      <c r="HI151">
        <v>149</v>
      </c>
      <c r="HJ151">
        <v>8</v>
      </c>
      <c r="HK151">
        <f t="shared" si="333"/>
        <v>0.53214285714285714</v>
      </c>
      <c r="HL151">
        <f t="shared" si="334"/>
        <v>0</v>
      </c>
      <c r="HM151">
        <f t="shared" si="292"/>
        <v>64</v>
      </c>
      <c r="HR151">
        <v>228</v>
      </c>
      <c r="HS151">
        <v>654.49489904827442</v>
      </c>
      <c r="HT151" t="e">
        <f t="shared" si="335"/>
        <v>#DIV/0!</v>
      </c>
      <c r="HU151" t="e">
        <f t="shared" si="336"/>
        <v>#NUM!</v>
      </c>
      <c r="HV151" t="e">
        <f t="shared" si="293"/>
        <v>#NUM!</v>
      </c>
      <c r="IA151">
        <v>149</v>
      </c>
      <c r="IB151">
        <v>0</v>
      </c>
      <c r="IC151">
        <f t="shared" si="337"/>
        <v>0.22854580106582323</v>
      </c>
      <c r="ID151">
        <f t="shared" si="338"/>
        <v>0</v>
      </c>
      <c r="IE151">
        <f t="shared" si="294"/>
        <v>0</v>
      </c>
      <c r="IJ151">
        <v>149</v>
      </c>
      <c r="IK151">
        <v>-12.100000000000009</v>
      </c>
      <c r="IL151">
        <f t="shared" si="339"/>
        <v>0.20755340022928678</v>
      </c>
      <c r="IM151">
        <f t="shared" si="340"/>
        <v>0</v>
      </c>
      <c r="IN151">
        <f t="shared" si="295"/>
        <v>146.4100000000002</v>
      </c>
      <c r="KK151">
        <v>149</v>
      </c>
      <c r="KL151">
        <v>20</v>
      </c>
      <c r="KM151">
        <f t="shared" si="345"/>
        <v>0.80858112401651927</v>
      </c>
      <c r="KN151">
        <f t="shared" si="346"/>
        <v>0</v>
      </c>
      <c r="KO151">
        <f t="shared" si="297"/>
        <v>400</v>
      </c>
      <c r="KT151">
        <v>149</v>
      </c>
      <c r="KU151">
        <v>-13.409803921568781</v>
      </c>
      <c r="KV151">
        <f t="shared" si="347"/>
        <v>0.31199312511832239</v>
      </c>
      <c r="KW151">
        <f t="shared" si="348"/>
        <v>0</v>
      </c>
      <c r="KX151">
        <f t="shared" si="298"/>
        <v>179.82284121492145</v>
      </c>
      <c r="LC151">
        <v>149</v>
      </c>
      <c r="LD151">
        <v>8</v>
      </c>
      <c r="LE151">
        <f t="shared" si="349"/>
        <v>0.15950240618798664</v>
      </c>
      <c r="LF151">
        <f t="shared" si="350"/>
        <v>0</v>
      </c>
      <c r="LG151">
        <f t="shared" si="299"/>
        <v>64</v>
      </c>
      <c r="LP151">
        <f t="shared" si="300"/>
        <v>0</v>
      </c>
      <c r="LY151">
        <f t="shared" si="301"/>
        <v>0</v>
      </c>
      <c r="MH151">
        <f t="shared" si="302"/>
        <v>0</v>
      </c>
      <c r="MM151">
        <v>149</v>
      </c>
      <c r="MN151">
        <v>0</v>
      </c>
      <c r="MO151">
        <f t="shared" si="353"/>
        <v>0.65292246021719103</v>
      </c>
      <c r="MP151">
        <f t="shared" si="354"/>
        <v>0</v>
      </c>
      <c r="MQ151">
        <f t="shared" si="303"/>
        <v>0</v>
      </c>
      <c r="MZ151">
        <f t="shared" si="304"/>
        <v>0</v>
      </c>
      <c r="NI151">
        <f t="shared" si="305"/>
        <v>0</v>
      </c>
      <c r="NR151">
        <f t="shared" si="306"/>
        <v>0</v>
      </c>
      <c r="NW151">
        <v>149</v>
      </c>
      <c r="NX151">
        <v>273.80505050505042</v>
      </c>
      <c r="NY151" t="e">
        <f t="shared" si="355"/>
        <v>#DIV/0!</v>
      </c>
      <c r="NZ151" t="e">
        <f t="shared" si="356"/>
        <v>#NUM!</v>
      </c>
      <c r="OA151" t="e">
        <f t="shared" si="307"/>
        <v>#NUM!</v>
      </c>
      <c r="OF151">
        <v>149</v>
      </c>
      <c r="OG151">
        <f>215-(136)</f>
        <v>79</v>
      </c>
      <c r="OH151">
        <f t="shared" si="357"/>
        <v>0.19118862898377334</v>
      </c>
      <c r="OI151">
        <f t="shared" si="358"/>
        <v>0</v>
      </c>
      <c r="OJ151">
        <f t="shared" si="308"/>
        <v>6241</v>
      </c>
      <c r="OO151">
        <v>149</v>
      </c>
      <c r="OP151">
        <v>0</v>
      </c>
      <c r="OQ151">
        <f t="shared" si="359"/>
        <v>0.19751128551347083</v>
      </c>
      <c r="OR151">
        <f t="shared" si="360"/>
        <v>0</v>
      </c>
      <c r="OS151">
        <f t="shared" si="309"/>
        <v>0</v>
      </c>
      <c r="PB151">
        <f t="shared" si="310"/>
        <v>0</v>
      </c>
      <c r="PK151">
        <f t="shared" si="311"/>
        <v>0</v>
      </c>
      <c r="QC151">
        <f t="shared" si="312"/>
        <v>0</v>
      </c>
      <c r="QL151">
        <f t="shared" si="313"/>
        <v>0</v>
      </c>
    </row>
    <row r="152" spans="10:454" x14ac:dyDescent="0.25">
      <c r="J152">
        <v>150</v>
      </c>
      <c r="K152">
        <v>2290</v>
      </c>
      <c r="L152">
        <f t="shared" si="314"/>
        <v>1.2339698444052687</v>
      </c>
      <c r="M152">
        <f t="shared" si="315"/>
        <v>2805.6677257864139</v>
      </c>
      <c r="BL152">
        <v>150</v>
      </c>
      <c r="BM152">
        <v>-12.100000000000001</v>
      </c>
      <c r="BN152">
        <f t="shared" si="319"/>
        <v>0.68660390151690631</v>
      </c>
      <c r="BO152">
        <f t="shared" si="320"/>
        <v>0</v>
      </c>
      <c r="BP152">
        <f t="shared" si="285"/>
        <v>146.41000000000003</v>
      </c>
      <c r="CV152">
        <v>150</v>
      </c>
      <c r="CW152">
        <v>283.68499999999983</v>
      </c>
      <c r="CX152">
        <f t="shared" si="321"/>
        <v>1.0453473495425722</v>
      </c>
      <c r="CY152">
        <f t="shared" si="322"/>
        <v>543.78629598595103</v>
      </c>
      <c r="CZ152">
        <f t="shared" si="286"/>
        <v>67652.684173571397</v>
      </c>
      <c r="DE152">
        <v>150</v>
      </c>
      <c r="DF152">
        <v>0</v>
      </c>
      <c r="DG152">
        <f t="shared" si="323"/>
        <v>0.38886672963184449</v>
      </c>
      <c r="DH152">
        <f t="shared" si="324"/>
        <v>0</v>
      </c>
      <c r="DI152">
        <f t="shared" si="287"/>
        <v>0</v>
      </c>
      <c r="EO152">
        <v>150</v>
      </c>
      <c r="EP152">
        <v>2566.3597701149424</v>
      </c>
      <c r="EQ152">
        <f t="shared" si="325"/>
        <v>1.2073633977205267</v>
      </c>
      <c r="ER152">
        <f t="shared" si="326"/>
        <v>2486.6144351754465</v>
      </c>
      <c r="ES152">
        <f t="shared" si="288"/>
        <v>6359.3184446123905</v>
      </c>
      <c r="EX152">
        <v>150</v>
      </c>
      <c r="EY152">
        <v>4</v>
      </c>
      <c r="EZ152">
        <f t="shared" si="327"/>
        <v>0.48298746269171033</v>
      </c>
      <c r="FA152">
        <f t="shared" si="328"/>
        <v>0</v>
      </c>
      <c r="FB152">
        <f t="shared" si="289"/>
        <v>16</v>
      </c>
      <c r="GQ152">
        <v>150</v>
      </c>
      <c r="GR152">
        <v>1291.9775280898875</v>
      </c>
      <c r="GS152">
        <f t="shared" si="329"/>
        <v>1.1051529075205939</v>
      </c>
      <c r="GT152">
        <f t="shared" si="330"/>
        <v>1260.9493315391137</v>
      </c>
      <c r="GU152">
        <f t="shared" si="290"/>
        <v>962.74898119345289</v>
      </c>
      <c r="GZ152">
        <v>150</v>
      </c>
      <c r="HA152">
        <v>249.09375</v>
      </c>
      <c r="HB152">
        <f t="shared" si="331"/>
        <v>0.96153846153846156</v>
      </c>
      <c r="HC152">
        <f t="shared" si="332"/>
        <v>0</v>
      </c>
      <c r="HD152">
        <f t="shared" si="291"/>
        <v>62047.6962890625</v>
      </c>
      <c r="HI152">
        <v>150</v>
      </c>
      <c r="HJ152">
        <v>8</v>
      </c>
      <c r="HK152">
        <f t="shared" si="333"/>
        <v>0.5357142857142857</v>
      </c>
      <c r="HL152">
        <f t="shared" si="334"/>
        <v>0</v>
      </c>
      <c r="HM152">
        <f t="shared" si="292"/>
        <v>64</v>
      </c>
      <c r="HR152">
        <v>229</v>
      </c>
      <c r="HS152">
        <v>676.35804079812499</v>
      </c>
      <c r="HT152" t="e">
        <f t="shared" si="335"/>
        <v>#DIV/0!</v>
      </c>
      <c r="HU152" t="e">
        <f t="shared" si="336"/>
        <v>#NUM!</v>
      </c>
      <c r="HV152" t="e">
        <f t="shared" si="293"/>
        <v>#NUM!</v>
      </c>
      <c r="IA152">
        <v>150</v>
      </c>
      <c r="IB152">
        <v>0</v>
      </c>
      <c r="IC152">
        <f t="shared" si="337"/>
        <v>0.23007966550250661</v>
      </c>
      <c r="ID152">
        <f t="shared" si="338"/>
        <v>0</v>
      </c>
      <c r="IE152">
        <f t="shared" si="294"/>
        <v>0</v>
      </c>
      <c r="IJ152">
        <v>150</v>
      </c>
      <c r="IK152">
        <v>-20.100000000000001</v>
      </c>
      <c r="IL152">
        <f t="shared" si="339"/>
        <v>0.2089463760697518</v>
      </c>
      <c r="IM152">
        <f t="shared" si="340"/>
        <v>0</v>
      </c>
      <c r="IN152">
        <f t="shared" si="295"/>
        <v>404.01000000000005</v>
      </c>
      <c r="KK152">
        <v>150</v>
      </c>
      <c r="KL152">
        <v>28.1</v>
      </c>
      <c r="KM152">
        <f t="shared" si="345"/>
        <v>0.81400784296965034</v>
      </c>
      <c r="KN152">
        <f t="shared" si="346"/>
        <v>0</v>
      </c>
      <c r="KO152">
        <f t="shared" si="297"/>
        <v>789.61000000000013</v>
      </c>
      <c r="KT152">
        <v>150</v>
      </c>
      <c r="KU152">
        <v>-33.609803921568783</v>
      </c>
      <c r="KV152">
        <f t="shared" si="347"/>
        <v>0.31408703870972055</v>
      </c>
      <c r="KW152">
        <f t="shared" si="348"/>
        <v>0</v>
      </c>
      <c r="KX152">
        <f t="shared" si="298"/>
        <v>1129.6189196463004</v>
      </c>
      <c r="LC152">
        <v>150</v>
      </c>
      <c r="LD152">
        <v>4</v>
      </c>
      <c r="LE152">
        <f t="shared" si="349"/>
        <v>0.160572892135557</v>
      </c>
      <c r="LF152">
        <f t="shared" si="350"/>
        <v>0</v>
      </c>
      <c r="LG152">
        <f t="shared" si="299"/>
        <v>16</v>
      </c>
      <c r="LP152">
        <f t="shared" si="300"/>
        <v>0</v>
      </c>
      <c r="LY152">
        <f t="shared" si="301"/>
        <v>0</v>
      </c>
      <c r="MH152">
        <f t="shared" si="302"/>
        <v>0</v>
      </c>
      <c r="MM152">
        <v>150</v>
      </c>
      <c r="MN152">
        <v>-16</v>
      </c>
      <c r="MO152">
        <f t="shared" si="353"/>
        <v>0.65730449015153458</v>
      </c>
      <c r="MP152">
        <f t="shared" si="354"/>
        <v>0</v>
      </c>
      <c r="MQ152">
        <f t="shared" si="303"/>
        <v>256</v>
      </c>
      <c r="MZ152">
        <f t="shared" si="304"/>
        <v>0</v>
      </c>
      <c r="NI152">
        <f t="shared" si="305"/>
        <v>0</v>
      </c>
      <c r="NR152">
        <f t="shared" si="306"/>
        <v>0</v>
      </c>
      <c r="NW152">
        <v>150</v>
      </c>
      <c r="NX152">
        <v>290.80505050505042</v>
      </c>
      <c r="NY152" t="e">
        <f t="shared" si="355"/>
        <v>#DIV/0!</v>
      </c>
      <c r="NZ152" t="e">
        <f t="shared" si="356"/>
        <v>#NUM!</v>
      </c>
      <c r="OA152" t="e">
        <f t="shared" si="307"/>
        <v>#NUM!</v>
      </c>
      <c r="OF152">
        <v>150</v>
      </c>
      <c r="OG152">
        <f>132-(136)</f>
        <v>-4</v>
      </c>
      <c r="OH152">
        <f t="shared" si="357"/>
        <v>0.19247177414473826</v>
      </c>
      <c r="OI152">
        <f t="shared" si="358"/>
        <v>0</v>
      </c>
      <c r="OJ152">
        <f t="shared" si="308"/>
        <v>16</v>
      </c>
      <c r="OO152">
        <v>150</v>
      </c>
      <c r="OP152">
        <v>0</v>
      </c>
      <c r="OQ152">
        <f t="shared" si="359"/>
        <v>0.19883686461087668</v>
      </c>
      <c r="OR152">
        <f t="shared" si="360"/>
        <v>0</v>
      </c>
      <c r="OS152">
        <f t="shared" si="309"/>
        <v>0</v>
      </c>
      <c r="PB152">
        <f t="shared" si="310"/>
        <v>0</v>
      </c>
      <c r="PK152">
        <f t="shared" si="311"/>
        <v>0</v>
      </c>
      <c r="QC152">
        <f t="shared" si="312"/>
        <v>0</v>
      </c>
      <c r="QL152">
        <f t="shared" si="313"/>
        <v>0</v>
      </c>
    </row>
    <row r="153" spans="10:454" x14ac:dyDescent="0.25">
      <c r="J153">
        <v>151</v>
      </c>
      <c r="K153">
        <v>2370</v>
      </c>
      <c r="L153">
        <f t="shared" si="314"/>
        <v>1.2421963100346372</v>
      </c>
      <c r="M153">
        <f t="shared" si="315"/>
        <v>2904.3160331025961</v>
      </c>
      <c r="BL153">
        <v>151</v>
      </c>
      <c r="BM153">
        <v>-12.100000000000001</v>
      </c>
      <c r="BN153">
        <f t="shared" si="319"/>
        <v>0.69118126086035236</v>
      </c>
      <c r="BO153">
        <f t="shared" si="320"/>
        <v>0</v>
      </c>
      <c r="BP153">
        <f t="shared" si="285"/>
        <v>146.41000000000003</v>
      </c>
      <c r="CV153">
        <v>151</v>
      </c>
      <c r="CW153">
        <v>343.68499999999983</v>
      </c>
      <c r="CX153">
        <f t="shared" si="321"/>
        <v>1.0523163318728561</v>
      </c>
      <c r="CY153">
        <f t="shared" si="322"/>
        <v>627.35539377013026</v>
      </c>
      <c r="CZ153">
        <f t="shared" si="286"/>
        <v>80468.892301700849</v>
      </c>
      <c r="DE153">
        <v>151</v>
      </c>
      <c r="DF153">
        <v>0</v>
      </c>
      <c r="DG153">
        <f t="shared" si="323"/>
        <v>0.39145917449605677</v>
      </c>
      <c r="DH153">
        <f t="shared" si="324"/>
        <v>0</v>
      </c>
      <c r="DI153">
        <f t="shared" si="287"/>
        <v>0</v>
      </c>
      <c r="EO153">
        <v>151</v>
      </c>
      <c r="EP153">
        <v>2706.3597701149424</v>
      </c>
      <c r="EQ153">
        <f t="shared" si="325"/>
        <v>1.2154124870386636</v>
      </c>
      <c r="ER153">
        <f t="shared" si="326"/>
        <v>2583.1357205542222</v>
      </c>
      <c r="ES153">
        <f t="shared" si="288"/>
        <v>15184.166390142836</v>
      </c>
      <c r="EX153">
        <v>151</v>
      </c>
      <c r="EY153">
        <v>19.999999999999993</v>
      </c>
      <c r="EZ153">
        <f t="shared" si="327"/>
        <v>0.48620737910965511</v>
      </c>
      <c r="FA153">
        <f t="shared" si="328"/>
        <v>0</v>
      </c>
      <c r="FB153">
        <f t="shared" si="289"/>
        <v>399.99999999999972</v>
      </c>
      <c r="GQ153">
        <v>151</v>
      </c>
      <c r="GR153">
        <v>1361.9775280898875</v>
      </c>
      <c r="GS153">
        <f t="shared" si="329"/>
        <v>1.1125205935707312</v>
      </c>
      <c r="GT153">
        <f t="shared" si="330"/>
        <v>1349.2995162269806</v>
      </c>
      <c r="GU153">
        <f t="shared" si="290"/>
        <v>160.73198479600916</v>
      </c>
      <c r="GZ153">
        <v>151</v>
      </c>
      <c r="HA153">
        <v>273.09375</v>
      </c>
      <c r="HB153">
        <f t="shared" si="331"/>
        <v>0.96794871794871795</v>
      </c>
      <c r="HC153">
        <f t="shared" si="332"/>
        <v>0</v>
      </c>
      <c r="HD153">
        <f t="shared" si="291"/>
        <v>74580.1962890625</v>
      </c>
      <c r="HI153">
        <v>151</v>
      </c>
      <c r="HJ153">
        <v>8</v>
      </c>
      <c r="HK153">
        <f t="shared" si="333"/>
        <v>0.53928571428571426</v>
      </c>
      <c r="HL153">
        <f t="shared" si="334"/>
        <v>0</v>
      </c>
      <c r="HM153">
        <f t="shared" si="292"/>
        <v>64</v>
      </c>
      <c r="HR153">
        <v>230</v>
      </c>
      <c r="HS153">
        <v>714.02118254797642</v>
      </c>
      <c r="HT153" t="e">
        <f t="shared" si="335"/>
        <v>#DIV/0!</v>
      </c>
      <c r="HU153" t="e">
        <f t="shared" si="336"/>
        <v>#NUM!</v>
      </c>
      <c r="HV153" t="e">
        <f t="shared" si="293"/>
        <v>#NUM!</v>
      </c>
      <c r="IA153">
        <v>151</v>
      </c>
      <c r="IB153">
        <v>0</v>
      </c>
      <c r="IC153">
        <f t="shared" si="337"/>
        <v>0.23161352993918996</v>
      </c>
      <c r="ID153">
        <f t="shared" si="338"/>
        <v>0</v>
      </c>
      <c r="IE153">
        <f t="shared" si="294"/>
        <v>0</v>
      </c>
      <c r="IJ153">
        <v>151</v>
      </c>
      <c r="IK153">
        <v>-20.100000000000001</v>
      </c>
      <c r="IL153">
        <f t="shared" si="339"/>
        <v>0.2103393519102168</v>
      </c>
      <c r="IM153">
        <f t="shared" si="340"/>
        <v>0</v>
      </c>
      <c r="IN153">
        <f t="shared" si="295"/>
        <v>404.01000000000005</v>
      </c>
      <c r="KK153">
        <v>151</v>
      </c>
      <c r="KL153">
        <v>52.1</v>
      </c>
      <c r="KM153">
        <f t="shared" si="345"/>
        <v>0.8194345619227813</v>
      </c>
      <c r="KN153">
        <f t="shared" si="346"/>
        <v>0</v>
      </c>
      <c r="KO153">
        <f t="shared" si="297"/>
        <v>2714.4100000000003</v>
      </c>
      <c r="KT153">
        <v>151</v>
      </c>
      <c r="KU153">
        <v>-57.309803921568786</v>
      </c>
      <c r="KV153">
        <f t="shared" si="347"/>
        <v>0.3161809523011187</v>
      </c>
      <c r="KW153">
        <f t="shared" si="348"/>
        <v>0</v>
      </c>
      <c r="KX153">
        <f t="shared" si="298"/>
        <v>3284.4136255286612</v>
      </c>
      <c r="LC153">
        <v>151</v>
      </c>
      <c r="LD153">
        <v>0</v>
      </c>
      <c r="LE153">
        <f t="shared" si="349"/>
        <v>0.1616433780831274</v>
      </c>
      <c r="LF153">
        <f t="shared" si="350"/>
        <v>0</v>
      </c>
      <c r="LG153">
        <f t="shared" si="299"/>
        <v>0</v>
      </c>
      <c r="LP153">
        <f t="shared" si="300"/>
        <v>0</v>
      </c>
      <c r="LY153">
        <f t="shared" si="301"/>
        <v>0</v>
      </c>
      <c r="MH153">
        <f t="shared" si="302"/>
        <v>0</v>
      </c>
      <c r="MM153">
        <v>151</v>
      </c>
      <c r="MN153">
        <v>-12</v>
      </c>
      <c r="MO153">
        <f t="shared" si="353"/>
        <v>0.66168652008587814</v>
      </c>
      <c r="MP153">
        <f t="shared" si="354"/>
        <v>0</v>
      </c>
      <c r="MQ153">
        <f t="shared" si="303"/>
        <v>144</v>
      </c>
      <c r="MZ153">
        <f t="shared" si="304"/>
        <v>0</v>
      </c>
      <c r="NI153">
        <f t="shared" si="305"/>
        <v>0</v>
      </c>
      <c r="NR153">
        <f t="shared" si="306"/>
        <v>0</v>
      </c>
      <c r="NW153">
        <v>151</v>
      </c>
      <c r="NX153">
        <v>310.80505050505042</v>
      </c>
      <c r="NY153" t="e">
        <f t="shared" si="355"/>
        <v>#DIV/0!</v>
      </c>
      <c r="NZ153" t="e">
        <f t="shared" si="356"/>
        <v>#NUM!</v>
      </c>
      <c r="OA153" t="e">
        <f t="shared" si="307"/>
        <v>#NUM!</v>
      </c>
      <c r="OF153">
        <v>151</v>
      </c>
      <c r="OG153">
        <f>128-(136)</f>
        <v>-8</v>
      </c>
      <c r="OH153">
        <f t="shared" si="357"/>
        <v>0.19375491930570318</v>
      </c>
      <c r="OI153">
        <f t="shared" si="358"/>
        <v>0</v>
      </c>
      <c r="OJ153">
        <f t="shared" si="308"/>
        <v>64</v>
      </c>
      <c r="OO153">
        <v>151</v>
      </c>
      <c r="OP153">
        <v>0</v>
      </c>
      <c r="OQ153">
        <f t="shared" si="359"/>
        <v>0.20016244370828251</v>
      </c>
      <c r="OR153">
        <f t="shared" si="360"/>
        <v>0</v>
      </c>
      <c r="OS153">
        <f t="shared" si="309"/>
        <v>0</v>
      </c>
      <c r="PB153">
        <f t="shared" si="310"/>
        <v>0</v>
      </c>
      <c r="PK153">
        <f t="shared" si="311"/>
        <v>0</v>
      </c>
      <c r="QC153">
        <f t="shared" si="312"/>
        <v>0</v>
      </c>
      <c r="QL153">
        <f t="shared" si="313"/>
        <v>0</v>
      </c>
    </row>
    <row r="154" spans="10:454" x14ac:dyDescent="0.25">
      <c r="J154">
        <v>152</v>
      </c>
      <c r="K154">
        <v>2440</v>
      </c>
      <c r="L154">
        <f t="shared" si="314"/>
        <v>1.2504227756640056</v>
      </c>
      <c r="M154">
        <f t="shared" si="315"/>
        <v>3002.9643404187786</v>
      </c>
      <c r="BL154">
        <v>152</v>
      </c>
      <c r="BM154">
        <v>-12.100000000000001</v>
      </c>
      <c r="BN154">
        <f t="shared" si="319"/>
        <v>0.69575862020379842</v>
      </c>
      <c r="BO154">
        <f t="shared" si="320"/>
        <v>0</v>
      </c>
      <c r="BP154">
        <f t="shared" si="285"/>
        <v>146.41000000000003</v>
      </c>
      <c r="CV154">
        <v>152</v>
      </c>
      <c r="CW154">
        <v>520.68499999999983</v>
      </c>
      <c r="CX154">
        <f t="shared" si="321"/>
        <v>1.05928531420314</v>
      </c>
      <c r="CY154">
        <f t="shared" si="322"/>
        <v>710.9244915543095</v>
      </c>
      <c r="CZ154">
        <f t="shared" si="286"/>
        <v>36191.064146842262</v>
      </c>
      <c r="DE154">
        <v>152</v>
      </c>
      <c r="DF154">
        <v>0</v>
      </c>
      <c r="DG154">
        <f t="shared" si="323"/>
        <v>0.39405161936026906</v>
      </c>
      <c r="DH154">
        <f t="shared" si="324"/>
        <v>0</v>
      </c>
      <c r="DI154">
        <f t="shared" si="287"/>
        <v>0</v>
      </c>
      <c r="EO154">
        <v>152</v>
      </c>
      <c r="EP154">
        <v>2806.3597701149424</v>
      </c>
      <c r="EQ154">
        <f t="shared" si="325"/>
        <v>1.2234615763568004</v>
      </c>
      <c r="ER154">
        <f t="shared" si="326"/>
        <v>2679.6570059329983</v>
      </c>
      <c r="ES154">
        <f t="shared" si="288"/>
        <v>16053.590451345332</v>
      </c>
      <c r="EX154">
        <v>152</v>
      </c>
      <c r="EY154">
        <v>4</v>
      </c>
      <c r="EZ154">
        <f t="shared" si="327"/>
        <v>0.48942729552759984</v>
      </c>
      <c r="FA154">
        <f t="shared" si="328"/>
        <v>0</v>
      </c>
      <c r="FB154">
        <f t="shared" si="289"/>
        <v>16</v>
      </c>
      <c r="GQ154">
        <v>152</v>
      </c>
      <c r="GR154">
        <v>1431.9775280898875</v>
      </c>
      <c r="GS154">
        <f t="shared" si="329"/>
        <v>1.1198882796208685</v>
      </c>
      <c r="GT154">
        <f t="shared" si="330"/>
        <v>1437.6497009148477</v>
      </c>
      <c r="GU154">
        <f t="shared" si="290"/>
        <v>32.173544556216648</v>
      </c>
      <c r="GZ154">
        <v>152</v>
      </c>
      <c r="HA154">
        <v>298.09375</v>
      </c>
      <c r="HB154">
        <f t="shared" si="331"/>
        <v>0.97435897435897434</v>
      </c>
      <c r="HC154">
        <f t="shared" si="332"/>
        <v>0</v>
      </c>
      <c r="HD154">
        <f t="shared" si="291"/>
        <v>88859.8837890625</v>
      </c>
      <c r="HI154">
        <v>152</v>
      </c>
      <c r="HJ154">
        <v>8</v>
      </c>
      <c r="HK154">
        <f t="shared" si="333"/>
        <v>0.54285714285714282</v>
      </c>
      <c r="HL154">
        <f t="shared" si="334"/>
        <v>0</v>
      </c>
      <c r="HM154">
        <f t="shared" si="292"/>
        <v>64</v>
      </c>
      <c r="HR154">
        <v>231</v>
      </c>
      <c r="HS154">
        <v>743.88432429782699</v>
      </c>
      <c r="HT154" t="e">
        <f t="shared" si="335"/>
        <v>#DIV/0!</v>
      </c>
      <c r="HU154" t="e">
        <f t="shared" si="336"/>
        <v>#NUM!</v>
      </c>
      <c r="HV154" t="e">
        <f t="shared" si="293"/>
        <v>#NUM!</v>
      </c>
      <c r="IA154">
        <v>152</v>
      </c>
      <c r="IB154">
        <v>0</v>
      </c>
      <c r="IC154">
        <f t="shared" si="337"/>
        <v>0.23314739437587334</v>
      </c>
      <c r="ID154">
        <f t="shared" si="338"/>
        <v>0</v>
      </c>
      <c r="IE154">
        <f t="shared" si="294"/>
        <v>0</v>
      </c>
      <c r="IJ154">
        <v>152</v>
      </c>
      <c r="IK154">
        <v>-16.100000000000001</v>
      </c>
      <c r="IL154">
        <f t="shared" si="339"/>
        <v>0.21173232775068182</v>
      </c>
      <c r="IM154">
        <f t="shared" si="340"/>
        <v>0</v>
      </c>
      <c r="IN154">
        <f t="shared" si="295"/>
        <v>259.21000000000004</v>
      </c>
      <c r="KK154">
        <v>152</v>
      </c>
      <c r="KL154">
        <v>68.099999999999994</v>
      </c>
      <c r="KM154">
        <f t="shared" si="345"/>
        <v>0.82486128087591237</v>
      </c>
      <c r="KN154">
        <f t="shared" si="346"/>
        <v>0</v>
      </c>
      <c r="KO154">
        <f t="shared" si="297"/>
        <v>4637.6099999999997</v>
      </c>
      <c r="KT154">
        <v>152</v>
      </c>
      <c r="KU154">
        <v>245.59019607843123</v>
      </c>
      <c r="KV154">
        <f t="shared" si="347"/>
        <v>0.3182748658925168</v>
      </c>
      <c r="KW154">
        <f t="shared" si="348"/>
        <v>0</v>
      </c>
      <c r="KX154">
        <f t="shared" si="298"/>
        <v>60314.544409842303</v>
      </c>
      <c r="LC154">
        <v>152</v>
      </c>
      <c r="LD154">
        <v>33</v>
      </c>
      <c r="LE154">
        <f t="shared" si="349"/>
        <v>0.16271386403069776</v>
      </c>
      <c r="LF154">
        <f t="shared" si="350"/>
        <v>0</v>
      </c>
      <c r="LG154">
        <f t="shared" si="299"/>
        <v>1089</v>
      </c>
      <c r="LP154">
        <f t="shared" si="300"/>
        <v>0</v>
      </c>
      <c r="LY154">
        <f t="shared" si="301"/>
        <v>0</v>
      </c>
      <c r="MH154">
        <f t="shared" si="302"/>
        <v>0</v>
      </c>
      <c r="MM154">
        <v>152</v>
      </c>
      <c r="MN154">
        <v>-12</v>
      </c>
      <c r="MO154">
        <f t="shared" si="353"/>
        <v>0.66606855002022169</v>
      </c>
      <c r="MP154">
        <f t="shared" si="354"/>
        <v>0</v>
      </c>
      <c r="MQ154">
        <f t="shared" si="303"/>
        <v>144</v>
      </c>
      <c r="MZ154">
        <f t="shared" si="304"/>
        <v>0</v>
      </c>
      <c r="NI154">
        <f t="shared" si="305"/>
        <v>0</v>
      </c>
      <c r="NR154">
        <f t="shared" si="306"/>
        <v>0</v>
      </c>
      <c r="NW154">
        <v>152</v>
      </c>
      <c r="NX154">
        <v>317.80505050505042</v>
      </c>
      <c r="NY154" t="e">
        <f t="shared" si="355"/>
        <v>#DIV/0!</v>
      </c>
      <c r="NZ154" t="e">
        <f t="shared" si="356"/>
        <v>#NUM!</v>
      </c>
      <c r="OA154" t="e">
        <f t="shared" si="307"/>
        <v>#NUM!</v>
      </c>
      <c r="OF154">
        <v>152</v>
      </c>
      <c r="OG154">
        <f>136-(136)</f>
        <v>0</v>
      </c>
      <c r="OH154">
        <f t="shared" si="357"/>
        <v>0.1950380644666681</v>
      </c>
      <c r="OI154">
        <f t="shared" si="358"/>
        <v>0</v>
      </c>
      <c r="OJ154">
        <f t="shared" si="308"/>
        <v>0</v>
      </c>
      <c r="OO154">
        <v>152</v>
      </c>
      <c r="OP154">
        <v>0</v>
      </c>
      <c r="OQ154">
        <f t="shared" si="359"/>
        <v>0.20148802280568837</v>
      </c>
      <c r="OR154">
        <f t="shared" si="360"/>
        <v>0</v>
      </c>
      <c r="OS154">
        <f t="shared" si="309"/>
        <v>0</v>
      </c>
      <c r="PB154">
        <f t="shared" si="310"/>
        <v>0</v>
      </c>
      <c r="PK154">
        <f t="shared" si="311"/>
        <v>0</v>
      </c>
      <c r="QC154">
        <f t="shared" si="312"/>
        <v>0</v>
      </c>
      <c r="QL154">
        <f t="shared" si="313"/>
        <v>0</v>
      </c>
    </row>
    <row r="155" spans="10:454" x14ac:dyDescent="0.25">
      <c r="J155">
        <v>153</v>
      </c>
      <c r="K155">
        <v>2520</v>
      </c>
      <c r="L155">
        <f t="shared" si="314"/>
        <v>1.2586492412933741</v>
      </c>
      <c r="M155">
        <f t="shared" si="315"/>
        <v>3101.6126477349608</v>
      </c>
      <c r="BL155">
        <v>153</v>
      </c>
      <c r="BM155">
        <v>-12.100000000000001</v>
      </c>
      <c r="BN155">
        <f t="shared" si="319"/>
        <v>0.70033597954724447</v>
      </c>
      <c r="BO155">
        <f t="shared" si="320"/>
        <v>0</v>
      </c>
      <c r="BP155">
        <f t="shared" si="285"/>
        <v>146.41000000000003</v>
      </c>
      <c r="CV155">
        <v>153</v>
      </c>
      <c r="CW155">
        <v>477.68499999999983</v>
      </c>
      <c r="CX155">
        <f t="shared" si="321"/>
        <v>1.0662542965334236</v>
      </c>
      <c r="CY155">
        <f t="shared" si="322"/>
        <v>794.49358933848873</v>
      </c>
      <c r="CZ155">
        <f t="shared" si="286"/>
        <v>100367.6822786433</v>
      </c>
      <c r="DE155">
        <v>153</v>
      </c>
      <c r="DF155">
        <v>0</v>
      </c>
      <c r="DG155">
        <f t="shared" si="323"/>
        <v>0.3966440642244814</v>
      </c>
      <c r="DH155">
        <f t="shared" si="324"/>
        <v>0</v>
      </c>
      <c r="DI155">
        <f t="shared" si="287"/>
        <v>0</v>
      </c>
      <c r="EO155">
        <v>153</v>
      </c>
      <c r="EP155">
        <v>2906.3597701149424</v>
      </c>
      <c r="EQ155">
        <f t="shared" si="325"/>
        <v>1.2315106656749373</v>
      </c>
      <c r="ER155">
        <f t="shared" si="326"/>
        <v>2776.178291311774</v>
      </c>
      <c r="ES155">
        <f t="shared" si="288"/>
        <v>16947.217423379778</v>
      </c>
      <c r="EX155">
        <v>153</v>
      </c>
      <c r="EY155">
        <v>4</v>
      </c>
      <c r="EZ155">
        <f t="shared" si="327"/>
        <v>0.49264721194554456</v>
      </c>
      <c r="FA155">
        <f t="shared" si="328"/>
        <v>0</v>
      </c>
      <c r="FB155">
        <f t="shared" si="289"/>
        <v>16</v>
      </c>
      <c r="GQ155">
        <v>153</v>
      </c>
      <c r="GR155">
        <v>1521.9775280898875</v>
      </c>
      <c r="GS155">
        <f t="shared" si="329"/>
        <v>1.1272559656710057</v>
      </c>
      <c r="GT155">
        <f t="shared" si="330"/>
        <v>1525.9998856027146</v>
      </c>
      <c r="GU155">
        <f t="shared" si="290"/>
        <v>16.179359960996265</v>
      </c>
      <c r="GZ155">
        <v>153</v>
      </c>
      <c r="HA155">
        <v>319.59375</v>
      </c>
      <c r="HB155">
        <f t="shared" si="331"/>
        <v>0.98076923076923073</v>
      </c>
      <c r="HC155">
        <f t="shared" si="332"/>
        <v>0</v>
      </c>
      <c r="HD155">
        <f t="shared" si="291"/>
        <v>102140.1650390625</v>
      </c>
      <c r="HI155">
        <v>153</v>
      </c>
      <c r="HJ155">
        <v>8</v>
      </c>
      <c r="HK155">
        <f t="shared" si="333"/>
        <v>0.54642857142857137</v>
      </c>
      <c r="HL155">
        <f t="shared" si="334"/>
        <v>0</v>
      </c>
      <c r="HM155">
        <f t="shared" si="292"/>
        <v>64</v>
      </c>
      <c r="HR155">
        <v>232</v>
      </c>
      <c r="HS155">
        <v>781.54746604767843</v>
      </c>
      <c r="HT155" t="e">
        <f t="shared" si="335"/>
        <v>#DIV/0!</v>
      </c>
      <c r="HU155" t="e">
        <f t="shared" si="336"/>
        <v>#NUM!</v>
      </c>
      <c r="HV155" t="e">
        <f t="shared" si="293"/>
        <v>#NUM!</v>
      </c>
      <c r="IA155">
        <v>153</v>
      </c>
      <c r="IB155">
        <v>0</v>
      </c>
      <c r="IC155">
        <f t="shared" si="337"/>
        <v>0.23468125881255672</v>
      </c>
      <c r="ID155">
        <f t="shared" si="338"/>
        <v>0</v>
      </c>
      <c r="IE155">
        <f t="shared" si="294"/>
        <v>0</v>
      </c>
      <c r="IJ155">
        <v>153</v>
      </c>
      <c r="IK155">
        <v>-20.100000000000001</v>
      </c>
      <c r="IL155">
        <f t="shared" si="339"/>
        <v>0.21312530359114684</v>
      </c>
      <c r="IM155">
        <f t="shared" si="340"/>
        <v>0</v>
      </c>
      <c r="IN155">
        <f t="shared" si="295"/>
        <v>404.01000000000005</v>
      </c>
      <c r="KK155">
        <v>153</v>
      </c>
      <c r="KL155">
        <v>12</v>
      </c>
      <c r="KM155">
        <f t="shared" si="345"/>
        <v>0.83028799982904333</v>
      </c>
      <c r="KN155">
        <f t="shared" si="346"/>
        <v>0</v>
      </c>
      <c r="KO155">
        <f t="shared" si="297"/>
        <v>144</v>
      </c>
      <c r="KT155">
        <v>153</v>
      </c>
      <c r="KU155">
        <v>-37.209803921568778</v>
      </c>
      <c r="KV155">
        <f t="shared" si="347"/>
        <v>0.32036877948391496</v>
      </c>
      <c r="KW155">
        <f t="shared" si="348"/>
        <v>0</v>
      </c>
      <c r="KX155">
        <f t="shared" si="298"/>
        <v>1384.5695078815952</v>
      </c>
      <c r="LC155">
        <v>153</v>
      </c>
      <c r="LD155">
        <v>0</v>
      </c>
      <c r="LE155">
        <f t="shared" si="349"/>
        <v>0.16378434997826816</v>
      </c>
      <c r="LF155">
        <f t="shared" si="350"/>
        <v>0</v>
      </c>
      <c r="LG155">
        <f t="shared" si="299"/>
        <v>0</v>
      </c>
      <c r="LP155">
        <f t="shared" si="300"/>
        <v>0</v>
      </c>
      <c r="LY155">
        <f t="shared" si="301"/>
        <v>0</v>
      </c>
      <c r="MH155">
        <f t="shared" si="302"/>
        <v>0</v>
      </c>
      <c r="MM155">
        <v>153</v>
      </c>
      <c r="MN155">
        <v>-16</v>
      </c>
      <c r="MO155">
        <f t="shared" si="353"/>
        <v>0.67045057995456525</v>
      </c>
      <c r="MP155">
        <f t="shared" si="354"/>
        <v>0</v>
      </c>
      <c r="MQ155">
        <f t="shared" si="303"/>
        <v>256</v>
      </c>
      <c r="MZ155">
        <f t="shared" si="304"/>
        <v>0</v>
      </c>
      <c r="NI155">
        <f t="shared" si="305"/>
        <v>0</v>
      </c>
      <c r="NR155">
        <f t="shared" si="306"/>
        <v>0</v>
      </c>
      <c r="NW155">
        <v>153</v>
      </c>
      <c r="NX155">
        <v>337.80505050505042</v>
      </c>
      <c r="NY155" t="e">
        <f t="shared" si="355"/>
        <v>#DIV/0!</v>
      </c>
      <c r="NZ155" t="e">
        <f t="shared" si="356"/>
        <v>#NUM!</v>
      </c>
      <c r="OA155" t="e">
        <f t="shared" si="307"/>
        <v>#NUM!</v>
      </c>
      <c r="OF155">
        <v>153</v>
      </c>
      <c r="OG155">
        <f>136-(136)</f>
        <v>0</v>
      </c>
      <c r="OH155">
        <f t="shared" si="357"/>
        <v>0.19632120962763303</v>
      </c>
      <c r="OI155">
        <f t="shared" si="358"/>
        <v>0</v>
      </c>
      <c r="OJ155">
        <f t="shared" si="308"/>
        <v>0</v>
      </c>
      <c r="OO155">
        <v>153</v>
      </c>
      <c r="OP155">
        <v>60.1</v>
      </c>
      <c r="OQ155">
        <f t="shared" si="359"/>
        <v>0.20281360190309422</v>
      </c>
      <c r="OR155">
        <f t="shared" si="360"/>
        <v>0</v>
      </c>
      <c r="OS155">
        <f t="shared" si="309"/>
        <v>3612.01</v>
      </c>
      <c r="PB155">
        <f t="shared" si="310"/>
        <v>0</v>
      </c>
      <c r="PK155">
        <f t="shared" si="311"/>
        <v>0</v>
      </c>
      <c r="QC155">
        <f t="shared" si="312"/>
        <v>0</v>
      </c>
      <c r="QL155">
        <f t="shared" si="313"/>
        <v>0</v>
      </c>
    </row>
    <row r="156" spans="10:454" x14ac:dyDescent="0.25">
      <c r="J156">
        <v>154</v>
      </c>
      <c r="K156">
        <v>2610</v>
      </c>
      <c r="L156">
        <f t="shared" si="314"/>
        <v>1.2668757069227425</v>
      </c>
      <c r="M156">
        <f t="shared" si="315"/>
        <v>3200.2609550511434</v>
      </c>
      <c r="BL156">
        <v>154</v>
      </c>
      <c r="BM156">
        <v>-12.100000000000001</v>
      </c>
      <c r="BN156">
        <f t="shared" si="319"/>
        <v>0.70491333889069052</v>
      </c>
      <c r="BO156">
        <f t="shared" si="320"/>
        <v>0</v>
      </c>
      <c r="BP156">
        <f t="shared" si="285"/>
        <v>146.41000000000003</v>
      </c>
      <c r="CV156">
        <v>154</v>
      </c>
      <c r="CW156">
        <v>520.68499999999983</v>
      </c>
      <c r="CX156">
        <f t="shared" si="321"/>
        <v>1.0732232788637075</v>
      </c>
      <c r="CY156">
        <f t="shared" si="322"/>
        <v>878.06268712266797</v>
      </c>
      <c r="CZ156">
        <f t="shared" si="286"/>
        <v>127718.81125314768</v>
      </c>
      <c r="DE156">
        <v>154</v>
      </c>
      <c r="DF156">
        <v>0</v>
      </c>
      <c r="DG156">
        <f t="shared" si="323"/>
        <v>0.39923650908869368</v>
      </c>
      <c r="DH156">
        <f t="shared" si="324"/>
        <v>0</v>
      </c>
      <c r="DI156">
        <f t="shared" si="287"/>
        <v>0</v>
      </c>
      <c r="EO156">
        <v>154</v>
      </c>
      <c r="EP156">
        <v>3006.3597701149424</v>
      </c>
      <c r="EQ156">
        <f t="shared" si="325"/>
        <v>1.2395597549930741</v>
      </c>
      <c r="ER156">
        <f t="shared" si="326"/>
        <v>2872.6995766905502</v>
      </c>
      <c r="ES156">
        <f t="shared" si="288"/>
        <v>17865.047306245942</v>
      </c>
      <c r="EX156">
        <v>154</v>
      </c>
      <c r="EY156">
        <v>8</v>
      </c>
      <c r="EZ156">
        <f t="shared" si="327"/>
        <v>0.49586712836348928</v>
      </c>
      <c r="FA156">
        <f t="shared" si="328"/>
        <v>0</v>
      </c>
      <c r="FB156">
        <f t="shared" si="289"/>
        <v>64</v>
      </c>
      <c r="GQ156">
        <v>154</v>
      </c>
      <c r="GR156">
        <v>1581.9775280898875</v>
      </c>
      <c r="GS156">
        <f t="shared" si="329"/>
        <v>1.1346236517211432</v>
      </c>
      <c r="GT156">
        <f t="shared" si="330"/>
        <v>1614.3500702905817</v>
      </c>
      <c r="GU156">
        <f t="shared" si="290"/>
        <v>1047.981488535725</v>
      </c>
      <c r="GZ156">
        <v>154</v>
      </c>
      <c r="HA156">
        <v>340.59375</v>
      </c>
      <c r="HB156">
        <f t="shared" si="331"/>
        <v>0.98717948717948723</v>
      </c>
      <c r="HC156">
        <f t="shared" si="332"/>
        <v>0</v>
      </c>
      <c r="HD156">
        <f t="shared" si="291"/>
        <v>116004.1025390625</v>
      </c>
      <c r="HI156">
        <v>154</v>
      </c>
      <c r="HJ156">
        <v>8</v>
      </c>
      <c r="HK156">
        <f t="shared" si="333"/>
        <v>0.55000000000000004</v>
      </c>
      <c r="HL156">
        <f t="shared" si="334"/>
        <v>0</v>
      </c>
      <c r="HM156">
        <f t="shared" si="292"/>
        <v>64</v>
      </c>
      <c r="HR156">
        <v>233</v>
      </c>
      <c r="HS156">
        <v>823.31060779752897</v>
      </c>
      <c r="HT156" t="e">
        <f t="shared" si="335"/>
        <v>#DIV/0!</v>
      </c>
      <c r="HU156" t="e">
        <f t="shared" si="336"/>
        <v>#NUM!</v>
      </c>
      <c r="HV156" t="e">
        <f t="shared" si="293"/>
        <v>#NUM!</v>
      </c>
      <c r="IA156">
        <v>154</v>
      </c>
      <c r="IB156">
        <v>0</v>
      </c>
      <c r="IC156">
        <f t="shared" si="337"/>
        <v>0.2362151232492401</v>
      </c>
      <c r="ID156">
        <f t="shared" si="338"/>
        <v>0</v>
      </c>
      <c r="IE156">
        <f t="shared" si="294"/>
        <v>0</v>
      </c>
      <c r="IJ156">
        <v>154</v>
      </c>
      <c r="IK156">
        <v>-20.100000000000001</v>
      </c>
      <c r="IL156">
        <f t="shared" si="339"/>
        <v>0.21451827943161184</v>
      </c>
      <c r="IM156">
        <f t="shared" si="340"/>
        <v>0</v>
      </c>
      <c r="IN156">
        <f t="shared" si="295"/>
        <v>404.01000000000005</v>
      </c>
      <c r="KK156">
        <v>154</v>
      </c>
      <c r="KL156">
        <v>52.1</v>
      </c>
      <c r="KM156">
        <f t="shared" si="345"/>
        <v>0.83571471878217429</v>
      </c>
      <c r="KN156">
        <f t="shared" si="346"/>
        <v>0</v>
      </c>
      <c r="KO156">
        <f t="shared" si="297"/>
        <v>2714.4100000000003</v>
      </c>
      <c r="KT156">
        <v>154</v>
      </c>
      <c r="KU156">
        <v>-5.4098039215687805</v>
      </c>
      <c r="KV156">
        <f t="shared" si="347"/>
        <v>0.32246269307531311</v>
      </c>
      <c r="KW156">
        <f t="shared" si="348"/>
        <v>0</v>
      </c>
      <c r="KX156">
        <f t="shared" si="298"/>
        <v>29.265978469820958</v>
      </c>
      <c r="LC156">
        <v>154</v>
      </c>
      <c r="LD156">
        <v>13</v>
      </c>
      <c r="LE156">
        <f t="shared" si="349"/>
        <v>0.16485483592583852</v>
      </c>
      <c r="LF156">
        <f t="shared" si="350"/>
        <v>0</v>
      </c>
      <c r="LG156">
        <f t="shared" si="299"/>
        <v>169</v>
      </c>
      <c r="LP156">
        <f t="shared" si="300"/>
        <v>0</v>
      </c>
      <c r="LY156">
        <f t="shared" si="301"/>
        <v>0</v>
      </c>
      <c r="MH156">
        <f t="shared" si="302"/>
        <v>0</v>
      </c>
      <c r="MM156">
        <v>154</v>
      </c>
      <c r="MN156">
        <v>-12</v>
      </c>
      <c r="MO156">
        <f t="shared" si="353"/>
        <v>0.67483260988890881</v>
      </c>
      <c r="MP156">
        <f t="shared" si="354"/>
        <v>0</v>
      </c>
      <c r="MQ156">
        <f t="shared" si="303"/>
        <v>144</v>
      </c>
      <c r="MZ156">
        <f t="shared" si="304"/>
        <v>0</v>
      </c>
      <c r="NI156">
        <f t="shared" si="305"/>
        <v>0</v>
      </c>
      <c r="NR156">
        <f t="shared" si="306"/>
        <v>0</v>
      </c>
      <c r="NW156">
        <v>154</v>
      </c>
      <c r="NX156">
        <v>343.80505050505042</v>
      </c>
      <c r="NY156" t="e">
        <f t="shared" si="355"/>
        <v>#DIV/0!</v>
      </c>
      <c r="NZ156" t="e">
        <f t="shared" si="356"/>
        <v>#NUM!</v>
      </c>
      <c r="OA156" t="e">
        <f t="shared" si="307"/>
        <v>#NUM!</v>
      </c>
      <c r="OF156">
        <v>154</v>
      </c>
      <c r="OG156">
        <f>128-(136)</f>
        <v>-8</v>
      </c>
      <c r="OH156">
        <f t="shared" si="357"/>
        <v>0.19760435478859795</v>
      </c>
      <c r="OI156">
        <f t="shared" si="358"/>
        <v>0</v>
      </c>
      <c r="OJ156">
        <f t="shared" si="308"/>
        <v>64</v>
      </c>
      <c r="OO156">
        <v>154</v>
      </c>
      <c r="OP156">
        <v>0</v>
      </c>
      <c r="OQ156">
        <f t="shared" si="359"/>
        <v>0.20413918100050005</v>
      </c>
      <c r="OR156">
        <f t="shared" si="360"/>
        <v>0</v>
      </c>
      <c r="OS156">
        <f t="shared" si="309"/>
        <v>0</v>
      </c>
      <c r="PB156">
        <f t="shared" si="310"/>
        <v>0</v>
      </c>
      <c r="PK156">
        <f t="shared" si="311"/>
        <v>0</v>
      </c>
      <c r="QC156">
        <f t="shared" si="312"/>
        <v>0</v>
      </c>
      <c r="QL156">
        <f t="shared" si="313"/>
        <v>0</v>
      </c>
    </row>
    <row r="157" spans="10:454" x14ac:dyDescent="0.25">
      <c r="J157">
        <v>155</v>
      </c>
      <c r="K157">
        <v>2670</v>
      </c>
      <c r="L157">
        <f t="shared" si="314"/>
        <v>1.275102172552111</v>
      </c>
      <c r="M157">
        <f t="shared" si="315"/>
        <v>3298.9092623673255</v>
      </c>
      <c r="BL157">
        <v>155</v>
      </c>
      <c r="BM157">
        <v>-8</v>
      </c>
      <c r="BN157">
        <f t="shared" si="319"/>
        <v>0.70949069823413646</v>
      </c>
      <c r="BO157">
        <f t="shared" si="320"/>
        <v>0</v>
      </c>
      <c r="BP157">
        <f t="shared" si="285"/>
        <v>64</v>
      </c>
      <c r="CV157">
        <v>155</v>
      </c>
      <c r="CW157">
        <v>584.68499999999983</v>
      </c>
      <c r="CX157">
        <f t="shared" si="321"/>
        <v>1.0801922611939914</v>
      </c>
      <c r="CY157">
        <f t="shared" si="322"/>
        <v>961.63178490684732</v>
      </c>
      <c r="CZ157">
        <f t="shared" si="286"/>
        <v>142088.87865160915</v>
      </c>
      <c r="DE157">
        <v>155</v>
      </c>
      <c r="DF157">
        <v>0</v>
      </c>
      <c r="DG157">
        <f t="shared" si="323"/>
        <v>0.40182895395290597</v>
      </c>
      <c r="DH157">
        <f t="shared" si="324"/>
        <v>0</v>
      </c>
      <c r="DI157">
        <f t="shared" si="287"/>
        <v>0</v>
      </c>
      <c r="EO157">
        <v>155</v>
      </c>
      <c r="EP157">
        <v>3066.3597701149424</v>
      </c>
      <c r="EQ157">
        <f t="shared" si="325"/>
        <v>1.247608844311211</v>
      </c>
      <c r="ER157">
        <f t="shared" si="326"/>
        <v>2969.2208620693259</v>
      </c>
      <c r="ES157">
        <f t="shared" si="288"/>
        <v>9435.9674562947421</v>
      </c>
      <c r="EX157">
        <v>155</v>
      </c>
      <c r="EY157">
        <v>4</v>
      </c>
      <c r="EZ157">
        <f t="shared" si="327"/>
        <v>0.49908704478143401</v>
      </c>
      <c r="FA157">
        <f t="shared" si="328"/>
        <v>0</v>
      </c>
      <c r="FB157">
        <f t="shared" si="289"/>
        <v>16</v>
      </c>
      <c r="GQ157">
        <v>155</v>
      </c>
      <c r="GR157">
        <v>1681.9775280898875</v>
      </c>
      <c r="GS157">
        <f t="shared" si="329"/>
        <v>1.1419913377712805</v>
      </c>
      <c r="GT157">
        <f t="shared" si="330"/>
        <v>1702.7002549784486</v>
      </c>
      <c r="GU157">
        <f t="shared" si="290"/>
        <v>429.43140969789135</v>
      </c>
      <c r="GZ157">
        <v>155</v>
      </c>
      <c r="HA157">
        <v>364.09375</v>
      </c>
      <c r="HB157">
        <f t="shared" si="331"/>
        <v>0.99358974358974361</v>
      </c>
      <c r="HC157">
        <f t="shared" si="332"/>
        <v>0</v>
      </c>
      <c r="HD157">
        <f t="shared" si="291"/>
        <v>132564.2587890625</v>
      </c>
      <c r="HI157">
        <v>155</v>
      </c>
      <c r="HJ157">
        <v>8</v>
      </c>
      <c r="HK157">
        <f t="shared" si="333"/>
        <v>0.5535714285714286</v>
      </c>
      <c r="HL157">
        <f t="shared" si="334"/>
        <v>0</v>
      </c>
      <c r="HM157">
        <f t="shared" si="292"/>
        <v>64</v>
      </c>
      <c r="HR157">
        <v>234</v>
      </c>
      <c r="HS157">
        <v>845.17374954738045</v>
      </c>
      <c r="HT157" t="e">
        <f t="shared" si="335"/>
        <v>#DIV/0!</v>
      </c>
      <c r="HU157" t="e">
        <f t="shared" si="336"/>
        <v>#NUM!</v>
      </c>
      <c r="HV157" t="e">
        <f t="shared" si="293"/>
        <v>#NUM!</v>
      </c>
      <c r="IA157">
        <v>155</v>
      </c>
      <c r="IB157">
        <v>0</v>
      </c>
      <c r="IC157">
        <f t="shared" si="337"/>
        <v>0.23774898768592348</v>
      </c>
      <c r="ID157">
        <f t="shared" si="338"/>
        <v>0</v>
      </c>
      <c r="IE157">
        <f t="shared" si="294"/>
        <v>0</v>
      </c>
      <c r="IJ157">
        <v>155</v>
      </c>
      <c r="IK157">
        <v>-24.1</v>
      </c>
      <c r="IL157">
        <f t="shared" si="339"/>
        <v>0.21591125527207686</v>
      </c>
      <c r="IM157">
        <f t="shared" si="340"/>
        <v>0</v>
      </c>
      <c r="IN157">
        <f t="shared" si="295"/>
        <v>580.81000000000006</v>
      </c>
      <c r="KK157">
        <v>155</v>
      </c>
      <c r="KL157">
        <v>12</v>
      </c>
      <c r="KM157">
        <f t="shared" si="345"/>
        <v>0.84114143773530536</v>
      </c>
      <c r="KN157">
        <f t="shared" si="346"/>
        <v>0</v>
      </c>
      <c r="KO157">
        <f t="shared" si="297"/>
        <v>144</v>
      </c>
      <c r="KT157">
        <v>155</v>
      </c>
      <c r="KU157">
        <v>58.590196078431219</v>
      </c>
      <c r="KV157">
        <f t="shared" si="347"/>
        <v>0.32455660666671121</v>
      </c>
      <c r="KW157">
        <f t="shared" si="348"/>
        <v>0</v>
      </c>
      <c r="KX157">
        <f t="shared" si="298"/>
        <v>3432.8110765090169</v>
      </c>
      <c r="LC157">
        <v>155</v>
      </c>
      <c r="LD157">
        <v>4</v>
      </c>
      <c r="LE157">
        <f t="shared" si="349"/>
        <v>0.16592532187340892</v>
      </c>
      <c r="LF157">
        <f t="shared" si="350"/>
        <v>0</v>
      </c>
      <c r="LG157">
        <f t="shared" si="299"/>
        <v>16</v>
      </c>
      <c r="LP157">
        <f t="shared" si="300"/>
        <v>0</v>
      </c>
      <c r="LY157">
        <f t="shared" si="301"/>
        <v>0</v>
      </c>
      <c r="MH157">
        <f t="shared" si="302"/>
        <v>0</v>
      </c>
      <c r="MM157">
        <v>155</v>
      </c>
      <c r="MN157">
        <v>-16</v>
      </c>
      <c r="MO157">
        <f t="shared" si="353"/>
        <v>0.67921463982325236</v>
      </c>
      <c r="MP157">
        <f t="shared" si="354"/>
        <v>0</v>
      </c>
      <c r="MQ157">
        <f t="shared" si="303"/>
        <v>256</v>
      </c>
      <c r="MZ157">
        <f t="shared" si="304"/>
        <v>0</v>
      </c>
      <c r="NI157">
        <f t="shared" si="305"/>
        <v>0</v>
      </c>
      <c r="NR157">
        <f t="shared" si="306"/>
        <v>0</v>
      </c>
      <c r="NW157">
        <v>155</v>
      </c>
      <c r="NX157">
        <v>367.80505050505042</v>
      </c>
      <c r="NY157" t="e">
        <f t="shared" si="355"/>
        <v>#DIV/0!</v>
      </c>
      <c r="NZ157" t="e">
        <f t="shared" si="356"/>
        <v>#NUM!</v>
      </c>
      <c r="OA157" t="e">
        <f t="shared" si="307"/>
        <v>#NUM!</v>
      </c>
      <c r="OF157">
        <v>155</v>
      </c>
      <c r="OG157">
        <f>132-(136)</f>
        <v>-4</v>
      </c>
      <c r="OH157">
        <f t="shared" si="357"/>
        <v>0.19888749994956287</v>
      </c>
      <c r="OI157">
        <f t="shared" si="358"/>
        <v>0</v>
      </c>
      <c r="OJ157">
        <f t="shared" si="308"/>
        <v>16</v>
      </c>
      <c r="OO157">
        <v>155</v>
      </c>
      <c r="OP157">
        <v>0</v>
      </c>
      <c r="OQ157">
        <f t="shared" si="359"/>
        <v>0.2054647600979059</v>
      </c>
      <c r="OR157">
        <f t="shared" si="360"/>
        <v>0</v>
      </c>
      <c r="OS157">
        <f t="shared" si="309"/>
        <v>0</v>
      </c>
      <c r="PB157">
        <f t="shared" si="310"/>
        <v>0</v>
      </c>
      <c r="PK157">
        <f t="shared" si="311"/>
        <v>0</v>
      </c>
      <c r="QC157">
        <f t="shared" si="312"/>
        <v>0</v>
      </c>
      <c r="QL157">
        <f t="shared" si="313"/>
        <v>0</v>
      </c>
    </row>
    <row r="158" spans="10:454" x14ac:dyDescent="0.25">
      <c r="J158">
        <v>156</v>
      </c>
      <c r="K158">
        <v>2760</v>
      </c>
      <c r="L158">
        <f t="shared" si="314"/>
        <v>1.2833286381814792</v>
      </c>
      <c r="M158">
        <f t="shared" si="315"/>
        <v>3397.5575696835076</v>
      </c>
      <c r="BL158">
        <v>156</v>
      </c>
      <c r="BM158">
        <v>35.999999999999993</v>
      </c>
      <c r="BN158">
        <f t="shared" si="319"/>
        <v>0.71406805757758252</v>
      </c>
      <c r="BO158">
        <f t="shared" si="320"/>
        <v>0</v>
      </c>
      <c r="BP158">
        <f t="shared" si="285"/>
        <v>1295.9999999999995</v>
      </c>
      <c r="CV158">
        <v>156</v>
      </c>
      <c r="CW158">
        <v>657.68499999999983</v>
      </c>
      <c r="CX158">
        <f t="shared" si="321"/>
        <v>1.0871612435242752</v>
      </c>
      <c r="CY158">
        <f t="shared" si="322"/>
        <v>1045.2008826910264</v>
      </c>
      <c r="CZ158">
        <f t="shared" si="286"/>
        <v>150168.55933780549</v>
      </c>
      <c r="DE158">
        <v>156</v>
      </c>
      <c r="DF158">
        <v>0</v>
      </c>
      <c r="DG158">
        <f t="shared" si="323"/>
        <v>0.40442139881711825</v>
      </c>
      <c r="DH158">
        <f t="shared" si="324"/>
        <v>0</v>
      </c>
      <c r="DI158">
        <f t="shared" si="287"/>
        <v>0</v>
      </c>
      <c r="EO158">
        <v>156</v>
      </c>
      <c r="EP158">
        <v>3266.3597701149424</v>
      </c>
      <c r="EQ158">
        <f t="shared" si="325"/>
        <v>1.2556579336293479</v>
      </c>
      <c r="ER158">
        <f t="shared" si="326"/>
        <v>3065.7421474481016</v>
      </c>
      <c r="ES158">
        <f t="shared" si="288"/>
        <v>40247.430524494921</v>
      </c>
      <c r="EX158">
        <v>156</v>
      </c>
      <c r="EY158">
        <v>32.1</v>
      </c>
      <c r="EZ158">
        <f t="shared" si="327"/>
        <v>0.50230696119937879</v>
      </c>
      <c r="FA158">
        <f t="shared" si="328"/>
        <v>0</v>
      </c>
      <c r="FB158">
        <f t="shared" si="289"/>
        <v>1030.4100000000001</v>
      </c>
      <c r="GQ158">
        <v>156</v>
      </c>
      <c r="GR158">
        <v>1781.9775280898875</v>
      </c>
      <c r="GS158">
        <f t="shared" si="329"/>
        <v>1.1493590238214177</v>
      </c>
      <c r="GT158">
        <f t="shared" si="330"/>
        <v>1791.0504396663155</v>
      </c>
      <c r="GU158">
        <f t="shared" si="290"/>
        <v>82.317724473680158</v>
      </c>
      <c r="GZ158">
        <v>156</v>
      </c>
      <c r="HA158">
        <v>396.09375</v>
      </c>
      <c r="HB158">
        <f t="shared" si="331"/>
        <v>1</v>
      </c>
      <c r="HC158">
        <f t="shared" si="332"/>
        <v>0</v>
      </c>
      <c r="HD158">
        <f t="shared" si="291"/>
        <v>156890.2587890625</v>
      </c>
      <c r="HI158">
        <v>156</v>
      </c>
      <c r="HJ158">
        <v>8</v>
      </c>
      <c r="HK158">
        <f t="shared" si="333"/>
        <v>0.55714285714285716</v>
      </c>
      <c r="HL158">
        <f t="shared" si="334"/>
        <v>0</v>
      </c>
      <c r="HM158">
        <f t="shared" si="292"/>
        <v>64</v>
      </c>
      <c r="HR158">
        <v>235</v>
      </c>
      <c r="HS158">
        <v>882.83689129723098</v>
      </c>
      <c r="HT158" t="e">
        <f t="shared" si="335"/>
        <v>#DIV/0!</v>
      </c>
      <c r="HU158" t="e">
        <f t="shared" si="336"/>
        <v>#NUM!</v>
      </c>
      <c r="HV158" t="e">
        <f t="shared" si="293"/>
        <v>#NUM!</v>
      </c>
      <c r="IA158">
        <v>156</v>
      </c>
      <c r="IB158">
        <v>0</v>
      </c>
      <c r="IC158">
        <f t="shared" si="337"/>
        <v>0.23928285212260686</v>
      </c>
      <c r="ID158">
        <f t="shared" si="338"/>
        <v>0</v>
      </c>
      <c r="IE158">
        <f t="shared" si="294"/>
        <v>0</v>
      </c>
      <c r="IJ158">
        <v>156</v>
      </c>
      <c r="IK158">
        <v>-20.100000000000001</v>
      </c>
      <c r="IL158">
        <f t="shared" si="339"/>
        <v>0.21730423111254188</v>
      </c>
      <c r="IM158">
        <f t="shared" si="340"/>
        <v>0</v>
      </c>
      <c r="IN158">
        <f t="shared" si="295"/>
        <v>404.01000000000005</v>
      </c>
      <c r="KK158">
        <v>156</v>
      </c>
      <c r="KL158">
        <v>48.1</v>
      </c>
      <c r="KM158">
        <f t="shared" si="345"/>
        <v>0.84656815668843632</v>
      </c>
      <c r="KN158">
        <f t="shared" si="346"/>
        <v>0</v>
      </c>
      <c r="KO158">
        <f t="shared" si="297"/>
        <v>2313.61</v>
      </c>
      <c r="KT158">
        <v>156</v>
      </c>
      <c r="KU158">
        <v>71.590196078431219</v>
      </c>
      <c r="KV158">
        <f t="shared" si="347"/>
        <v>0.32665052025810937</v>
      </c>
      <c r="KW158">
        <f t="shared" si="348"/>
        <v>0</v>
      </c>
      <c r="KX158">
        <f t="shared" si="298"/>
        <v>5125.1561745482286</v>
      </c>
      <c r="LC158">
        <v>156</v>
      </c>
      <c r="LD158">
        <v>8</v>
      </c>
      <c r="LE158">
        <f t="shared" si="349"/>
        <v>0.16699580782097931</v>
      </c>
      <c r="LF158">
        <f t="shared" si="350"/>
        <v>0</v>
      </c>
      <c r="LG158">
        <f t="shared" si="299"/>
        <v>64</v>
      </c>
      <c r="LP158">
        <f t="shared" si="300"/>
        <v>0</v>
      </c>
      <c r="LY158">
        <f t="shared" si="301"/>
        <v>0</v>
      </c>
      <c r="MH158">
        <f t="shared" si="302"/>
        <v>0</v>
      </c>
      <c r="MM158">
        <v>156</v>
      </c>
      <c r="MN158">
        <v>-4</v>
      </c>
      <c r="MO158">
        <f t="shared" si="353"/>
        <v>0.68359666975759592</v>
      </c>
      <c r="MP158">
        <f t="shared" si="354"/>
        <v>0</v>
      </c>
      <c r="MQ158">
        <f t="shared" si="303"/>
        <v>16</v>
      </c>
      <c r="MZ158">
        <f t="shared" si="304"/>
        <v>0</v>
      </c>
      <c r="NI158">
        <f t="shared" si="305"/>
        <v>0</v>
      </c>
      <c r="NR158">
        <f t="shared" si="306"/>
        <v>0</v>
      </c>
      <c r="NW158">
        <v>156</v>
      </c>
      <c r="NX158">
        <v>400.80505050505042</v>
      </c>
      <c r="NY158" t="e">
        <f t="shared" si="355"/>
        <v>#DIV/0!</v>
      </c>
      <c r="NZ158" t="e">
        <f t="shared" si="356"/>
        <v>#NUM!</v>
      </c>
      <c r="OA158" t="e">
        <f t="shared" si="307"/>
        <v>#NUM!</v>
      </c>
      <c r="OF158">
        <v>156</v>
      </c>
      <c r="OG158">
        <f>132-(136)</f>
        <v>-4</v>
      </c>
      <c r="OH158">
        <f t="shared" si="357"/>
        <v>0.20017064511052779</v>
      </c>
      <c r="OI158">
        <f t="shared" si="358"/>
        <v>0</v>
      </c>
      <c r="OJ158">
        <f t="shared" si="308"/>
        <v>16</v>
      </c>
      <c r="OO158">
        <v>156</v>
      </c>
      <c r="OP158">
        <v>0</v>
      </c>
      <c r="OQ158">
        <f t="shared" si="359"/>
        <v>0.20679033919531176</v>
      </c>
      <c r="OR158">
        <f t="shared" si="360"/>
        <v>0</v>
      </c>
      <c r="OS158">
        <f t="shared" si="309"/>
        <v>0</v>
      </c>
      <c r="PB158">
        <f t="shared" si="310"/>
        <v>0</v>
      </c>
      <c r="PK158">
        <f t="shared" si="311"/>
        <v>0</v>
      </c>
      <c r="QC158">
        <f t="shared" si="312"/>
        <v>0</v>
      </c>
      <c r="QL158">
        <f t="shared" si="313"/>
        <v>0</v>
      </c>
    </row>
    <row r="159" spans="10:454" x14ac:dyDescent="0.25">
      <c r="J159">
        <v>157</v>
      </c>
      <c r="K159">
        <v>2820</v>
      </c>
      <c r="L159">
        <f t="shared" si="314"/>
        <v>1.2915551038108477</v>
      </c>
      <c r="M159">
        <f t="shared" si="315"/>
        <v>3496.2058769996902</v>
      </c>
      <c r="BL159">
        <v>157</v>
      </c>
      <c r="BM159">
        <v>-12.100000000000001</v>
      </c>
      <c r="BN159">
        <f t="shared" si="319"/>
        <v>0.71864541692102857</v>
      </c>
      <c r="BO159">
        <f t="shared" si="320"/>
        <v>0</v>
      </c>
      <c r="BP159">
        <f t="shared" si="285"/>
        <v>146.41000000000003</v>
      </c>
      <c r="CV159">
        <v>157</v>
      </c>
      <c r="CW159">
        <v>714.68499999999983</v>
      </c>
      <c r="CX159">
        <f t="shared" si="321"/>
        <v>1.0941302258545589</v>
      </c>
      <c r="CY159">
        <f t="shared" si="322"/>
        <v>1128.7699804752058</v>
      </c>
      <c r="CZ159">
        <f t="shared" si="286"/>
        <v>171466.37105515169</v>
      </c>
      <c r="DE159">
        <v>157</v>
      </c>
      <c r="DF159">
        <v>0</v>
      </c>
      <c r="DG159">
        <f t="shared" si="323"/>
        <v>0.40701384368133059</v>
      </c>
      <c r="DH159">
        <f t="shared" si="324"/>
        <v>0</v>
      </c>
      <c r="DI159">
        <f t="shared" si="287"/>
        <v>0</v>
      </c>
      <c r="EO159">
        <v>157</v>
      </c>
      <c r="EP159">
        <v>3386.3597701149424</v>
      </c>
      <c r="EQ159">
        <f t="shared" si="325"/>
        <v>1.2637070229474847</v>
      </c>
      <c r="ER159">
        <f t="shared" si="326"/>
        <v>3162.2634328268778</v>
      </c>
      <c r="ES159">
        <f t="shared" si="288"/>
        <v>50219.168385926037</v>
      </c>
      <c r="EX159">
        <v>157</v>
      </c>
      <c r="EY159">
        <v>4</v>
      </c>
      <c r="EZ159">
        <f t="shared" si="327"/>
        <v>0.50552687761732351</v>
      </c>
      <c r="FA159">
        <f t="shared" si="328"/>
        <v>0</v>
      </c>
      <c r="FB159">
        <f t="shared" si="289"/>
        <v>16</v>
      </c>
      <c r="GQ159">
        <v>157</v>
      </c>
      <c r="GR159">
        <v>1881.9775280898875</v>
      </c>
      <c r="GS159">
        <f t="shared" si="329"/>
        <v>1.156726709871555</v>
      </c>
      <c r="GT159">
        <f t="shared" si="330"/>
        <v>1879.4006243541826</v>
      </c>
      <c r="GU159">
        <f t="shared" si="290"/>
        <v>6.6404328630901039</v>
      </c>
      <c r="GZ159">
        <v>157</v>
      </c>
      <c r="HA159">
        <v>432.59375</v>
      </c>
      <c r="HB159">
        <f t="shared" si="331"/>
        <v>1.0064102564102564</v>
      </c>
      <c r="HC159">
        <f t="shared" si="332"/>
        <v>76.869092125903421</v>
      </c>
      <c r="HD159">
        <f t="shared" si="291"/>
        <v>126540.03221964306</v>
      </c>
      <c r="HI159">
        <v>157</v>
      </c>
      <c r="HJ159">
        <v>8</v>
      </c>
      <c r="HK159">
        <f t="shared" si="333"/>
        <v>0.56071428571428572</v>
      </c>
      <c r="HL159">
        <f t="shared" si="334"/>
        <v>0</v>
      </c>
      <c r="HM159">
        <f t="shared" si="292"/>
        <v>64</v>
      </c>
      <c r="HR159">
        <v>236</v>
      </c>
      <c r="HS159">
        <v>914.60003304708243</v>
      </c>
      <c r="HT159" t="e">
        <f t="shared" si="335"/>
        <v>#DIV/0!</v>
      </c>
      <c r="HU159" t="e">
        <f t="shared" si="336"/>
        <v>#NUM!</v>
      </c>
      <c r="HV159" t="e">
        <f t="shared" si="293"/>
        <v>#NUM!</v>
      </c>
      <c r="IA159">
        <v>157</v>
      </c>
      <c r="IB159">
        <v>0</v>
      </c>
      <c r="IC159">
        <f t="shared" si="337"/>
        <v>0.24081671655929024</v>
      </c>
      <c r="ID159">
        <f t="shared" si="338"/>
        <v>0</v>
      </c>
      <c r="IE159">
        <f t="shared" si="294"/>
        <v>0</v>
      </c>
      <c r="IJ159">
        <v>157</v>
      </c>
      <c r="IK159">
        <v>-16.100000000000001</v>
      </c>
      <c r="IL159">
        <f t="shared" si="339"/>
        <v>0.21869720695300687</v>
      </c>
      <c r="IM159">
        <f t="shared" si="340"/>
        <v>0</v>
      </c>
      <c r="IN159">
        <f t="shared" si="295"/>
        <v>259.21000000000004</v>
      </c>
      <c r="KK159">
        <v>157</v>
      </c>
      <c r="KL159">
        <v>28.1</v>
      </c>
      <c r="KM159">
        <f t="shared" si="345"/>
        <v>0.85199487564156728</v>
      </c>
      <c r="KN159">
        <f t="shared" si="346"/>
        <v>0</v>
      </c>
      <c r="KO159">
        <f t="shared" si="297"/>
        <v>789.61000000000013</v>
      </c>
      <c r="KT159">
        <v>157</v>
      </c>
      <c r="KU159">
        <v>-37.209803921568778</v>
      </c>
      <c r="KV159">
        <f t="shared" si="347"/>
        <v>0.32874443384950752</v>
      </c>
      <c r="KW159">
        <f t="shared" si="348"/>
        <v>0</v>
      </c>
      <c r="KX159">
        <f t="shared" si="298"/>
        <v>1384.5695078815952</v>
      </c>
      <c r="LC159">
        <v>157</v>
      </c>
      <c r="LD159">
        <v>4</v>
      </c>
      <c r="LE159">
        <f t="shared" si="349"/>
        <v>0.16806629376854967</v>
      </c>
      <c r="LF159">
        <f t="shared" si="350"/>
        <v>0</v>
      </c>
      <c r="LG159">
        <f t="shared" si="299"/>
        <v>16</v>
      </c>
      <c r="LP159">
        <f t="shared" si="300"/>
        <v>0</v>
      </c>
      <c r="LY159">
        <f t="shared" si="301"/>
        <v>0</v>
      </c>
      <c r="MH159">
        <f t="shared" si="302"/>
        <v>0</v>
      </c>
      <c r="MM159">
        <v>157</v>
      </c>
      <c r="MN159">
        <v>-12</v>
      </c>
      <c r="MO159">
        <f t="shared" si="353"/>
        <v>0.68797869969193959</v>
      </c>
      <c r="MP159">
        <f t="shared" si="354"/>
        <v>0</v>
      </c>
      <c r="MQ159">
        <f t="shared" si="303"/>
        <v>144</v>
      </c>
      <c r="MZ159">
        <f t="shared" si="304"/>
        <v>0</v>
      </c>
      <c r="NI159">
        <f t="shared" si="305"/>
        <v>0</v>
      </c>
      <c r="NR159">
        <f t="shared" si="306"/>
        <v>0</v>
      </c>
      <c r="NW159">
        <v>157</v>
      </c>
      <c r="NX159">
        <v>467.80505050505042</v>
      </c>
      <c r="NY159" t="e">
        <f t="shared" si="355"/>
        <v>#DIV/0!</v>
      </c>
      <c r="NZ159" t="e">
        <f t="shared" si="356"/>
        <v>#NUM!</v>
      </c>
      <c r="OA159" t="e">
        <f t="shared" si="307"/>
        <v>#NUM!</v>
      </c>
      <c r="OF159">
        <v>157</v>
      </c>
      <c r="OG159">
        <f>128-(136)</f>
        <v>-8</v>
      </c>
      <c r="OH159">
        <f t="shared" si="357"/>
        <v>0.20145379027149271</v>
      </c>
      <c r="OI159">
        <f t="shared" si="358"/>
        <v>0</v>
      </c>
      <c r="OJ159">
        <f t="shared" si="308"/>
        <v>64</v>
      </c>
      <c r="OO159">
        <v>157</v>
      </c>
      <c r="OP159">
        <v>0</v>
      </c>
      <c r="OQ159">
        <f t="shared" si="359"/>
        <v>0.20811591829271758</v>
      </c>
      <c r="OR159">
        <f t="shared" si="360"/>
        <v>0</v>
      </c>
      <c r="OS159">
        <f t="shared" si="309"/>
        <v>0</v>
      </c>
      <c r="PB159">
        <f t="shared" si="310"/>
        <v>0</v>
      </c>
      <c r="PK159">
        <f t="shared" si="311"/>
        <v>0</v>
      </c>
      <c r="QC159">
        <f t="shared" si="312"/>
        <v>0</v>
      </c>
      <c r="QL159">
        <f t="shared" si="313"/>
        <v>0</v>
      </c>
    </row>
    <row r="160" spans="10:454" x14ac:dyDescent="0.25">
      <c r="J160">
        <v>158</v>
      </c>
      <c r="K160">
        <v>2890</v>
      </c>
      <c r="L160">
        <f t="shared" si="314"/>
        <v>1.2997815694402162</v>
      </c>
      <c r="M160">
        <f t="shared" si="315"/>
        <v>3594.8541843158723</v>
      </c>
      <c r="BL160">
        <v>158</v>
      </c>
      <c r="BM160">
        <v>-8</v>
      </c>
      <c r="BN160">
        <f t="shared" si="319"/>
        <v>0.72322277626447462</v>
      </c>
      <c r="BO160">
        <f t="shared" si="320"/>
        <v>0</v>
      </c>
      <c r="BP160">
        <f t="shared" si="285"/>
        <v>64</v>
      </c>
      <c r="CV160">
        <v>158</v>
      </c>
      <c r="CW160">
        <v>854.68499999999983</v>
      </c>
      <c r="CX160">
        <f t="shared" si="321"/>
        <v>1.1010992081848427</v>
      </c>
      <c r="CY160">
        <f t="shared" si="322"/>
        <v>1212.3390782593849</v>
      </c>
      <c r="CZ160">
        <f t="shared" si="286"/>
        <v>127916.43969557034</v>
      </c>
      <c r="DE160">
        <v>158</v>
      </c>
      <c r="DF160">
        <v>0</v>
      </c>
      <c r="DG160">
        <f t="shared" si="323"/>
        <v>0.40960628854554287</v>
      </c>
      <c r="DH160">
        <f t="shared" si="324"/>
        <v>0</v>
      </c>
      <c r="DI160">
        <f t="shared" si="287"/>
        <v>0</v>
      </c>
      <c r="EO160">
        <v>158</v>
      </c>
      <c r="EP160">
        <v>3556.3597701149424</v>
      </c>
      <c r="EQ160">
        <f t="shared" si="325"/>
        <v>1.2717561122656216</v>
      </c>
      <c r="ER160">
        <f t="shared" si="326"/>
        <v>3258.7847182056535</v>
      </c>
      <c r="ES160">
        <f t="shared" si="288"/>
        <v>88550.911518816021</v>
      </c>
      <c r="EX160">
        <v>158</v>
      </c>
      <c r="EY160">
        <v>8</v>
      </c>
      <c r="EZ160">
        <f t="shared" si="327"/>
        <v>0.50874679403526823</v>
      </c>
      <c r="FA160">
        <f t="shared" si="328"/>
        <v>0</v>
      </c>
      <c r="FB160">
        <f t="shared" si="289"/>
        <v>64</v>
      </c>
      <c r="GQ160">
        <v>158</v>
      </c>
      <c r="GR160">
        <v>1951.9775280898875</v>
      </c>
      <c r="GS160">
        <f t="shared" si="329"/>
        <v>1.1640943959216923</v>
      </c>
      <c r="GT160">
        <f t="shared" si="330"/>
        <v>1967.7508090420495</v>
      </c>
      <c r="GU160">
        <f t="shared" si="290"/>
        <v>248.79639199583468</v>
      </c>
      <c r="GZ160">
        <v>158</v>
      </c>
      <c r="HA160">
        <v>470.09375</v>
      </c>
      <c r="HB160">
        <f t="shared" si="331"/>
        <v>1.0128205128205128</v>
      </c>
      <c r="HC160">
        <f t="shared" si="332"/>
        <v>153.73818425180684</v>
      </c>
      <c r="HD160">
        <f t="shared" si="291"/>
        <v>100080.84397985936</v>
      </c>
      <c r="HI160">
        <v>158</v>
      </c>
      <c r="HJ160">
        <v>8</v>
      </c>
      <c r="HK160">
        <f t="shared" si="333"/>
        <v>0.56428571428571428</v>
      </c>
      <c r="HL160">
        <f t="shared" si="334"/>
        <v>0</v>
      </c>
      <c r="HM160">
        <f t="shared" si="292"/>
        <v>64</v>
      </c>
      <c r="HR160">
        <v>237</v>
      </c>
      <c r="HS160">
        <v>950.36317479693298</v>
      </c>
      <c r="HT160" t="e">
        <f t="shared" si="335"/>
        <v>#DIV/0!</v>
      </c>
      <c r="HU160" t="e">
        <f t="shared" si="336"/>
        <v>#NUM!</v>
      </c>
      <c r="HV160" t="e">
        <f t="shared" si="293"/>
        <v>#NUM!</v>
      </c>
      <c r="IA160">
        <v>158</v>
      </c>
      <c r="IB160">
        <v>4</v>
      </c>
      <c r="IC160">
        <f t="shared" si="337"/>
        <v>0.24235058099597362</v>
      </c>
      <c r="ID160">
        <f t="shared" si="338"/>
        <v>0</v>
      </c>
      <c r="IE160">
        <f t="shared" si="294"/>
        <v>16</v>
      </c>
      <c r="IJ160">
        <v>158</v>
      </c>
      <c r="IK160">
        <v>-16.100000000000001</v>
      </c>
      <c r="IL160">
        <f t="shared" si="339"/>
        <v>0.22009018279347189</v>
      </c>
      <c r="IM160">
        <f t="shared" si="340"/>
        <v>0</v>
      </c>
      <c r="IN160">
        <f t="shared" si="295"/>
        <v>259.21000000000004</v>
      </c>
      <c r="KK160">
        <v>158</v>
      </c>
      <c r="KL160">
        <v>52.1</v>
      </c>
      <c r="KM160">
        <f t="shared" si="345"/>
        <v>0.85742159459469836</v>
      </c>
      <c r="KN160">
        <f t="shared" si="346"/>
        <v>0</v>
      </c>
      <c r="KO160">
        <f t="shared" si="297"/>
        <v>2714.4100000000003</v>
      </c>
      <c r="KT160">
        <v>158</v>
      </c>
      <c r="KU160">
        <v>-49.209803921568778</v>
      </c>
      <c r="KV160">
        <f t="shared" si="347"/>
        <v>0.33083834744090562</v>
      </c>
      <c r="KW160">
        <f t="shared" si="348"/>
        <v>0</v>
      </c>
      <c r="KX160">
        <f t="shared" si="298"/>
        <v>2421.6048019992459</v>
      </c>
      <c r="LC160">
        <v>158</v>
      </c>
      <c r="LD160">
        <v>0</v>
      </c>
      <c r="LE160">
        <f t="shared" si="349"/>
        <v>0.16913677971612007</v>
      </c>
      <c r="LF160">
        <f t="shared" si="350"/>
        <v>0</v>
      </c>
      <c r="LG160">
        <f t="shared" si="299"/>
        <v>0</v>
      </c>
      <c r="LP160">
        <f t="shared" si="300"/>
        <v>0</v>
      </c>
      <c r="LY160">
        <f t="shared" si="301"/>
        <v>0</v>
      </c>
      <c r="MH160">
        <f t="shared" si="302"/>
        <v>0</v>
      </c>
      <c r="MM160">
        <v>158</v>
      </c>
      <c r="MN160">
        <v>-12</v>
      </c>
      <c r="MO160">
        <f t="shared" si="353"/>
        <v>0.69236072962628314</v>
      </c>
      <c r="MP160">
        <f t="shared" si="354"/>
        <v>0</v>
      </c>
      <c r="MQ160">
        <f t="shared" si="303"/>
        <v>144</v>
      </c>
      <c r="MZ160">
        <f t="shared" si="304"/>
        <v>0</v>
      </c>
      <c r="NI160">
        <f t="shared" si="305"/>
        <v>0</v>
      </c>
      <c r="NR160">
        <f t="shared" si="306"/>
        <v>0</v>
      </c>
      <c r="NW160">
        <v>158</v>
      </c>
      <c r="NX160">
        <v>494.80505050505036</v>
      </c>
      <c r="NY160" t="e">
        <f t="shared" si="355"/>
        <v>#DIV/0!</v>
      </c>
      <c r="NZ160" t="e">
        <f t="shared" si="356"/>
        <v>#NUM!</v>
      </c>
      <c r="OA160" t="e">
        <f t="shared" si="307"/>
        <v>#NUM!</v>
      </c>
      <c r="OF160">
        <v>158</v>
      </c>
      <c r="OG160">
        <f>136-(136)</f>
        <v>0</v>
      </c>
      <c r="OH160">
        <f t="shared" si="357"/>
        <v>0.20273693543245763</v>
      </c>
      <c r="OI160">
        <f t="shared" si="358"/>
        <v>0</v>
      </c>
      <c r="OJ160">
        <f t="shared" si="308"/>
        <v>0</v>
      </c>
      <c r="OO160">
        <v>158</v>
      </c>
      <c r="OP160">
        <v>0</v>
      </c>
      <c r="OQ160">
        <f t="shared" si="359"/>
        <v>0.20944149739012344</v>
      </c>
      <c r="OR160">
        <f t="shared" si="360"/>
        <v>0</v>
      </c>
      <c r="OS160">
        <f t="shared" si="309"/>
        <v>0</v>
      </c>
      <c r="PB160">
        <f t="shared" si="310"/>
        <v>0</v>
      </c>
      <c r="PK160">
        <f t="shared" si="311"/>
        <v>0</v>
      </c>
      <c r="QC160">
        <f t="shared" si="312"/>
        <v>0</v>
      </c>
      <c r="QL160">
        <f t="shared" si="313"/>
        <v>0</v>
      </c>
    </row>
    <row r="161" spans="10:454" x14ac:dyDescent="0.25">
      <c r="J161">
        <v>159</v>
      </c>
      <c r="K161">
        <v>2970</v>
      </c>
      <c r="L161">
        <f t="shared" si="314"/>
        <v>1.3080080350695846</v>
      </c>
      <c r="M161">
        <f t="shared" si="315"/>
        <v>3693.5024916320549</v>
      </c>
      <c r="BL161">
        <v>159</v>
      </c>
      <c r="BM161">
        <v>-12.100000000000001</v>
      </c>
      <c r="BN161">
        <f t="shared" si="319"/>
        <v>0.72780013560792067</v>
      </c>
      <c r="BO161">
        <f t="shared" si="320"/>
        <v>0</v>
      </c>
      <c r="BP161">
        <f t="shared" si="285"/>
        <v>146.41000000000003</v>
      </c>
      <c r="CV161">
        <v>159</v>
      </c>
      <c r="CW161">
        <v>1069.6849999999997</v>
      </c>
      <c r="CX161">
        <f t="shared" si="321"/>
        <v>1.1080681905151266</v>
      </c>
      <c r="CY161">
        <f t="shared" si="322"/>
        <v>1295.9081760435643</v>
      </c>
      <c r="CZ161">
        <f t="shared" si="286"/>
        <v>51176.925379237589</v>
      </c>
      <c r="DE161">
        <v>159</v>
      </c>
      <c r="DF161">
        <v>0</v>
      </c>
      <c r="DG161">
        <f t="shared" si="323"/>
        <v>0.41219873340975516</v>
      </c>
      <c r="DH161">
        <f t="shared" si="324"/>
        <v>0</v>
      </c>
      <c r="DI161">
        <f t="shared" si="287"/>
        <v>0</v>
      </c>
      <c r="EO161">
        <v>159</v>
      </c>
      <c r="EP161">
        <v>3686.3597701149424</v>
      </c>
      <c r="EQ161">
        <f t="shared" si="325"/>
        <v>1.2798052015837584</v>
      </c>
      <c r="ER161">
        <f t="shared" si="326"/>
        <v>3355.3060035844296</v>
      </c>
      <c r="ES161">
        <f t="shared" si="288"/>
        <v>109596.59633403928</v>
      </c>
      <c r="EX161">
        <v>159</v>
      </c>
      <c r="EY161">
        <v>0</v>
      </c>
      <c r="EZ161">
        <f t="shared" si="327"/>
        <v>0.51196671045321296</v>
      </c>
      <c r="FA161">
        <f t="shared" si="328"/>
        <v>0</v>
      </c>
      <c r="FB161">
        <f t="shared" si="289"/>
        <v>0</v>
      </c>
      <c r="GQ161">
        <v>159</v>
      </c>
      <c r="GR161">
        <v>2031.9775280898875</v>
      </c>
      <c r="GS161">
        <f t="shared" si="329"/>
        <v>1.1714620819718295</v>
      </c>
      <c r="GT161">
        <f t="shared" si="330"/>
        <v>2056.1009937299164</v>
      </c>
      <c r="GU161">
        <f t="shared" si="290"/>
        <v>581.94159448565142</v>
      </c>
      <c r="GZ161">
        <v>159</v>
      </c>
      <c r="HA161">
        <v>527.59375</v>
      </c>
      <c r="HB161">
        <f t="shared" si="331"/>
        <v>1.0192307692307692</v>
      </c>
      <c r="HC161">
        <f t="shared" si="332"/>
        <v>230.60727637771026</v>
      </c>
      <c r="HD161">
        <f t="shared" si="291"/>
        <v>88200.965514602998</v>
      </c>
      <c r="HI161">
        <v>159</v>
      </c>
      <c r="HJ161">
        <v>8</v>
      </c>
      <c r="HK161">
        <f t="shared" si="333"/>
        <v>0.56785714285714284</v>
      </c>
      <c r="HL161">
        <f t="shared" si="334"/>
        <v>0</v>
      </c>
      <c r="HM161">
        <f t="shared" si="292"/>
        <v>64</v>
      </c>
      <c r="HR161">
        <v>238</v>
      </c>
      <c r="HS161">
        <v>992.12631654678444</v>
      </c>
      <c r="HT161" t="e">
        <f t="shared" si="335"/>
        <v>#DIV/0!</v>
      </c>
      <c r="HU161" t="e">
        <f t="shared" si="336"/>
        <v>#NUM!</v>
      </c>
      <c r="HV161" t="e">
        <f t="shared" si="293"/>
        <v>#NUM!</v>
      </c>
      <c r="IA161">
        <v>159</v>
      </c>
      <c r="IB161">
        <v>4</v>
      </c>
      <c r="IC161">
        <f t="shared" si="337"/>
        <v>0.243884445432657</v>
      </c>
      <c r="ID161">
        <f t="shared" si="338"/>
        <v>0</v>
      </c>
      <c r="IE161">
        <f t="shared" si="294"/>
        <v>16</v>
      </c>
      <c r="IJ161">
        <v>159</v>
      </c>
      <c r="IK161">
        <v>-20.100000000000001</v>
      </c>
      <c r="IL161">
        <f t="shared" si="339"/>
        <v>0.22148315863393689</v>
      </c>
      <c r="IM161">
        <f t="shared" si="340"/>
        <v>0</v>
      </c>
      <c r="IN161">
        <f t="shared" si="295"/>
        <v>404.01000000000005</v>
      </c>
      <c r="KK161">
        <v>159</v>
      </c>
      <c r="KL161">
        <v>31.9</v>
      </c>
      <c r="KM161">
        <f t="shared" si="345"/>
        <v>0.86284831354782932</v>
      </c>
      <c r="KN161">
        <f t="shared" si="346"/>
        <v>0</v>
      </c>
      <c r="KO161">
        <f t="shared" si="297"/>
        <v>1017.6099999999999</v>
      </c>
      <c r="KT161">
        <v>159</v>
      </c>
      <c r="KU161">
        <v>-5.4098039215687805</v>
      </c>
      <c r="KV161">
        <f t="shared" si="347"/>
        <v>0.33293226103230378</v>
      </c>
      <c r="KW161">
        <f t="shared" si="348"/>
        <v>0</v>
      </c>
      <c r="KX161">
        <f t="shared" si="298"/>
        <v>29.265978469820958</v>
      </c>
      <c r="LC161">
        <v>159</v>
      </c>
      <c r="LD161">
        <v>4</v>
      </c>
      <c r="LE161">
        <f t="shared" si="349"/>
        <v>0.17020726566369043</v>
      </c>
      <c r="LF161">
        <f t="shared" si="350"/>
        <v>0</v>
      </c>
      <c r="LG161">
        <f t="shared" si="299"/>
        <v>16</v>
      </c>
      <c r="LP161">
        <f t="shared" si="300"/>
        <v>0</v>
      </c>
      <c r="LY161">
        <f t="shared" si="301"/>
        <v>0</v>
      </c>
      <c r="MH161">
        <f t="shared" si="302"/>
        <v>0</v>
      </c>
      <c r="MM161">
        <v>159</v>
      </c>
      <c r="MN161">
        <v>-12</v>
      </c>
      <c r="MO161">
        <f t="shared" si="353"/>
        <v>0.6967427595606267</v>
      </c>
      <c r="MP161">
        <f t="shared" si="354"/>
        <v>0</v>
      </c>
      <c r="MQ161">
        <f t="shared" si="303"/>
        <v>144</v>
      </c>
      <c r="MZ161">
        <f t="shared" si="304"/>
        <v>0</v>
      </c>
      <c r="NI161">
        <f t="shared" si="305"/>
        <v>0</v>
      </c>
      <c r="NR161">
        <f t="shared" si="306"/>
        <v>0</v>
      </c>
      <c r="NW161">
        <v>159</v>
      </c>
      <c r="NX161">
        <v>514.80505050505042</v>
      </c>
      <c r="NY161" t="e">
        <f t="shared" si="355"/>
        <v>#DIV/0!</v>
      </c>
      <c r="NZ161" t="e">
        <f t="shared" si="356"/>
        <v>#NUM!</v>
      </c>
      <c r="OA161" t="e">
        <f t="shared" si="307"/>
        <v>#NUM!</v>
      </c>
      <c r="OF161">
        <v>159</v>
      </c>
      <c r="OG161">
        <f>136-(136)</f>
        <v>0</v>
      </c>
      <c r="OH161">
        <f t="shared" si="357"/>
        <v>0.20402008059342255</v>
      </c>
      <c r="OI161">
        <f t="shared" si="358"/>
        <v>0</v>
      </c>
      <c r="OJ161">
        <f t="shared" si="308"/>
        <v>0</v>
      </c>
      <c r="OO161">
        <v>159</v>
      </c>
      <c r="OP161">
        <v>0</v>
      </c>
      <c r="OQ161">
        <f t="shared" si="359"/>
        <v>0.21076707648752929</v>
      </c>
      <c r="OR161">
        <f t="shared" si="360"/>
        <v>0</v>
      </c>
      <c r="OS161">
        <f t="shared" si="309"/>
        <v>0</v>
      </c>
      <c r="PB161">
        <f t="shared" si="310"/>
        <v>0</v>
      </c>
      <c r="PK161">
        <f t="shared" si="311"/>
        <v>0</v>
      </c>
      <c r="QC161">
        <f t="shared" si="312"/>
        <v>0</v>
      </c>
      <c r="QL161">
        <f t="shared" si="313"/>
        <v>0</v>
      </c>
    </row>
    <row r="162" spans="10:454" x14ac:dyDescent="0.25">
      <c r="J162">
        <v>160</v>
      </c>
      <c r="K162">
        <v>3060</v>
      </c>
      <c r="L162">
        <f t="shared" si="314"/>
        <v>1.3162345006989531</v>
      </c>
      <c r="M162">
        <f t="shared" si="315"/>
        <v>3792.150798948237</v>
      </c>
      <c r="BL162">
        <v>160</v>
      </c>
      <c r="BM162">
        <v>-8</v>
      </c>
      <c r="BN162">
        <f t="shared" si="319"/>
        <v>0.73237749495136673</v>
      </c>
      <c r="BO162">
        <f t="shared" si="320"/>
        <v>0</v>
      </c>
      <c r="BP162">
        <f t="shared" si="285"/>
        <v>64</v>
      </c>
      <c r="CV162">
        <v>160</v>
      </c>
      <c r="CW162">
        <v>1229.6849999999997</v>
      </c>
      <c r="CX162">
        <f t="shared" si="321"/>
        <v>1.1150371728454105</v>
      </c>
      <c r="CY162">
        <f t="shared" si="322"/>
        <v>1379.4772738277436</v>
      </c>
      <c r="CZ162">
        <f t="shared" si="286"/>
        <v>22437.725298485806</v>
      </c>
      <c r="DE162">
        <v>160</v>
      </c>
      <c r="DF162">
        <v>0</v>
      </c>
      <c r="DG162">
        <f t="shared" si="323"/>
        <v>0.41479117827396744</v>
      </c>
      <c r="DH162">
        <f t="shared" si="324"/>
        <v>0</v>
      </c>
      <c r="DI162">
        <f t="shared" si="287"/>
        <v>0</v>
      </c>
      <c r="EO162">
        <v>160</v>
      </c>
      <c r="EP162">
        <v>3856.3597701149424</v>
      </c>
      <c r="EQ162">
        <f t="shared" si="325"/>
        <v>1.2878542909018953</v>
      </c>
      <c r="ER162">
        <f t="shared" si="326"/>
        <v>3451.8272889632053</v>
      </c>
      <c r="ES162">
        <f t="shared" si="288"/>
        <v>163646.52830678053</v>
      </c>
      <c r="EX162">
        <v>160</v>
      </c>
      <c r="EY162">
        <v>4</v>
      </c>
      <c r="EZ162">
        <f t="shared" si="327"/>
        <v>0.51518662687115768</v>
      </c>
      <c r="FA162">
        <f t="shared" si="328"/>
        <v>0</v>
      </c>
      <c r="FB162">
        <f t="shared" si="289"/>
        <v>16</v>
      </c>
      <c r="GQ162">
        <v>160</v>
      </c>
      <c r="GR162">
        <v>2101.9775280898875</v>
      </c>
      <c r="GS162">
        <f t="shared" si="329"/>
        <v>1.1788297680219668</v>
      </c>
      <c r="GT162">
        <f t="shared" si="330"/>
        <v>2144.4511784177835</v>
      </c>
      <c r="GU162">
        <f t="shared" si="290"/>
        <v>1804.0109721763747</v>
      </c>
      <c r="GZ162">
        <v>160</v>
      </c>
      <c r="HA162">
        <v>607.59375</v>
      </c>
      <c r="HB162">
        <f t="shared" si="331"/>
        <v>1.0256410256410255</v>
      </c>
      <c r="HC162">
        <f t="shared" si="332"/>
        <v>307.47636850361368</v>
      </c>
      <c r="HD162">
        <f t="shared" si="291"/>
        <v>90070.442676247476</v>
      </c>
      <c r="HI162">
        <v>160</v>
      </c>
      <c r="HJ162">
        <v>8</v>
      </c>
      <c r="HK162">
        <f t="shared" si="333"/>
        <v>0.5714285714285714</v>
      </c>
      <c r="HL162">
        <f t="shared" si="334"/>
        <v>0</v>
      </c>
      <c r="HM162">
        <f t="shared" si="292"/>
        <v>64</v>
      </c>
      <c r="HR162">
        <v>239</v>
      </c>
      <c r="HS162">
        <v>1039.889458296635</v>
      </c>
      <c r="HT162" t="e">
        <f t="shared" si="335"/>
        <v>#DIV/0!</v>
      </c>
      <c r="HU162" t="e">
        <f t="shared" si="336"/>
        <v>#NUM!</v>
      </c>
      <c r="HV162" t="e">
        <f t="shared" si="293"/>
        <v>#NUM!</v>
      </c>
      <c r="IA162">
        <v>160</v>
      </c>
      <c r="IB162">
        <v>0</v>
      </c>
      <c r="IC162">
        <f t="shared" si="337"/>
        <v>0.24541830986934038</v>
      </c>
      <c r="ID162">
        <f t="shared" si="338"/>
        <v>0</v>
      </c>
      <c r="IE162">
        <f t="shared" si="294"/>
        <v>0</v>
      </c>
      <c r="IJ162">
        <v>160</v>
      </c>
      <c r="IK162">
        <v>-20.100000000000001</v>
      </c>
      <c r="IL162">
        <f t="shared" si="339"/>
        <v>0.22287613447440191</v>
      </c>
      <c r="IM162">
        <f t="shared" si="340"/>
        <v>0</v>
      </c>
      <c r="IN162">
        <f t="shared" si="295"/>
        <v>404.01000000000005</v>
      </c>
      <c r="KK162">
        <v>160</v>
      </c>
      <c r="KL162">
        <v>20</v>
      </c>
      <c r="KM162">
        <f t="shared" si="345"/>
        <v>0.86827503250096039</v>
      </c>
      <c r="KN162">
        <f t="shared" si="346"/>
        <v>0</v>
      </c>
      <c r="KO162">
        <f t="shared" si="297"/>
        <v>400</v>
      </c>
      <c r="KT162">
        <v>160</v>
      </c>
      <c r="KU162">
        <v>66.590196078431219</v>
      </c>
      <c r="KV162">
        <f t="shared" si="347"/>
        <v>0.33502617462370193</v>
      </c>
      <c r="KW162">
        <f t="shared" si="348"/>
        <v>0</v>
      </c>
      <c r="KX162">
        <f t="shared" si="298"/>
        <v>4434.2542137639166</v>
      </c>
      <c r="LC162">
        <v>160</v>
      </c>
      <c r="LD162">
        <v>4</v>
      </c>
      <c r="LE162">
        <f t="shared" si="349"/>
        <v>0.17127775161126083</v>
      </c>
      <c r="LF162">
        <f t="shared" si="350"/>
        <v>0</v>
      </c>
      <c r="LG162">
        <f t="shared" si="299"/>
        <v>16</v>
      </c>
      <c r="LP162">
        <f t="shared" si="300"/>
        <v>0</v>
      </c>
      <c r="LY162">
        <f t="shared" si="301"/>
        <v>0</v>
      </c>
      <c r="MH162">
        <f t="shared" si="302"/>
        <v>0</v>
      </c>
      <c r="MM162">
        <v>160</v>
      </c>
      <c r="MN162">
        <v>-4</v>
      </c>
      <c r="MO162">
        <f t="shared" si="353"/>
        <v>0.70112478949497026</v>
      </c>
      <c r="MP162">
        <f t="shared" si="354"/>
        <v>0</v>
      </c>
      <c r="MQ162">
        <f t="shared" si="303"/>
        <v>16</v>
      </c>
      <c r="MZ162">
        <f t="shared" si="304"/>
        <v>0</v>
      </c>
      <c r="NI162">
        <f t="shared" si="305"/>
        <v>0</v>
      </c>
      <c r="NR162">
        <f t="shared" si="306"/>
        <v>0</v>
      </c>
      <c r="NW162">
        <v>160</v>
      </c>
      <c r="NX162">
        <v>527.80505050505042</v>
      </c>
      <c r="NY162" t="e">
        <f t="shared" si="355"/>
        <v>#DIV/0!</v>
      </c>
      <c r="NZ162" t="e">
        <f t="shared" si="356"/>
        <v>#NUM!</v>
      </c>
      <c r="OA162" t="e">
        <f t="shared" si="307"/>
        <v>#NUM!</v>
      </c>
      <c r="OF162">
        <v>160</v>
      </c>
      <c r="OG162">
        <f>169-(136)</f>
        <v>33</v>
      </c>
      <c r="OH162">
        <f t="shared" si="357"/>
        <v>0.20530322575438748</v>
      </c>
      <c r="OI162">
        <f t="shared" si="358"/>
        <v>0</v>
      </c>
      <c r="OJ162">
        <f t="shared" si="308"/>
        <v>1089</v>
      </c>
      <c r="OO162">
        <v>160</v>
      </c>
      <c r="OP162">
        <v>0</v>
      </c>
      <c r="OQ162">
        <f t="shared" si="359"/>
        <v>0.21209265558493512</v>
      </c>
      <c r="OR162">
        <f t="shared" si="360"/>
        <v>0</v>
      </c>
      <c r="OS162">
        <f t="shared" si="309"/>
        <v>0</v>
      </c>
      <c r="PB162">
        <f t="shared" si="310"/>
        <v>0</v>
      </c>
      <c r="PK162">
        <f t="shared" si="311"/>
        <v>0</v>
      </c>
      <c r="QC162">
        <f t="shared" si="312"/>
        <v>0</v>
      </c>
      <c r="QL162">
        <f t="shared" si="313"/>
        <v>0</v>
      </c>
    </row>
    <row r="163" spans="10:454" x14ac:dyDescent="0.25">
      <c r="J163">
        <v>161</v>
      </c>
      <c r="K163">
        <v>3120</v>
      </c>
      <c r="L163">
        <f t="shared" si="314"/>
        <v>1.3244609663283216</v>
      </c>
      <c r="M163">
        <f t="shared" si="315"/>
        <v>3890.7991062644196</v>
      </c>
      <c r="BL163">
        <v>161</v>
      </c>
      <c r="BM163">
        <v>-12.100000000000001</v>
      </c>
      <c r="BN163">
        <f t="shared" si="319"/>
        <v>0.73695485429481278</v>
      </c>
      <c r="BO163">
        <f t="shared" si="320"/>
        <v>0</v>
      </c>
      <c r="BP163">
        <f t="shared" si="285"/>
        <v>146.41000000000003</v>
      </c>
      <c r="CV163">
        <v>161</v>
      </c>
      <c r="CW163">
        <v>1289.6849999999997</v>
      </c>
      <c r="CX163">
        <f t="shared" si="321"/>
        <v>1.1220061551756941</v>
      </c>
      <c r="CY163">
        <f t="shared" si="322"/>
        <v>1463.0463716119227</v>
      </c>
      <c r="CZ163">
        <f t="shared" si="286"/>
        <v>30054.165167167263</v>
      </c>
      <c r="DE163">
        <v>161</v>
      </c>
      <c r="DF163">
        <v>0</v>
      </c>
      <c r="DG163">
        <f t="shared" si="323"/>
        <v>0.41738362313817973</v>
      </c>
      <c r="DH163">
        <f t="shared" si="324"/>
        <v>0</v>
      </c>
      <c r="DI163">
        <f t="shared" si="287"/>
        <v>0</v>
      </c>
      <c r="EO163">
        <v>160.4</v>
      </c>
      <c r="EP163">
        <v>3956.3597701149424</v>
      </c>
      <c r="EQ163">
        <f t="shared" si="325"/>
        <v>1.29107392662915</v>
      </c>
      <c r="ER163">
        <f t="shared" si="326"/>
        <v>3490.4358031147162</v>
      </c>
      <c r="ES163">
        <f t="shared" si="288"/>
        <v>217085.14302522785</v>
      </c>
      <c r="EX163">
        <v>161</v>
      </c>
      <c r="EY163">
        <v>27.999999999999993</v>
      </c>
      <c r="EZ163">
        <f t="shared" si="327"/>
        <v>0.51840654328910241</v>
      </c>
      <c r="FA163">
        <f t="shared" si="328"/>
        <v>0</v>
      </c>
      <c r="FB163">
        <f t="shared" si="289"/>
        <v>783.99999999999955</v>
      </c>
      <c r="GQ163">
        <v>161</v>
      </c>
      <c r="GR163">
        <v>2181.9775280898875</v>
      </c>
      <c r="GS163">
        <f t="shared" si="329"/>
        <v>1.1861974540721041</v>
      </c>
      <c r="GT163">
        <f t="shared" si="330"/>
        <v>2232.8013631056506</v>
      </c>
      <c r="GU163">
        <f t="shared" si="290"/>
        <v>2583.0622057095025</v>
      </c>
      <c r="GZ163">
        <v>161</v>
      </c>
      <c r="HA163">
        <v>664.09375</v>
      </c>
      <c r="HB163">
        <f t="shared" si="331"/>
        <v>1.0320512820512822</v>
      </c>
      <c r="HC163">
        <f t="shared" si="332"/>
        <v>384.34546062951711</v>
      </c>
      <c r="HD163">
        <f t="shared" si="291"/>
        <v>78259.105405711438</v>
      </c>
      <c r="HI163">
        <v>161</v>
      </c>
      <c r="HJ163">
        <v>8</v>
      </c>
      <c r="HK163">
        <f t="shared" si="333"/>
        <v>0.57499999999999996</v>
      </c>
      <c r="HL163">
        <f t="shared" si="334"/>
        <v>0</v>
      </c>
      <c r="HM163">
        <f t="shared" si="292"/>
        <v>64</v>
      </c>
      <c r="HR163">
        <v>240</v>
      </c>
      <c r="HS163">
        <v>1049.6526000464855</v>
      </c>
      <c r="HT163" t="e">
        <f t="shared" si="335"/>
        <v>#DIV/0!</v>
      </c>
      <c r="HU163" t="e">
        <f t="shared" si="336"/>
        <v>#NUM!</v>
      </c>
      <c r="HV163" t="e">
        <f t="shared" si="293"/>
        <v>#NUM!</v>
      </c>
      <c r="IA163">
        <v>161</v>
      </c>
      <c r="IB163">
        <v>4</v>
      </c>
      <c r="IC163">
        <f t="shared" si="337"/>
        <v>0.24695217430602376</v>
      </c>
      <c r="ID163">
        <f t="shared" si="338"/>
        <v>0</v>
      </c>
      <c r="IE163">
        <f t="shared" si="294"/>
        <v>16</v>
      </c>
      <c r="IJ163">
        <v>161</v>
      </c>
      <c r="IK163">
        <v>-20.100000000000001</v>
      </c>
      <c r="IL163">
        <f t="shared" si="339"/>
        <v>0.22426911031486693</v>
      </c>
      <c r="IM163">
        <f t="shared" si="340"/>
        <v>0</v>
      </c>
      <c r="IN163">
        <f t="shared" si="295"/>
        <v>404.01000000000005</v>
      </c>
      <c r="KK163">
        <v>161</v>
      </c>
      <c r="KL163">
        <v>31.9</v>
      </c>
      <c r="KM163">
        <f t="shared" si="345"/>
        <v>0.87370175145409135</v>
      </c>
      <c r="KN163">
        <f t="shared" si="346"/>
        <v>0</v>
      </c>
      <c r="KO163">
        <f t="shared" si="297"/>
        <v>1017.6099999999999</v>
      </c>
      <c r="KT163">
        <v>161</v>
      </c>
      <c r="KU163">
        <v>-41.209803921568778</v>
      </c>
      <c r="KV163">
        <f t="shared" si="347"/>
        <v>0.33712008821510003</v>
      </c>
      <c r="KW163">
        <f t="shared" si="348"/>
        <v>0</v>
      </c>
      <c r="KX163">
        <f t="shared" si="298"/>
        <v>1698.2479392541454</v>
      </c>
      <c r="LC163">
        <v>161</v>
      </c>
      <c r="LD163">
        <v>4</v>
      </c>
      <c r="LE163">
        <f t="shared" si="349"/>
        <v>0.17234823755883119</v>
      </c>
      <c r="LF163">
        <f t="shared" si="350"/>
        <v>0</v>
      </c>
      <c r="LG163">
        <f t="shared" si="299"/>
        <v>16</v>
      </c>
      <c r="LP163">
        <f t="shared" si="300"/>
        <v>0</v>
      </c>
      <c r="LY163">
        <f t="shared" si="301"/>
        <v>0</v>
      </c>
      <c r="MH163">
        <f t="shared" si="302"/>
        <v>0</v>
      </c>
      <c r="MM163">
        <v>161</v>
      </c>
      <c r="MN163">
        <v>0</v>
      </c>
      <c r="MO163">
        <f t="shared" si="353"/>
        <v>0.70550681942931381</v>
      </c>
      <c r="MP163">
        <f t="shared" si="354"/>
        <v>0</v>
      </c>
      <c r="MQ163">
        <f t="shared" si="303"/>
        <v>0</v>
      </c>
      <c r="MZ163">
        <f t="shared" si="304"/>
        <v>0</v>
      </c>
      <c r="NI163">
        <f t="shared" si="305"/>
        <v>0</v>
      </c>
      <c r="NR163">
        <f t="shared" si="306"/>
        <v>0</v>
      </c>
      <c r="NW163">
        <v>161</v>
      </c>
      <c r="NX163">
        <v>540.80505050505042</v>
      </c>
      <c r="NY163" t="e">
        <f t="shared" si="355"/>
        <v>#DIV/0!</v>
      </c>
      <c r="NZ163" t="e">
        <f t="shared" si="356"/>
        <v>#NUM!</v>
      </c>
      <c r="OA163" t="e">
        <f t="shared" si="307"/>
        <v>#NUM!</v>
      </c>
      <c r="OF163">
        <v>161</v>
      </c>
      <c r="OG163">
        <f>144-(136)</f>
        <v>8</v>
      </c>
      <c r="OH163">
        <f t="shared" si="357"/>
        <v>0.2065863709153524</v>
      </c>
      <c r="OI163">
        <f t="shared" si="358"/>
        <v>0</v>
      </c>
      <c r="OJ163">
        <f t="shared" si="308"/>
        <v>64</v>
      </c>
      <c r="OO163">
        <v>161</v>
      </c>
      <c r="OP163">
        <v>0</v>
      </c>
      <c r="OQ163">
        <f t="shared" si="359"/>
        <v>0.21341823468234097</v>
      </c>
      <c r="OR163">
        <f t="shared" si="360"/>
        <v>0</v>
      </c>
      <c r="OS163">
        <f t="shared" si="309"/>
        <v>0</v>
      </c>
      <c r="PB163">
        <f t="shared" si="310"/>
        <v>0</v>
      </c>
      <c r="PK163">
        <f t="shared" si="311"/>
        <v>0</v>
      </c>
      <c r="QC163">
        <f t="shared" si="312"/>
        <v>0</v>
      </c>
      <c r="QL163">
        <f t="shared" si="313"/>
        <v>0</v>
      </c>
    </row>
    <row r="164" spans="10:454" x14ac:dyDescent="0.25">
      <c r="J164">
        <v>162</v>
      </c>
      <c r="K164">
        <v>3190</v>
      </c>
      <c r="L164">
        <f t="shared" si="314"/>
        <v>1.33268743195769</v>
      </c>
      <c r="M164">
        <f t="shared" si="315"/>
        <v>3989.4474135806017</v>
      </c>
      <c r="BL164">
        <v>162</v>
      </c>
      <c r="BM164">
        <v>-12.100000000000001</v>
      </c>
      <c r="BN164">
        <f t="shared" si="319"/>
        <v>0.74153221363825883</v>
      </c>
      <c r="BO164">
        <f t="shared" si="320"/>
        <v>0</v>
      </c>
      <c r="BP164">
        <f t="shared" si="285"/>
        <v>146.41000000000003</v>
      </c>
      <c r="CV164">
        <v>162</v>
      </c>
      <c r="CW164">
        <v>1369.6849999999997</v>
      </c>
      <c r="CX164">
        <f t="shared" si="321"/>
        <v>1.128975137505978</v>
      </c>
      <c r="CY164">
        <f t="shared" si="322"/>
        <v>1546.6154693961021</v>
      </c>
      <c r="CZ164">
        <f t="shared" si="286"/>
        <v>31304.391000725111</v>
      </c>
      <c r="DE164">
        <v>162</v>
      </c>
      <c r="DF164">
        <v>0</v>
      </c>
      <c r="DG164">
        <f t="shared" si="323"/>
        <v>0.41997606800239207</v>
      </c>
      <c r="DH164">
        <f t="shared" si="324"/>
        <v>0</v>
      </c>
      <c r="DI164">
        <f t="shared" si="287"/>
        <v>0</v>
      </c>
      <c r="EX164">
        <v>162</v>
      </c>
      <c r="EY164">
        <v>32.1</v>
      </c>
      <c r="EZ164">
        <f t="shared" si="327"/>
        <v>0.52162645970704713</v>
      </c>
      <c r="FA164">
        <f t="shared" si="328"/>
        <v>0</v>
      </c>
      <c r="FB164">
        <f t="shared" si="289"/>
        <v>1030.4100000000001</v>
      </c>
      <c r="GQ164">
        <v>162</v>
      </c>
      <c r="GR164">
        <v>2251.9775280898875</v>
      </c>
      <c r="GS164">
        <f t="shared" si="329"/>
        <v>1.1935651401222414</v>
      </c>
      <c r="GT164">
        <f t="shared" si="330"/>
        <v>2321.1515477935177</v>
      </c>
      <c r="GU164">
        <f t="shared" si="290"/>
        <v>4785.045001958214</v>
      </c>
      <c r="GZ164">
        <v>162</v>
      </c>
      <c r="HA164">
        <v>689.09375</v>
      </c>
      <c r="HB164">
        <f t="shared" si="331"/>
        <v>1.0384615384615385</v>
      </c>
      <c r="HC164">
        <f t="shared" si="332"/>
        <v>461.21455275542053</v>
      </c>
      <c r="HD164">
        <f t="shared" si="291"/>
        <v>51928.928536833955</v>
      </c>
      <c r="HI164">
        <v>162</v>
      </c>
      <c r="HJ164">
        <v>8</v>
      </c>
      <c r="HK164">
        <f t="shared" si="333"/>
        <v>0.57857142857142863</v>
      </c>
      <c r="HL164">
        <f t="shared" si="334"/>
        <v>0</v>
      </c>
      <c r="HM164">
        <f t="shared" si="292"/>
        <v>64</v>
      </c>
      <c r="HR164">
        <v>241</v>
      </c>
      <c r="HS164">
        <v>1099.415741796337</v>
      </c>
      <c r="HT164" t="e">
        <f t="shared" si="335"/>
        <v>#DIV/0!</v>
      </c>
      <c r="HU164" t="e">
        <f t="shared" si="336"/>
        <v>#NUM!</v>
      </c>
      <c r="HV164" t="e">
        <f t="shared" si="293"/>
        <v>#NUM!</v>
      </c>
      <c r="IA164">
        <v>162</v>
      </c>
      <c r="IB164">
        <v>8</v>
      </c>
      <c r="IC164">
        <f t="shared" si="337"/>
        <v>0.24848603874270711</v>
      </c>
      <c r="ID164">
        <f t="shared" si="338"/>
        <v>0</v>
      </c>
      <c r="IE164">
        <f t="shared" si="294"/>
        <v>64</v>
      </c>
      <c r="IJ164">
        <v>162</v>
      </c>
      <c r="IK164">
        <v>-20.100000000000001</v>
      </c>
      <c r="IL164">
        <f t="shared" si="339"/>
        <v>0.22566208615533193</v>
      </c>
      <c r="IM164">
        <f t="shared" si="340"/>
        <v>0</v>
      </c>
      <c r="IN164">
        <f t="shared" si="295"/>
        <v>404.01000000000005</v>
      </c>
      <c r="KK164">
        <v>162</v>
      </c>
      <c r="KL164">
        <v>44.1</v>
      </c>
      <c r="KM164">
        <f t="shared" si="345"/>
        <v>0.87912847040722231</v>
      </c>
      <c r="KN164">
        <f t="shared" si="346"/>
        <v>0</v>
      </c>
      <c r="KO164">
        <f t="shared" si="297"/>
        <v>1944.8100000000002</v>
      </c>
      <c r="KT164">
        <v>162</v>
      </c>
      <c r="KU164">
        <v>-17.409803921568781</v>
      </c>
      <c r="KV164">
        <f t="shared" si="347"/>
        <v>0.33921400180649819</v>
      </c>
      <c r="KW164">
        <f t="shared" si="348"/>
        <v>0</v>
      </c>
      <c r="KX164">
        <f t="shared" si="298"/>
        <v>303.10127258747167</v>
      </c>
      <c r="LC164">
        <v>162</v>
      </c>
      <c r="LD164">
        <v>0</v>
      </c>
      <c r="LE164">
        <f t="shared" si="349"/>
        <v>0.17341872350640158</v>
      </c>
      <c r="LF164">
        <f t="shared" si="350"/>
        <v>0</v>
      </c>
      <c r="LG164">
        <f t="shared" si="299"/>
        <v>0</v>
      </c>
      <c r="LP164">
        <f t="shared" si="300"/>
        <v>0</v>
      </c>
      <c r="LY164">
        <f t="shared" si="301"/>
        <v>0</v>
      </c>
      <c r="MH164">
        <f t="shared" si="302"/>
        <v>0</v>
      </c>
      <c r="MM164">
        <v>162</v>
      </c>
      <c r="MN164">
        <v>-8</v>
      </c>
      <c r="MO164">
        <f t="shared" si="353"/>
        <v>0.70988884936365737</v>
      </c>
      <c r="MP164">
        <f t="shared" si="354"/>
        <v>0</v>
      </c>
      <c r="MQ164">
        <f t="shared" si="303"/>
        <v>64</v>
      </c>
      <c r="MZ164">
        <f t="shared" si="304"/>
        <v>0</v>
      </c>
      <c r="NI164">
        <f t="shared" si="305"/>
        <v>0</v>
      </c>
      <c r="NR164">
        <f t="shared" si="306"/>
        <v>0</v>
      </c>
      <c r="NW164">
        <v>162</v>
      </c>
      <c r="NX164">
        <v>614.80505050505042</v>
      </c>
      <c r="NY164" t="e">
        <f t="shared" si="355"/>
        <v>#DIV/0!</v>
      </c>
      <c r="NZ164" t="e">
        <f t="shared" si="356"/>
        <v>#NUM!</v>
      </c>
      <c r="OA164" t="e">
        <f t="shared" si="307"/>
        <v>#NUM!</v>
      </c>
      <c r="OF164">
        <v>162</v>
      </c>
      <c r="OG164">
        <f>132-(136)</f>
        <v>-4</v>
      </c>
      <c r="OH164">
        <f t="shared" si="357"/>
        <v>0.20786951607631732</v>
      </c>
      <c r="OI164">
        <f t="shared" si="358"/>
        <v>0</v>
      </c>
      <c r="OJ164">
        <f t="shared" si="308"/>
        <v>16</v>
      </c>
      <c r="OO164">
        <v>162</v>
      </c>
      <c r="OP164">
        <v>0</v>
      </c>
      <c r="OQ164">
        <f t="shared" si="359"/>
        <v>0.21474381377974683</v>
      </c>
      <c r="OR164">
        <f t="shared" si="360"/>
        <v>0</v>
      </c>
      <c r="OS164">
        <f t="shared" si="309"/>
        <v>0</v>
      </c>
      <c r="PB164">
        <f t="shared" si="310"/>
        <v>0</v>
      </c>
      <c r="PK164">
        <f t="shared" si="311"/>
        <v>0</v>
      </c>
      <c r="QC164">
        <f t="shared" si="312"/>
        <v>0</v>
      </c>
      <c r="QL164">
        <f t="shared" si="313"/>
        <v>0</v>
      </c>
    </row>
    <row r="165" spans="10:454" x14ac:dyDescent="0.25">
      <c r="J165">
        <v>163</v>
      </c>
      <c r="K165">
        <v>3290</v>
      </c>
      <c r="L165">
        <f t="shared" si="314"/>
        <v>1.3409138975870585</v>
      </c>
      <c r="M165">
        <f t="shared" si="315"/>
        <v>4088.0957208967843</v>
      </c>
      <c r="BL165">
        <v>163</v>
      </c>
      <c r="BM165">
        <v>-12.100000000000001</v>
      </c>
      <c r="BN165">
        <f t="shared" si="319"/>
        <v>0.74610957298170488</v>
      </c>
      <c r="BO165">
        <f t="shared" si="320"/>
        <v>0</v>
      </c>
      <c r="BP165">
        <f t="shared" si="285"/>
        <v>146.41000000000003</v>
      </c>
      <c r="CV165">
        <v>163</v>
      </c>
      <c r="CW165">
        <v>1499.6849999999997</v>
      </c>
      <c r="CX165">
        <f t="shared" si="321"/>
        <v>1.1359441198362619</v>
      </c>
      <c r="CY165">
        <f t="shared" si="322"/>
        <v>1630.1845671802812</v>
      </c>
      <c r="CZ165">
        <f t="shared" si="286"/>
        <v>17030.137034240797</v>
      </c>
      <c r="DE165">
        <v>163</v>
      </c>
      <c r="DF165">
        <v>0</v>
      </c>
      <c r="DG165">
        <f t="shared" si="323"/>
        <v>0.42256851286660435</v>
      </c>
      <c r="DH165">
        <f t="shared" si="324"/>
        <v>0</v>
      </c>
      <c r="DI165">
        <f t="shared" si="287"/>
        <v>0</v>
      </c>
      <c r="EX165">
        <v>163</v>
      </c>
      <c r="EY165">
        <v>8</v>
      </c>
      <c r="EZ165">
        <f t="shared" si="327"/>
        <v>0.52484637612499196</v>
      </c>
      <c r="FA165">
        <f t="shared" si="328"/>
        <v>0</v>
      </c>
      <c r="FB165">
        <f t="shared" si="289"/>
        <v>64</v>
      </c>
      <c r="GQ165">
        <v>163</v>
      </c>
      <c r="GR165">
        <v>2301.9775280898875</v>
      </c>
      <c r="GS165">
        <f t="shared" si="329"/>
        <v>1.2009328261723788</v>
      </c>
      <c r="GT165">
        <f t="shared" si="330"/>
        <v>2409.5017324813844</v>
      </c>
      <c r="GU165">
        <f t="shared" si="290"/>
        <v>11561.454530024384</v>
      </c>
      <c r="GZ165">
        <v>163</v>
      </c>
      <c r="HA165">
        <v>732.59375</v>
      </c>
      <c r="HB165">
        <f t="shared" si="331"/>
        <v>1.0448717948717949</v>
      </c>
      <c r="HC165">
        <f t="shared" si="332"/>
        <v>538.08364488132395</v>
      </c>
      <c r="HD165">
        <f t="shared" si="291"/>
        <v>37834.180993278409</v>
      </c>
      <c r="HI165">
        <v>163</v>
      </c>
      <c r="HJ165">
        <v>8</v>
      </c>
      <c r="HK165">
        <f t="shared" si="333"/>
        <v>0.58214285714285718</v>
      </c>
      <c r="HL165">
        <f t="shared" si="334"/>
        <v>0</v>
      </c>
      <c r="HM165">
        <f t="shared" si="292"/>
        <v>64</v>
      </c>
      <c r="HR165">
        <v>242</v>
      </c>
      <c r="HS165">
        <v>1121.1788835461875</v>
      </c>
      <c r="HT165" t="e">
        <f t="shared" si="335"/>
        <v>#DIV/0!</v>
      </c>
      <c r="HU165" t="e">
        <f t="shared" si="336"/>
        <v>#NUM!</v>
      </c>
      <c r="HV165" t="e">
        <f t="shared" si="293"/>
        <v>#NUM!</v>
      </c>
      <c r="IA165">
        <v>163</v>
      </c>
      <c r="IB165">
        <v>0</v>
      </c>
      <c r="IC165">
        <f t="shared" si="337"/>
        <v>0.25001990317939049</v>
      </c>
      <c r="ID165">
        <f t="shared" si="338"/>
        <v>0</v>
      </c>
      <c r="IE165">
        <f t="shared" si="294"/>
        <v>0</v>
      </c>
      <c r="IJ165">
        <v>163</v>
      </c>
      <c r="IK165">
        <v>-20.100000000000001</v>
      </c>
      <c r="IL165">
        <f t="shared" si="339"/>
        <v>0.22705506199579695</v>
      </c>
      <c r="IM165">
        <f t="shared" si="340"/>
        <v>0</v>
      </c>
      <c r="IN165">
        <f t="shared" si="295"/>
        <v>404.01000000000005</v>
      </c>
      <c r="KK165">
        <v>163</v>
      </c>
      <c r="KL165">
        <v>68.099999999999994</v>
      </c>
      <c r="KM165">
        <f t="shared" si="345"/>
        <v>0.88455518936035338</v>
      </c>
      <c r="KN165">
        <f t="shared" si="346"/>
        <v>0</v>
      </c>
      <c r="KO165">
        <f t="shared" si="297"/>
        <v>4637.6099999999997</v>
      </c>
      <c r="KT165">
        <v>163</v>
      </c>
      <c r="KU165">
        <v>46.590196078431219</v>
      </c>
      <c r="KV165">
        <f t="shared" si="347"/>
        <v>0.34130791539789634</v>
      </c>
      <c r="KW165">
        <f t="shared" si="348"/>
        <v>0</v>
      </c>
      <c r="KX165">
        <f t="shared" si="298"/>
        <v>2170.6463706266677</v>
      </c>
      <c r="LC165">
        <v>163</v>
      </c>
      <c r="LD165">
        <v>13</v>
      </c>
      <c r="LE165">
        <f t="shared" si="349"/>
        <v>0.17448920945397195</v>
      </c>
      <c r="LF165">
        <f t="shared" si="350"/>
        <v>0</v>
      </c>
      <c r="LG165">
        <f t="shared" si="299"/>
        <v>169</v>
      </c>
      <c r="LP165">
        <f t="shared" si="300"/>
        <v>0</v>
      </c>
      <c r="LY165">
        <f t="shared" si="301"/>
        <v>0</v>
      </c>
      <c r="MH165">
        <f t="shared" si="302"/>
        <v>0</v>
      </c>
      <c r="MM165">
        <v>163</v>
      </c>
      <c r="MN165">
        <v>-12</v>
      </c>
      <c r="MO165">
        <f t="shared" si="353"/>
        <v>0.71427087929800093</v>
      </c>
      <c r="MP165">
        <f t="shared" si="354"/>
        <v>0</v>
      </c>
      <c r="MQ165">
        <f t="shared" si="303"/>
        <v>144</v>
      </c>
      <c r="MZ165">
        <f t="shared" si="304"/>
        <v>0</v>
      </c>
      <c r="NI165">
        <f t="shared" si="305"/>
        <v>0</v>
      </c>
      <c r="NR165">
        <f t="shared" si="306"/>
        <v>0</v>
      </c>
      <c r="NW165">
        <v>163</v>
      </c>
      <c r="NX165">
        <v>584.80505050505042</v>
      </c>
      <c r="NY165" t="e">
        <f t="shared" si="355"/>
        <v>#DIV/0!</v>
      </c>
      <c r="NZ165" t="e">
        <f t="shared" si="356"/>
        <v>#NUM!</v>
      </c>
      <c r="OA165" t="e">
        <f t="shared" si="307"/>
        <v>#NUM!</v>
      </c>
      <c r="OF165">
        <v>163</v>
      </c>
      <c r="OG165">
        <f>132-(136)</f>
        <v>-4</v>
      </c>
      <c r="OH165">
        <f t="shared" si="357"/>
        <v>0.20915266123728224</v>
      </c>
      <c r="OI165">
        <f t="shared" si="358"/>
        <v>0</v>
      </c>
      <c r="OJ165">
        <f t="shared" si="308"/>
        <v>16</v>
      </c>
      <c r="OO165">
        <v>163</v>
      </c>
      <c r="OP165">
        <v>0</v>
      </c>
      <c r="OQ165">
        <f t="shared" si="359"/>
        <v>0.21606939287715266</v>
      </c>
      <c r="OR165">
        <f t="shared" si="360"/>
        <v>0</v>
      </c>
      <c r="OS165">
        <f t="shared" si="309"/>
        <v>0</v>
      </c>
      <c r="PB165">
        <f t="shared" si="310"/>
        <v>0</v>
      </c>
      <c r="PK165">
        <f t="shared" si="311"/>
        <v>0</v>
      </c>
      <c r="QC165">
        <f t="shared" si="312"/>
        <v>0</v>
      </c>
      <c r="QL165">
        <f t="shared" si="313"/>
        <v>0</v>
      </c>
    </row>
    <row r="166" spans="10:454" x14ac:dyDescent="0.25">
      <c r="J166">
        <v>164</v>
      </c>
      <c r="K166">
        <v>3340</v>
      </c>
      <c r="L166">
        <f t="shared" si="314"/>
        <v>1.3491403632164269</v>
      </c>
      <c r="M166">
        <f t="shared" si="315"/>
        <v>4186.7440282129664</v>
      </c>
      <c r="BL166">
        <v>164</v>
      </c>
      <c r="BM166">
        <v>-8</v>
      </c>
      <c r="BN166">
        <f t="shared" si="319"/>
        <v>0.75068693232515094</v>
      </c>
      <c r="BO166">
        <f t="shared" si="320"/>
        <v>0</v>
      </c>
      <c r="BP166">
        <f t="shared" si="285"/>
        <v>64</v>
      </c>
      <c r="CV166">
        <v>164</v>
      </c>
      <c r="CW166">
        <v>1549.6849999999997</v>
      </c>
      <c r="CX166">
        <f t="shared" si="321"/>
        <v>1.1429131021665457</v>
      </c>
      <c r="CY166">
        <f t="shared" si="322"/>
        <v>1713.7536649644605</v>
      </c>
      <c r="CZ166">
        <f t="shared" si="286"/>
        <v>26918.526823220494</v>
      </c>
      <c r="DE166">
        <v>164</v>
      </c>
      <c r="DF166">
        <v>0</v>
      </c>
      <c r="DG166">
        <f t="shared" si="323"/>
        <v>0.42516095773081664</v>
      </c>
      <c r="DH166">
        <f t="shared" si="324"/>
        <v>0</v>
      </c>
      <c r="DI166">
        <f t="shared" si="287"/>
        <v>0</v>
      </c>
      <c r="EX166">
        <v>164</v>
      </c>
      <c r="EY166">
        <v>19.999999999999993</v>
      </c>
      <c r="EZ166">
        <f t="shared" si="327"/>
        <v>0.52806629254293669</v>
      </c>
      <c r="FA166">
        <f t="shared" si="328"/>
        <v>0</v>
      </c>
      <c r="FB166">
        <f t="shared" si="289"/>
        <v>399.99999999999972</v>
      </c>
      <c r="GQ166">
        <v>164</v>
      </c>
      <c r="GR166">
        <v>2351.9775280898875</v>
      </c>
      <c r="GS166">
        <f t="shared" si="329"/>
        <v>1.2083005122225161</v>
      </c>
      <c r="GT166">
        <f t="shared" si="330"/>
        <v>2497.8519171692515</v>
      </c>
      <c r="GU166">
        <f t="shared" si="290"/>
        <v>21279.337389277651</v>
      </c>
      <c r="GZ166">
        <v>164</v>
      </c>
      <c r="HA166">
        <v>787.59375</v>
      </c>
      <c r="HB166">
        <f t="shared" si="331"/>
        <v>1.0512820512820513</v>
      </c>
      <c r="HC166">
        <f t="shared" si="332"/>
        <v>614.95273700722737</v>
      </c>
      <c r="HD166">
        <f t="shared" si="291"/>
        <v>29804.919367170689</v>
      </c>
      <c r="HI166">
        <v>164</v>
      </c>
      <c r="HJ166">
        <v>8</v>
      </c>
      <c r="HK166">
        <f t="shared" si="333"/>
        <v>0.58571428571428574</v>
      </c>
      <c r="HL166">
        <f t="shared" si="334"/>
        <v>0</v>
      </c>
      <c r="HM166">
        <f t="shared" si="292"/>
        <v>64</v>
      </c>
      <c r="HR166">
        <v>243</v>
      </c>
      <c r="HS166">
        <v>1158.942025296039</v>
      </c>
      <c r="HT166" t="e">
        <f t="shared" si="335"/>
        <v>#DIV/0!</v>
      </c>
      <c r="HU166" t="e">
        <f t="shared" si="336"/>
        <v>#NUM!</v>
      </c>
      <c r="HV166" t="e">
        <f t="shared" si="293"/>
        <v>#NUM!</v>
      </c>
      <c r="IA166">
        <v>164</v>
      </c>
      <c r="IB166">
        <v>0</v>
      </c>
      <c r="IC166">
        <f t="shared" si="337"/>
        <v>0.2515537676160739</v>
      </c>
      <c r="ID166">
        <f t="shared" si="338"/>
        <v>0</v>
      </c>
      <c r="IE166">
        <f t="shared" si="294"/>
        <v>0</v>
      </c>
      <c r="IJ166">
        <v>164</v>
      </c>
      <c r="IK166">
        <v>-20.100000000000001</v>
      </c>
      <c r="IL166">
        <f t="shared" si="339"/>
        <v>0.22844803783626197</v>
      </c>
      <c r="IM166">
        <f t="shared" si="340"/>
        <v>0</v>
      </c>
      <c r="IN166">
        <f t="shared" si="295"/>
        <v>404.01000000000005</v>
      </c>
      <c r="KK166">
        <v>164</v>
      </c>
      <c r="KL166">
        <v>96.2</v>
      </c>
      <c r="KM166">
        <f t="shared" si="345"/>
        <v>0.88998190831348434</v>
      </c>
      <c r="KN166">
        <f t="shared" si="346"/>
        <v>0</v>
      </c>
      <c r="KO166">
        <f t="shared" si="297"/>
        <v>9254.44</v>
      </c>
      <c r="KT166">
        <v>164</v>
      </c>
      <c r="KU166">
        <v>-37.209803921568778</v>
      </c>
      <c r="KV166">
        <f t="shared" si="347"/>
        <v>0.34340182898929444</v>
      </c>
      <c r="KW166">
        <f t="shared" si="348"/>
        <v>0</v>
      </c>
      <c r="KX166">
        <f t="shared" si="298"/>
        <v>1384.5695078815952</v>
      </c>
      <c r="LC166">
        <v>164</v>
      </c>
      <c r="LD166">
        <v>4</v>
      </c>
      <c r="LE166">
        <f t="shared" si="349"/>
        <v>0.17555969540154234</v>
      </c>
      <c r="LF166">
        <f t="shared" si="350"/>
        <v>0</v>
      </c>
      <c r="LG166">
        <f t="shared" si="299"/>
        <v>16</v>
      </c>
      <c r="LP166">
        <f t="shared" si="300"/>
        <v>0</v>
      </c>
      <c r="LY166">
        <f t="shared" si="301"/>
        <v>0</v>
      </c>
      <c r="MH166">
        <f t="shared" si="302"/>
        <v>0</v>
      </c>
      <c r="MM166">
        <v>164</v>
      </c>
      <c r="MN166">
        <v>-12</v>
      </c>
      <c r="MO166">
        <f t="shared" si="353"/>
        <v>0.71865290923234448</v>
      </c>
      <c r="MP166">
        <f t="shared" si="354"/>
        <v>0</v>
      </c>
      <c r="MQ166">
        <f t="shared" si="303"/>
        <v>144</v>
      </c>
      <c r="MZ166">
        <f t="shared" si="304"/>
        <v>0</v>
      </c>
      <c r="NI166">
        <f t="shared" si="305"/>
        <v>0</v>
      </c>
      <c r="NR166">
        <f t="shared" si="306"/>
        <v>0</v>
      </c>
      <c r="NW166">
        <v>164</v>
      </c>
      <c r="NX166">
        <v>624.80505050505042</v>
      </c>
      <c r="NY166" t="e">
        <f t="shared" si="355"/>
        <v>#DIV/0!</v>
      </c>
      <c r="NZ166" t="e">
        <f t="shared" si="356"/>
        <v>#NUM!</v>
      </c>
      <c r="OA166" t="e">
        <f t="shared" si="307"/>
        <v>#NUM!</v>
      </c>
      <c r="OF166">
        <v>164</v>
      </c>
      <c r="OG166">
        <f>169-(136)</f>
        <v>33</v>
      </c>
      <c r="OH166">
        <f t="shared" si="357"/>
        <v>0.21043580639824716</v>
      </c>
      <c r="OI166">
        <f t="shared" si="358"/>
        <v>0</v>
      </c>
      <c r="OJ166">
        <f t="shared" si="308"/>
        <v>1089</v>
      </c>
      <c r="OO166">
        <v>164</v>
      </c>
      <c r="OP166">
        <v>0</v>
      </c>
      <c r="OQ166">
        <f t="shared" si="359"/>
        <v>0.21739497197455851</v>
      </c>
      <c r="OR166">
        <f t="shared" si="360"/>
        <v>0</v>
      </c>
      <c r="OS166">
        <f t="shared" si="309"/>
        <v>0</v>
      </c>
      <c r="PB166">
        <f t="shared" si="310"/>
        <v>0</v>
      </c>
      <c r="PK166">
        <f t="shared" si="311"/>
        <v>0</v>
      </c>
      <c r="QC166">
        <f t="shared" si="312"/>
        <v>0</v>
      </c>
      <c r="QL166">
        <f t="shared" si="313"/>
        <v>0</v>
      </c>
    </row>
    <row r="167" spans="10:454" x14ac:dyDescent="0.25">
      <c r="J167">
        <v>165</v>
      </c>
      <c r="K167">
        <v>3410</v>
      </c>
      <c r="L167">
        <f t="shared" si="314"/>
        <v>1.3573668288457954</v>
      </c>
      <c r="M167">
        <f t="shared" si="315"/>
        <v>4285.392335529149</v>
      </c>
      <c r="BL167">
        <v>165</v>
      </c>
      <c r="BM167">
        <v>-12.100000000000001</v>
      </c>
      <c r="BN167">
        <f t="shared" si="319"/>
        <v>0.75526429166859688</v>
      </c>
      <c r="BO167">
        <f t="shared" si="320"/>
        <v>0</v>
      </c>
      <c r="BP167">
        <f t="shared" si="285"/>
        <v>146.41000000000003</v>
      </c>
      <c r="CV167">
        <v>165</v>
      </c>
      <c r="CW167">
        <v>1659.6849999999997</v>
      </c>
      <c r="CX167">
        <f t="shared" si="321"/>
        <v>1.1498820844968294</v>
      </c>
      <c r="CY167">
        <f t="shared" si="322"/>
        <v>1797.3227627486397</v>
      </c>
      <c r="CZ167">
        <f t="shared" si="286"/>
        <v>18944.153734450898</v>
      </c>
      <c r="DE167">
        <v>165</v>
      </c>
      <c r="DF167">
        <v>0</v>
      </c>
      <c r="DG167">
        <f t="shared" si="323"/>
        <v>0.42775340259502892</v>
      </c>
      <c r="DH167">
        <f t="shared" si="324"/>
        <v>0</v>
      </c>
      <c r="DI167">
        <f t="shared" si="287"/>
        <v>0</v>
      </c>
      <c r="EX167">
        <v>165</v>
      </c>
      <c r="EY167">
        <v>4</v>
      </c>
      <c r="EZ167">
        <f t="shared" si="327"/>
        <v>0.53128620896088141</v>
      </c>
      <c r="FA167">
        <f t="shared" si="328"/>
        <v>0</v>
      </c>
      <c r="FB167">
        <f t="shared" si="289"/>
        <v>16</v>
      </c>
      <c r="GQ167">
        <v>165</v>
      </c>
      <c r="GR167">
        <v>2421.9775280898875</v>
      </c>
      <c r="GS167">
        <f t="shared" si="329"/>
        <v>1.2156681982726534</v>
      </c>
      <c r="GT167">
        <f t="shared" si="330"/>
        <v>2586.2021018571186</v>
      </c>
      <c r="GU167">
        <f t="shared" si="290"/>
        <v>26969.710629028712</v>
      </c>
      <c r="GZ167">
        <v>165</v>
      </c>
      <c r="HA167">
        <v>836.09375</v>
      </c>
      <c r="HB167">
        <f t="shared" si="331"/>
        <v>1.0576923076923077</v>
      </c>
      <c r="HC167">
        <f t="shared" si="332"/>
        <v>691.82182913313079</v>
      </c>
      <c r="HD167">
        <f t="shared" si="291"/>
        <v>20814.38715061617</v>
      </c>
      <c r="HI167">
        <v>165</v>
      </c>
      <c r="HJ167">
        <v>8</v>
      </c>
      <c r="HK167">
        <f t="shared" si="333"/>
        <v>0.5892857142857143</v>
      </c>
      <c r="HL167">
        <f t="shared" si="334"/>
        <v>0</v>
      </c>
      <c r="HM167">
        <f t="shared" si="292"/>
        <v>64</v>
      </c>
      <c r="HR167">
        <v>244</v>
      </c>
      <c r="HS167">
        <v>1188.7051670458895</v>
      </c>
      <c r="HT167" t="e">
        <f t="shared" si="335"/>
        <v>#DIV/0!</v>
      </c>
      <c r="HU167" t="e">
        <f t="shared" si="336"/>
        <v>#NUM!</v>
      </c>
      <c r="HV167" t="e">
        <f t="shared" si="293"/>
        <v>#NUM!</v>
      </c>
      <c r="IA167">
        <v>165</v>
      </c>
      <c r="IB167">
        <v>4</v>
      </c>
      <c r="IC167">
        <f t="shared" si="337"/>
        <v>0.25308763205275725</v>
      </c>
      <c r="ID167">
        <f t="shared" si="338"/>
        <v>0</v>
      </c>
      <c r="IE167">
        <f t="shared" si="294"/>
        <v>16</v>
      </c>
      <c r="IJ167">
        <v>165</v>
      </c>
      <c r="IK167">
        <v>-24.1</v>
      </c>
      <c r="IL167">
        <f t="shared" si="339"/>
        <v>0.22984101367672696</v>
      </c>
      <c r="IM167">
        <f t="shared" si="340"/>
        <v>0</v>
      </c>
      <c r="IN167">
        <f t="shared" si="295"/>
        <v>580.81000000000006</v>
      </c>
      <c r="KK167">
        <v>165</v>
      </c>
      <c r="KL167">
        <v>48.1</v>
      </c>
      <c r="KM167">
        <f t="shared" si="345"/>
        <v>0.8954086272666153</v>
      </c>
      <c r="KN167">
        <f t="shared" si="346"/>
        <v>0</v>
      </c>
      <c r="KO167">
        <f t="shared" si="297"/>
        <v>2313.61</v>
      </c>
      <c r="KT167">
        <v>165</v>
      </c>
      <c r="KU167">
        <v>-37.209803921568778</v>
      </c>
      <c r="KV167">
        <f t="shared" si="347"/>
        <v>0.3454957425806926</v>
      </c>
      <c r="KW167">
        <f t="shared" si="348"/>
        <v>0</v>
      </c>
      <c r="KX167">
        <f t="shared" si="298"/>
        <v>1384.5695078815952</v>
      </c>
      <c r="LC167">
        <v>165</v>
      </c>
      <c r="LD167">
        <v>4</v>
      </c>
      <c r="LE167">
        <f t="shared" si="349"/>
        <v>0.17663018134911271</v>
      </c>
      <c r="LF167">
        <f t="shared" si="350"/>
        <v>0</v>
      </c>
      <c r="LG167">
        <f t="shared" si="299"/>
        <v>16</v>
      </c>
      <c r="LP167">
        <f t="shared" si="300"/>
        <v>0</v>
      </c>
      <c r="LY167">
        <f t="shared" si="301"/>
        <v>0</v>
      </c>
      <c r="MH167">
        <f t="shared" si="302"/>
        <v>0</v>
      </c>
      <c r="MM167">
        <v>165</v>
      </c>
      <c r="MN167">
        <v>-12</v>
      </c>
      <c r="MO167">
        <f t="shared" si="353"/>
        <v>0.72303493916668804</v>
      </c>
      <c r="MP167">
        <f t="shared" si="354"/>
        <v>0</v>
      </c>
      <c r="MQ167">
        <f t="shared" si="303"/>
        <v>144</v>
      </c>
      <c r="MZ167">
        <f t="shared" si="304"/>
        <v>0</v>
      </c>
      <c r="NI167">
        <f t="shared" si="305"/>
        <v>0</v>
      </c>
      <c r="NR167">
        <f t="shared" si="306"/>
        <v>0</v>
      </c>
      <c r="NW167">
        <v>165</v>
      </c>
      <c r="NX167">
        <v>651.80505050505042</v>
      </c>
      <c r="NY167" t="e">
        <f t="shared" si="355"/>
        <v>#DIV/0!</v>
      </c>
      <c r="NZ167" t="e">
        <f t="shared" si="356"/>
        <v>#NUM!</v>
      </c>
      <c r="OA167" t="e">
        <f t="shared" si="307"/>
        <v>#NUM!</v>
      </c>
      <c r="OF167">
        <v>165</v>
      </c>
      <c r="OG167">
        <f>132-(136)</f>
        <v>-4</v>
      </c>
      <c r="OH167">
        <f t="shared" si="357"/>
        <v>0.21171895155921208</v>
      </c>
      <c r="OI167">
        <f t="shared" si="358"/>
        <v>0</v>
      </c>
      <c r="OJ167">
        <f t="shared" si="308"/>
        <v>16</v>
      </c>
      <c r="OO167">
        <v>165</v>
      </c>
      <c r="OP167">
        <v>0</v>
      </c>
      <c r="OQ167">
        <f t="shared" si="359"/>
        <v>0.21872055107196434</v>
      </c>
      <c r="OR167">
        <f t="shared" si="360"/>
        <v>0</v>
      </c>
      <c r="OS167">
        <f t="shared" si="309"/>
        <v>0</v>
      </c>
      <c r="PB167">
        <f t="shared" si="310"/>
        <v>0</v>
      </c>
      <c r="PK167">
        <f t="shared" si="311"/>
        <v>0</v>
      </c>
      <c r="QC167">
        <f t="shared" si="312"/>
        <v>0</v>
      </c>
      <c r="QL167">
        <f t="shared" si="313"/>
        <v>0</v>
      </c>
    </row>
    <row r="168" spans="10:454" x14ac:dyDescent="0.25">
      <c r="J168">
        <v>166</v>
      </c>
      <c r="K168">
        <v>3470</v>
      </c>
      <c r="L168">
        <f t="shared" si="314"/>
        <v>1.3655932944751639</v>
      </c>
      <c r="M168">
        <f t="shared" si="315"/>
        <v>4384.0406428453307</v>
      </c>
      <c r="BL168">
        <v>166</v>
      </c>
      <c r="BM168">
        <v>-8</v>
      </c>
      <c r="BN168">
        <f t="shared" si="319"/>
        <v>0.75984165101204293</v>
      </c>
      <c r="BO168">
        <f t="shared" si="320"/>
        <v>0</v>
      </c>
      <c r="BP168">
        <f t="shared" si="285"/>
        <v>64</v>
      </c>
      <c r="CV168">
        <v>166</v>
      </c>
      <c r="CW168">
        <v>1839.6849999999997</v>
      </c>
      <c r="CX168">
        <f t="shared" si="321"/>
        <v>1.1568510668271133</v>
      </c>
      <c r="CY168">
        <f t="shared" si="322"/>
        <v>1880.891860532819</v>
      </c>
      <c r="CZ168">
        <f t="shared" si="286"/>
        <v>1698.0053549712202</v>
      </c>
      <c r="DE168">
        <v>166</v>
      </c>
      <c r="DF168">
        <v>0</v>
      </c>
      <c r="DG168">
        <f t="shared" si="323"/>
        <v>0.43034584745924126</v>
      </c>
      <c r="DH168">
        <f t="shared" si="324"/>
        <v>0</v>
      </c>
      <c r="DI168">
        <f t="shared" si="287"/>
        <v>0</v>
      </c>
      <c r="EX168">
        <v>166</v>
      </c>
      <c r="EY168">
        <v>4</v>
      </c>
      <c r="EZ168">
        <f t="shared" si="327"/>
        <v>0.53450612537882614</v>
      </c>
      <c r="FA168">
        <f t="shared" si="328"/>
        <v>0</v>
      </c>
      <c r="FB168">
        <f t="shared" si="289"/>
        <v>16</v>
      </c>
      <c r="GQ168">
        <v>166</v>
      </c>
      <c r="GR168">
        <v>2471.9775280898875</v>
      </c>
      <c r="GS168">
        <f t="shared" si="329"/>
        <v>1.2230358843227906</v>
      </c>
      <c r="GT168">
        <f t="shared" si="330"/>
        <v>2674.5522865449852</v>
      </c>
      <c r="GU168">
        <f t="shared" si="290"/>
        <v>41036.532763141178</v>
      </c>
      <c r="GZ168">
        <v>166</v>
      </c>
      <c r="HA168">
        <v>907.59375</v>
      </c>
      <c r="HB168">
        <f t="shared" si="331"/>
        <v>1.0641025641025641</v>
      </c>
      <c r="HC168">
        <f t="shared" si="332"/>
        <v>768.69092125903421</v>
      </c>
      <c r="HD168">
        <f t="shared" si="291"/>
        <v>19293.995832242072</v>
      </c>
      <c r="HI168">
        <v>166</v>
      </c>
      <c r="HJ168">
        <v>8</v>
      </c>
      <c r="HK168">
        <f t="shared" si="333"/>
        <v>0.59285714285714286</v>
      </c>
      <c r="HL168">
        <f t="shared" si="334"/>
        <v>0</v>
      </c>
      <c r="HM168">
        <f t="shared" si="292"/>
        <v>64</v>
      </c>
      <c r="HR168">
        <v>245</v>
      </c>
      <c r="HS168">
        <v>1218.4683087957401</v>
      </c>
      <c r="HT168" t="e">
        <f t="shared" si="335"/>
        <v>#DIV/0!</v>
      </c>
      <c r="HU168" t="e">
        <f t="shared" si="336"/>
        <v>#NUM!</v>
      </c>
      <c r="HV168" t="e">
        <f t="shared" si="293"/>
        <v>#NUM!</v>
      </c>
      <c r="IA168">
        <v>166</v>
      </c>
      <c r="IB168">
        <v>4</v>
      </c>
      <c r="IC168">
        <f t="shared" si="337"/>
        <v>0.25462149648944066</v>
      </c>
      <c r="ID168">
        <f t="shared" si="338"/>
        <v>0</v>
      </c>
      <c r="IE168">
        <f t="shared" si="294"/>
        <v>16</v>
      </c>
      <c r="IJ168">
        <v>166</v>
      </c>
      <c r="IK168">
        <v>-20.100000000000001</v>
      </c>
      <c r="IL168">
        <f t="shared" si="339"/>
        <v>0.23123398951719198</v>
      </c>
      <c r="IM168">
        <f t="shared" si="340"/>
        <v>0</v>
      </c>
      <c r="IN168">
        <f t="shared" si="295"/>
        <v>404.01000000000005</v>
      </c>
      <c r="KK168">
        <v>166</v>
      </c>
      <c r="KL168">
        <v>88.2</v>
      </c>
      <c r="KM168">
        <f t="shared" si="345"/>
        <v>0.90083534621974637</v>
      </c>
      <c r="KN168">
        <f t="shared" si="346"/>
        <v>0</v>
      </c>
      <c r="KO168">
        <f t="shared" si="297"/>
        <v>7779.2400000000007</v>
      </c>
      <c r="KT168">
        <v>166</v>
      </c>
      <c r="KU168">
        <v>-25.409803921568781</v>
      </c>
      <c r="KV168">
        <f t="shared" si="347"/>
        <v>0.34758965617209076</v>
      </c>
      <c r="KW168">
        <f t="shared" si="348"/>
        <v>0</v>
      </c>
      <c r="KX168">
        <f t="shared" si="298"/>
        <v>645.65813533257221</v>
      </c>
      <c r="LC168">
        <v>166</v>
      </c>
      <c r="LD168">
        <v>21</v>
      </c>
      <c r="LE168">
        <f t="shared" si="349"/>
        <v>0.1777006672966831</v>
      </c>
      <c r="LF168">
        <f t="shared" si="350"/>
        <v>0</v>
      </c>
      <c r="LG168">
        <f t="shared" si="299"/>
        <v>441</v>
      </c>
      <c r="LP168">
        <f t="shared" si="300"/>
        <v>0</v>
      </c>
      <c r="LY168">
        <f t="shared" si="301"/>
        <v>0</v>
      </c>
      <c r="MH168">
        <f t="shared" si="302"/>
        <v>0</v>
      </c>
      <c r="MM168">
        <v>166</v>
      </c>
      <c r="MN168">
        <v>-12</v>
      </c>
      <c r="MO168">
        <f t="shared" si="353"/>
        <v>0.7274169691010316</v>
      </c>
      <c r="MP168">
        <f t="shared" si="354"/>
        <v>0</v>
      </c>
      <c r="MQ168">
        <f t="shared" si="303"/>
        <v>144</v>
      </c>
      <c r="MZ168">
        <f t="shared" si="304"/>
        <v>0</v>
      </c>
      <c r="NI168">
        <f t="shared" si="305"/>
        <v>0</v>
      </c>
      <c r="NR168">
        <f t="shared" si="306"/>
        <v>0</v>
      </c>
      <c r="NW168">
        <v>166</v>
      </c>
      <c r="NX168">
        <v>661.80505050505042</v>
      </c>
      <c r="NY168" t="e">
        <f t="shared" si="355"/>
        <v>#DIV/0!</v>
      </c>
      <c r="NZ168" t="e">
        <f t="shared" si="356"/>
        <v>#NUM!</v>
      </c>
      <c r="OA168" t="e">
        <f t="shared" si="307"/>
        <v>#NUM!</v>
      </c>
      <c r="OF168">
        <v>166</v>
      </c>
      <c r="OG168">
        <f>128-(136)</f>
        <v>-8</v>
      </c>
      <c r="OH168">
        <f t="shared" si="357"/>
        <v>0.21300209672017703</v>
      </c>
      <c r="OI168">
        <f t="shared" si="358"/>
        <v>0</v>
      </c>
      <c r="OJ168">
        <f t="shared" si="308"/>
        <v>64</v>
      </c>
      <c r="OO168">
        <v>166</v>
      </c>
      <c r="OP168">
        <v>31.9</v>
      </c>
      <c r="OQ168">
        <f t="shared" si="359"/>
        <v>0.22004613016937019</v>
      </c>
      <c r="OR168">
        <f t="shared" si="360"/>
        <v>0</v>
      </c>
      <c r="OS168">
        <f t="shared" si="309"/>
        <v>1017.6099999999999</v>
      </c>
      <c r="PB168">
        <f t="shared" si="310"/>
        <v>0</v>
      </c>
      <c r="PK168">
        <f t="shared" si="311"/>
        <v>0</v>
      </c>
      <c r="QC168">
        <f t="shared" si="312"/>
        <v>0</v>
      </c>
      <c r="QL168">
        <f t="shared" si="313"/>
        <v>0</v>
      </c>
    </row>
    <row r="169" spans="10:454" x14ac:dyDescent="0.25">
      <c r="J169">
        <v>167</v>
      </c>
      <c r="K169">
        <v>3540</v>
      </c>
      <c r="L169">
        <f t="shared" si="314"/>
        <v>1.3738197601045323</v>
      </c>
      <c r="M169">
        <f t="shared" si="315"/>
        <v>4482.6889501615133</v>
      </c>
      <c r="BL169">
        <v>167</v>
      </c>
      <c r="BM169">
        <v>-8</v>
      </c>
      <c r="BN169">
        <f t="shared" si="319"/>
        <v>0.76441901035548898</v>
      </c>
      <c r="BO169">
        <f t="shared" si="320"/>
        <v>0</v>
      </c>
      <c r="BP169">
        <f t="shared" si="285"/>
        <v>64</v>
      </c>
      <c r="CV169">
        <v>167</v>
      </c>
      <c r="CW169">
        <v>1979.6849999999997</v>
      </c>
      <c r="CX169">
        <f t="shared" si="321"/>
        <v>1.1638200491573971</v>
      </c>
      <c r="CY169">
        <f t="shared" si="322"/>
        <v>1964.4609583169984</v>
      </c>
      <c r="CZ169">
        <f t="shared" si="286"/>
        <v>231.77144516576288</v>
      </c>
      <c r="DE169">
        <v>167</v>
      </c>
      <c r="DF169">
        <v>0</v>
      </c>
      <c r="DG169">
        <f t="shared" si="323"/>
        <v>0.43293829232345354</v>
      </c>
      <c r="DH169">
        <f t="shared" si="324"/>
        <v>0</v>
      </c>
      <c r="DI169">
        <f t="shared" si="287"/>
        <v>0</v>
      </c>
      <c r="EX169">
        <v>167</v>
      </c>
      <c r="EY169">
        <v>4</v>
      </c>
      <c r="EZ169">
        <f t="shared" si="327"/>
        <v>0.53772604179677086</v>
      </c>
      <c r="FA169">
        <f t="shared" si="328"/>
        <v>0</v>
      </c>
      <c r="FB169">
        <f t="shared" si="289"/>
        <v>16</v>
      </c>
      <c r="GQ169">
        <v>167</v>
      </c>
      <c r="GR169">
        <v>2561.9775280898875</v>
      </c>
      <c r="GS169">
        <f t="shared" si="329"/>
        <v>1.2304035703729279</v>
      </c>
      <c r="GT169">
        <f t="shared" si="330"/>
        <v>2762.9024712328523</v>
      </c>
      <c r="GU169">
        <f t="shared" si="290"/>
        <v>40370.832777003649</v>
      </c>
      <c r="GZ169">
        <v>167</v>
      </c>
      <c r="HA169">
        <v>982.59375</v>
      </c>
      <c r="HB169">
        <f t="shared" si="331"/>
        <v>1.0705128205128205</v>
      </c>
      <c r="HC169">
        <f t="shared" si="332"/>
        <v>845.56001338493763</v>
      </c>
      <c r="HD169">
        <f t="shared" si="291"/>
        <v>18778.244970686283</v>
      </c>
      <c r="HI169">
        <v>167</v>
      </c>
      <c r="HJ169">
        <v>8</v>
      </c>
      <c r="HK169">
        <f t="shared" si="333"/>
        <v>0.59642857142857142</v>
      </c>
      <c r="HL169">
        <f t="shared" si="334"/>
        <v>0</v>
      </c>
      <c r="HM169">
        <f t="shared" si="292"/>
        <v>64</v>
      </c>
      <c r="HR169">
        <v>246</v>
      </c>
      <c r="HS169">
        <v>1264.2314505455925</v>
      </c>
      <c r="HT169" t="e">
        <f t="shared" si="335"/>
        <v>#DIV/0!</v>
      </c>
      <c r="HU169" t="e">
        <f t="shared" si="336"/>
        <v>#NUM!</v>
      </c>
      <c r="HV169" t="e">
        <f t="shared" si="293"/>
        <v>#NUM!</v>
      </c>
      <c r="IA169">
        <v>167</v>
      </c>
      <c r="IB169">
        <v>4</v>
      </c>
      <c r="IC169">
        <f t="shared" si="337"/>
        <v>0.25615536092612401</v>
      </c>
      <c r="ID169">
        <f t="shared" si="338"/>
        <v>0</v>
      </c>
      <c r="IE169">
        <f t="shared" si="294"/>
        <v>16</v>
      </c>
      <c r="IJ169">
        <v>167</v>
      </c>
      <c r="IK169">
        <v>-16.100000000000001</v>
      </c>
      <c r="IL169">
        <f t="shared" si="339"/>
        <v>0.23262696535765701</v>
      </c>
      <c r="IM169">
        <f t="shared" si="340"/>
        <v>0</v>
      </c>
      <c r="IN169">
        <f t="shared" si="295"/>
        <v>259.21000000000004</v>
      </c>
      <c r="KK169">
        <v>167</v>
      </c>
      <c r="KL169">
        <v>108</v>
      </c>
      <c r="KM169">
        <f t="shared" si="345"/>
        <v>0.90626206517287733</v>
      </c>
      <c r="KN169">
        <f t="shared" si="346"/>
        <v>0</v>
      </c>
      <c r="KO169">
        <f t="shared" si="297"/>
        <v>11664</v>
      </c>
      <c r="KT169">
        <v>167</v>
      </c>
      <c r="KU169">
        <v>26.590196078431219</v>
      </c>
      <c r="KV169">
        <f t="shared" si="347"/>
        <v>0.34968356976348886</v>
      </c>
      <c r="KW169">
        <f t="shared" si="348"/>
        <v>0</v>
      </c>
      <c r="KX169">
        <f t="shared" si="298"/>
        <v>707.03852748941904</v>
      </c>
      <c r="LC169">
        <v>167</v>
      </c>
      <c r="LD169">
        <v>8</v>
      </c>
      <c r="LE169">
        <f t="shared" si="349"/>
        <v>0.17877115324425347</v>
      </c>
      <c r="LF169">
        <f t="shared" si="350"/>
        <v>0</v>
      </c>
      <c r="LG169">
        <f t="shared" si="299"/>
        <v>64</v>
      </c>
      <c r="LP169">
        <f t="shared" si="300"/>
        <v>0</v>
      </c>
      <c r="LY169">
        <f t="shared" si="301"/>
        <v>0</v>
      </c>
      <c r="MH169">
        <f t="shared" si="302"/>
        <v>0</v>
      </c>
      <c r="MM169">
        <v>167</v>
      </c>
      <c r="MN169">
        <v>-12</v>
      </c>
      <c r="MO169">
        <f t="shared" si="353"/>
        <v>0.73179899903537515</v>
      </c>
      <c r="MP169">
        <f t="shared" si="354"/>
        <v>0</v>
      </c>
      <c r="MQ169">
        <f t="shared" si="303"/>
        <v>144</v>
      </c>
      <c r="MZ169">
        <f t="shared" si="304"/>
        <v>0</v>
      </c>
      <c r="NI169">
        <f t="shared" si="305"/>
        <v>0</v>
      </c>
      <c r="NR169">
        <f t="shared" si="306"/>
        <v>0</v>
      </c>
      <c r="NW169">
        <v>167</v>
      </c>
      <c r="NX169">
        <v>687.80505050505042</v>
      </c>
      <c r="NY169" t="e">
        <f t="shared" si="355"/>
        <v>#DIV/0!</v>
      </c>
      <c r="NZ169" t="e">
        <f t="shared" si="356"/>
        <v>#NUM!</v>
      </c>
      <c r="OA169" t="e">
        <f t="shared" si="307"/>
        <v>#NUM!</v>
      </c>
      <c r="OF169">
        <v>167</v>
      </c>
      <c r="OG169">
        <f>132-(136)</f>
        <v>-4</v>
      </c>
      <c r="OH169">
        <f t="shared" si="357"/>
        <v>0.21428524188114195</v>
      </c>
      <c r="OI169">
        <f t="shared" si="358"/>
        <v>0</v>
      </c>
      <c r="OJ169">
        <f t="shared" si="308"/>
        <v>16</v>
      </c>
      <c r="OO169">
        <v>167</v>
      </c>
      <c r="OP169">
        <v>0</v>
      </c>
      <c r="OQ169">
        <f t="shared" si="359"/>
        <v>0.22137170926677605</v>
      </c>
      <c r="OR169">
        <f t="shared" si="360"/>
        <v>0</v>
      </c>
      <c r="OS169">
        <f t="shared" si="309"/>
        <v>0</v>
      </c>
      <c r="PB169">
        <f t="shared" si="310"/>
        <v>0</v>
      </c>
      <c r="PK169">
        <f t="shared" si="311"/>
        <v>0</v>
      </c>
      <c r="QC169">
        <f t="shared" si="312"/>
        <v>0</v>
      </c>
      <c r="QL169">
        <f t="shared" si="313"/>
        <v>0</v>
      </c>
    </row>
    <row r="170" spans="10:454" x14ac:dyDescent="0.25">
      <c r="J170">
        <v>168</v>
      </c>
      <c r="K170">
        <v>3640</v>
      </c>
      <c r="L170">
        <f t="shared" si="314"/>
        <v>1.3820462257339008</v>
      </c>
      <c r="M170">
        <f t="shared" si="315"/>
        <v>4581.3372574776959</v>
      </c>
      <c r="BL170">
        <v>168</v>
      </c>
      <c r="BM170">
        <v>-12.100000000000001</v>
      </c>
      <c r="BN170">
        <f t="shared" si="319"/>
        <v>0.76899636969893503</v>
      </c>
      <c r="BO170">
        <f t="shared" si="320"/>
        <v>0</v>
      </c>
      <c r="BP170">
        <f t="shared" si="285"/>
        <v>146.41000000000003</v>
      </c>
      <c r="CV170">
        <v>168</v>
      </c>
      <c r="CW170">
        <v>2089.6849999999999</v>
      </c>
      <c r="CX170">
        <f t="shared" si="321"/>
        <v>1.170789031487681</v>
      </c>
      <c r="CY170">
        <f t="shared" si="322"/>
        <v>2048.0300561011777</v>
      </c>
      <c r="CZ170">
        <f t="shared" si="286"/>
        <v>1735.1343512140281</v>
      </c>
      <c r="DE170">
        <v>168</v>
      </c>
      <c r="DF170">
        <v>0</v>
      </c>
      <c r="DG170">
        <f t="shared" si="323"/>
        <v>0.43553073718766583</v>
      </c>
      <c r="DH170">
        <f t="shared" si="324"/>
        <v>0</v>
      </c>
      <c r="DI170">
        <f t="shared" si="287"/>
        <v>0</v>
      </c>
      <c r="EX170">
        <v>168</v>
      </c>
      <c r="EY170">
        <v>4</v>
      </c>
      <c r="EZ170">
        <f t="shared" si="327"/>
        <v>0.54094595821471558</v>
      </c>
      <c r="FA170">
        <f t="shared" si="328"/>
        <v>0</v>
      </c>
      <c r="FB170">
        <f t="shared" si="289"/>
        <v>16</v>
      </c>
      <c r="GQ170">
        <v>168</v>
      </c>
      <c r="GR170">
        <v>2671.9775280898875</v>
      </c>
      <c r="GS170">
        <f t="shared" si="329"/>
        <v>1.2377712564230652</v>
      </c>
      <c r="GT170">
        <f t="shared" si="330"/>
        <v>2851.2526559207195</v>
      </c>
      <c r="GU170">
        <f t="shared" si="290"/>
        <v>32139.571458761129</v>
      </c>
      <c r="GZ170">
        <v>168</v>
      </c>
      <c r="HA170">
        <v>1018.09375</v>
      </c>
      <c r="HB170">
        <f t="shared" si="331"/>
        <v>1.0769230769230769</v>
      </c>
      <c r="HC170">
        <f t="shared" si="332"/>
        <v>922.42910551084105</v>
      </c>
      <c r="HD170">
        <f t="shared" si="291"/>
        <v>9151.7242052371694</v>
      </c>
      <c r="HI170">
        <v>168</v>
      </c>
      <c r="HJ170">
        <v>8</v>
      </c>
      <c r="HK170">
        <f t="shared" si="333"/>
        <v>0.6</v>
      </c>
      <c r="HL170">
        <f t="shared" si="334"/>
        <v>0</v>
      </c>
      <c r="HM170">
        <f t="shared" si="292"/>
        <v>64</v>
      </c>
      <c r="HR170">
        <v>247</v>
      </c>
      <c r="HS170">
        <v>1281.8945922954431</v>
      </c>
      <c r="HT170" t="e">
        <f t="shared" si="335"/>
        <v>#DIV/0!</v>
      </c>
      <c r="HU170" t="e">
        <f t="shared" si="336"/>
        <v>#NUM!</v>
      </c>
      <c r="HV170" t="e">
        <f t="shared" si="293"/>
        <v>#NUM!</v>
      </c>
      <c r="IA170">
        <v>168</v>
      </c>
      <c r="IB170">
        <v>0</v>
      </c>
      <c r="IC170">
        <f t="shared" si="337"/>
        <v>0.25768922536280736</v>
      </c>
      <c r="ID170">
        <f t="shared" si="338"/>
        <v>0</v>
      </c>
      <c r="IE170">
        <f t="shared" si="294"/>
        <v>0</v>
      </c>
      <c r="IJ170">
        <v>168</v>
      </c>
      <c r="IK170">
        <v>-20.100000000000001</v>
      </c>
      <c r="IL170">
        <f t="shared" si="339"/>
        <v>0.234019941198122</v>
      </c>
      <c r="IM170">
        <f t="shared" si="340"/>
        <v>0</v>
      </c>
      <c r="IN170">
        <f t="shared" si="295"/>
        <v>404.01000000000005</v>
      </c>
      <c r="KK170">
        <v>168</v>
      </c>
      <c r="KL170">
        <v>140</v>
      </c>
      <c r="KM170">
        <f t="shared" si="345"/>
        <v>0.9116887841260084</v>
      </c>
      <c r="KN170">
        <f t="shared" si="346"/>
        <v>0</v>
      </c>
      <c r="KO170">
        <f t="shared" si="297"/>
        <v>19600</v>
      </c>
      <c r="KT170">
        <v>168</v>
      </c>
      <c r="KU170">
        <v>-33.609803921568783</v>
      </c>
      <c r="KV170">
        <f t="shared" si="347"/>
        <v>0.35177748335488701</v>
      </c>
      <c r="KW170">
        <f t="shared" si="348"/>
        <v>0</v>
      </c>
      <c r="KX170">
        <f t="shared" si="298"/>
        <v>1129.6189196463004</v>
      </c>
      <c r="LC170">
        <v>168</v>
      </c>
      <c r="LD170">
        <v>4</v>
      </c>
      <c r="LE170">
        <f t="shared" si="349"/>
        <v>0.17984163919182386</v>
      </c>
      <c r="LF170">
        <f t="shared" si="350"/>
        <v>0</v>
      </c>
      <c r="LG170">
        <f t="shared" si="299"/>
        <v>16</v>
      </c>
      <c r="LP170">
        <f t="shared" si="300"/>
        <v>0</v>
      </c>
      <c r="LY170">
        <f t="shared" si="301"/>
        <v>0</v>
      </c>
      <c r="MH170">
        <f t="shared" si="302"/>
        <v>0</v>
      </c>
      <c r="MM170">
        <v>168</v>
      </c>
      <c r="MN170">
        <v>-8</v>
      </c>
      <c r="MO170">
        <f t="shared" si="353"/>
        <v>0.73618102896971871</v>
      </c>
      <c r="MP170">
        <f t="shared" si="354"/>
        <v>0</v>
      </c>
      <c r="MQ170">
        <f t="shared" si="303"/>
        <v>64</v>
      </c>
      <c r="MZ170">
        <f t="shared" si="304"/>
        <v>0</v>
      </c>
      <c r="NI170">
        <f t="shared" si="305"/>
        <v>0</v>
      </c>
      <c r="NR170">
        <f t="shared" si="306"/>
        <v>0</v>
      </c>
      <c r="NW170">
        <v>168</v>
      </c>
      <c r="NX170">
        <v>724.80505050505042</v>
      </c>
      <c r="NY170" t="e">
        <f t="shared" si="355"/>
        <v>#DIV/0!</v>
      </c>
      <c r="NZ170" t="e">
        <f t="shared" si="356"/>
        <v>#NUM!</v>
      </c>
      <c r="OA170" t="e">
        <f t="shared" si="307"/>
        <v>#NUM!</v>
      </c>
      <c r="OF170">
        <v>168</v>
      </c>
      <c r="OG170">
        <f>128-(136)</f>
        <v>-8</v>
      </c>
      <c r="OH170">
        <f t="shared" si="357"/>
        <v>0.21556838704210687</v>
      </c>
      <c r="OI170">
        <f t="shared" si="358"/>
        <v>0</v>
      </c>
      <c r="OJ170">
        <f t="shared" si="308"/>
        <v>64</v>
      </c>
      <c r="OO170">
        <v>168</v>
      </c>
      <c r="OP170">
        <v>0</v>
      </c>
      <c r="OQ170">
        <f t="shared" si="359"/>
        <v>0.22269728836418187</v>
      </c>
      <c r="OR170">
        <f t="shared" si="360"/>
        <v>0</v>
      </c>
      <c r="OS170">
        <f t="shared" si="309"/>
        <v>0</v>
      </c>
      <c r="PB170">
        <f t="shared" si="310"/>
        <v>0</v>
      </c>
      <c r="PK170">
        <f t="shared" si="311"/>
        <v>0</v>
      </c>
      <c r="QC170">
        <f t="shared" si="312"/>
        <v>0</v>
      </c>
      <c r="QL170">
        <f t="shared" si="313"/>
        <v>0</v>
      </c>
    </row>
    <row r="171" spans="10:454" x14ac:dyDescent="0.25">
      <c r="J171">
        <v>169</v>
      </c>
      <c r="K171">
        <v>3710</v>
      </c>
      <c r="L171">
        <f t="shared" si="314"/>
        <v>1.3902726913632693</v>
      </c>
      <c r="M171">
        <f t="shared" si="315"/>
        <v>4679.9855647938784</v>
      </c>
      <c r="BL171">
        <v>169</v>
      </c>
      <c r="BM171">
        <v>-12.100000000000001</v>
      </c>
      <c r="BN171">
        <f t="shared" si="319"/>
        <v>0.77357372904238109</v>
      </c>
      <c r="BO171">
        <f t="shared" si="320"/>
        <v>0</v>
      </c>
      <c r="BP171">
        <f t="shared" si="285"/>
        <v>146.41000000000003</v>
      </c>
      <c r="CV171">
        <v>169</v>
      </c>
      <c r="CW171">
        <v>2179.6849999999999</v>
      </c>
      <c r="CX171">
        <f t="shared" si="321"/>
        <v>1.1777580138179649</v>
      </c>
      <c r="CY171">
        <f t="shared" si="322"/>
        <v>2131.5991538853568</v>
      </c>
      <c r="CZ171">
        <f t="shared" si="286"/>
        <v>2312.2485965611386</v>
      </c>
      <c r="DE171">
        <v>169</v>
      </c>
      <c r="DF171">
        <v>0</v>
      </c>
      <c r="DG171">
        <f t="shared" si="323"/>
        <v>0.43812318205187811</v>
      </c>
      <c r="DH171">
        <f t="shared" si="324"/>
        <v>0</v>
      </c>
      <c r="DI171">
        <f t="shared" si="287"/>
        <v>0</v>
      </c>
      <c r="EX171">
        <v>169</v>
      </c>
      <c r="EY171">
        <v>0</v>
      </c>
      <c r="EZ171">
        <f t="shared" si="327"/>
        <v>0.54416587463266031</v>
      </c>
      <c r="FA171">
        <f t="shared" si="328"/>
        <v>0</v>
      </c>
      <c r="FB171">
        <f t="shared" si="289"/>
        <v>0</v>
      </c>
      <c r="GQ171">
        <v>169</v>
      </c>
      <c r="GR171">
        <v>2751.9775280898875</v>
      </c>
      <c r="GS171">
        <f t="shared" si="329"/>
        <v>1.2451389424732024</v>
      </c>
      <c r="GT171">
        <f t="shared" si="330"/>
        <v>2939.6028406085866</v>
      </c>
      <c r="GU171">
        <f t="shared" si="290"/>
        <v>35203.257897739488</v>
      </c>
      <c r="GZ171">
        <v>169</v>
      </c>
      <c r="HA171">
        <v>1046.09375</v>
      </c>
      <c r="HB171">
        <f t="shared" si="331"/>
        <v>1.0833333333333333</v>
      </c>
      <c r="HC171">
        <f t="shared" si="332"/>
        <v>999.29819763674448</v>
      </c>
      <c r="HD171">
        <f t="shared" si="291"/>
        <v>2189.8237209821896</v>
      </c>
      <c r="HI171">
        <v>169</v>
      </c>
      <c r="HJ171">
        <v>8</v>
      </c>
      <c r="HK171">
        <f t="shared" si="333"/>
        <v>0.60357142857142854</v>
      </c>
      <c r="HL171">
        <f t="shared" si="334"/>
        <v>0</v>
      </c>
      <c r="HM171">
        <f t="shared" si="292"/>
        <v>64</v>
      </c>
      <c r="HR171">
        <v>248</v>
      </c>
      <c r="HS171">
        <v>1321.7577340452935</v>
      </c>
      <c r="HT171" t="e">
        <f t="shared" si="335"/>
        <v>#DIV/0!</v>
      </c>
      <c r="HU171" t="e">
        <f t="shared" si="336"/>
        <v>#NUM!</v>
      </c>
      <c r="HV171" t="e">
        <f t="shared" si="293"/>
        <v>#NUM!</v>
      </c>
      <c r="IA171">
        <v>169</v>
      </c>
      <c r="IB171">
        <v>-4</v>
      </c>
      <c r="IC171">
        <f t="shared" si="337"/>
        <v>0.25922308979949077</v>
      </c>
      <c r="ID171">
        <f t="shared" si="338"/>
        <v>0</v>
      </c>
      <c r="IE171">
        <f t="shared" si="294"/>
        <v>16</v>
      </c>
      <c r="IJ171">
        <v>169</v>
      </c>
      <c r="IK171">
        <v>-20.100000000000001</v>
      </c>
      <c r="IL171">
        <f t="shared" si="339"/>
        <v>0.23541291703858702</v>
      </c>
      <c r="IM171">
        <f t="shared" si="340"/>
        <v>0</v>
      </c>
      <c r="IN171">
        <f t="shared" si="295"/>
        <v>404.01000000000005</v>
      </c>
      <c r="KK171">
        <v>169</v>
      </c>
      <c r="KL171">
        <v>96.2</v>
      </c>
      <c r="KM171">
        <f t="shared" si="345"/>
        <v>0.91711550307913936</v>
      </c>
      <c r="KN171">
        <f t="shared" si="346"/>
        <v>0</v>
      </c>
      <c r="KO171">
        <f t="shared" si="297"/>
        <v>9254.44</v>
      </c>
      <c r="KT171">
        <v>169</v>
      </c>
      <c r="KU171">
        <v>-41.209803921568778</v>
      </c>
      <c r="KV171">
        <f t="shared" si="347"/>
        <v>0.35387139694628517</v>
      </c>
      <c r="KW171">
        <f t="shared" si="348"/>
        <v>0</v>
      </c>
      <c r="KX171">
        <f t="shared" si="298"/>
        <v>1698.2479392541454</v>
      </c>
      <c r="LC171">
        <v>169</v>
      </c>
      <c r="LD171">
        <v>8</v>
      </c>
      <c r="LE171">
        <f t="shared" si="349"/>
        <v>0.18091212513939423</v>
      </c>
      <c r="LF171">
        <f t="shared" si="350"/>
        <v>0</v>
      </c>
      <c r="LG171">
        <f t="shared" si="299"/>
        <v>64</v>
      </c>
      <c r="LP171">
        <f t="shared" si="300"/>
        <v>0</v>
      </c>
      <c r="LY171">
        <f t="shared" si="301"/>
        <v>0</v>
      </c>
      <c r="MH171">
        <f t="shared" si="302"/>
        <v>0</v>
      </c>
      <c r="MM171">
        <v>169</v>
      </c>
      <c r="MN171">
        <v>-12</v>
      </c>
      <c r="MO171">
        <f t="shared" si="353"/>
        <v>0.74056305890406227</v>
      </c>
      <c r="MP171">
        <f t="shared" si="354"/>
        <v>0</v>
      </c>
      <c r="MQ171">
        <f t="shared" si="303"/>
        <v>144</v>
      </c>
      <c r="MZ171">
        <f t="shared" si="304"/>
        <v>0</v>
      </c>
      <c r="NI171">
        <f t="shared" si="305"/>
        <v>0</v>
      </c>
      <c r="NR171">
        <f t="shared" si="306"/>
        <v>0</v>
      </c>
      <c r="NW171">
        <v>169</v>
      </c>
      <c r="NX171">
        <v>761.80505050505042</v>
      </c>
      <c r="NY171" t="e">
        <f t="shared" si="355"/>
        <v>#DIV/0!</v>
      </c>
      <c r="NZ171" t="e">
        <f t="shared" si="356"/>
        <v>#NUM!</v>
      </c>
      <c r="OA171" t="e">
        <f t="shared" si="307"/>
        <v>#NUM!</v>
      </c>
      <c r="OF171">
        <v>169</v>
      </c>
      <c r="OG171">
        <f>124-(136)</f>
        <v>-12</v>
      </c>
      <c r="OH171">
        <f t="shared" si="357"/>
        <v>0.2168515322030718</v>
      </c>
      <c r="OI171">
        <f t="shared" si="358"/>
        <v>0</v>
      </c>
      <c r="OJ171">
        <f t="shared" si="308"/>
        <v>144</v>
      </c>
      <c r="OO171">
        <v>169</v>
      </c>
      <c r="OP171">
        <v>0</v>
      </c>
      <c r="OQ171">
        <f t="shared" si="359"/>
        <v>0.22402286746158773</v>
      </c>
      <c r="OR171">
        <f t="shared" si="360"/>
        <v>0</v>
      </c>
      <c r="OS171">
        <f t="shared" si="309"/>
        <v>0</v>
      </c>
      <c r="PB171">
        <f t="shared" si="310"/>
        <v>0</v>
      </c>
      <c r="PK171">
        <f t="shared" si="311"/>
        <v>0</v>
      </c>
      <c r="QC171">
        <f t="shared" si="312"/>
        <v>0</v>
      </c>
      <c r="QL171">
        <f t="shared" si="313"/>
        <v>0</v>
      </c>
    </row>
    <row r="172" spans="10:454" x14ac:dyDescent="0.25">
      <c r="J172">
        <v>170</v>
      </c>
      <c r="K172">
        <v>3740</v>
      </c>
      <c r="L172">
        <f t="shared" si="314"/>
        <v>1.3984991569926377</v>
      </c>
      <c r="M172">
        <f t="shared" si="315"/>
        <v>4778.6338721100601</v>
      </c>
      <c r="BL172">
        <v>170</v>
      </c>
      <c r="BM172">
        <v>-8</v>
      </c>
      <c r="BN172">
        <f t="shared" si="319"/>
        <v>0.77815108838582714</v>
      </c>
      <c r="BO172">
        <f t="shared" si="320"/>
        <v>0</v>
      </c>
      <c r="BP172">
        <f t="shared" si="285"/>
        <v>64</v>
      </c>
      <c r="CV172">
        <v>170</v>
      </c>
      <c r="CW172">
        <v>2309.6849999999999</v>
      </c>
      <c r="CX172">
        <f t="shared" si="321"/>
        <v>1.1847269961482485</v>
      </c>
      <c r="CY172">
        <f t="shared" si="322"/>
        <v>2215.1682516695359</v>
      </c>
      <c r="CZ172">
        <f t="shared" si="286"/>
        <v>8933.4157149642688</v>
      </c>
      <c r="DE172">
        <v>170</v>
      </c>
      <c r="DF172">
        <v>0</v>
      </c>
      <c r="DG172">
        <f t="shared" si="323"/>
        <v>0.4407156269160904</v>
      </c>
      <c r="DH172">
        <f t="shared" si="324"/>
        <v>0</v>
      </c>
      <c r="DI172">
        <f t="shared" si="287"/>
        <v>0</v>
      </c>
      <c r="EX172">
        <v>170</v>
      </c>
      <c r="EY172">
        <v>71.900000000000006</v>
      </c>
      <c r="EZ172">
        <f t="shared" si="327"/>
        <v>0.54738579105060503</v>
      </c>
      <c r="FA172">
        <f t="shared" si="328"/>
        <v>0</v>
      </c>
      <c r="FB172">
        <f t="shared" si="289"/>
        <v>5169.6100000000006</v>
      </c>
      <c r="GQ172">
        <v>170</v>
      </c>
      <c r="GR172">
        <v>2871.9775280898875</v>
      </c>
      <c r="GS172">
        <f t="shared" si="329"/>
        <v>1.2525066285233397</v>
      </c>
      <c r="GT172">
        <f t="shared" si="330"/>
        <v>3027.9530252964532</v>
      </c>
      <c r="GU172">
        <f t="shared" si="290"/>
        <v>24328.355728835388</v>
      </c>
      <c r="GZ172">
        <v>170</v>
      </c>
      <c r="HA172">
        <v>1093.09375</v>
      </c>
      <c r="HB172">
        <f t="shared" si="331"/>
        <v>1.0897435897435896</v>
      </c>
      <c r="HC172">
        <f t="shared" si="332"/>
        <v>1076.1672897626479</v>
      </c>
      <c r="HD172">
        <f t="shared" si="291"/>
        <v>286.5050561666618</v>
      </c>
      <c r="HI172">
        <v>170</v>
      </c>
      <c r="HJ172">
        <v>8</v>
      </c>
      <c r="HK172">
        <f t="shared" si="333"/>
        <v>0.6071428571428571</v>
      </c>
      <c r="HL172">
        <f t="shared" si="334"/>
        <v>0</v>
      </c>
      <c r="HM172">
        <f t="shared" si="292"/>
        <v>64</v>
      </c>
      <c r="HR172">
        <v>249</v>
      </c>
      <c r="HS172">
        <v>1355.5208757951441</v>
      </c>
      <c r="HT172" t="e">
        <f t="shared" si="335"/>
        <v>#DIV/0!</v>
      </c>
      <c r="HU172" t="e">
        <f t="shared" si="336"/>
        <v>#NUM!</v>
      </c>
      <c r="HV172" t="e">
        <f t="shared" si="293"/>
        <v>#NUM!</v>
      </c>
      <c r="IA172">
        <v>170</v>
      </c>
      <c r="IB172">
        <v>4</v>
      </c>
      <c r="IC172">
        <f t="shared" si="337"/>
        <v>0.26075695423617412</v>
      </c>
      <c r="ID172">
        <f t="shared" si="338"/>
        <v>0</v>
      </c>
      <c r="IE172">
        <f t="shared" si="294"/>
        <v>16</v>
      </c>
      <c r="IJ172">
        <v>170</v>
      </c>
      <c r="IK172">
        <v>-20.100000000000001</v>
      </c>
      <c r="IL172">
        <f t="shared" si="339"/>
        <v>0.23680589287905204</v>
      </c>
      <c r="IM172">
        <f t="shared" si="340"/>
        <v>0</v>
      </c>
      <c r="IN172">
        <f t="shared" si="295"/>
        <v>404.01000000000005</v>
      </c>
      <c r="KK172">
        <v>170</v>
      </c>
      <c r="KL172">
        <v>112</v>
      </c>
      <c r="KM172">
        <f t="shared" si="345"/>
        <v>0.92254222203227032</v>
      </c>
      <c r="KN172">
        <f t="shared" si="346"/>
        <v>0</v>
      </c>
      <c r="KO172">
        <f t="shared" si="297"/>
        <v>12544</v>
      </c>
      <c r="KT172">
        <v>170</v>
      </c>
      <c r="KU172">
        <v>22.590196078431219</v>
      </c>
      <c r="KV172">
        <f t="shared" si="347"/>
        <v>0.35596531053768327</v>
      </c>
      <c r="KW172">
        <f t="shared" si="348"/>
        <v>0</v>
      </c>
      <c r="KX172">
        <f t="shared" si="298"/>
        <v>510.31695886196923</v>
      </c>
      <c r="LC172">
        <v>170</v>
      </c>
      <c r="LD172">
        <v>8</v>
      </c>
      <c r="LE172">
        <f t="shared" si="349"/>
        <v>0.18198261108696462</v>
      </c>
      <c r="LF172">
        <f t="shared" si="350"/>
        <v>0</v>
      </c>
      <c r="LG172">
        <f t="shared" si="299"/>
        <v>64</v>
      </c>
      <c r="LP172">
        <f t="shared" si="300"/>
        <v>0</v>
      </c>
      <c r="LY172">
        <f t="shared" si="301"/>
        <v>0</v>
      </c>
      <c r="MH172">
        <f t="shared" si="302"/>
        <v>0</v>
      </c>
      <c r="MM172">
        <v>170</v>
      </c>
      <c r="MN172">
        <v>-8</v>
      </c>
      <c r="MO172">
        <f t="shared" si="353"/>
        <v>0.74494508883840582</v>
      </c>
      <c r="MP172">
        <f t="shared" si="354"/>
        <v>0</v>
      </c>
      <c r="MQ172">
        <f t="shared" si="303"/>
        <v>64</v>
      </c>
      <c r="MZ172">
        <f t="shared" si="304"/>
        <v>0</v>
      </c>
      <c r="NI172">
        <f t="shared" si="305"/>
        <v>0</v>
      </c>
      <c r="NR172">
        <f t="shared" si="306"/>
        <v>0</v>
      </c>
      <c r="NW172">
        <v>170</v>
      </c>
      <c r="NX172">
        <v>798.80505050505042</v>
      </c>
      <c r="NY172" t="e">
        <f t="shared" si="355"/>
        <v>#DIV/0!</v>
      </c>
      <c r="NZ172" t="e">
        <f t="shared" si="356"/>
        <v>#NUM!</v>
      </c>
      <c r="OA172" t="e">
        <f t="shared" si="307"/>
        <v>#NUM!</v>
      </c>
      <c r="OF172">
        <v>170</v>
      </c>
      <c r="OG172">
        <f>128-(136)</f>
        <v>-8</v>
      </c>
      <c r="OH172">
        <f t="shared" si="357"/>
        <v>0.21813467736403672</v>
      </c>
      <c r="OI172">
        <f t="shared" si="358"/>
        <v>0</v>
      </c>
      <c r="OJ172">
        <f t="shared" si="308"/>
        <v>64</v>
      </c>
      <c r="OO172">
        <v>170</v>
      </c>
      <c r="OP172">
        <v>12</v>
      </c>
      <c r="OQ172">
        <f t="shared" si="359"/>
        <v>0.22534844655899358</v>
      </c>
      <c r="OR172">
        <f t="shared" si="360"/>
        <v>0</v>
      </c>
      <c r="OS172">
        <f t="shared" si="309"/>
        <v>144</v>
      </c>
      <c r="PB172">
        <f t="shared" si="310"/>
        <v>0</v>
      </c>
      <c r="PK172">
        <f t="shared" si="311"/>
        <v>0</v>
      </c>
      <c r="QC172">
        <f t="shared" si="312"/>
        <v>0</v>
      </c>
      <c r="QL172">
        <f t="shared" si="313"/>
        <v>0</v>
      </c>
    </row>
    <row r="173" spans="10:454" x14ac:dyDescent="0.25">
      <c r="J173">
        <v>171</v>
      </c>
      <c r="K173">
        <v>3810</v>
      </c>
      <c r="L173">
        <f t="shared" si="314"/>
        <v>1.4067256226220062</v>
      </c>
      <c r="M173">
        <f t="shared" si="315"/>
        <v>4877.2821794262427</v>
      </c>
      <c r="BL173">
        <v>171</v>
      </c>
      <c r="BM173">
        <v>-8</v>
      </c>
      <c r="BN173">
        <f t="shared" si="319"/>
        <v>0.78272844772927319</v>
      </c>
      <c r="BO173">
        <f t="shared" si="320"/>
        <v>0</v>
      </c>
      <c r="BP173">
        <f t="shared" si="285"/>
        <v>64</v>
      </c>
      <c r="CV173">
        <v>171</v>
      </c>
      <c r="CW173">
        <v>2389.6849999999999</v>
      </c>
      <c r="CX173">
        <f t="shared" si="321"/>
        <v>1.1916959784785324</v>
      </c>
      <c r="CY173">
        <f t="shared" si="322"/>
        <v>2298.7373494537151</v>
      </c>
      <c r="CZ173">
        <f t="shared" si="286"/>
        <v>8271.4751398891513</v>
      </c>
      <c r="DE173">
        <v>171</v>
      </c>
      <c r="DF173">
        <v>0</v>
      </c>
      <c r="DG173">
        <f t="shared" si="323"/>
        <v>0.44330807178030274</v>
      </c>
      <c r="DH173">
        <f t="shared" si="324"/>
        <v>0</v>
      </c>
      <c r="DI173">
        <f t="shared" si="287"/>
        <v>0</v>
      </c>
      <c r="EX173">
        <v>171</v>
      </c>
      <c r="EY173">
        <v>4</v>
      </c>
      <c r="EZ173">
        <f t="shared" si="327"/>
        <v>0.55060570746854975</v>
      </c>
      <c r="FA173">
        <f t="shared" si="328"/>
        <v>0</v>
      </c>
      <c r="FB173">
        <f t="shared" si="289"/>
        <v>16</v>
      </c>
      <c r="GQ173">
        <v>171</v>
      </c>
      <c r="GR173">
        <v>2951.9775280898875</v>
      </c>
      <c r="GS173">
        <f t="shared" si="329"/>
        <v>1.2598743145734772</v>
      </c>
      <c r="GT173">
        <f t="shared" si="330"/>
        <v>3116.3032099843203</v>
      </c>
      <c r="GU173">
        <f t="shared" si="290"/>
        <v>27002.929730070326</v>
      </c>
      <c r="GZ173">
        <v>171</v>
      </c>
      <c r="HA173">
        <v>1134.59375</v>
      </c>
      <c r="HB173">
        <f t="shared" si="331"/>
        <v>1.0961538461538463</v>
      </c>
      <c r="HC173">
        <f t="shared" si="332"/>
        <v>1153.0363818885512</v>
      </c>
      <c r="HD173">
        <f t="shared" si="291"/>
        <v>340.13067097660576</v>
      </c>
      <c r="HI173">
        <v>171</v>
      </c>
      <c r="HJ173">
        <v>8</v>
      </c>
      <c r="HK173">
        <f t="shared" si="333"/>
        <v>0.61071428571428577</v>
      </c>
      <c r="HL173">
        <f t="shared" si="334"/>
        <v>0</v>
      </c>
      <c r="HM173">
        <f t="shared" si="292"/>
        <v>64</v>
      </c>
      <c r="HR173">
        <v>250</v>
      </c>
      <c r="HS173">
        <v>1393.2840175449965</v>
      </c>
      <c r="HT173" t="e">
        <f t="shared" si="335"/>
        <v>#DIV/0!</v>
      </c>
      <c r="HU173" t="e">
        <f t="shared" si="336"/>
        <v>#NUM!</v>
      </c>
      <c r="HV173" t="e">
        <f t="shared" si="293"/>
        <v>#NUM!</v>
      </c>
      <c r="IA173">
        <v>171</v>
      </c>
      <c r="IB173">
        <v>4</v>
      </c>
      <c r="IC173">
        <f t="shared" si="337"/>
        <v>0.26229081867285753</v>
      </c>
      <c r="ID173">
        <f t="shared" si="338"/>
        <v>0</v>
      </c>
      <c r="IE173">
        <f t="shared" si="294"/>
        <v>16</v>
      </c>
      <c r="IJ173">
        <v>171</v>
      </c>
      <c r="IK173">
        <v>-24.1</v>
      </c>
      <c r="IL173">
        <f t="shared" si="339"/>
        <v>0.23819886871951704</v>
      </c>
      <c r="IM173">
        <f t="shared" si="340"/>
        <v>0</v>
      </c>
      <c r="IN173">
        <f t="shared" si="295"/>
        <v>580.81000000000006</v>
      </c>
      <c r="KK173">
        <v>171</v>
      </c>
      <c r="KL173">
        <v>197</v>
      </c>
      <c r="KM173">
        <f t="shared" si="345"/>
        <v>0.92796894098540139</v>
      </c>
      <c r="KN173">
        <f t="shared" si="346"/>
        <v>0</v>
      </c>
      <c r="KO173">
        <f t="shared" si="297"/>
        <v>38809</v>
      </c>
      <c r="KT173">
        <v>171</v>
      </c>
      <c r="KU173">
        <v>22.590196078431219</v>
      </c>
      <c r="KV173">
        <f t="shared" si="347"/>
        <v>0.35805922412908142</v>
      </c>
      <c r="KW173">
        <f t="shared" si="348"/>
        <v>0</v>
      </c>
      <c r="KX173">
        <f t="shared" si="298"/>
        <v>510.31695886196923</v>
      </c>
      <c r="LC173">
        <v>171</v>
      </c>
      <c r="LD173">
        <v>8</v>
      </c>
      <c r="LE173">
        <f t="shared" si="349"/>
        <v>0.18305309703453498</v>
      </c>
      <c r="LF173">
        <f t="shared" si="350"/>
        <v>0</v>
      </c>
      <c r="LG173">
        <f t="shared" si="299"/>
        <v>64</v>
      </c>
      <c r="LP173">
        <f t="shared" si="300"/>
        <v>0</v>
      </c>
      <c r="LY173">
        <f t="shared" si="301"/>
        <v>0</v>
      </c>
      <c r="MH173">
        <f t="shared" si="302"/>
        <v>0</v>
      </c>
      <c r="MM173">
        <v>171</v>
      </c>
      <c r="MN173">
        <v>-12</v>
      </c>
      <c r="MO173">
        <f t="shared" si="353"/>
        <v>0.74932711877274938</v>
      </c>
      <c r="MP173">
        <f t="shared" si="354"/>
        <v>0</v>
      </c>
      <c r="MQ173">
        <f t="shared" si="303"/>
        <v>144</v>
      </c>
      <c r="MZ173">
        <f t="shared" si="304"/>
        <v>0</v>
      </c>
      <c r="NI173">
        <f t="shared" si="305"/>
        <v>0</v>
      </c>
      <c r="NR173">
        <f t="shared" si="306"/>
        <v>0</v>
      </c>
      <c r="NW173">
        <v>171</v>
      </c>
      <c r="NX173">
        <v>824.80505050505042</v>
      </c>
      <c r="NY173" t="e">
        <f t="shared" si="355"/>
        <v>#DIV/0!</v>
      </c>
      <c r="NZ173" t="e">
        <f t="shared" si="356"/>
        <v>#NUM!</v>
      </c>
      <c r="OA173" t="e">
        <f t="shared" si="307"/>
        <v>#NUM!</v>
      </c>
      <c r="OF173">
        <v>171</v>
      </c>
      <c r="OG173">
        <f>128-(136)</f>
        <v>-8</v>
      </c>
      <c r="OH173">
        <f t="shared" si="357"/>
        <v>0.21941782252500164</v>
      </c>
      <c r="OI173">
        <f t="shared" si="358"/>
        <v>0</v>
      </c>
      <c r="OJ173">
        <f t="shared" si="308"/>
        <v>64</v>
      </c>
      <c r="OO173">
        <v>171</v>
      </c>
      <c r="OP173">
        <v>24</v>
      </c>
      <c r="OQ173">
        <f t="shared" si="359"/>
        <v>0.22667402565639941</v>
      </c>
      <c r="OR173">
        <f t="shared" si="360"/>
        <v>0</v>
      </c>
      <c r="OS173">
        <f t="shared" si="309"/>
        <v>576</v>
      </c>
      <c r="PB173">
        <f t="shared" si="310"/>
        <v>0</v>
      </c>
      <c r="PK173">
        <f t="shared" si="311"/>
        <v>0</v>
      </c>
      <c r="QC173">
        <f t="shared" si="312"/>
        <v>0</v>
      </c>
      <c r="QL173">
        <f t="shared" si="313"/>
        <v>0</v>
      </c>
    </row>
    <row r="174" spans="10:454" x14ac:dyDescent="0.25">
      <c r="J174">
        <v>172</v>
      </c>
      <c r="K174">
        <v>3910</v>
      </c>
      <c r="L174">
        <f t="shared" si="314"/>
        <v>1.4149520882513746</v>
      </c>
      <c r="M174">
        <f t="shared" si="315"/>
        <v>4975.9304867424253</v>
      </c>
      <c r="BL174">
        <v>172</v>
      </c>
      <c r="BM174">
        <v>-12.100000000000001</v>
      </c>
      <c r="BN174">
        <f t="shared" si="319"/>
        <v>0.78730580707271924</v>
      </c>
      <c r="BO174">
        <f t="shared" si="320"/>
        <v>0</v>
      </c>
      <c r="BP174">
        <f t="shared" si="285"/>
        <v>146.41000000000003</v>
      </c>
      <c r="CV174">
        <v>172</v>
      </c>
      <c r="CW174">
        <v>2549.6849999999999</v>
      </c>
      <c r="CX174">
        <f t="shared" si="321"/>
        <v>1.1986649608088162</v>
      </c>
      <c r="CY174">
        <f t="shared" si="322"/>
        <v>2382.3064472378946</v>
      </c>
      <c r="CZ174">
        <f t="shared" si="286"/>
        <v>28015.579924736867</v>
      </c>
      <c r="DE174">
        <v>172</v>
      </c>
      <c r="DF174">
        <v>8.02</v>
      </c>
      <c r="DG174">
        <f t="shared" si="323"/>
        <v>0.44590051664451502</v>
      </c>
      <c r="DH174">
        <f t="shared" si="324"/>
        <v>0</v>
      </c>
      <c r="DI174">
        <f t="shared" si="287"/>
        <v>64.320399999999992</v>
      </c>
      <c r="EX174">
        <v>172</v>
      </c>
      <c r="EY174">
        <v>16</v>
      </c>
      <c r="EZ174">
        <f t="shared" si="327"/>
        <v>0.55382562388649459</v>
      </c>
      <c r="FA174">
        <f t="shared" si="328"/>
        <v>0</v>
      </c>
      <c r="FB174">
        <f t="shared" si="289"/>
        <v>256</v>
      </c>
      <c r="GQ174">
        <v>172</v>
      </c>
      <c r="GR174">
        <v>3121.9775280898875</v>
      </c>
      <c r="GS174">
        <f t="shared" si="329"/>
        <v>1.2672420006236145</v>
      </c>
      <c r="GT174">
        <f t="shared" si="330"/>
        <v>3204.6533946721875</v>
      </c>
      <c r="GU174">
        <f t="shared" si="290"/>
        <v>6835.298915134259</v>
      </c>
      <c r="GZ174">
        <v>172</v>
      </c>
      <c r="HA174">
        <v>1184.59375</v>
      </c>
      <c r="HB174">
        <f t="shared" si="331"/>
        <v>1.1025641025641026</v>
      </c>
      <c r="HC174">
        <f t="shared" si="332"/>
        <v>1229.9054740144547</v>
      </c>
      <c r="HD174">
        <f t="shared" si="291"/>
        <v>2053.1523331621142</v>
      </c>
      <c r="HI174">
        <v>172</v>
      </c>
      <c r="HJ174">
        <v>8</v>
      </c>
      <c r="HK174">
        <f t="shared" si="333"/>
        <v>0.61428571428571432</v>
      </c>
      <c r="HL174">
        <f t="shared" si="334"/>
        <v>0</v>
      </c>
      <c r="HM174">
        <f t="shared" si="292"/>
        <v>64</v>
      </c>
      <c r="HR174">
        <v>251</v>
      </c>
      <c r="HS174">
        <v>1425.047159294847</v>
      </c>
      <c r="HT174" t="e">
        <f t="shared" si="335"/>
        <v>#DIV/0!</v>
      </c>
      <c r="HU174" t="e">
        <f t="shared" si="336"/>
        <v>#NUM!</v>
      </c>
      <c r="HV174" t="e">
        <f t="shared" si="293"/>
        <v>#NUM!</v>
      </c>
      <c r="IA174">
        <v>172</v>
      </c>
      <c r="IB174">
        <v>0</v>
      </c>
      <c r="IC174">
        <f t="shared" si="337"/>
        <v>0.26382468310954088</v>
      </c>
      <c r="ID174">
        <f t="shared" si="338"/>
        <v>0</v>
      </c>
      <c r="IE174">
        <f t="shared" si="294"/>
        <v>0</v>
      </c>
      <c r="IJ174">
        <v>172</v>
      </c>
      <c r="IK174">
        <v>-8.1000000000000085</v>
      </c>
      <c r="IL174">
        <f t="shared" si="339"/>
        <v>0.23959184455998206</v>
      </c>
      <c r="IM174">
        <f t="shared" si="340"/>
        <v>0</v>
      </c>
      <c r="IN174">
        <f t="shared" si="295"/>
        <v>65.610000000000142</v>
      </c>
      <c r="KK174">
        <v>172</v>
      </c>
      <c r="KL174">
        <v>215</v>
      </c>
      <c r="KM174">
        <f t="shared" si="345"/>
        <v>0.93339565993853235</v>
      </c>
      <c r="KN174">
        <f t="shared" si="346"/>
        <v>0</v>
      </c>
      <c r="KO174">
        <f t="shared" si="297"/>
        <v>46225</v>
      </c>
      <c r="KT174">
        <v>172</v>
      </c>
      <c r="KU174">
        <v>-57.309803921568786</v>
      </c>
      <c r="KV174">
        <f t="shared" si="347"/>
        <v>0.36015313772047958</v>
      </c>
      <c r="KW174">
        <f t="shared" si="348"/>
        <v>0</v>
      </c>
      <c r="KX174">
        <f t="shared" si="298"/>
        <v>3284.4136255286612</v>
      </c>
      <c r="LC174">
        <v>172</v>
      </c>
      <c r="LD174">
        <v>8</v>
      </c>
      <c r="LE174">
        <f t="shared" si="349"/>
        <v>0.18412358298210538</v>
      </c>
      <c r="LF174">
        <f t="shared" si="350"/>
        <v>0</v>
      </c>
      <c r="LG174">
        <f t="shared" si="299"/>
        <v>64</v>
      </c>
      <c r="LP174">
        <f t="shared" si="300"/>
        <v>0</v>
      </c>
      <c r="LY174">
        <f t="shared" si="301"/>
        <v>0</v>
      </c>
      <c r="MH174">
        <f t="shared" si="302"/>
        <v>0</v>
      </c>
      <c r="MM174">
        <v>172</v>
      </c>
      <c r="MN174">
        <v>-12</v>
      </c>
      <c r="MO174">
        <f t="shared" si="353"/>
        <v>0.75370914870709305</v>
      </c>
      <c r="MP174">
        <f t="shared" si="354"/>
        <v>0</v>
      </c>
      <c r="MQ174">
        <f t="shared" si="303"/>
        <v>144</v>
      </c>
      <c r="MZ174">
        <f t="shared" si="304"/>
        <v>0</v>
      </c>
      <c r="NI174">
        <f t="shared" si="305"/>
        <v>0</v>
      </c>
      <c r="NR174">
        <f t="shared" si="306"/>
        <v>0</v>
      </c>
      <c r="NW174">
        <v>172</v>
      </c>
      <c r="NX174">
        <v>844.80505050505042</v>
      </c>
      <c r="NY174" t="e">
        <f t="shared" si="355"/>
        <v>#DIV/0!</v>
      </c>
      <c r="NZ174" t="e">
        <f t="shared" si="356"/>
        <v>#NUM!</v>
      </c>
      <c r="OA174" t="e">
        <f t="shared" si="307"/>
        <v>#NUM!</v>
      </c>
      <c r="OF174">
        <v>172</v>
      </c>
      <c r="OG174">
        <f>132-(136)</f>
        <v>-4</v>
      </c>
      <c r="OH174">
        <f t="shared" si="357"/>
        <v>0.22070096768596656</v>
      </c>
      <c r="OI174">
        <f t="shared" si="358"/>
        <v>0</v>
      </c>
      <c r="OJ174">
        <f t="shared" si="308"/>
        <v>16</v>
      </c>
      <c r="OO174">
        <v>172</v>
      </c>
      <c r="OP174">
        <v>0</v>
      </c>
      <c r="OQ174">
        <f t="shared" si="359"/>
        <v>0.22799960475380526</v>
      </c>
      <c r="OR174">
        <f t="shared" si="360"/>
        <v>0</v>
      </c>
      <c r="OS174">
        <f t="shared" si="309"/>
        <v>0</v>
      </c>
      <c r="PB174">
        <f t="shared" si="310"/>
        <v>0</v>
      </c>
      <c r="PK174">
        <f t="shared" si="311"/>
        <v>0</v>
      </c>
      <c r="QC174">
        <f t="shared" si="312"/>
        <v>0</v>
      </c>
      <c r="QL174">
        <f t="shared" si="313"/>
        <v>0</v>
      </c>
    </row>
    <row r="175" spans="10:454" x14ac:dyDescent="0.25">
      <c r="J175">
        <v>173</v>
      </c>
      <c r="K175">
        <v>3970</v>
      </c>
      <c r="L175">
        <f t="shared" si="314"/>
        <v>1.4231785538807431</v>
      </c>
      <c r="M175">
        <f t="shared" si="315"/>
        <v>5074.5787940586069</v>
      </c>
      <c r="BL175">
        <v>173</v>
      </c>
      <c r="BM175">
        <v>-12.100000000000001</v>
      </c>
      <c r="BN175">
        <f t="shared" si="319"/>
        <v>0.7918831664161653</v>
      </c>
      <c r="BO175">
        <f t="shared" si="320"/>
        <v>0</v>
      </c>
      <c r="BP175">
        <f t="shared" si="285"/>
        <v>146.41000000000003</v>
      </c>
      <c r="CV175">
        <v>173</v>
      </c>
      <c r="CW175">
        <v>2639.6849999999999</v>
      </c>
      <c r="CX175">
        <f t="shared" si="321"/>
        <v>1.2056339431391001</v>
      </c>
      <c r="CY175">
        <f t="shared" si="322"/>
        <v>2465.8755450220738</v>
      </c>
      <c r="CZ175">
        <f t="shared" si="286"/>
        <v>30209.726639723747</v>
      </c>
      <c r="DE175">
        <v>173</v>
      </c>
      <c r="DF175">
        <v>0</v>
      </c>
      <c r="DG175">
        <f t="shared" si="323"/>
        <v>0.44849296150872731</v>
      </c>
      <c r="DH175">
        <f t="shared" si="324"/>
        <v>0</v>
      </c>
      <c r="DI175">
        <f t="shared" si="287"/>
        <v>0</v>
      </c>
      <c r="EX175">
        <v>173</v>
      </c>
      <c r="EY175">
        <v>4</v>
      </c>
      <c r="EZ175">
        <f t="shared" si="327"/>
        <v>0.55704554030443931</v>
      </c>
      <c r="FA175">
        <f t="shared" si="328"/>
        <v>0</v>
      </c>
      <c r="FB175">
        <f t="shared" si="289"/>
        <v>16</v>
      </c>
      <c r="GQ175">
        <v>173</v>
      </c>
      <c r="GR175">
        <v>3201.9775280898875</v>
      </c>
      <c r="GS175">
        <f t="shared" si="329"/>
        <v>1.2746096866737517</v>
      </c>
      <c r="GT175">
        <f t="shared" si="330"/>
        <v>3293.0035793600541</v>
      </c>
      <c r="GU175">
        <f t="shared" si="290"/>
        <v>8285.7420098389975</v>
      </c>
      <c r="GZ175">
        <v>173</v>
      </c>
      <c r="HA175">
        <v>1242.09375</v>
      </c>
      <c r="HB175">
        <f t="shared" si="331"/>
        <v>1.108974358974359</v>
      </c>
      <c r="HC175">
        <f t="shared" si="332"/>
        <v>1306.7745661403583</v>
      </c>
      <c r="HD175">
        <f t="shared" si="291"/>
        <v>4183.6079765828317</v>
      </c>
      <c r="HI175">
        <v>173</v>
      </c>
      <c r="HJ175">
        <v>8</v>
      </c>
      <c r="HK175">
        <f t="shared" si="333"/>
        <v>0.61785714285714288</v>
      </c>
      <c r="HL175">
        <f t="shared" si="334"/>
        <v>0</v>
      </c>
      <c r="HM175">
        <f t="shared" si="292"/>
        <v>64</v>
      </c>
      <c r="HR175">
        <v>252</v>
      </c>
      <c r="HS175">
        <v>1456.8103010446976</v>
      </c>
      <c r="HT175" t="e">
        <f t="shared" si="335"/>
        <v>#DIV/0!</v>
      </c>
      <c r="HU175" t="e">
        <f t="shared" si="336"/>
        <v>#NUM!</v>
      </c>
      <c r="HV175" t="e">
        <f t="shared" si="293"/>
        <v>#NUM!</v>
      </c>
      <c r="IA175">
        <v>173</v>
      </c>
      <c r="IB175">
        <v>0</v>
      </c>
      <c r="IC175">
        <f t="shared" si="337"/>
        <v>0.26535854754622429</v>
      </c>
      <c r="ID175">
        <f t="shared" si="338"/>
        <v>0</v>
      </c>
      <c r="IE175">
        <f t="shared" si="294"/>
        <v>0</v>
      </c>
      <c r="IJ175">
        <v>173</v>
      </c>
      <c r="IK175">
        <v>-24.1</v>
      </c>
      <c r="IL175">
        <f t="shared" si="339"/>
        <v>0.24098482040044708</v>
      </c>
      <c r="IM175">
        <f t="shared" si="340"/>
        <v>0</v>
      </c>
      <c r="IN175">
        <f t="shared" si="295"/>
        <v>580.81000000000006</v>
      </c>
      <c r="KK175">
        <v>173</v>
      </c>
      <c r="KL175">
        <v>177</v>
      </c>
      <c r="KM175">
        <f t="shared" si="345"/>
        <v>0.93882237889166331</v>
      </c>
      <c r="KN175">
        <f t="shared" si="346"/>
        <v>0</v>
      </c>
      <c r="KO175">
        <f t="shared" si="297"/>
        <v>31329</v>
      </c>
      <c r="KT175">
        <v>173</v>
      </c>
      <c r="KU175">
        <v>-37.209803921568778</v>
      </c>
      <c r="KV175">
        <f t="shared" si="347"/>
        <v>0.36224705131187768</v>
      </c>
      <c r="KW175">
        <f t="shared" si="348"/>
        <v>0</v>
      </c>
      <c r="KX175">
        <f t="shared" si="298"/>
        <v>1384.5695078815952</v>
      </c>
      <c r="LC175">
        <v>173</v>
      </c>
      <c r="LD175">
        <v>13</v>
      </c>
      <c r="LE175">
        <f t="shared" si="349"/>
        <v>0.18519406892967577</v>
      </c>
      <c r="LF175">
        <f t="shared" si="350"/>
        <v>0</v>
      </c>
      <c r="LG175">
        <f t="shared" si="299"/>
        <v>169</v>
      </c>
      <c r="LP175">
        <f t="shared" si="300"/>
        <v>0</v>
      </c>
      <c r="LY175">
        <f t="shared" si="301"/>
        <v>0</v>
      </c>
      <c r="MH175">
        <f t="shared" si="302"/>
        <v>0</v>
      </c>
      <c r="MM175">
        <v>173</v>
      </c>
      <c r="MN175">
        <v>-8</v>
      </c>
      <c r="MO175">
        <f t="shared" si="353"/>
        <v>0.7580911786414366</v>
      </c>
      <c r="MP175">
        <f t="shared" si="354"/>
        <v>0</v>
      </c>
      <c r="MQ175">
        <f t="shared" si="303"/>
        <v>64</v>
      </c>
      <c r="MZ175">
        <f t="shared" si="304"/>
        <v>0</v>
      </c>
      <c r="NI175">
        <f t="shared" si="305"/>
        <v>0</v>
      </c>
      <c r="NR175">
        <f t="shared" si="306"/>
        <v>0</v>
      </c>
      <c r="NW175">
        <v>173</v>
      </c>
      <c r="NX175">
        <v>869.80505050505042</v>
      </c>
      <c r="NY175" t="e">
        <f t="shared" si="355"/>
        <v>#DIV/0!</v>
      </c>
      <c r="NZ175" t="e">
        <f t="shared" si="356"/>
        <v>#NUM!</v>
      </c>
      <c r="OA175" t="e">
        <f t="shared" si="307"/>
        <v>#NUM!</v>
      </c>
      <c r="OF175">
        <v>173</v>
      </c>
      <c r="OG175">
        <f>136-(136)</f>
        <v>0</v>
      </c>
      <c r="OH175">
        <f t="shared" si="357"/>
        <v>0.22198411284693148</v>
      </c>
      <c r="OI175">
        <f t="shared" si="358"/>
        <v>0</v>
      </c>
      <c r="OJ175">
        <f t="shared" si="308"/>
        <v>0</v>
      </c>
      <c r="OO175">
        <v>173</v>
      </c>
      <c r="OP175">
        <v>0</v>
      </c>
      <c r="OQ175">
        <f t="shared" si="359"/>
        <v>0.22932518385121112</v>
      </c>
      <c r="OR175">
        <f t="shared" si="360"/>
        <v>0</v>
      </c>
      <c r="OS175">
        <f t="shared" si="309"/>
        <v>0</v>
      </c>
      <c r="PB175">
        <f t="shared" si="310"/>
        <v>0</v>
      </c>
      <c r="PK175">
        <f t="shared" si="311"/>
        <v>0</v>
      </c>
      <c r="QC175">
        <f t="shared" si="312"/>
        <v>0</v>
      </c>
      <c r="QL175">
        <f t="shared" si="313"/>
        <v>0</v>
      </c>
    </row>
    <row r="176" spans="10:454" x14ac:dyDescent="0.25">
      <c r="J176">
        <v>173.28</v>
      </c>
      <c r="K176">
        <v>4010</v>
      </c>
      <c r="L176">
        <f t="shared" si="314"/>
        <v>1.4254819642569663</v>
      </c>
      <c r="M176">
        <f t="shared" si="315"/>
        <v>5102.2003201071384</v>
      </c>
      <c r="BL176">
        <v>174</v>
      </c>
      <c r="BM176">
        <v>-12.100000000000001</v>
      </c>
      <c r="BN176">
        <f t="shared" si="319"/>
        <v>0.79646052575961135</v>
      </c>
      <c r="BO176">
        <f t="shared" si="320"/>
        <v>0</v>
      </c>
      <c r="BP176">
        <f t="shared" si="285"/>
        <v>146.41000000000003</v>
      </c>
      <c r="CV176">
        <v>174</v>
      </c>
      <c r="CW176">
        <v>2759.6849999999999</v>
      </c>
      <c r="CX176">
        <f t="shared" si="321"/>
        <v>1.2126029254693838</v>
      </c>
      <c r="CY176">
        <f t="shared" si="322"/>
        <v>2549.4446428062529</v>
      </c>
      <c r="CZ176">
        <f t="shared" si="286"/>
        <v>44201.007792954348</v>
      </c>
      <c r="DE176">
        <v>174</v>
      </c>
      <c r="DF176">
        <v>0</v>
      </c>
      <c r="DG176">
        <f t="shared" si="323"/>
        <v>0.45108540637293959</v>
      </c>
      <c r="DH176">
        <f t="shared" si="324"/>
        <v>0</v>
      </c>
      <c r="DI176">
        <f t="shared" si="287"/>
        <v>0</v>
      </c>
      <c r="EX176">
        <v>174</v>
      </c>
      <c r="EY176">
        <v>0</v>
      </c>
      <c r="EZ176">
        <f t="shared" si="327"/>
        <v>0.56026545672238404</v>
      </c>
      <c r="FA176">
        <f t="shared" si="328"/>
        <v>0</v>
      </c>
      <c r="FB176">
        <f t="shared" si="289"/>
        <v>0</v>
      </c>
      <c r="GQ176">
        <v>174</v>
      </c>
      <c r="GR176">
        <v>3301.9775280898875</v>
      </c>
      <c r="GS176">
        <f t="shared" si="329"/>
        <v>1.281977372723889</v>
      </c>
      <c r="GT176">
        <f t="shared" si="330"/>
        <v>3381.3537640479212</v>
      </c>
      <c r="GU176">
        <f t="shared" si="290"/>
        <v>6300.5868348654431</v>
      </c>
      <c r="GZ176">
        <v>174</v>
      </c>
      <c r="HA176">
        <v>1337.09375</v>
      </c>
      <c r="HB176">
        <f t="shared" si="331"/>
        <v>1.1153846153846154</v>
      </c>
      <c r="HC176">
        <f t="shared" si="332"/>
        <v>1383.6436582662616</v>
      </c>
      <c r="HD176">
        <f t="shared" si="291"/>
        <v>2166.8939595973684</v>
      </c>
      <c r="HI176">
        <v>174</v>
      </c>
      <c r="HJ176">
        <v>8</v>
      </c>
      <c r="HK176">
        <f t="shared" si="333"/>
        <v>0.62142857142857144</v>
      </c>
      <c r="HL176">
        <f t="shared" si="334"/>
        <v>0</v>
      </c>
      <c r="HM176">
        <f t="shared" si="292"/>
        <v>64</v>
      </c>
      <c r="HR176">
        <v>253</v>
      </c>
      <c r="HS176">
        <v>1492.5734427945481</v>
      </c>
      <c r="HT176" t="e">
        <f t="shared" si="335"/>
        <v>#DIV/0!</v>
      </c>
      <c r="HU176" t="e">
        <f t="shared" si="336"/>
        <v>#NUM!</v>
      </c>
      <c r="HV176" t="e">
        <f t="shared" si="293"/>
        <v>#NUM!</v>
      </c>
      <c r="IA176">
        <v>174</v>
      </c>
      <c r="IB176">
        <v>4</v>
      </c>
      <c r="IC176">
        <f t="shared" si="337"/>
        <v>0.26689241198290764</v>
      </c>
      <c r="ID176">
        <f t="shared" si="338"/>
        <v>0</v>
      </c>
      <c r="IE176">
        <f t="shared" si="294"/>
        <v>16</v>
      </c>
      <c r="IJ176">
        <v>174</v>
      </c>
      <c r="IK176">
        <v>-20.100000000000001</v>
      </c>
      <c r="IL176">
        <f t="shared" si="339"/>
        <v>0.24237779624091207</v>
      </c>
      <c r="IM176">
        <f t="shared" si="340"/>
        <v>0</v>
      </c>
      <c r="IN176">
        <f t="shared" si="295"/>
        <v>404.01000000000005</v>
      </c>
      <c r="KK176">
        <v>174</v>
      </c>
      <c r="KL176">
        <v>204</v>
      </c>
      <c r="KM176">
        <f t="shared" si="345"/>
        <v>0.94424909784479438</v>
      </c>
      <c r="KN176">
        <f t="shared" si="346"/>
        <v>0</v>
      </c>
      <c r="KO176">
        <f t="shared" si="297"/>
        <v>41616</v>
      </c>
      <c r="KT176">
        <v>174</v>
      </c>
      <c r="KU176">
        <v>-1.4098039215687805</v>
      </c>
      <c r="KV176">
        <f t="shared" si="347"/>
        <v>0.36434096490327583</v>
      </c>
      <c r="KW176">
        <f t="shared" si="348"/>
        <v>0</v>
      </c>
      <c r="KX176">
        <f t="shared" si="298"/>
        <v>1.9875470972707123</v>
      </c>
      <c r="LC176">
        <v>174</v>
      </c>
      <c r="LD176">
        <v>13</v>
      </c>
      <c r="LE176">
        <f t="shared" si="349"/>
        <v>0.18626455487724614</v>
      </c>
      <c r="LF176">
        <f t="shared" si="350"/>
        <v>0</v>
      </c>
      <c r="LG176">
        <f t="shared" si="299"/>
        <v>169</v>
      </c>
      <c r="LP176">
        <f t="shared" si="300"/>
        <v>0</v>
      </c>
      <c r="LY176">
        <f t="shared" si="301"/>
        <v>0</v>
      </c>
      <c r="MH176">
        <f t="shared" si="302"/>
        <v>0</v>
      </c>
      <c r="MM176">
        <v>174</v>
      </c>
      <c r="MN176">
        <v>-12</v>
      </c>
      <c r="MO176">
        <f t="shared" si="353"/>
        <v>0.76247320857578016</v>
      </c>
      <c r="MP176">
        <f t="shared" si="354"/>
        <v>0</v>
      </c>
      <c r="MQ176">
        <f t="shared" si="303"/>
        <v>144</v>
      </c>
      <c r="MZ176">
        <f t="shared" si="304"/>
        <v>0</v>
      </c>
      <c r="NI176">
        <f t="shared" si="305"/>
        <v>0</v>
      </c>
      <c r="NR176">
        <f t="shared" si="306"/>
        <v>0</v>
      </c>
      <c r="NW176">
        <v>174</v>
      </c>
      <c r="NX176">
        <v>949.80505050505042</v>
      </c>
      <c r="NY176" t="e">
        <f t="shared" si="355"/>
        <v>#DIV/0!</v>
      </c>
      <c r="NZ176" t="e">
        <f t="shared" si="356"/>
        <v>#NUM!</v>
      </c>
      <c r="OA176" t="e">
        <f t="shared" si="307"/>
        <v>#NUM!</v>
      </c>
      <c r="OF176">
        <v>174</v>
      </c>
      <c r="OG176">
        <f>148-(136)</f>
        <v>12</v>
      </c>
      <c r="OH176">
        <f t="shared" si="357"/>
        <v>0.2232672580078964</v>
      </c>
      <c r="OI176">
        <f t="shared" si="358"/>
        <v>0</v>
      </c>
      <c r="OJ176">
        <f t="shared" si="308"/>
        <v>144</v>
      </c>
      <c r="OO176">
        <v>174</v>
      </c>
      <c r="OP176">
        <v>0</v>
      </c>
      <c r="OQ176">
        <f t="shared" si="359"/>
        <v>0.23065076294861694</v>
      </c>
      <c r="OR176">
        <f t="shared" si="360"/>
        <v>0</v>
      </c>
      <c r="OS176">
        <f t="shared" si="309"/>
        <v>0</v>
      </c>
      <c r="PB176">
        <f t="shared" si="310"/>
        <v>0</v>
      </c>
      <c r="PK176">
        <f t="shared" si="311"/>
        <v>0</v>
      </c>
      <c r="QC176">
        <f t="shared" si="312"/>
        <v>0</v>
      </c>
      <c r="QL176">
        <f t="shared" si="313"/>
        <v>0</v>
      </c>
    </row>
    <row r="177" spans="64:454" x14ac:dyDescent="0.25">
      <c r="BL177">
        <v>175</v>
      </c>
      <c r="BM177">
        <v>-12.100000000000001</v>
      </c>
      <c r="BN177">
        <f t="shared" si="319"/>
        <v>0.8010378851030574</v>
      </c>
      <c r="BO177">
        <f t="shared" si="320"/>
        <v>0</v>
      </c>
      <c r="BP177">
        <f t="shared" si="285"/>
        <v>146.41000000000003</v>
      </c>
      <c r="CV177">
        <v>175</v>
      </c>
      <c r="CW177">
        <v>2829.6849999999999</v>
      </c>
      <c r="CX177">
        <f t="shared" si="321"/>
        <v>1.2195719077996676</v>
      </c>
      <c r="CY177">
        <f t="shared" si="322"/>
        <v>2633.0137405904325</v>
      </c>
      <c r="CZ177">
        <f t="shared" si="286"/>
        <v>38679.584277745387</v>
      </c>
      <c r="DE177">
        <v>175</v>
      </c>
      <c r="DF177">
        <v>0</v>
      </c>
      <c r="DG177">
        <f t="shared" si="323"/>
        <v>0.45367785123715187</v>
      </c>
      <c r="DH177">
        <f t="shared" si="324"/>
        <v>0</v>
      </c>
      <c r="DI177">
        <f t="shared" si="287"/>
        <v>0</v>
      </c>
      <c r="EX177">
        <v>175</v>
      </c>
      <c r="EY177">
        <v>0</v>
      </c>
      <c r="EZ177">
        <f t="shared" si="327"/>
        <v>0.56348537314032876</v>
      </c>
      <c r="FA177">
        <f t="shared" si="328"/>
        <v>0</v>
      </c>
      <c r="FB177">
        <f t="shared" si="289"/>
        <v>0</v>
      </c>
      <c r="GQ177">
        <v>175</v>
      </c>
      <c r="GR177">
        <v>3371.9775280898875</v>
      </c>
      <c r="GS177">
        <f t="shared" si="329"/>
        <v>1.2893450587740263</v>
      </c>
      <c r="GT177">
        <f t="shared" si="330"/>
        <v>3469.7039487357883</v>
      </c>
      <c r="GU177">
        <f t="shared" si="290"/>
        <v>9550.4532922595499</v>
      </c>
      <c r="GZ177">
        <v>175</v>
      </c>
      <c r="HA177">
        <v>1427.09375</v>
      </c>
      <c r="HB177">
        <f t="shared" si="331"/>
        <v>1.1217948717948718</v>
      </c>
      <c r="HC177">
        <f t="shared" si="332"/>
        <v>1460.5127503921649</v>
      </c>
      <c r="HD177">
        <f t="shared" si="291"/>
        <v>1116.829587211517</v>
      </c>
      <c r="HI177">
        <v>175</v>
      </c>
      <c r="HJ177">
        <v>8</v>
      </c>
      <c r="HK177">
        <f t="shared" si="333"/>
        <v>0.625</v>
      </c>
      <c r="HL177">
        <f t="shared" si="334"/>
        <v>0</v>
      </c>
      <c r="HM177">
        <f t="shared" si="292"/>
        <v>64</v>
      </c>
      <c r="HR177">
        <v>254</v>
      </c>
      <c r="HS177">
        <v>1546.3365845444005</v>
      </c>
      <c r="HT177" t="e">
        <f t="shared" si="335"/>
        <v>#DIV/0!</v>
      </c>
      <c r="HU177" t="e">
        <f t="shared" si="336"/>
        <v>#NUM!</v>
      </c>
      <c r="HV177" t="e">
        <f t="shared" si="293"/>
        <v>#NUM!</v>
      </c>
      <c r="IA177">
        <v>175</v>
      </c>
      <c r="IB177">
        <v>0</v>
      </c>
      <c r="IC177">
        <f t="shared" si="337"/>
        <v>0.26842627641959105</v>
      </c>
      <c r="ID177">
        <f t="shared" si="338"/>
        <v>0</v>
      </c>
      <c r="IE177">
        <f t="shared" si="294"/>
        <v>0</v>
      </c>
      <c r="IJ177">
        <v>175</v>
      </c>
      <c r="IK177">
        <v>-12.100000000000009</v>
      </c>
      <c r="IL177">
        <f t="shared" si="339"/>
        <v>0.2437707720813771</v>
      </c>
      <c r="IM177">
        <f t="shared" si="340"/>
        <v>0</v>
      </c>
      <c r="IN177">
        <f t="shared" si="295"/>
        <v>146.4100000000002</v>
      </c>
      <c r="KK177">
        <v>175</v>
      </c>
      <c r="KL177">
        <v>229</v>
      </c>
      <c r="KM177">
        <f t="shared" si="345"/>
        <v>0.94967581679792534</v>
      </c>
      <c r="KN177">
        <f t="shared" si="346"/>
        <v>0</v>
      </c>
      <c r="KO177">
        <f t="shared" si="297"/>
        <v>52441</v>
      </c>
      <c r="KT177">
        <v>175</v>
      </c>
      <c r="KU177">
        <v>86.590196078431219</v>
      </c>
      <c r="KV177">
        <f t="shared" si="347"/>
        <v>0.36643487849467399</v>
      </c>
      <c r="KW177">
        <f t="shared" si="348"/>
        <v>0</v>
      </c>
      <c r="KX177">
        <f t="shared" si="298"/>
        <v>7497.8620569011655</v>
      </c>
      <c r="LC177">
        <v>175</v>
      </c>
      <c r="LD177">
        <v>4</v>
      </c>
      <c r="LE177">
        <f t="shared" si="349"/>
        <v>0.18733504082481653</v>
      </c>
      <c r="LF177">
        <f t="shared" si="350"/>
        <v>0</v>
      </c>
      <c r="LG177">
        <f t="shared" si="299"/>
        <v>16</v>
      </c>
      <c r="LP177">
        <f t="shared" si="300"/>
        <v>0</v>
      </c>
      <c r="LY177">
        <f t="shared" si="301"/>
        <v>0</v>
      </c>
      <c r="MH177">
        <f t="shared" si="302"/>
        <v>0</v>
      </c>
      <c r="MM177">
        <v>175</v>
      </c>
      <c r="MN177">
        <v>-12</v>
      </c>
      <c r="MO177">
        <f t="shared" si="353"/>
        <v>0.76685523851012372</v>
      </c>
      <c r="MP177">
        <f t="shared" si="354"/>
        <v>0</v>
      </c>
      <c r="MQ177">
        <f t="shared" si="303"/>
        <v>144</v>
      </c>
      <c r="MZ177">
        <f t="shared" si="304"/>
        <v>0</v>
      </c>
      <c r="NI177">
        <f t="shared" si="305"/>
        <v>0</v>
      </c>
      <c r="NR177">
        <f t="shared" si="306"/>
        <v>0</v>
      </c>
      <c r="NW177">
        <v>175</v>
      </c>
      <c r="NX177">
        <v>979.80505050505042</v>
      </c>
      <c r="NY177" t="e">
        <f t="shared" si="355"/>
        <v>#DIV/0!</v>
      </c>
      <c r="NZ177" t="e">
        <f t="shared" si="356"/>
        <v>#NUM!</v>
      </c>
      <c r="OA177" t="e">
        <f t="shared" si="307"/>
        <v>#NUM!</v>
      </c>
      <c r="OF177">
        <v>175</v>
      </c>
      <c r="OG177">
        <f>128-(136)</f>
        <v>-8</v>
      </c>
      <c r="OH177">
        <f t="shared" si="357"/>
        <v>0.22455040316886132</v>
      </c>
      <c r="OI177">
        <f t="shared" si="358"/>
        <v>0</v>
      </c>
      <c r="OJ177">
        <f t="shared" si="308"/>
        <v>64</v>
      </c>
      <c r="OO177">
        <v>175</v>
      </c>
      <c r="OP177">
        <v>0</v>
      </c>
      <c r="OQ177">
        <f t="shared" si="359"/>
        <v>0.2319763420460228</v>
      </c>
      <c r="OR177">
        <f t="shared" si="360"/>
        <v>0</v>
      </c>
      <c r="OS177">
        <f t="shared" si="309"/>
        <v>0</v>
      </c>
      <c r="PB177">
        <f t="shared" si="310"/>
        <v>0</v>
      </c>
      <c r="PK177">
        <f t="shared" si="311"/>
        <v>0</v>
      </c>
      <c r="QC177">
        <f t="shared" si="312"/>
        <v>0</v>
      </c>
      <c r="QL177">
        <f t="shared" si="313"/>
        <v>0</v>
      </c>
    </row>
    <row r="178" spans="64:454" x14ac:dyDescent="0.25">
      <c r="BL178">
        <v>176</v>
      </c>
      <c r="BM178">
        <v>-12.100000000000001</v>
      </c>
      <c r="BN178">
        <f t="shared" si="319"/>
        <v>0.80561524444650334</v>
      </c>
      <c r="BO178">
        <f t="shared" si="320"/>
        <v>0</v>
      </c>
      <c r="BP178">
        <f t="shared" si="285"/>
        <v>146.41000000000003</v>
      </c>
      <c r="CV178">
        <v>176</v>
      </c>
      <c r="CW178">
        <v>2929.6849999999999</v>
      </c>
      <c r="CX178">
        <f t="shared" si="321"/>
        <v>1.2265408901299515</v>
      </c>
      <c r="CY178">
        <f t="shared" si="322"/>
        <v>2716.5828383746116</v>
      </c>
      <c r="CZ178">
        <f t="shared" si="286"/>
        <v>45412.531289413142</v>
      </c>
      <c r="DE178">
        <v>176</v>
      </c>
      <c r="DF178">
        <v>0</v>
      </c>
      <c r="DG178">
        <f t="shared" si="323"/>
        <v>0.45627029610136421</v>
      </c>
      <c r="DH178">
        <f t="shared" si="324"/>
        <v>0</v>
      </c>
      <c r="DI178">
        <f t="shared" si="287"/>
        <v>0</v>
      </c>
      <c r="EX178">
        <v>176</v>
      </c>
      <c r="EY178">
        <v>16</v>
      </c>
      <c r="EZ178">
        <f t="shared" si="327"/>
        <v>0.56670528955827348</v>
      </c>
      <c r="FA178">
        <f t="shared" si="328"/>
        <v>0</v>
      </c>
      <c r="FB178">
        <f t="shared" si="289"/>
        <v>256</v>
      </c>
      <c r="GQ178">
        <v>176</v>
      </c>
      <c r="GR178">
        <v>3471.9775280898875</v>
      </c>
      <c r="GS178">
        <f t="shared" si="329"/>
        <v>1.2967127448241635</v>
      </c>
      <c r="GT178">
        <f t="shared" si="330"/>
        <v>3558.0541334236555</v>
      </c>
      <c r="GU178">
        <f t="shared" si="290"/>
        <v>7409.1819857852452</v>
      </c>
      <c r="GZ178">
        <v>176</v>
      </c>
      <c r="HA178">
        <v>1572.09375</v>
      </c>
      <c r="HB178">
        <f t="shared" si="331"/>
        <v>1.1282051282051282</v>
      </c>
      <c r="HC178">
        <f t="shared" si="332"/>
        <v>1537.3818425180684</v>
      </c>
      <c r="HD178">
        <f t="shared" si="291"/>
        <v>1204.9165210341773</v>
      </c>
      <c r="HI178">
        <v>176</v>
      </c>
      <c r="HJ178">
        <v>8</v>
      </c>
      <c r="HK178">
        <f t="shared" si="333"/>
        <v>0.62857142857142856</v>
      </c>
      <c r="HL178">
        <f t="shared" si="334"/>
        <v>0</v>
      </c>
      <c r="HM178">
        <f t="shared" si="292"/>
        <v>64</v>
      </c>
      <c r="HR178">
        <v>255</v>
      </c>
      <c r="HS178">
        <v>1584.099726294251</v>
      </c>
      <c r="HT178" t="e">
        <f t="shared" si="335"/>
        <v>#DIV/0!</v>
      </c>
      <c r="HU178" t="e">
        <f t="shared" si="336"/>
        <v>#NUM!</v>
      </c>
      <c r="HV178" t="e">
        <f t="shared" si="293"/>
        <v>#NUM!</v>
      </c>
      <c r="IA178">
        <v>176</v>
      </c>
      <c r="IB178">
        <v>0</v>
      </c>
      <c r="IC178">
        <f t="shared" si="337"/>
        <v>0.2699601408562744</v>
      </c>
      <c r="ID178">
        <f t="shared" si="338"/>
        <v>0</v>
      </c>
      <c r="IE178">
        <f t="shared" si="294"/>
        <v>0</v>
      </c>
      <c r="IJ178">
        <v>176</v>
      </c>
      <c r="IK178">
        <v>-24.1</v>
      </c>
      <c r="IL178">
        <f t="shared" si="339"/>
        <v>0.24516374792184212</v>
      </c>
      <c r="IM178">
        <f t="shared" si="340"/>
        <v>0</v>
      </c>
      <c r="IN178">
        <f t="shared" si="295"/>
        <v>580.81000000000006</v>
      </c>
      <c r="KK178">
        <v>176</v>
      </c>
      <c r="KL178">
        <v>304</v>
      </c>
      <c r="KM178">
        <f t="shared" si="345"/>
        <v>0.95510253575105641</v>
      </c>
      <c r="KN178">
        <f t="shared" si="346"/>
        <v>0</v>
      </c>
      <c r="KO178">
        <f t="shared" si="297"/>
        <v>92416</v>
      </c>
      <c r="KT178">
        <v>176</v>
      </c>
      <c r="KU178">
        <v>-49.209803921568778</v>
      </c>
      <c r="KV178">
        <f t="shared" si="347"/>
        <v>0.36852879208607209</v>
      </c>
      <c r="KW178">
        <f t="shared" si="348"/>
        <v>0</v>
      </c>
      <c r="KX178">
        <f t="shared" si="298"/>
        <v>2421.6048019992459</v>
      </c>
      <c r="LC178">
        <v>176</v>
      </c>
      <c r="LD178">
        <v>4</v>
      </c>
      <c r="LE178">
        <f t="shared" si="349"/>
        <v>0.18840552677238689</v>
      </c>
      <c r="LF178">
        <f t="shared" si="350"/>
        <v>0</v>
      </c>
      <c r="LG178">
        <f t="shared" si="299"/>
        <v>16</v>
      </c>
      <c r="LP178">
        <f t="shared" si="300"/>
        <v>0</v>
      </c>
      <c r="LY178">
        <f t="shared" si="301"/>
        <v>0</v>
      </c>
      <c r="MH178">
        <f t="shared" si="302"/>
        <v>0</v>
      </c>
      <c r="MM178">
        <v>176</v>
      </c>
      <c r="MN178">
        <v>12</v>
      </c>
      <c r="MO178">
        <f t="shared" si="353"/>
        <v>0.77123726844446727</v>
      </c>
      <c r="MP178">
        <f t="shared" si="354"/>
        <v>0</v>
      </c>
      <c r="MQ178">
        <f t="shared" si="303"/>
        <v>144</v>
      </c>
      <c r="MZ178">
        <f t="shared" si="304"/>
        <v>0</v>
      </c>
      <c r="NI178">
        <f t="shared" si="305"/>
        <v>0</v>
      </c>
      <c r="NR178">
        <f t="shared" si="306"/>
        <v>0</v>
      </c>
      <c r="NW178">
        <v>176</v>
      </c>
      <c r="NX178">
        <v>989.80505050505042</v>
      </c>
      <c r="NY178" t="e">
        <f t="shared" si="355"/>
        <v>#DIV/0!</v>
      </c>
      <c r="NZ178" t="e">
        <f t="shared" si="356"/>
        <v>#NUM!</v>
      </c>
      <c r="OA178" t="e">
        <f t="shared" si="307"/>
        <v>#NUM!</v>
      </c>
      <c r="OF178">
        <v>176</v>
      </c>
      <c r="OG178">
        <f>132-(136)</f>
        <v>-4</v>
      </c>
      <c r="OH178">
        <f t="shared" si="357"/>
        <v>0.22583354832982624</v>
      </c>
      <c r="OI178">
        <f t="shared" si="358"/>
        <v>0</v>
      </c>
      <c r="OJ178">
        <f t="shared" si="308"/>
        <v>16</v>
      </c>
      <c r="OO178">
        <v>176</v>
      </c>
      <c r="OP178">
        <v>0</v>
      </c>
      <c r="OQ178">
        <f t="shared" si="359"/>
        <v>0.23330192114342863</v>
      </c>
      <c r="OR178">
        <f t="shared" si="360"/>
        <v>0</v>
      </c>
      <c r="OS178">
        <f t="shared" si="309"/>
        <v>0</v>
      </c>
      <c r="PB178">
        <f t="shared" si="310"/>
        <v>0</v>
      </c>
      <c r="PK178">
        <f t="shared" si="311"/>
        <v>0</v>
      </c>
      <c r="QC178">
        <f t="shared" si="312"/>
        <v>0</v>
      </c>
      <c r="QL178">
        <f t="shared" si="313"/>
        <v>0</v>
      </c>
    </row>
    <row r="179" spans="64:454" x14ac:dyDescent="0.25">
      <c r="BL179">
        <v>177</v>
      </c>
      <c r="BM179">
        <v>-12.100000000000001</v>
      </c>
      <c r="BN179">
        <f t="shared" si="319"/>
        <v>0.81019260378994939</v>
      </c>
      <c r="BO179">
        <f t="shared" si="320"/>
        <v>0</v>
      </c>
      <c r="BP179">
        <f t="shared" si="285"/>
        <v>146.41000000000003</v>
      </c>
      <c r="CV179">
        <v>177</v>
      </c>
      <c r="CW179">
        <v>3009.6849999999999</v>
      </c>
      <c r="CX179">
        <f t="shared" si="321"/>
        <v>1.2335098724602354</v>
      </c>
      <c r="CY179">
        <f t="shared" si="322"/>
        <v>2800.1519361587907</v>
      </c>
      <c r="CZ179">
        <f t="shared" si="286"/>
        <v>43904.104842684268</v>
      </c>
      <c r="DE179">
        <v>177</v>
      </c>
      <c r="DF179">
        <v>0</v>
      </c>
      <c r="DG179">
        <f t="shared" si="323"/>
        <v>0.4588627409655765</v>
      </c>
      <c r="DH179">
        <f t="shared" si="324"/>
        <v>0</v>
      </c>
      <c r="DI179">
        <f t="shared" si="287"/>
        <v>0</v>
      </c>
      <c r="EX179">
        <v>177</v>
      </c>
      <c r="EY179">
        <v>8</v>
      </c>
      <c r="EZ179">
        <f t="shared" si="327"/>
        <v>0.56992520597621821</v>
      </c>
      <c r="FA179">
        <f t="shared" si="328"/>
        <v>0</v>
      </c>
      <c r="FB179">
        <f t="shared" si="289"/>
        <v>64</v>
      </c>
      <c r="GQ179">
        <v>177</v>
      </c>
      <c r="GR179">
        <v>3571.9775280898875</v>
      </c>
      <c r="GS179">
        <f t="shared" si="329"/>
        <v>1.3040804308743008</v>
      </c>
      <c r="GT179">
        <f t="shared" si="330"/>
        <v>3646.4043181115221</v>
      </c>
      <c r="GU179">
        <f t="shared" si="290"/>
        <v>5539.3470729244855</v>
      </c>
      <c r="GZ179">
        <v>177</v>
      </c>
      <c r="HA179">
        <v>1642.09375</v>
      </c>
      <c r="HB179">
        <f t="shared" si="331"/>
        <v>1.1346153846153846</v>
      </c>
      <c r="HC179">
        <f t="shared" si="332"/>
        <v>1614.250934643972</v>
      </c>
      <c r="HD179">
        <f t="shared" si="291"/>
        <v>775.22236694987089</v>
      </c>
      <c r="HI179">
        <v>177</v>
      </c>
      <c r="HJ179">
        <v>8</v>
      </c>
      <c r="HK179">
        <f t="shared" si="333"/>
        <v>0.63214285714285712</v>
      </c>
      <c r="HL179">
        <f t="shared" si="334"/>
        <v>0</v>
      </c>
      <c r="HM179">
        <f t="shared" si="292"/>
        <v>64</v>
      </c>
      <c r="HR179">
        <v>256</v>
      </c>
      <c r="HS179">
        <v>1624.3628680441016</v>
      </c>
      <c r="HT179" t="e">
        <f t="shared" si="335"/>
        <v>#DIV/0!</v>
      </c>
      <c r="HU179" t="e">
        <f t="shared" si="336"/>
        <v>#NUM!</v>
      </c>
      <c r="HV179" t="e">
        <f t="shared" si="293"/>
        <v>#NUM!</v>
      </c>
      <c r="IA179">
        <v>177</v>
      </c>
      <c r="IB179">
        <v>0</v>
      </c>
      <c r="IC179">
        <f t="shared" si="337"/>
        <v>0.27149400529295781</v>
      </c>
      <c r="ID179">
        <f t="shared" si="338"/>
        <v>0</v>
      </c>
      <c r="IE179">
        <f t="shared" si="294"/>
        <v>0</v>
      </c>
      <c r="IJ179">
        <v>177</v>
      </c>
      <c r="IK179">
        <v>-20.100000000000001</v>
      </c>
      <c r="IL179">
        <f t="shared" si="339"/>
        <v>0.24655672376230711</v>
      </c>
      <c r="IM179">
        <f t="shared" si="340"/>
        <v>0</v>
      </c>
      <c r="IN179">
        <f t="shared" si="295"/>
        <v>404.01000000000005</v>
      </c>
      <c r="KK179">
        <v>177</v>
      </c>
      <c r="KL179">
        <v>272</v>
      </c>
      <c r="KM179">
        <f t="shared" si="345"/>
        <v>0.96052925470418737</v>
      </c>
      <c r="KN179">
        <f t="shared" si="346"/>
        <v>0</v>
      </c>
      <c r="KO179">
        <f t="shared" si="297"/>
        <v>73984</v>
      </c>
      <c r="KT179">
        <v>177</v>
      </c>
      <c r="KU179">
        <v>-25.409803921568781</v>
      </c>
      <c r="KV179">
        <f t="shared" si="347"/>
        <v>0.37062270567747024</v>
      </c>
      <c r="KW179">
        <f t="shared" si="348"/>
        <v>0</v>
      </c>
      <c r="KX179">
        <f t="shared" si="298"/>
        <v>645.65813533257221</v>
      </c>
      <c r="LC179">
        <v>177</v>
      </c>
      <c r="LD179">
        <v>53</v>
      </c>
      <c r="LE179">
        <f t="shared" si="349"/>
        <v>0.18947601271995729</v>
      </c>
      <c r="LF179">
        <f t="shared" si="350"/>
        <v>0</v>
      </c>
      <c r="LG179">
        <f t="shared" si="299"/>
        <v>2809</v>
      </c>
      <c r="LP179">
        <f t="shared" si="300"/>
        <v>0</v>
      </c>
      <c r="LY179">
        <f t="shared" si="301"/>
        <v>0</v>
      </c>
      <c r="MH179">
        <f t="shared" si="302"/>
        <v>0</v>
      </c>
      <c r="MM179">
        <v>177</v>
      </c>
      <c r="MN179">
        <v>24</v>
      </c>
      <c r="MO179">
        <f t="shared" si="353"/>
        <v>0.77561929837881083</v>
      </c>
      <c r="MP179">
        <f t="shared" si="354"/>
        <v>0</v>
      </c>
      <c r="MQ179">
        <f t="shared" si="303"/>
        <v>576</v>
      </c>
      <c r="MZ179">
        <f t="shared" si="304"/>
        <v>0</v>
      </c>
      <c r="NI179">
        <f t="shared" si="305"/>
        <v>0</v>
      </c>
      <c r="NR179">
        <f t="shared" si="306"/>
        <v>0</v>
      </c>
      <c r="NW179">
        <v>177</v>
      </c>
      <c r="NX179">
        <v>1019.8050505050504</v>
      </c>
      <c r="NY179" t="e">
        <f t="shared" si="355"/>
        <v>#DIV/0!</v>
      </c>
      <c r="NZ179" t="e">
        <f t="shared" si="356"/>
        <v>#NUM!</v>
      </c>
      <c r="OA179" t="e">
        <f t="shared" si="307"/>
        <v>#NUM!</v>
      </c>
      <c r="OF179">
        <v>177</v>
      </c>
      <c r="OG179">
        <f>128-(136)</f>
        <v>-8</v>
      </c>
      <c r="OH179">
        <f t="shared" si="357"/>
        <v>0.22711669349079117</v>
      </c>
      <c r="OI179">
        <f t="shared" si="358"/>
        <v>0</v>
      </c>
      <c r="OJ179">
        <f t="shared" si="308"/>
        <v>64</v>
      </c>
      <c r="OO179">
        <v>177</v>
      </c>
      <c r="OP179">
        <v>20</v>
      </c>
      <c r="OQ179">
        <f t="shared" si="359"/>
        <v>0.23462750024083448</v>
      </c>
      <c r="OR179">
        <f t="shared" si="360"/>
        <v>0</v>
      </c>
      <c r="OS179">
        <f t="shared" si="309"/>
        <v>400</v>
      </c>
      <c r="PB179">
        <f t="shared" si="310"/>
        <v>0</v>
      </c>
      <c r="PK179">
        <f t="shared" si="311"/>
        <v>0</v>
      </c>
      <c r="QC179">
        <f t="shared" si="312"/>
        <v>0</v>
      </c>
      <c r="QL179">
        <f t="shared" si="313"/>
        <v>0</v>
      </c>
    </row>
    <row r="180" spans="64:454" x14ac:dyDescent="0.25">
      <c r="BL180">
        <v>178</v>
      </c>
      <c r="BM180">
        <v>-12.100000000000001</v>
      </c>
      <c r="BN180">
        <f t="shared" si="319"/>
        <v>0.81476996313339545</v>
      </c>
      <c r="BO180">
        <f t="shared" si="320"/>
        <v>0</v>
      </c>
      <c r="BP180">
        <f t="shared" si="285"/>
        <v>146.41000000000003</v>
      </c>
      <c r="CV180">
        <v>178</v>
      </c>
      <c r="CW180">
        <v>3099.6849999999999</v>
      </c>
      <c r="CX180">
        <f t="shared" si="321"/>
        <v>1.240478854790519</v>
      </c>
      <c r="CY180">
        <f t="shared" si="322"/>
        <v>2883.7210339429698</v>
      </c>
      <c r="CZ180">
        <f t="shared" si="286"/>
        <v>46640.434635082056</v>
      </c>
      <c r="DE180">
        <v>178</v>
      </c>
      <c r="DF180">
        <v>0</v>
      </c>
      <c r="DG180">
        <f t="shared" si="323"/>
        <v>0.46145518582978878</v>
      </c>
      <c r="DH180">
        <f t="shared" si="324"/>
        <v>0</v>
      </c>
      <c r="DI180">
        <f t="shared" si="287"/>
        <v>0</v>
      </c>
      <c r="EX180">
        <v>178</v>
      </c>
      <c r="EY180">
        <v>0</v>
      </c>
      <c r="EZ180">
        <f t="shared" si="327"/>
        <v>0.57314512239416293</v>
      </c>
      <c r="FA180">
        <f t="shared" si="328"/>
        <v>0</v>
      </c>
      <c r="FB180">
        <f t="shared" si="289"/>
        <v>0</v>
      </c>
      <c r="GQ180">
        <v>178</v>
      </c>
      <c r="GR180">
        <v>3731.9775280898875</v>
      </c>
      <c r="GS180">
        <f t="shared" si="329"/>
        <v>1.3114481169244381</v>
      </c>
      <c r="GT180">
        <f t="shared" si="330"/>
        <v>3734.7545027993892</v>
      </c>
      <c r="GU180">
        <f t="shared" si="290"/>
        <v>7.7115885372120569</v>
      </c>
      <c r="GZ180">
        <v>178</v>
      </c>
      <c r="HA180">
        <v>1672.09375</v>
      </c>
      <c r="HB180">
        <f t="shared" si="331"/>
        <v>1.141025641025641</v>
      </c>
      <c r="HC180">
        <f t="shared" si="332"/>
        <v>1691.1200267698753</v>
      </c>
      <c r="HD180">
        <f t="shared" si="291"/>
        <v>361.99920772389521</v>
      </c>
      <c r="HI180">
        <v>178</v>
      </c>
      <c r="HJ180">
        <v>8</v>
      </c>
      <c r="HK180">
        <f t="shared" si="333"/>
        <v>0.63571428571428568</v>
      </c>
      <c r="HL180">
        <f t="shared" si="334"/>
        <v>0</v>
      </c>
      <c r="HM180">
        <f t="shared" si="292"/>
        <v>64</v>
      </c>
      <c r="HR180">
        <v>257</v>
      </c>
      <c r="HS180">
        <v>1658.1260097939521</v>
      </c>
      <c r="HT180" t="e">
        <f t="shared" si="335"/>
        <v>#DIV/0!</v>
      </c>
      <c r="HU180" t="e">
        <f t="shared" si="336"/>
        <v>#NUM!</v>
      </c>
      <c r="HV180" t="e">
        <f t="shared" si="293"/>
        <v>#NUM!</v>
      </c>
      <c r="IA180">
        <v>178</v>
      </c>
      <c r="IB180">
        <v>4</v>
      </c>
      <c r="IC180">
        <f t="shared" si="337"/>
        <v>0.27302786972964116</v>
      </c>
      <c r="ID180">
        <f t="shared" si="338"/>
        <v>0</v>
      </c>
      <c r="IE180">
        <f t="shared" si="294"/>
        <v>16</v>
      </c>
      <c r="IJ180">
        <v>178</v>
      </c>
      <c r="IK180">
        <v>-20.100000000000001</v>
      </c>
      <c r="IL180">
        <f t="shared" si="339"/>
        <v>0.24794969960277213</v>
      </c>
      <c r="IM180">
        <f t="shared" si="340"/>
        <v>0</v>
      </c>
      <c r="IN180">
        <f t="shared" si="295"/>
        <v>404.01000000000005</v>
      </c>
      <c r="KK180">
        <v>178</v>
      </c>
      <c r="KL180">
        <v>357</v>
      </c>
      <c r="KM180">
        <f t="shared" si="345"/>
        <v>0.96595597365731833</v>
      </c>
      <c r="KN180">
        <f t="shared" si="346"/>
        <v>0</v>
      </c>
      <c r="KO180">
        <f t="shared" si="297"/>
        <v>127449</v>
      </c>
      <c r="KT180">
        <v>178</v>
      </c>
      <c r="KU180">
        <v>-21.409803921568781</v>
      </c>
      <c r="KV180">
        <f t="shared" si="347"/>
        <v>0.3727166192688684</v>
      </c>
      <c r="KW180">
        <f t="shared" si="348"/>
        <v>0</v>
      </c>
      <c r="KX180">
        <f t="shared" si="298"/>
        <v>458.37970396002191</v>
      </c>
      <c r="LC180">
        <v>178</v>
      </c>
      <c r="LD180">
        <v>4</v>
      </c>
      <c r="LE180">
        <f t="shared" si="349"/>
        <v>0.19054649866752765</v>
      </c>
      <c r="LF180">
        <f t="shared" si="350"/>
        <v>0</v>
      </c>
      <c r="LG180">
        <f t="shared" si="299"/>
        <v>16</v>
      </c>
      <c r="LP180">
        <f t="shared" si="300"/>
        <v>0</v>
      </c>
      <c r="LY180">
        <f t="shared" si="301"/>
        <v>0</v>
      </c>
      <c r="MH180">
        <f t="shared" si="302"/>
        <v>0</v>
      </c>
      <c r="MM180">
        <v>178</v>
      </c>
      <c r="MN180">
        <v>32</v>
      </c>
      <c r="MO180">
        <f t="shared" si="353"/>
        <v>0.78000132831315439</v>
      </c>
      <c r="MP180">
        <f t="shared" si="354"/>
        <v>0</v>
      </c>
      <c r="MQ180">
        <f t="shared" si="303"/>
        <v>1024</v>
      </c>
      <c r="MZ180">
        <f t="shared" si="304"/>
        <v>0</v>
      </c>
      <c r="NI180">
        <f t="shared" si="305"/>
        <v>0</v>
      </c>
      <c r="NR180">
        <f t="shared" si="306"/>
        <v>0</v>
      </c>
      <c r="NW180">
        <v>178</v>
      </c>
      <c r="NX180">
        <v>1059.8050505050503</v>
      </c>
      <c r="NY180" t="e">
        <f t="shared" si="355"/>
        <v>#DIV/0!</v>
      </c>
      <c r="NZ180" t="e">
        <f t="shared" si="356"/>
        <v>#NUM!</v>
      </c>
      <c r="OA180" t="e">
        <f t="shared" si="307"/>
        <v>#NUM!</v>
      </c>
      <c r="OF180">
        <v>178</v>
      </c>
      <c r="OG180">
        <f>140-(136)</f>
        <v>4</v>
      </c>
      <c r="OH180">
        <f t="shared" si="357"/>
        <v>0.22839983865175609</v>
      </c>
      <c r="OI180">
        <f t="shared" si="358"/>
        <v>0</v>
      </c>
      <c r="OJ180">
        <f t="shared" si="308"/>
        <v>16</v>
      </c>
      <c r="OO180">
        <v>178</v>
      </c>
      <c r="OP180">
        <v>0</v>
      </c>
      <c r="OQ180">
        <f t="shared" si="359"/>
        <v>0.23595307933824033</v>
      </c>
      <c r="OR180">
        <f t="shared" si="360"/>
        <v>0</v>
      </c>
      <c r="OS180">
        <f t="shared" si="309"/>
        <v>0</v>
      </c>
      <c r="PB180">
        <f t="shared" si="310"/>
        <v>0</v>
      </c>
      <c r="PK180">
        <f t="shared" si="311"/>
        <v>0</v>
      </c>
      <c r="QC180">
        <f t="shared" si="312"/>
        <v>0</v>
      </c>
      <c r="QL180">
        <f t="shared" si="313"/>
        <v>0</v>
      </c>
    </row>
    <row r="181" spans="64:454" x14ac:dyDescent="0.25">
      <c r="BL181">
        <v>179</v>
      </c>
      <c r="BM181">
        <v>-8</v>
      </c>
      <c r="BN181">
        <f t="shared" si="319"/>
        <v>0.8193473224768415</v>
      </c>
      <c r="BO181">
        <f t="shared" si="320"/>
        <v>0</v>
      </c>
      <c r="BP181">
        <f t="shared" si="285"/>
        <v>64</v>
      </c>
      <c r="CV181">
        <v>179</v>
      </c>
      <c r="CW181">
        <v>3199.6849999999999</v>
      </c>
      <c r="CX181">
        <f t="shared" si="321"/>
        <v>1.2474478371208029</v>
      </c>
      <c r="CY181">
        <f t="shared" si="322"/>
        <v>2967.2901317271494</v>
      </c>
      <c r="CZ181">
        <f t="shared" si="286"/>
        <v>54007.374799555553</v>
      </c>
      <c r="DE181">
        <v>179</v>
      </c>
      <c r="DF181">
        <v>0</v>
      </c>
      <c r="DG181">
        <f t="shared" si="323"/>
        <v>0.46404763069400107</v>
      </c>
      <c r="DH181">
        <f t="shared" si="324"/>
        <v>0</v>
      </c>
      <c r="DI181">
        <f t="shared" si="287"/>
        <v>0</v>
      </c>
      <c r="EX181">
        <v>179</v>
      </c>
      <c r="EY181">
        <v>4</v>
      </c>
      <c r="EZ181">
        <f t="shared" si="327"/>
        <v>0.57636503881210766</v>
      </c>
      <c r="FA181">
        <f t="shared" si="328"/>
        <v>0</v>
      </c>
      <c r="FB181">
        <f t="shared" si="289"/>
        <v>16</v>
      </c>
      <c r="GQ181">
        <v>179</v>
      </c>
      <c r="GR181">
        <v>3871.9775280898875</v>
      </c>
      <c r="GS181">
        <f t="shared" si="329"/>
        <v>1.3188158029745753</v>
      </c>
      <c r="GT181">
        <f t="shared" si="330"/>
        <v>3823.1046874872563</v>
      </c>
      <c r="GU181">
        <f t="shared" si="290"/>
        <v>2388.5545485701955</v>
      </c>
      <c r="GZ181">
        <v>179</v>
      </c>
      <c r="HA181">
        <v>1742.09375</v>
      </c>
      <c r="HB181">
        <f t="shared" si="331"/>
        <v>1.1474358974358974</v>
      </c>
      <c r="HC181">
        <f t="shared" si="332"/>
        <v>1767.9891188957786</v>
      </c>
      <c r="HD181">
        <f t="shared" si="291"/>
        <v>670.57013024845651</v>
      </c>
      <c r="HI181">
        <v>179</v>
      </c>
      <c r="HJ181">
        <v>8</v>
      </c>
      <c r="HK181">
        <f t="shared" si="333"/>
        <v>0.63928571428571423</v>
      </c>
      <c r="HL181">
        <f t="shared" si="334"/>
        <v>0</v>
      </c>
      <c r="HM181">
        <f t="shared" si="292"/>
        <v>64</v>
      </c>
      <c r="HR181">
        <v>258</v>
      </c>
      <c r="HS181">
        <v>1691.8891515438027</v>
      </c>
      <c r="HT181" t="e">
        <f t="shared" si="335"/>
        <v>#DIV/0!</v>
      </c>
      <c r="HU181" t="e">
        <f t="shared" si="336"/>
        <v>#NUM!</v>
      </c>
      <c r="HV181" t="e">
        <f t="shared" si="293"/>
        <v>#NUM!</v>
      </c>
      <c r="IA181">
        <v>179</v>
      </c>
      <c r="IB181">
        <v>4</v>
      </c>
      <c r="IC181">
        <f t="shared" si="337"/>
        <v>0.27456173416632451</v>
      </c>
      <c r="ID181">
        <f t="shared" si="338"/>
        <v>0</v>
      </c>
      <c r="IE181">
        <f t="shared" si="294"/>
        <v>16</v>
      </c>
      <c r="IJ181">
        <v>179</v>
      </c>
      <c r="IK181">
        <v>-20.100000000000001</v>
      </c>
      <c r="IL181">
        <f t="shared" si="339"/>
        <v>0.24934267544323716</v>
      </c>
      <c r="IM181">
        <f t="shared" si="340"/>
        <v>0</v>
      </c>
      <c r="IN181">
        <f t="shared" si="295"/>
        <v>404.01000000000005</v>
      </c>
      <c r="KK181">
        <v>179</v>
      </c>
      <c r="KL181">
        <v>361</v>
      </c>
      <c r="KM181">
        <f t="shared" si="345"/>
        <v>0.97138269261044941</v>
      </c>
      <c r="KN181">
        <f t="shared" si="346"/>
        <v>0</v>
      </c>
      <c r="KO181">
        <f t="shared" si="297"/>
        <v>130321</v>
      </c>
      <c r="KT181">
        <v>179</v>
      </c>
      <c r="KU181">
        <v>66.590196078431219</v>
      </c>
      <c r="KV181">
        <f t="shared" si="347"/>
        <v>0.3748105328602665</v>
      </c>
      <c r="KW181">
        <f t="shared" si="348"/>
        <v>0</v>
      </c>
      <c r="KX181">
        <f t="shared" si="298"/>
        <v>4434.2542137639166</v>
      </c>
      <c r="LC181">
        <v>179</v>
      </c>
      <c r="LD181">
        <v>4</v>
      </c>
      <c r="LE181">
        <f t="shared" si="349"/>
        <v>0.19161698461509805</v>
      </c>
      <c r="LF181">
        <f t="shared" si="350"/>
        <v>0</v>
      </c>
      <c r="LG181">
        <f t="shared" si="299"/>
        <v>16</v>
      </c>
      <c r="LP181">
        <f t="shared" si="300"/>
        <v>0</v>
      </c>
      <c r="LY181">
        <f t="shared" si="301"/>
        <v>0</v>
      </c>
      <c r="MH181">
        <f t="shared" si="302"/>
        <v>0</v>
      </c>
      <c r="MM181">
        <v>179</v>
      </c>
      <c r="MN181">
        <v>32</v>
      </c>
      <c r="MO181">
        <f t="shared" si="353"/>
        <v>0.78438335824749794</v>
      </c>
      <c r="MP181">
        <f t="shared" si="354"/>
        <v>0</v>
      </c>
      <c r="MQ181">
        <f t="shared" si="303"/>
        <v>1024</v>
      </c>
      <c r="MZ181">
        <f t="shared" si="304"/>
        <v>0</v>
      </c>
      <c r="NI181">
        <f t="shared" si="305"/>
        <v>0</v>
      </c>
      <c r="NR181">
        <f t="shared" si="306"/>
        <v>0</v>
      </c>
      <c r="NW181">
        <v>179</v>
      </c>
      <c r="NX181">
        <v>1089.8050505050503</v>
      </c>
      <c r="NY181" t="e">
        <f t="shared" si="355"/>
        <v>#DIV/0!</v>
      </c>
      <c r="NZ181" t="e">
        <f t="shared" si="356"/>
        <v>#NUM!</v>
      </c>
      <c r="OA181" t="e">
        <f t="shared" si="307"/>
        <v>#NUM!</v>
      </c>
      <c r="OF181">
        <v>179</v>
      </c>
      <c r="OG181">
        <f>128-(136)</f>
        <v>-8</v>
      </c>
      <c r="OH181">
        <f t="shared" si="357"/>
        <v>0.22968298381272101</v>
      </c>
      <c r="OI181">
        <f t="shared" si="358"/>
        <v>0</v>
      </c>
      <c r="OJ181">
        <f t="shared" si="308"/>
        <v>64</v>
      </c>
      <c r="OO181">
        <v>179</v>
      </c>
      <c r="OP181">
        <v>0</v>
      </c>
      <c r="OQ181">
        <f t="shared" si="359"/>
        <v>0.23727865843564616</v>
      </c>
      <c r="OR181">
        <f t="shared" si="360"/>
        <v>0</v>
      </c>
      <c r="OS181">
        <f t="shared" si="309"/>
        <v>0</v>
      </c>
      <c r="PB181">
        <f t="shared" si="310"/>
        <v>0</v>
      </c>
      <c r="PK181">
        <f t="shared" si="311"/>
        <v>0</v>
      </c>
      <c r="QC181">
        <f t="shared" si="312"/>
        <v>0</v>
      </c>
      <c r="QL181">
        <f t="shared" si="313"/>
        <v>0</v>
      </c>
    </row>
    <row r="182" spans="64:454" x14ac:dyDescent="0.25">
      <c r="BL182">
        <v>180</v>
      </c>
      <c r="BM182">
        <v>-12.100000000000001</v>
      </c>
      <c r="BN182">
        <f t="shared" si="319"/>
        <v>0.82392468182028755</v>
      </c>
      <c r="BO182">
        <f t="shared" si="320"/>
        <v>0</v>
      </c>
      <c r="BP182">
        <f t="shared" si="285"/>
        <v>146.41000000000003</v>
      </c>
      <c r="CV182">
        <v>180</v>
      </c>
      <c r="CW182">
        <v>3259.6849999999999</v>
      </c>
      <c r="CX182">
        <f t="shared" si="321"/>
        <v>1.2544168194510867</v>
      </c>
      <c r="CY182">
        <f t="shared" si="322"/>
        <v>3050.8592295113285</v>
      </c>
      <c r="CZ182">
        <f t="shared" si="286"/>
        <v>43608.20242018727</v>
      </c>
      <c r="DE182">
        <v>180</v>
      </c>
      <c r="DF182">
        <v>0</v>
      </c>
      <c r="DG182">
        <f t="shared" si="323"/>
        <v>0.46664007555821341</v>
      </c>
      <c r="DH182">
        <f t="shared" si="324"/>
        <v>0</v>
      </c>
      <c r="DI182">
        <f t="shared" si="287"/>
        <v>0</v>
      </c>
      <c r="EX182">
        <v>180</v>
      </c>
      <c r="EY182">
        <v>0</v>
      </c>
      <c r="EZ182">
        <f t="shared" si="327"/>
        <v>0.57958495523005238</v>
      </c>
      <c r="FA182">
        <f t="shared" si="328"/>
        <v>0</v>
      </c>
      <c r="FB182">
        <f t="shared" si="289"/>
        <v>0</v>
      </c>
      <c r="GZ182">
        <v>180</v>
      </c>
      <c r="HA182">
        <v>1802.09375</v>
      </c>
      <c r="HB182">
        <f t="shared" si="331"/>
        <v>1.1538461538461537</v>
      </c>
      <c r="HC182">
        <f t="shared" si="332"/>
        <v>1844.8582110216821</v>
      </c>
      <c r="HD182">
        <f t="shared" si="291"/>
        <v>1828.7991264749685</v>
      </c>
      <c r="HI182">
        <v>180</v>
      </c>
      <c r="HJ182">
        <v>8</v>
      </c>
      <c r="HK182">
        <f t="shared" si="333"/>
        <v>0.6428571428571429</v>
      </c>
      <c r="HL182">
        <f t="shared" si="334"/>
        <v>0</v>
      </c>
      <c r="HM182">
        <f t="shared" si="292"/>
        <v>64</v>
      </c>
      <c r="HR182">
        <v>259</v>
      </c>
      <c r="HS182">
        <v>1725.652293293655</v>
      </c>
      <c r="HT182" t="e">
        <f t="shared" si="335"/>
        <v>#DIV/0!</v>
      </c>
      <c r="HU182" t="e">
        <f t="shared" si="336"/>
        <v>#NUM!</v>
      </c>
      <c r="HV182" t="e">
        <f t="shared" si="293"/>
        <v>#NUM!</v>
      </c>
      <c r="IA182">
        <v>180</v>
      </c>
      <c r="IB182">
        <v>0</v>
      </c>
      <c r="IC182">
        <f t="shared" si="337"/>
        <v>0.27609559860300792</v>
      </c>
      <c r="ID182">
        <f t="shared" si="338"/>
        <v>0</v>
      </c>
      <c r="IE182">
        <f t="shared" si="294"/>
        <v>0</v>
      </c>
      <c r="IJ182">
        <v>180</v>
      </c>
      <c r="IK182">
        <v>-24.1</v>
      </c>
      <c r="IL182">
        <f t="shared" si="339"/>
        <v>0.25073565128370218</v>
      </c>
      <c r="IM182">
        <f t="shared" si="340"/>
        <v>0</v>
      </c>
      <c r="IN182">
        <f t="shared" si="295"/>
        <v>580.81000000000006</v>
      </c>
      <c r="KK182">
        <v>180</v>
      </c>
      <c r="KL182">
        <v>438</v>
      </c>
      <c r="KM182">
        <f t="shared" si="345"/>
        <v>0.97680941156358037</v>
      </c>
      <c r="KN182">
        <f t="shared" si="346"/>
        <v>0</v>
      </c>
      <c r="KO182">
        <f t="shared" si="297"/>
        <v>191844</v>
      </c>
      <c r="KT182">
        <v>180</v>
      </c>
      <c r="KU182">
        <v>-17.409803921568781</v>
      </c>
      <c r="KV182">
        <f t="shared" si="347"/>
        <v>0.37690444645166465</v>
      </c>
      <c r="KW182">
        <f t="shared" si="348"/>
        <v>0</v>
      </c>
      <c r="KX182">
        <f t="shared" si="298"/>
        <v>303.10127258747167</v>
      </c>
      <c r="LC182">
        <v>180</v>
      </c>
      <c r="LD182">
        <v>0</v>
      </c>
      <c r="LE182">
        <f t="shared" si="349"/>
        <v>0.19268747056266841</v>
      </c>
      <c r="LF182">
        <f t="shared" si="350"/>
        <v>0</v>
      </c>
      <c r="LG182">
        <f t="shared" si="299"/>
        <v>0</v>
      </c>
      <c r="LP182">
        <f t="shared" si="300"/>
        <v>0</v>
      </c>
      <c r="LY182">
        <f t="shared" si="301"/>
        <v>0</v>
      </c>
      <c r="MH182">
        <f t="shared" si="302"/>
        <v>0</v>
      </c>
      <c r="MM182">
        <v>180</v>
      </c>
      <c r="MN182">
        <v>-12</v>
      </c>
      <c r="MO182">
        <f t="shared" si="353"/>
        <v>0.7887653881818415</v>
      </c>
      <c r="MP182">
        <f t="shared" si="354"/>
        <v>0</v>
      </c>
      <c r="MQ182">
        <f t="shared" si="303"/>
        <v>144</v>
      </c>
      <c r="MZ182">
        <f t="shared" si="304"/>
        <v>0</v>
      </c>
      <c r="NI182">
        <f t="shared" si="305"/>
        <v>0</v>
      </c>
      <c r="NR182">
        <f t="shared" si="306"/>
        <v>0</v>
      </c>
      <c r="NW182">
        <v>180</v>
      </c>
      <c r="NX182">
        <v>1129.8050505050503</v>
      </c>
      <c r="NY182" t="e">
        <f t="shared" si="355"/>
        <v>#DIV/0!</v>
      </c>
      <c r="NZ182" t="e">
        <f t="shared" si="356"/>
        <v>#NUM!</v>
      </c>
      <c r="OA182" t="e">
        <f t="shared" si="307"/>
        <v>#NUM!</v>
      </c>
      <c r="OF182">
        <v>180</v>
      </c>
      <c r="OG182">
        <f>128-(136)</f>
        <v>-8</v>
      </c>
      <c r="OH182">
        <f t="shared" si="357"/>
        <v>0.23096612897368593</v>
      </c>
      <c r="OI182">
        <f t="shared" si="358"/>
        <v>0</v>
      </c>
      <c r="OJ182">
        <f t="shared" si="308"/>
        <v>64</v>
      </c>
      <c r="OO182">
        <v>180</v>
      </c>
      <c r="OP182">
        <v>0</v>
      </c>
      <c r="OQ182">
        <f t="shared" si="359"/>
        <v>0.23860423753305202</v>
      </c>
      <c r="OR182">
        <f t="shared" si="360"/>
        <v>0</v>
      </c>
      <c r="OS182">
        <f t="shared" si="309"/>
        <v>0</v>
      </c>
      <c r="PB182">
        <f t="shared" si="310"/>
        <v>0</v>
      </c>
      <c r="PK182">
        <f t="shared" si="311"/>
        <v>0</v>
      </c>
      <c r="QC182">
        <f t="shared" si="312"/>
        <v>0</v>
      </c>
      <c r="QL182">
        <f t="shared" si="313"/>
        <v>0</v>
      </c>
    </row>
    <row r="183" spans="64:454" x14ac:dyDescent="0.25">
      <c r="BL183">
        <v>181</v>
      </c>
      <c r="BM183">
        <v>-12.100000000000001</v>
      </c>
      <c r="BN183">
        <f t="shared" si="319"/>
        <v>0.8285020411637336</v>
      </c>
      <c r="BO183">
        <f t="shared" si="320"/>
        <v>0</v>
      </c>
      <c r="BP183">
        <f t="shared" si="285"/>
        <v>146.41000000000003</v>
      </c>
      <c r="CV183">
        <v>181</v>
      </c>
      <c r="CW183">
        <v>3349.6849999999999</v>
      </c>
      <c r="CX183">
        <f t="shared" si="321"/>
        <v>1.2613858017813706</v>
      </c>
      <c r="CY183">
        <f t="shared" si="322"/>
        <v>3134.4283272955076</v>
      </c>
      <c r="CZ183">
        <f t="shared" si="286"/>
        <v>46335.435143808922</v>
      </c>
      <c r="DE183">
        <v>181</v>
      </c>
      <c r="DF183">
        <v>0</v>
      </c>
      <c r="DG183">
        <f t="shared" si="323"/>
        <v>0.46923252042242569</v>
      </c>
      <c r="DH183">
        <f t="shared" si="324"/>
        <v>0</v>
      </c>
      <c r="DI183">
        <f t="shared" si="287"/>
        <v>0</v>
      </c>
      <c r="EX183">
        <v>181</v>
      </c>
      <c r="EY183">
        <v>4</v>
      </c>
      <c r="EZ183">
        <f t="shared" si="327"/>
        <v>0.5828048716479971</v>
      </c>
      <c r="FA183">
        <f t="shared" si="328"/>
        <v>0</v>
      </c>
      <c r="FB183">
        <f t="shared" si="289"/>
        <v>16</v>
      </c>
      <c r="GZ183">
        <v>181</v>
      </c>
      <c r="HA183">
        <v>1882.09375</v>
      </c>
      <c r="HB183">
        <f t="shared" si="331"/>
        <v>1.1602564102564104</v>
      </c>
      <c r="HC183">
        <f t="shared" si="332"/>
        <v>1921.7273031475856</v>
      </c>
      <c r="HD183">
        <f t="shared" si="291"/>
        <v>1570.8185351024958</v>
      </c>
      <c r="HI183">
        <v>181</v>
      </c>
      <c r="HJ183">
        <v>8</v>
      </c>
      <c r="HK183">
        <f t="shared" si="333"/>
        <v>0.64642857142857146</v>
      </c>
      <c r="HL183">
        <f t="shared" si="334"/>
        <v>0</v>
      </c>
      <c r="HM183">
        <f t="shared" si="292"/>
        <v>64</v>
      </c>
      <c r="HR183">
        <v>260</v>
      </c>
      <c r="HS183">
        <v>1759.4154350435056</v>
      </c>
      <c r="HT183" t="e">
        <f t="shared" si="335"/>
        <v>#DIV/0!</v>
      </c>
      <c r="HU183" t="e">
        <f t="shared" si="336"/>
        <v>#NUM!</v>
      </c>
      <c r="HV183" t="e">
        <f t="shared" si="293"/>
        <v>#NUM!</v>
      </c>
      <c r="IA183">
        <v>181</v>
      </c>
      <c r="IB183">
        <v>0</v>
      </c>
      <c r="IC183">
        <f t="shared" si="337"/>
        <v>0.27762946303969127</v>
      </c>
      <c r="ID183">
        <f t="shared" si="338"/>
        <v>0</v>
      </c>
      <c r="IE183">
        <f t="shared" si="294"/>
        <v>0</v>
      </c>
      <c r="IJ183">
        <v>181</v>
      </c>
      <c r="IK183">
        <v>-20.100000000000001</v>
      </c>
      <c r="IL183">
        <f t="shared" si="339"/>
        <v>0.25212862712416717</v>
      </c>
      <c r="IM183">
        <f t="shared" si="340"/>
        <v>0</v>
      </c>
      <c r="IN183">
        <f t="shared" si="295"/>
        <v>404.01000000000005</v>
      </c>
      <c r="KK183">
        <v>181</v>
      </c>
      <c r="KL183">
        <v>401</v>
      </c>
      <c r="KM183">
        <f t="shared" si="345"/>
        <v>0.98223613051671133</v>
      </c>
      <c r="KN183">
        <f t="shared" si="346"/>
        <v>0</v>
      </c>
      <c r="KO183">
        <f t="shared" si="297"/>
        <v>160801</v>
      </c>
      <c r="KT183">
        <v>181</v>
      </c>
      <c r="KU183">
        <v>-41.209803921568778</v>
      </c>
      <c r="KV183">
        <f t="shared" si="347"/>
        <v>0.37899836004306281</v>
      </c>
      <c r="KW183">
        <f t="shared" si="348"/>
        <v>0</v>
      </c>
      <c r="KX183">
        <f t="shared" si="298"/>
        <v>1698.2479392541454</v>
      </c>
      <c r="LC183">
        <v>181</v>
      </c>
      <c r="LD183">
        <v>8</v>
      </c>
      <c r="LE183">
        <f t="shared" si="349"/>
        <v>0.1937579565102388</v>
      </c>
      <c r="LF183">
        <f t="shared" si="350"/>
        <v>0</v>
      </c>
      <c r="LG183">
        <f t="shared" si="299"/>
        <v>64</v>
      </c>
      <c r="LP183">
        <f t="shared" si="300"/>
        <v>0</v>
      </c>
      <c r="LY183">
        <f t="shared" si="301"/>
        <v>0</v>
      </c>
      <c r="MH183">
        <f t="shared" si="302"/>
        <v>0</v>
      </c>
      <c r="MM183">
        <v>181</v>
      </c>
      <c r="MN183">
        <v>-4</v>
      </c>
      <c r="MO183">
        <f t="shared" si="353"/>
        <v>0.79314741811618505</v>
      </c>
      <c r="MP183">
        <f t="shared" si="354"/>
        <v>0</v>
      </c>
      <c r="MQ183">
        <f t="shared" si="303"/>
        <v>16</v>
      </c>
      <c r="MZ183">
        <f t="shared" si="304"/>
        <v>0</v>
      </c>
      <c r="NI183">
        <f t="shared" si="305"/>
        <v>0</v>
      </c>
      <c r="NR183">
        <f t="shared" si="306"/>
        <v>0</v>
      </c>
      <c r="NW183">
        <v>181</v>
      </c>
      <c r="NX183">
        <v>1179.8050505050503</v>
      </c>
      <c r="NY183" t="e">
        <f t="shared" si="355"/>
        <v>#DIV/0!</v>
      </c>
      <c r="NZ183" t="e">
        <f t="shared" si="356"/>
        <v>#NUM!</v>
      </c>
      <c r="OA183" t="e">
        <f t="shared" si="307"/>
        <v>#NUM!</v>
      </c>
      <c r="OF183">
        <v>181</v>
      </c>
      <c r="OG183">
        <f>128-(136)</f>
        <v>-8</v>
      </c>
      <c r="OH183">
        <f t="shared" si="357"/>
        <v>0.23224927413465085</v>
      </c>
      <c r="OI183">
        <f t="shared" si="358"/>
        <v>0</v>
      </c>
      <c r="OJ183">
        <f t="shared" si="308"/>
        <v>64</v>
      </c>
      <c r="OO183">
        <v>181</v>
      </c>
      <c r="OP183">
        <v>0</v>
      </c>
      <c r="OQ183">
        <f t="shared" si="359"/>
        <v>0.23992981663045787</v>
      </c>
      <c r="OR183">
        <f t="shared" si="360"/>
        <v>0</v>
      </c>
      <c r="OS183">
        <f t="shared" si="309"/>
        <v>0</v>
      </c>
      <c r="PB183">
        <f t="shared" si="310"/>
        <v>0</v>
      </c>
      <c r="PK183">
        <f t="shared" si="311"/>
        <v>0</v>
      </c>
      <c r="QC183">
        <f t="shared" si="312"/>
        <v>0</v>
      </c>
      <c r="QL183">
        <f t="shared" si="313"/>
        <v>0</v>
      </c>
    </row>
    <row r="184" spans="64:454" x14ac:dyDescent="0.25">
      <c r="BL184">
        <v>182</v>
      </c>
      <c r="BM184">
        <v>-12.100000000000001</v>
      </c>
      <c r="BN184">
        <f t="shared" si="319"/>
        <v>0.83307940050717966</v>
      </c>
      <c r="BO184">
        <f t="shared" si="320"/>
        <v>0</v>
      </c>
      <c r="BP184">
        <f t="shared" si="285"/>
        <v>146.41000000000003</v>
      </c>
      <c r="CV184">
        <v>182</v>
      </c>
      <c r="CW184">
        <v>3479.6849999999999</v>
      </c>
      <c r="CX184">
        <f t="shared" si="321"/>
        <v>1.2683547841116543</v>
      </c>
      <c r="CY184">
        <f t="shared" si="322"/>
        <v>3217.9974250796868</v>
      </c>
      <c r="CZ184">
        <f t="shared" si="286"/>
        <v>68480.386867674519</v>
      </c>
      <c r="DE184">
        <v>182</v>
      </c>
      <c r="DF184">
        <v>0</v>
      </c>
      <c r="DG184">
        <f t="shared" si="323"/>
        <v>0.47182496528663798</v>
      </c>
      <c r="DH184">
        <f t="shared" si="324"/>
        <v>0</v>
      </c>
      <c r="DI184">
        <f t="shared" si="287"/>
        <v>0</v>
      </c>
      <c r="EX184">
        <v>182</v>
      </c>
      <c r="EY184">
        <v>0</v>
      </c>
      <c r="EZ184">
        <f t="shared" si="327"/>
        <v>0.58602478806594194</v>
      </c>
      <c r="FA184">
        <f t="shared" si="328"/>
        <v>0</v>
      </c>
      <c r="FB184">
        <f t="shared" si="289"/>
        <v>0</v>
      </c>
      <c r="GZ184">
        <v>182</v>
      </c>
      <c r="HA184">
        <v>1957.09375</v>
      </c>
      <c r="HB184">
        <f t="shared" si="331"/>
        <v>1.1666666666666667</v>
      </c>
      <c r="HC184">
        <f t="shared" si="332"/>
        <v>1998.596395273489</v>
      </c>
      <c r="HD184">
        <f t="shared" si="291"/>
        <v>1722.4695646970549</v>
      </c>
      <c r="HI184">
        <v>182</v>
      </c>
      <c r="HJ184">
        <v>8</v>
      </c>
      <c r="HK184">
        <f t="shared" si="333"/>
        <v>0.65</v>
      </c>
      <c r="HL184">
        <f t="shared" si="334"/>
        <v>0</v>
      </c>
      <c r="HM184">
        <f t="shared" si="292"/>
        <v>64</v>
      </c>
      <c r="HR184">
        <v>261</v>
      </c>
      <c r="HS184">
        <v>1798.6785767933561</v>
      </c>
      <c r="HT184" t="e">
        <f t="shared" si="335"/>
        <v>#DIV/0!</v>
      </c>
      <c r="HU184" t="e">
        <f t="shared" si="336"/>
        <v>#NUM!</v>
      </c>
      <c r="HV184" t="e">
        <f t="shared" si="293"/>
        <v>#NUM!</v>
      </c>
      <c r="IA184">
        <v>182</v>
      </c>
      <c r="IB184">
        <v>0</v>
      </c>
      <c r="IC184">
        <f t="shared" si="337"/>
        <v>0.27916332747637468</v>
      </c>
      <c r="ID184">
        <f t="shared" si="338"/>
        <v>0</v>
      </c>
      <c r="IE184">
        <f t="shared" si="294"/>
        <v>0</v>
      </c>
      <c r="IJ184">
        <v>182</v>
      </c>
      <c r="IK184">
        <v>-20.100000000000001</v>
      </c>
      <c r="IL184">
        <f t="shared" si="339"/>
        <v>0.25352160296463216</v>
      </c>
      <c r="IM184">
        <f t="shared" si="340"/>
        <v>0</v>
      </c>
      <c r="IN184">
        <f t="shared" si="295"/>
        <v>404.01000000000005</v>
      </c>
      <c r="KK184">
        <v>182</v>
      </c>
      <c r="KL184">
        <v>458</v>
      </c>
      <c r="KM184">
        <f t="shared" si="345"/>
        <v>0.9876628494698424</v>
      </c>
      <c r="KN184">
        <f t="shared" si="346"/>
        <v>0</v>
      </c>
      <c r="KO184">
        <f t="shared" si="297"/>
        <v>209764</v>
      </c>
      <c r="KT184">
        <v>182</v>
      </c>
      <c r="KU184">
        <v>2.5901960784312195</v>
      </c>
      <c r="KV184">
        <f t="shared" si="347"/>
        <v>0.38109227363446091</v>
      </c>
      <c r="KW184">
        <f t="shared" si="348"/>
        <v>0</v>
      </c>
      <c r="KX184">
        <f t="shared" si="298"/>
        <v>6.7091157247204682</v>
      </c>
      <c r="LC184">
        <v>182</v>
      </c>
      <c r="LD184">
        <v>8</v>
      </c>
      <c r="LE184">
        <f t="shared" si="349"/>
        <v>0.19482844245780917</v>
      </c>
      <c r="LF184">
        <f t="shared" si="350"/>
        <v>0</v>
      </c>
      <c r="LG184">
        <f t="shared" si="299"/>
        <v>64</v>
      </c>
      <c r="LP184">
        <f t="shared" si="300"/>
        <v>0</v>
      </c>
      <c r="LY184">
        <f t="shared" si="301"/>
        <v>0</v>
      </c>
      <c r="MH184">
        <f t="shared" si="302"/>
        <v>0</v>
      </c>
      <c r="MM184">
        <v>182</v>
      </c>
      <c r="MN184">
        <v>12</v>
      </c>
      <c r="MO184">
        <f t="shared" si="353"/>
        <v>0.79752944805052861</v>
      </c>
      <c r="MP184">
        <f t="shared" si="354"/>
        <v>0</v>
      </c>
      <c r="MQ184">
        <f t="shared" si="303"/>
        <v>144</v>
      </c>
      <c r="MZ184">
        <f t="shared" si="304"/>
        <v>0</v>
      </c>
      <c r="NI184">
        <f t="shared" si="305"/>
        <v>0</v>
      </c>
      <c r="NR184">
        <f t="shared" si="306"/>
        <v>0</v>
      </c>
      <c r="NW184">
        <v>182</v>
      </c>
      <c r="NX184">
        <v>1229.8050505050503</v>
      </c>
      <c r="NY184" t="e">
        <f t="shared" si="355"/>
        <v>#DIV/0!</v>
      </c>
      <c r="NZ184" t="e">
        <f t="shared" si="356"/>
        <v>#NUM!</v>
      </c>
      <c r="OA184" t="e">
        <f t="shared" si="307"/>
        <v>#NUM!</v>
      </c>
      <c r="OF184">
        <v>182</v>
      </c>
      <c r="OG184">
        <f>128-(136)</f>
        <v>-8</v>
      </c>
      <c r="OH184">
        <f t="shared" si="357"/>
        <v>0.23353241929561577</v>
      </c>
      <c r="OI184">
        <f t="shared" si="358"/>
        <v>0</v>
      </c>
      <c r="OJ184">
        <f t="shared" si="308"/>
        <v>64</v>
      </c>
      <c r="OO184">
        <v>182</v>
      </c>
      <c r="OP184">
        <v>12</v>
      </c>
      <c r="OQ184">
        <f t="shared" si="359"/>
        <v>0.2412553957278637</v>
      </c>
      <c r="OR184">
        <f t="shared" si="360"/>
        <v>0</v>
      </c>
      <c r="OS184">
        <f t="shared" si="309"/>
        <v>144</v>
      </c>
      <c r="PB184">
        <f t="shared" si="310"/>
        <v>0</v>
      </c>
      <c r="PK184">
        <f t="shared" si="311"/>
        <v>0</v>
      </c>
      <c r="QC184">
        <f t="shared" si="312"/>
        <v>0</v>
      </c>
      <c r="QL184">
        <f t="shared" si="313"/>
        <v>0</v>
      </c>
    </row>
    <row r="185" spans="64:454" x14ac:dyDescent="0.25">
      <c r="BL185">
        <v>183</v>
      </c>
      <c r="BM185">
        <v>4</v>
      </c>
      <c r="BN185">
        <f t="shared" si="319"/>
        <v>0.83765675985062571</v>
      </c>
      <c r="BO185">
        <f t="shared" si="320"/>
        <v>0</v>
      </c>
      <c r="BP185">
        <f t="shared" si="285"/>
        <v>16</v>
      </c>
      <c r="CV185">
        <v>183</v>
      </c>
      <c r="CW185">
        <v>3549.6849999999999</v>
      </c>
      <c r="CX185">
        <f t="shared" si="321"/>
        <v>1.2753237664419381</v>
      </c>
      <c r="CY185">
        <f t="shared" si="322"/>
        <v>3301.5665228638663</v>
      </c>
      <c r="CZ185">
        <f t="shared" si="286"/>
        <v>61562.778696354057</v>
      </c>
      <c r="DE185">
        <v>183</v>
      </c>
      <c r="DF185">
        <v>0</v>
      </c>
      <c r="DG185">
        <f t="shared" si="323"/>
        <v>0.47441741015085026</v>
      </c>
      <c r="DH185">
        <f t="shared" si="324"/>
        <v>0</v>
      </c>
      <c r="DI185">
        <f t="shared" si="287"/>
        <v>0</v>
      </c>
      <c r="EX185">
        <v>183</v>
      </c>
      <c r="EY185">
        <v>4</v>
      </c>
      <c r="EZ185">
        <f t="shared" si="327"/>
        <v>0.58924470448388666</v>
      </c>
      <c r="FA185">
        <f t="shared" si="328"/>
        <v>0</v>
      </c>
      <c r="FB185">
        <f t="shared" si="289"/>
        <v>16</v>
      </c>
      <c r="GZ185">
        <v>183</v>
      </c>
      <c r="HA185">
        <v>2032.09375</v>
      </c>
      <c r="HB185">
        <f t="shared" si="331"/>
        <v>1.1730769230769231</v>
      </c>
      <c r="HC185">
        <f t="shared" si="332"/>
        <v>2075.4654873993923</v>
      </c>
      <c r="HD185">
        <f t="shared" si="291"/>
        <v>1881.1076050418412</v>
      </c>
      <c r="HI185">
        <v>183</v>
      </c>
      <c r="HJ185">
        <v>8</v>
      </c>
      <c r="HK185">
        <f t="shared" si="333"/>
        <v>0.65357142857142858</v>
      </c>
      <c r="HL185">
        <f t="shared" si="334"/>
        <v>0</v>
      </c>
      <c r="HM185">
        <f t="shared" si="292"/>
        <v>64</v>
      </c>
      <c r="HR185">
        <v>262</v>
      </c>
      <c r="HS185">
        <v>1836.9417185432067</v>
      </c>
      <c r="HT185" t="e">
        <f t="shared" si="335"/>
        <v>#DIV/0!</v>
      </c>
      <c r="HU185" t="e">
        <f t="shared" si="336"/>
        <v>#NUM!</v>
      </c>
      <c r="HV185" t="e">
        <f t="shared" si="293"/>
        <v>#NUM!</v>
      </c>
      <c r="IA185">
        <v>183</v>
      </c>
      <c r="IB185">
        <v>0</v>
      </c>
      <c r="IC185">
        <f t="shared" si="337"/>
        <v>0.28069719191305803</v>
      </c>
      <c r="ID185">
        <f t="shared" si="338"/>
        <v>0</v>
      </c>
      <c r="IE185">
        <f t="shared" si="294"/>
        <v>0</v>
      </c>
      <c r="IJ185">
        <v>183</v>
      </c>
      <c r="IK185">
        <v>-20.100000000000001</v>
      </c>
      <c r="IL185">
        <f t="shared" si="339"/>
        <v>0.25491457880509721</v>
      </c>
      <c r="IM185">
        <f t="shared" si="340"/>
        <v>0</v>
      </c>
      <c r="IN185">
        <f t="shared" si="295"/>
        <v>404.01000000000005</v>
      </c>
      <c r="KK185">
        <v>183</v>
      </c>
      <c r="KL185">
        <v>524</v>
      </c>
      <c r="KM185">
        <f t="shared" si="345"/>
        <v>0.99308956842297336</v>
      </c>
      <c r="KN185">
        <f t="shared" si="346"/>
        <v>0</v>
      </c>
      <c r="KO185">
        <f t="shared" si="297"/>
        <v>274576</v>
      </c>
      <c r="KT185">
        <v>183</v>
      </c>
      <c r="KU185">
        <v>-13.409803921568781</v>
      </c>
      <c r="KV185">
        <f t="shared" si="347"/>
        <v>0.38318618722585907</v>
      </c>
      <c r="KW185">
        <f t="shared" si="348"/>
        <v>0</v>
      </c>
      <c r="KX185">
        <f t="shared" si="298"/>
        <v>179.82284121492145</v>
      </c>
      <c r="LC185">
        <v>183</v>
      </c>
      <c r="LD185">
        <v>13</v>
      </c>
      <c r="LE185">
        <f t="shared" si="349"/>
        <v>0.19589892840537956</v>
      </c>
      <c r="LF185">
        <f t="shared" si="350"/>
        <v>0</v>
      </c>
      <c r="LG185">
        <f t="shared" si="299"/>
        <v>169</v>
      </c>
      <c r="LP185">
        <f t="shared" si="300"/>
        <v>0</v>
      </c>
      <c r="LY185">
        <f t="shared" si="301"/>
        <v>0</v>
      </c>
      <c r="MH185">
        <f t="shared" si="302"/>
        <v>0</v>
      </c>
      <c r="MM185">
        <v>183</v>
      </c>
      <c r="MN185">
        <v>28</v>
      </c>
      <c r="MO185">
        <f t="shared" si="353"/>
        <v>0.80191147798487217</v>
      </c>
      <c r="MP185">
        <f t="shared" si="354"/>
        <v>0</v>
      </c>
      <c r="MQ185">
        <f t="shared" si="303"/>
        <v>784</v>
      </c>
      <c r="MZ185">
        <f t="shared" si="304"/>
        <v>0</v>
      </c>
      <c r="NI185">
        <f t="shared" si="305"/>
        <v>0</v>
      </c>
      <c r="NR185">
        <f t="shared" si="306"/>
        <v>0</v>
      </c>
      <c r="NW185">
        <v>183</v>
      </c>
      <c r="NX185">
        <v>1299.8050505050503</v>
      </c>
      <c r="NY185" t="e">
        <f t="shared" si="355"/>
        <v>#DIV/0!</v>
      </c>
      <c r="NZ185" t="e">
        <f t="shared" si="356"/>
        <v>#NUM!</v>
      </c>
      <c r="OA185" t="e">
        <f t="shared" si="307"/>
        <v>#NUM!</v>
      </c>
      <c r="OF185">
        <v>183</v>
      </c>
      <c r="OG185">
        <f>132-(136)</f>
        <v>-4</v>
      </c>
      <c r="OH185">
        <f t="shared" si="357"/>
        <v>0.23481556445658069</v>
      </c>
      <c r="OI185">
        <f t="shared" si="358"/>
        <v>0</v>
      </c>
      <c r="OJ185">
        <f t="shared" si="308"/>
        <v>16</v>
      </c>
      <c r="OO185">
        <v>183</v>
      </c>
      <c r="OP185">
        <v>0</v>
      </c>
      <c r="OQ185">
        <f t="shared" si="359"/>
        <v>0.24258097482526955</v>
      </c>
      <c r="OR185">
        <f t="shared" si="360"/>
        <v>0</v>
      </c>
      <c r="OS185">
        <f t="shared" si="309"/>
        <v>0</v>
      </c>
      <c r="PB185">
        <f t="shared" si="310"/>
        <v>0</v>
      </c>
      <c r="PK185">
        <f t="shared" si="311"/>
        <v>0</v>
      </c>
      <c r="QC185">
        <f t="shared" si="312"/>
        <v>0</v>
      </c>
      <c r="QL185">
        <f t="shared" si="313"/>
        <v>0</v>
      </c>
    </row>
    <row r="186" spans="64:454" x14ac:dyDescent="0.25">
      <c r="BL186">
        <v>184</v>
      </c>
      <c r="BM186">
        <v>-4.2000000000000028</v>
      </c>
      <c r="BN186">
        <f t="shared" si="319"/>
        <v>0.84223411919407176</v>
      </c>
      <c r="BO186">
        <f t="shared" si="320"/>
        <v>0</v>
      </c>
      <c r="BP186">
        <f t="shared" si="285"/>
        <v>17.640000000000025</v>
      </c>
      <c r="CV186">
        <v>184</v>
      </c>
      <c r="CW186">
        <v>3649.6849999999999</v>
      </c>
      <c r="CX186">
        <f t="shared" si="321"/>
        <v>1.282292748772222</v>
      </c>
      <c r="CY186">
        <f t="shared" si="322"/>
        <v>3385.1356206480455</v>
      </c>
      <c r="CZ186">
        <f t="shared" si="286"/>
        <v>69986.374115504324</v>
      </c>
      <c r="DE186">
        <v>184</v>
      </c>
      <c r="DF186">
        <v>0</v>
      </c>
      <c r="DG186">
        <f t="shared" si="323"/>
        <v>0.47700985501506254</v>
      </c>
      <c r="DH186">
        <f t="shared" si="324"/>
        <v>0</v>
      </c>
      <c r="DI186">
        <f t="shared" si="287"/>
        <v>0</v>
      </c>
      <c r="EX186">
        <v>184</v>
      </c>
      <c r="EY186">
        <v>4</v>
      </c>
      <c r="EZ186">
        <f t="shared" si="327"/>
        <v>0.59246462090183138</v>
      </c>
      <c r="FA186">
        <f t="shared" si="328"/>
        <v>0</v>
      </c>
      <c r="FB186">
        <f t="shared" si="289"/>
        <v>16</v>
      </c>
      <c r="GZ186">
        <v>184</v>
      </c>
      <c r="HA186">
        <v>2107.09375</v>
      </c>
      <c r="HB186">
        <f t="shared" si="331"/>
        <v>1.1794871794871795</v>
      </c>
      <c r="HC186">
        <f t="shared" si="332"/>
        <v>2152.3345795252958</v>
      </c>
      <c r="HD186">
        <f t="shared" si="291"/>
        <v>2046.7326561368757</v>
      </c>
      <c r="HI186">
        <v>184</v>
      </c>
      <c r="HJ186">
        <v>8</v>
      </c>
      <c r="HK186">
        <f t="shared" si="333"/>
        <v>0.65714285714285714</v>
      </c>
      <c r="HL186">
        <f t="shared" si="334"/>
        <v>0</v>
      </c>
      <c r="HM186">
        <f t="shared" si="292"/>
        <v>64</v>
      </c>
      <c r="HR186">
        <v>263</v>
      </c>
      <c r="HS186">
        <v>1856.204860293059</v>
      </c>
      <c r="HT186" t="e">
        <f t="shared" si="335"/>
        <v>#DIV/0!</v>
      </c>
      <c r="HU186" t="e">
        <f t="shared" si="336"/>
        <v>#NUM!</v>
      </c>
      <c r="HV186" t="e">
        <f t="shared" si="293"/>
        <v>#NUM!</v>
      </c>
      <c r="IA186">
        <v>184</v>
      </c>
      <c r="IB186">
        <v>4</v>
      </c>
      <c r="IC186">
        <f t="shared" si="337"/>
        <v>0.28223105634974144</v>
      </c>
      <c r="ID186">
        <f t="shared" si="338"/>
        <v>0</v>
      </c>
      <c r="IE186">
        <f t="shared" si="294"/>
        <v>16</v>
      </c>
      <c r="IJ186">
        <v>184</v>
      </c>
      <c r="IK186">
        <v>-24.1</v>
      </c>
      <c r="IL186">
        <f t="shared" si="339"/>
        <v>0.25630755464556221</v>
      </c>
      <c r="IM186">
        <f t="shared" si="340"/>
        <v>0</v>
      </c>
      <c r="IN186">
        <f t="shared" si="295"/>
        <v>580.81000000000006</v>
      </c>
      <c r="KK186">
        <v>184</v>
      </c>
      <c r="KL186">
        <v>504</v>
      </c>
      <c r="KM186">
        <f t="shared" si="345"/>
        <v>0.99851628737610443</v>
      </c>
      <c r="KN186">
        <f t="shared" si="346"/>
        <v>0</v>
      </c>
      <c r="KO186">
        <f t="shared" si="297"/>
        <v>254016</v>
      </c>
      <c r="KT186">
        <v>184</v>
      </c>
      <c r="KU186">
        <v>-37.209803921568778</v>
      </c>
      <c r="KV186">
        <f t="shared" si="347"/>
        <v>0.38528010081725722</v>
      </c>
      <c r="KW186">
        <f t="shared" si="348"/>
        <v>0</v>
      </c>
      <c r="KX186">
        <f t="shared" si="298"/>
        <v>1384.5695078815952</v>
      </c>
      <c r="LC186">
        <v>184</v>
      </c>
      <c r="LD186">
        <v>0</v>
      </c>
      <c r="LE186">
        <f t="shared" si="349"/>
        <v>0.19696941435294993</v>
      </c>
      <c r="LF186">
        <f t="shared" si="350"/>
        <v>0</v>
      </c>
      <c r="LG186">
        <f t="shared" si="299"/>
        <v>0</v>
      </c>
      <c r="LP186">
        <f t="shared" si="300"/>
        <v>0</v>
      </c>
      <c r="LY186">
        <f t="shared" si="301"/>
        <v>0</v>
      </c>
      <c r="MH186">
        <f t="shared" si="302"/>
        <v>0</v>
      </c>
      <c r="MM186">
        <v>184</v>
      </c>
      <c r="MN186">
        <v>-12</v>
      </c>
      <c r="MO186">
        <f t="shared" si="353"/>
        <v>0.80629350791921572</v>
      </c>
      <c r="MP186">
        <f t="shared" si="354"/>
        <v>0</v>
      </c>
      <c r="MQ186">
        <f t="shared" si="303"/>
        <v>144</v>
      </c>
      <c r="MZ186">
        <f t="shared" si="304"/>
        <v>0</v>
      </c>
      <c r="NI186">
        <f t="shared" si="305"/>
        <v>0</v>
      </c>
      <c r="NR186">
        <f t="shared" si="306"/>
        <v>0</v>
      </c>
      <c r="NW186">
        <v>184</v>
      </c>
      <c r="NX186">
        <v>1319.8050505050503</v>
      </c>
      <c r="NY186" t="e">
        <f t="shared" si="355"/>
        <v>#DIV/0!</v>
      </c>
      <c r="NZ186" t="e">
        <f t="shared" si="356"/>
        <v>#NUM!</v>
      </c>
      <c r="OA186" t="e">
        <f t="shared" si="307"/>
        <v>#NUM!</v>
      </c>
      <c r="OF186">
        <v>184</v>
      </c>
      <c r="OG186">
        <f>136-(136)</f>
        <v>0</v>
      </c>
      <c r="OH186">
        <f t="shared" si="357"/>
        <v>0.23609870961754562</v>
      </c>
      <c r="OI186">
        <f t="shared" si="358"/>
        <v>0</v>
      </c>
      <c r="OJ186">
        <f t="shared" si="308"/>
        <v>0</v>
      </c>
      <c r="OO186">
        <v>184</v>
      </c>
      <c r="OP186">
        <v>0</v>
      </c>
      <c r="OQ186">
        <f t="shared" si="359"/>
        <v>0.24390655392267541</v>
      </c>
      <c r="OR186">
        <f t="shared" si="360"/>
        <v>0</v>
      </c>
      <c r="OS186">
        <f t="shared" si="309"/>
        <v>0</v>
      </c>
      <c r="PB186">
        <f t="shared" si="310"/>
        <v>0</v>
      </c>
      <c r="PK186">
        <f t="shared" si="311"/>
        <v>0</v>
      </c>
      <c r="QC186">
        <f t="shared" si="312"/>
        <v>0</v>
      </c>
      <c r="QL186">
        <f t="shared" si="313"/>
        <v>0</v>
      </c>
    </row>
    <row r="187" spans="64:454" x14ac:dyDescent="0.25">
      <c r="BL187">
        <v>185</v>
      </c>
      <c r="BM187">
        <v>-8</v>
      </c>
      <c r="BN187">
        <f t="shared" si="319"/>
        <v>0.84681147853751781</v>
      </c>
      <c r="BO187">
        <f t="shared" si="320"/>
        <v>0</v>
      </c>
      <c r="BP187">
        <f t="shared" si="285"/>
        <v>64</v>
      </c>
      <c r="CV187">
        <v>185</v>
      </c>
      <c r="CW187">
        <v>3749.6849999999999</v>
      </c>
      <c r="CX187">
        <f t="shared" si="321"/>
        <v>1.2892617311025059</v>
      </c>
      <c r="CY187">
        <f t="shared" si="322"/>
        <v>3468.7047184322246</v>
      </c>
      <c r="CZ187">
        <f t="shared" si="286"/>
        <v>78949.918629906329</v>
      </c>
      <c r="DE187">
        <v>185</v>
      </c>
      <c r="DF187">
        <v>8.02</v>
      </c>
      <c r="DG187">
        <f t="shared" si="323"/>
        <v>0.47960229987927488</v>
      </c>
      <c r="DH187">
        <f t="shared" si="324"/>
        <v>0</v>
      </c>
      <c r="DI187">
        <f t="shared" si="287"/>
        <v>64.320399999999992</v>
      </c>
      <c r="EX187">
        <v>185</v>
      </c>
      <c r="EY187">
        <v>12</v>
      </c>
      <c r="EZ187">
        <f t="shared" si="327"/>
        <v>0.59568453731977611</v>
      </c>
      <c r="FA187">
        <f t="shared" si="328"/>
        <v>0</v>
      </c>
      <c r="FB187">
        <f t="shared" si="289"/>
        <v>144</v>
      </c>
      <c r="GZ187">
        <v>185</v>
      </c>
      <c r="HA187">
        <v>2177.09375</v>
      </c>
      <c r="HB187">
        <f t="shared" si="331"/>
        <v>1.1858974358974359</v>
      </c>
      <c r="HC187">
        <f t="shared" si="332"/>
        <v>2229.2036716511993</v>
      </c>
      <c r="HD187">
        <f t="shared" si="291"/>
        <v>2715.4439344941325</v>
      </c>
      <c r="HI187">
        <v>185</v>
      </c>
      <c r="HJ187">
        <v>8</v>
      </c>
      <c r="HK187">
        <f t="shared" si="333"/>
        <v>0.6607142857142857</v>
      </c>
      <c r="HL187">
        <f t="shared" si="334"/>
        <v>0</v>
      </c>
      <c r="HM187">
        <f t="shared" si="292"/>
        <v>64</v>
      </c>
      <c r="HR187">
        <v>264</v>
      </c>
      <c r="HS187">
        <v>1891.9680020429096</v>
      </c>
      <c r="HT187" t="e">
        <f t="shared" si="335"/>
        <v>#DIV/0!</v>
      </c>
      <c r="HU187" t="e">
        <f t="shared" si="336"/>
        <v>#NUM!</v>
      </c>
      <c r="HV187" t="e">
        <f t="shared" si="293"/>
        <v>#NUM!</v>
      </c>
      <c r="IA187">
        <v>185</v>
      </c>
      <c r="IB187">
        <v>0</v>
      </c>
      <c r="IC187">
        <f t="shared" si="337"/>
        <v>0.28376492078642479</v>
      </c>
      <c r="ID187">
        <f t="shared" si="338"/>
        <v>0</v>
      </c>
      <c r="IE187">
        <f t="shared" si="294"/>
        <v>0</v>
      </c>
      <c r="IJ187">
        <v>185</v>
      </c>
      <c r="IK187">
        <v>-24.1</v>
      </c>
      <c r="IL187">
        <f t="shared" si="339"/>
        <v>0.2577005304860272</v>
      </c>
      <c r="IM187">
        <f t="shared" si="340"/>
        <v>0</v>
      </c>
      <c r="IN187">
        <f t="shared" si="295"/>
        <v>580.81000000000006</v>
      </c>
      <c r="KK187">
        <v>185</v>
      </c>
      <c r="KL187">
        <v>571</v>
      </c>
      <c r="KM187">
        <f t="shared" si="345"/>
        <v>1.0039430063292354</v>
      </c>
      <c r="KN187">
        <f t="shared" si="346"/>
        <v>47.282869416902372</v>
      </c>
      <c r="KO187">
        <f t="shared" si="297"/>
        <v>274279.63286619331</v>
      </c>
      <c r="KT187">
        <v>185</v>
      </c>
      <c r="KU187">
        <v>-41.209803921568778</v>
      </c>
      <c r="KV187">
        <f t="shared" si="347"/>
        <v>0.38737401440865532</v>
      </c>
      <c r="KW187">
        <f t="shared" si="348"/>
        <v>0</v>
      </c>
      <c r="KX187">
        <f t="shared" si="298"/>
        <v>1698.2479392541454</v>
      </c>
      <c r="LC187">
        <v>185</v>
      </c>
      <c r="LD187">
        <v>0</v>
      </c>
      <c r="LE187">
        <f t="shared" si="349"/>
        <v>0.19803990030052032</v>
      </c>
      <c r="LF187">
        <f t="shared" si="350"/>
        <v>0</v>
      </c>
      <c r="LG187">
        <f t="shared" si="299"/>
        <v>0</v>
      </c>
      <c r="LP187">
        <f t="shared" si="300"/>
        <v>0</v>
      </c>
      <c r="LY187">
        <f t="shared" si="301"/>
        <v>0</v>
      </c>
      <c r="MH187">
        <f t="shared" si="302"/>
        <v>0</v>
      </c>
      <c r="MM187">
        <v>185</v>
      </c>
      <c r="MN187">
        <v>-8</v>
      </c>
      <c r="MO187">
        <f t="shared" si="353"/>
        <v>0.81067553785355928</v>
      </c>
      <c r="MP187">
        <f t="shared" si="354"/>
        <v>0</v>
      </c>
      <c r="MQ187">
        <f t="shared" si="303"/>
        <v>64</v>
      </c>
      <c r="MZ187">
        <f t="shared" si="304"/>
        <v>0</v>
      </c>
      <c r="NI187">
        <f t="shared" si="305"/>
        <v>0</v>
      </c>
      <c r="NR187">
        <f t="shared" si="306"/>
        <v>0</v>
      </c>
      <c r="NW187">
        <v>185</v>
      </c>
      <c r="NX187">
        <v>1359.8050505050503</v>
      </c>
      <c r="NY187" t="e">
        <f t="shared" si="355"/>
        <v>#DIV/0!</v>
      </c>
      <c r="NZ187" t="e">
        <f t="shared" si="356"/>
        <v>#NUM!</v>
      </c>
      <c r="OA187" t="e">
        <f t="shared" si="307"/>
        <v>#NUM!</v>
      </c>
      <c r="OF187">
        <v>185</v>
      </c>
      <c r="OG187">
        <f>132-(136)</f>
        <v>-4</v>
      </c>
      <c r="OH187">
        <f t="shared" si="357"/>
        <v>0.23738185477851054</v>
      </c>
      <c r="OI187">
        <f t="shared" si="358"/>
        <v>0</v>
      </c>
      <c r="OJ187">
        <f t="shared" si="308"/>
        <v>16</v>
      </c>
      <c r="OO187">
        <v>185</v>
      </c>
      <c r="OP187">
        <v>20</v>
      </c>
      <c r="OQ187">
        <f t="shared" si="359"/>
        <v>0.24523213302008123</v>
      </c>
      <c r="OR187">
        <f t="shared" si="360"/>
        <v>0</v>
      </c>
      <c r="OS187">
        <f t="shared" si="309"/>
        <v>400</v>
      </c>
      <c r="PB187">
        <f t="shared" si="310"/>
        <v>0</v>
      </c>
      <c r="PK187">
        <f t="shared" si="311"/>
        <v>0</v>
      </c>
      <c r="QC187">
        <f t="shared" si="312"/>
        <v>0</v>
      </c>
      <c r="QL187">
        <f t="shared" si="313"/>
        <v>0</v>
      </c>
    </row>
    <row r="188" spans="64:454" x14ac:dyDescent="0.25">
      <c r="BL188">
        <v>186</v>
      </c>
      <c r="BM188">
        <v>-4.2000000000000028</v>
      </c>
      <c r="BN188">
        <f t="shared" si="319"/>
        <v>0.85138883788096387</v>
      </c>
      <c r="BO188">
        <f t="shared" si="320"/>
        <v>0</v>
      </c>
      <c r="BP188">
        <f t="shared" si="285"/>
        <v>17.640000000000025</v>
      </c>
      <c r="CV188">
        <v>186</v>
      </c>
      <c r="CW188">
        <v>3809.6849999999999</v>
      </c>
      <c r="CX188">
        <f t="shared" si="321"/>
        <v>1.2962307134327895</v>
      </c>
      <c r="CY188">
        <f t="shared" si="322"/>
        <v>3552.2738162164042</v>
      </c>
      <c r="CZ188">
        <f t="shared" si="286"/>
        <v>66260.517536872125</v>
      </c>
      <c r="DE188">
        <v>186</v>
      </c>
      <c r="DF188">
        <v>0</v>
      </c>
      <c r="DG188">
        <f t="shared" si="323"/>
        <v>0.48219474474348717</v>
      </c>
      <c r="DH188">
        <f t="shared" si="324"/>
        <v>0</v>
      </c>
      <c r="DI188">
        <f t="shared" si="287"/>
        <v>0</v>
      </c>
      <c r="EX188">
        <v>186</v>
      </c>
      <c r="EY188">
        <v>0</v>
      </c>
      <c r="EZ188">
        <f t="shared" si="327"/>
        <v>0.59890445373772083</v>
      </c>
      <c r="FA188">
        <f t="shared" si="328"/>
        <v>0</v>
      </c>
      <c r="FB188">
        <f t="shared" si="289"/>
        <v>0</v>
      </c>
      <c r="GZ188">
        <v>186</v>
      </c>
      <c r="HA188">
        <v>2262.09375</v>
      </c>
      <c r="HB188">
        <f t="shared" si="331"/>
        <v>1.1923076923076923</v>
      </c>
      <c r="HC188">
        <f t="shared" si="332"/>
        <v>2306.0727637771024</v>
      </c>
      <c r="HD188">
        <f t="shared" si="291"/>
        <v>1934.1536528065635</v>
      </c>
      <c r="HI188">
        <v>186</v>
      </c>
      <c r="HJ188">
        <v>8</v>
      </c>
      <c r="HK188">
        <f t="shared" si="333"/>
        <v>0.66428571428571426</v>
      </c>
      <c r="HL188">
        <f t="shared" si="334"/>
        <v>0</v>
      </c>
      <c r="HM188">
        <f t="shared" si="292"/>
        <v>64</v>
      </c>
      <c r="HR188">
        <v>265</v>
      </c>
      <c r="HS188">
        <v>1928.2311437927601</v>
      </c>
      <c r="HT188" t="e">
        <f t="shared" si="335"/>
        <v>#DIV/0!</v>
      </c>
      <c r="HU188" t="e">
        <f t="shared" si="336"/>
        <v>#NUM!</v>
      </c>
      <c r="HV188" t="e">
        <f t="shared" si="293"/>
        <v>#NUM!</v>
      </c>
      <c r="IA188">
        <v>186</v>
      </c>
      <c r="IB188">
        <v>0</v>
      </c>
      <c r="IC188">
        <f t="shared" si="337"/>
        <v>0.2852987852231082</v>
      </c>
      <c r="ID188">
        <f t="shared" si="338"/>
        <v>0</v>
      </c>
      <c r="IE188">
        <f t="shared" si="294"/>
        <v>0</v>
      </c>
      <c r="IJ188">
        <v>186</v>
      </c>
      <c r="IK188">
        <v>-20.100000000000001</v>
      </c>
      <c r="IL188">
        <f t="shared" si="339"/>
        <v>0.25909350632649225</v>
      </c>
      <c r="IM188">
        <f t="shared" si="340"/>
        <v>0</v>
      </c>
      <c r="IN188">
        <f t="shared" si="295"/>
        <v>404.01000000000005</v>
      </c>
      <c r="KK188">
        <v>186</v>
      </c>
      <c r="KL188">
        <v>531</v>
      </c>
      <c r="KM188">
        <f t="shared" si="345"/>
        <v>1.0093697252823663</v>
      </c>
      <c r="KN188">
        <f t="shared" si="346"/>
        <v>112.35779504424202</v>
      </c>
      <c r="KO188">
        <f t="shared" si="297"/>
        <v>175261.29577021886</v>
      </c>
      <c r="KT188">
        <v>186</v>
      </c>
      <c r="KU188">
        <v>-33.609803921568783</v>
      </c>
      <c r="KV188">
        <f t="shared" si="347"/>
        <v>0.38946792800005348</v>
      </c>
      <c r="KW188">
        <f t="shared" si="348"/>
        <v>0</v>
      </c>
      <c r="KX188">
        <f t="shared" si="298"/>
        <v>1129.6189196463004</v>
      </c>
      <c r="LC188">
        <v>186</v>
      </c>
      <c r="LD188">
        <v>8</v>
      </c>
      <c r="LE188">
        <f t="shared" si="349"/>
        <v>0.19911038624809069</v>
      </c>
      <c r="LF188">
        <f t="shared" si="350"/>
        <v>0</v>
      </c>
      <c r="LG188">
        <f t="shared" si="299"/>
        <v>64</v>
      </c>
      <c r="LP188">
        <f t="shared" si="300"/>
        <v>0</v>
      </c>
      <c r="LY188">
        <f t="shared" si="301"/>
        <v>0</v>
      </c>
      <c r="MH188">
        <f t="shared" si="302"/>
        <v>0</v>
      </c>
      <c r="MM188">
        <v>186</v>
      </c>
      <c r="MN188">
        <v>-4</v>
      </c>
      <c r="MO188">
        <f t="shared" si="353"/>
        <v>0.81505756778790284</v>
      </c>
      <c r="MP188">
        <f t="shared" si="354"/>
        <v>0</v>
      </c>
      <c r="MQ188">
        <f t="shared" si="303"/>
        <v>16</v>
      </c>
      <c r="MZ188">
        <f t="shared" si="304"/>
        <v>0</v>
      </c>
      <c r="NI188">
        <f t="shared" si="305"/>
        <v>0</v>
      </c>
      <c r="NR188">
        <f t="shared" si="306"/>
        <v>0</v>
      </c>
      <c r="NW188">
        <v>186</v>
      </c>
      <c r="NX188">
        <v>1399.8050505050503</v>
      </c>
      <c r="NY188" t="e">
        <f t="shared" si="355"/>
        <v>#DIV/0!</v>
      </c>
      <c r="NZ188" t="e">
        <f t="shared" si="356"/>
        <v>#NUM!</v>
      </c>
      <c r="OA188" t="e">
        <f t="shared" si="307"/>
        <v>#NUM!</v>
      </c>
      <c r="OF188">
        <v>186</v>
      </c>
      <c r="OG188">
        <f>128-(136)</f>
        <v>-8</v>
      </c>
      <c r="OH188">
        <f t="shared" si="357"/>
        <v>0.23866499993947546</v>
      </c>
      <c r="OI188">
        <f t="shared" si="358"/>
        <v>0</v>
      </c>
      <c r="OJ188">
        <f t="shared" si="308"/>
        <v>64</v>
      </c>
      <c r="OO188">
        <v>186</v>
      </c>
      <c r="OP188">
        <v>0</v>
      </c>
      <c r="OQ188">
        <f t="shared" si="359"/>
        <v>0.24655771211748709</v>
      </c>
      <c r="OR188">
        <f t="shared" si="360"/>
        <v>0</v>
      </c>
      <c r="OS188">
        <f t="shared" si="309"/>
        <v>0</v>
      </c>
      <c r="PB188">
        <f t="shared" si="310"/>
        <v>0</v>
      </c>
      <c r="PK188">
        <f t="shared" si="311"/>
        <v>0</v>
      </c>
      <c r="QC188">
        <f t="shared" si="312"/>
        <v>0</v>
      </c>
      <c r="QL188">
        <f t="shared" si="313"/>
        <v>0</v>
      </c>
    </row>
    <row r="189" spans="64:454" x14ac:dyDescent="0.25">
      <c r="BL189">
        <v>187</v>
      </c>
      <c r="BM189">
        <v>-8</v>
      </c>
      <c r="BN189">
        <f t="shared" si="319"/>
        <v>0.85596619722440981</v>
      </c>
      <c r="BO189">
        <f t="shared" si="320"/>
        <v>0</v>
      </c>
      <c r="BP189">
        <f t="shared" si="285"/>
        <v>64</v>
      </c>
      <c r="CV189">
        <v>187</v>
      </c>
      <c r="CW189">
        <v>3879.6849999999999</v>
      </c>
      <c r="CX189">
        <f t="shared" si="321"/>
        <v>1.3031996957630734</v>
      </c>
      <c r="CY189">
        <f t="shared" si="322"/>
        <v>3635.8429140005833</v>
      </c>
      <c r="CZ189">
        <f t="shared" si="286"/>
        <v>59458.962904546912</v>
      </c>
      <c r="DE189">
        <v>187</v>
      </c>
      <c r="DF189">
        <v>0</v>
      </c>
      <c r="DG189">
        <f t="shared" si="323"/>
        <v>0.48478718960769945</v>
      </c>
      <c r="DH189">
        <f t="shared" si="324"/>
        <v>0</v>
      </c>
      <c r="DI189">
        <f t="shared" si="287"/>
        <v>0</v>
      </c>
      <c r="EX189">
        <v>187</v>
      </c>
      <c r="EY189">
        <v>4</v>
      </c>
      <c r="EZ189">
        <f t="shared" si="327"/>
        <v>0.60212437015566556</v>
      </c>
      <c r="FA189">
        <f t="shared" si="328"/>
        <v>0</v>
      </c>
      <c r="FB189">
        <f t="shared" si="289"/>
        <v>16</v>
      </c>
      <c r="GZ189">
        <v>187</v>
      </c>
      <c r="HA189">
        <v>2352.09375</v>
      </c>
      <c r="HB189">
        <f t="shared" si="331"/>
        <v>1.1987179487179487</v>
      </c>
      <c r="HC189">
        <f t="shared" si="332"/>
        <v>2382.9418559030059</v>
      </c>
      <c r="HD189">
        <f t="shared" si="291"/>
        <v>951.60563780307018</v>
      </c>
      <c r="HI189">
        <v>187</v>
      </c>
      <c r="HJ189">
        <v>8</v>
      </c>
      <c r="HK189">
        <f t="shared" si="333"/>
        <v>0.66785714285714282</v>
      </c>
      <c r="HL189">
        <f t="shared" si="334"/>
        <v>0</v>
      </c>
      <c r="HM189">
        <f t="shared" si="292"/>
        <v>64</v>
      </c>
      <c r="HR189">
        <v>266</v>
      </c>
      <c r="HS189">
        <v>1961.9942855426107</v>
      </c>
      <c r="HT189" t="e">
        <f t="shared" si="335"/>
        <v>#DIV/0!</v>
      </c>
      <c r="HU189" t="e">
        <f t="shared" si="336"/>
        <v>#NUM!</v>
      </c>
      <c r="HV189" t="e">
        <f t="shared" si="293"/>
        <v>#NUM!</v>
      </c>
      <c r="IA189">
        <v>187</v>
      </c>
      <c r="IB189">
        <v>0</v>
      </c>
      <c r="IC189">
        <f t="shared" si="337"/>
        <v>0.28683264965979155</v>
      </c>
      <c r="ID189">
        <f t="shared" si="338"/>
        <v>0</v>
      </c>
      <c r="IE189">
        <f t="shared" si="294"/>
        <v>0</v>
      </c>
      <c r="IJ189">
        <v>187</v>
      </c>
      <c r="IK189">
        <v>-20.100000000000001</v>
      </c>
      <c r="IL189">
        <f t="shared" si="339"/>
        <v>0.26048648216695724</v>
      </c>
      <c r="IM189">
        <f t="shared" si="340"/>
        <v>0</v>
      </c>
      <c r="IN189">
        <f t="shared" si="295"/>
        <v>404.01000000000005</v>
      </c>
      <c r="KK189">
        <v>187</v>
      </c>
      <c r="KL189">
        <v>574</v>
      </c>
      <c r="KM189">
        <f t="shared" si="345"/>
        <v>1.0147964442354973</v>
      </c>
      <c r="KN189">
        <f t="shared" si="346"/>
        <v>177.43272067158168</v>
      </c>
      <c r="KO189">
        <f t="shared" si="297"/>
        <v>157265.60703394373</v>
      </c>
      <c r="KT189">
        <v>187</v>
      </c>
      <c r="KU189">
        <v>-17.409803921568781</v>
      </c>
      <c r="KV189">
        <f t="shared" si="347"/>
        <v>0.39156184159145163</v>
      </c>
      <c r="KW189">
        <f t="shared" si="348"/>
        <v>0</v>
      </c>
      <c r="KX189">
        <f t="shared" si="298"/>
        <v>303.10127258747167</v>
      </c>
      <c r="LC189">
        <v>187</v>
      </c>
      <c r="LD189">
        <v>4</v>
      </c>
      <c r="LE189">
        <f t="shared" si="349"/>
        <v>0.20018087219566108</v>
      </c>
      <c r="LF189">
        <f t="shared" si="350"/>
        <v>0</v>
      </c>
      <c r="LG189">
        <f t="shared" si="299"/>
        <v>16</v>
      </c>
      <c r="LP189">
        <f t="shared" si="300"/>
        <v>0</v>
      </c>
      <c r="LY189">
        <f t="shared" si="301"/>
        <v>0</v>
      </c>
      <c r="MH189">
        <f t="shared" si="302"/>
        <v>0</v>
      </c>
      <c r="MM189">
        <v>187</v>
      </c>
      <c r="MN189">
        <v>-4</v>
      </c>
      <c r="MO189">
        <f t="shared" si="353"/>
        <v>0.8194395977222465</v>
      </c>
      <c r="MP189">
        <f t="shared" si="354"/>
        <v>0</v>
      </c>
      <c r="MQ189">
        <f t="shared" si="303"/>
        <v>16</v>
      </c>
      <c r="MZ189">
        <f t="shared" si="304"/>
        <v>0</v>
      </c>
      <c r="NI189">
        <f t="shared" si="305"/>
        <v>0</v>
      </c>
      <c r="NR189">
        <f t="shared" si="306"/>
        <v>0</v>
      </c>
      <c r="NW189">
        <v>187</v>
      </c>
      <c r="NX189">
        <v>1469.8050505050503</v>
      </c>
      <c r="NY189" t="e">
        <f t="shared" si="355"/>
        <v>#DIV/0!</v>
      </c>
      <c r="NZ189" t="e">
        <f t="shared" si="356"/>
        <v>#NUM!</v>
      </c>
      <c r="OA189" t="e">
        <f t="shared" si="307"/>
        <v>#NUM!</v>
      </c>
      <c r="OF189">
        <v>187</v>
      </c>
      <c r="OG189">
        <f>132-(136)</f>
        <v>-4</v>
      </c>
      <c r="OH189">
        <f t="shared" si="357"/>
        <v>0.23994814510044038</v>
      </c>
      <c r="OI189">
        <f t="shared" si="358"/>
        <v>0</v>
      </c>
      <c r="OJ189">
        <f t="shared" si="308"/>
        <v>16</v>
      </c>
      <c r="OO189">
        <v>187</v>
      </c>
      <c r="OP189">
        <v>0</v>
      </c>
      <c r="OQ189">
        <f t="shared" si="359"/>
        <v>0.24788329121489291</v>
      </c>
      <c r="OR189">
        <f t="shared" si="360"/>
        <v>0</v>
      </c>
      <c r="OS189">
        <f t="shared" si="309"/>
        <v>0</v>
      </c>
      <c r="PB189">
        <f t="shared" si="310"/>
        <v>0</v>
      </c>
      <c r="PK189">
        <f t="shared" si="311"/>
        <v>0</v>
      </c>
      <c r="QC189">
        <f t="shared" si="312"/>
        <v>0</v>
      </c>
      <c r="QL189">
        <f t="shared" si="313"/>
        <v>0</v>
      </c>
    </row>
    <row r="190" spans="64:454" x14ac:dyDescent="0.25">
      <c r="BL190">
        <v>188</v>
      </c>
      <c r="BM190">
        <v>-8</v>
      </c>
      <c r="BN190">
        <f t="shared" si="319"/>
        <v>0.86054355656785586</v>
      </c>
      <c r="BO190">
        <f t="shared" si="320"/>
        <v>0</v>
      </c>
      <c r="BP190">
        <f t="shared" si="285"/>
        <v>64</v>
      </c>
      <c r="CV190">
        <v>187.7</v>
      </c>
      <c r="CW190">
        <v>3949.6849999999999</v>
      </c>
      <c r="CX190">
        <f t="shared" si="321"/>
        <v>1.3080779833942719</v>
      </c>
      <c r="CY190">
        <f t="shared" si="322"/>
        <v>3694.3412824495076</v>
      </c>
      <c r="CZ190">
        <f t="shared" si="286"/>
        <v>65200.414092505605</v>
      </c>
      <c r="DE190">
        <v>188</v>
      </c>
      <c r="DF190">
        <v>0</v>
      </c>
      <c r="DG190">
        <f t="shared" si="323"/>
        <v>0.48737963447191174</v>
      </c>
      <c r="DH190">
        <f t="shared" si="324"/>
        <v>0</v>
      </c>
      <c r="DI190">
        <f t="shared" si="287"/>
        <v>0</v>
      </c>
      <c r="EX190">
        <v>188</v>
      </c>
      <c r="EY190">
        <v>4</v>
      </c>
      <c r="EZ190">
        <f t="shared" si="327"/>
        <v>0.60534428657361028</v>
      </c>
      <c r="FA190">
        <f t="shared" si="328"/>
        <v>0</v>
      </c>
      <c r="FB190">
        <f t="shared" si="289"/>
        <v>16</v>
      </c>
      <c r="GZ190">
        <v>188</v>
      </c>
      <c r="HA190">
        <v>2462.09375</v>
      </c>
      <c r="HB190">
        <f t="shared" si="331"/>
        <v>1.2051282051282051</v>
      </c>
      <c r="HC190">
        <f t="shared" si="332"/>
        <v>2459.8109480289095</v>
      </c>
      <c r="HD190">
        <f t="shared" si="291"/>
        <v>5.2111848392147673</v>
      </c>
      <c r="HI190">
        <v>188</v>
      </c>
      <c r="HJ190">
        <v>8</v>
      </c>
      <c r="HK190">
        <f t="shared" si="333"/>
        <v>0.67142857142857137</v>
      </c>
      <c r="HL190">
        <f t="shared" si="334"/>
        <v>0</v>
      </c>
      <c r="HM190">
        <f t="shared" si="292"/>
        <v>64</v>
      </c>
      <c r="HR190">
        <v>267</v>
      </c>
      <c r="HS190">
        <v>2001.257427292463</v>
      </c>
      <c r="HT190" t="e">
        <f t="shared" si="335"/>
        <v>#DIV/0!</v>
      </c>
      <c r="HU190" t="e">
        <f t="shared" si="336"/>
        <v>#NUM!</v>
      </c>
      <c r="HV190" t="e">
        <f t="shared" si="293"/>
        <v>#NUM!</v>
      </c>
      <c r="IA190">
        <v>188</v>
      </c>
      <c r="IB190">
        <v>4</v>
      </c>
      <c r="IC190">
        <f t="shared" si="337"/>
        <v>0.28836651409647496</v>
      </c>
      <c r="ID190">
        <f t="shared" si="338"/>
        <v>0</v>
      </c>
      <c r="IE190">
        <f t="shared" si="294"/>
        <v>16</v>
      </c>
      <c r="IJ190">
        <v>188</v>
      </c>
      <c r="IK190">
        <v>-24.1</v>
      </c>
      <c r="IL190">
        <f t="shared" si="339"/>
        <v>0.26187945800742224</v>
      </c>
      <c r="IM190">
        <f t="shared" si="340"/>
        <v>0</v>
      </c>
      <c r="IN190">
        <f t="shared" si="295"/>
        <v>580.81000000000006</v>
      </c>
      <c r="KK190">
        <v>188</v>
      </c>
      <c r="KL190">
        <v>628</v>
      </c>
      <c r="KM190">
        <f t="shared" si="345"/>
        <v>1.0202231631886285</v>
      </c>
      <c r="KN190">
        <f t="shared" si="346"/>
        <v>242.50764629892134</v>
      </c>
      <c r="KO190">
        <f t="shared" si="297"/>
        <v>148604.3547619975</v>
      </c>
      <c r="KT190">
        <v>188</v>
      </c>
      <c r="KU190">
        <v>-53.309803921568786</v>
      </c>
      <c r="KV190">
        <f t="shared" si="347"/>
        <v>0.39365575518284973</v>
      </c>
      <c r="KW190">
        <f t="shared" si="348"/>
        <v>0</v>
      </c>
      <c r="KX190">
        <f t="shared" si="298"/>
        <v>2841.9351941561108</v>
      </c>
      <c r="LC190">
        <v>188</v>
      </c>
      <c r="LD190">
        <v>4</v>
      </c>
      <c r="LE190">
        <f t="shared" si="349"/>
        <v>0.20125135814323145</v>
      </c>
      <c r="LF190">
        <f t="shared" si="350"/>
        <v>0</v>
      </c>
      <c r="LG190">
        <f t="shared" si="299"/>
        <v>16</v>
      </c>
      <c r="LP190">
        <f t="shared" si="300"/>
        <v>0</v>
      </c>
      <c r="LY190">
        <f t="shared" si="301"/>
        <v>0</v>
      </c>
      <c r="MH190">
        <f t="shared" si="302"/>
        <v>0</v>
      </c>
      <c r="MM190">
        <v>188</v>
      </c>
      <c r="MN190">
        <v>0</v>
      </c>
      <c r="MO190">
        <f t="shared" si="353"/>
        <v>0.82382162765659006</v>
      </c>
      <c r="MP190">
        <f t="shared" si="354"/>
        <v>0</v>
      </c>
      <c r="MQ190">
        <f t="shared" si="303"/>
        <v>0</v>
      </c>
      <c r="MZ190">
        <f t="shared" si="304"/>
        <v>0</v>
      </c>
      <c r="NI190">
        <f t="shared" si="305"/>
        <v>0</v>
      </c>
      <c r="NR190">
        <f t="shared" si="306"/>
        <v>0</v>
      </c>
      <c r="NW190">
        <v>188</v>
      </c>
      <c r="NX190">
        <v>1559.8050505050503</v>
      </c>
      <c r="NY190" t="e">
        <f t="shared" si="355"/>
        <v>#DIV/0!</v>
      </c>
      <c r="NZ190" t="e">
        <f t="shared" si="356"/>
        <v>#NUM!</v>
      </c>
      <c r="OA190" t="e">
        <f t="shared" si="307"/>
        <v>#NUM!</v>
      </c>
      <c r="OF190">
        <v>188</v>
      </c>
      <c r="OG190">
        <f>132-(136)</f>
        <v>-4</v>
      </c>
      <c r="OH190">
        <f t="shared" si="357"/>
        <v>0.2412312902614053</v>
      </c>
      <c r="OI190">
        <f t="shared" si="358"/>
        <v>0</v>
      </c>
      <c r="OJ190">
        <f t="shared" si="308"/>
        <v>16</v>
      </c>
      <c r="OO190">
        <v>188</v>
      </c>
      <c r="OP190">
        <v>20</v>
      </c>
      <c r="OQ190">
        <f t="shared" si="359"/>
        <v>0.24920887031229877</v>
      </c>
      <c r="OR190">
        <f t="shared" si="360"/>
        <v>0</v>
      </c>
      <c r="OS190">
        <f t="shared" si="309"/>
        <v>400</v>
      </c>
      <c r="PB190">
        <f t="shared" si="310"/>
        <v>0</v>
      </c>
      <c r="PK190">
        <f t="shared" si="311"/>
        <v>0</v>
      </c>
      <c r="QC190">
        <f t="shared" si="312"/>
        <v>0</v>
      </c>
      <c r="QL190">
        <f t="shared" si="313"/>
        <v>0</v>
      </c>
    </row>
    <row r="191" spans="64:454" x14ac:dyDescent="0.25">
      <c r="BL191">
        <v>189</v>
      </c>
      <c r="BM191">
        <v>-8</v>
      </c>
      <c r="BN191">
        <f t="shared" si="319"/>
        <v>0.86512091591130191</v>
      </c>
      <c r="BO191">
        <f t="shared" si="320"/>
        <v>0</v>
      </c>
      <c r="BP191">
        <f t="shared" si="285"/>
        <v>64</v>
      </c>
      <c r="DE191">
        <v>189</v>
      </c>
      <c r="DF191">
        <v>8.02</v>
      </c>
      <c r="DG191">
        <f t="shared" si="323"/>
        <v>0.48997207933612408</v>
      </c>
      <c r="DH191">
        <f t="shared" si="324"/>
        <v>0</v>
      </c>
      <c r="DI191">
        <f t="shared" si="287"/>
        <v>64.320399999999992</v>
      </c>
      <c r="EX191">
        <v>189</v>
      </c>
      <c r="EY191">
        <v>8</v>
      </c>
      <c r="EZ191">
        <f t="shared" si="327"/>
        <v>0.608564202991555</v>
      </c>
      <c r="FA191">
        <f t="shared" si="328"/>
        <v>0</v>
      </c>
      <c r="FB191">
        <f t="shared" si="289"/>
        <v>64</v>
      </c>
      <c r="GZ191">
        <v>189</v>
      </c>
      <c r="HA191">
        <v>2527.09375</v>
      </c>
      <c r="HB191">
        <f t="shared" si="331"/>
        <v>1.2115384615384615</v>
      </c>
      <c r="HC191">
        <f t="shared" si="332"/>
        <v>2536.680040154813</v>
      </c>
      <c r="HD191">
        <f t="shared" si="291"/>
        <v>91.896958932264923</v>
      </c>
      <c r="HI191">
        <v>189</v>
      </c>
      <c r="HJ191">
        <v>8</v>
      </c>
      <c r="HK191">
        <f t="shared" si="333"/>
        <v>0.67500000000000004</v>
      </c>
      <c r="HL191">
        <f t="shared" si="334"/>
        <v>0</v>
      </c>
      <c r="HM191">
        <f t="shared" si="292"/>
        <v>64</v>
      </c>
      <c r="HR191">
        <v>268</v>
      </c>
      <c r="HS191">
        <v>2033.5205690423136</v>
      </c>
      <c r="HT191" t="e">
        <f t="shared" si="335"/>
        <v>#DIV/0!</v>
      </c>
      <c r="HU191" t="e">
        <f t="shared" si="336"/>
        <v>#NUM!</v>
      </c>
      <c r="HV191" t="e">
        <f t="shared" si="293"/>
        <v>#NUM!</v>
      </c>
      <c r="IA191">
        <v>189</v>
      </c>
      <c r="IB191">
        <v>8</v>
      </c>
      <c r="IC191">
        <f t="shared" si="337"/>
        <v>0.28990037853315831</v>
      </c>
      <c r="ID191">
        <f t="shared" si="338"/>
        <v>0</v>
      </c>
      <c r="IE191">
        <f t="shared" si="294"/>
        <v>64</v>
      </c>
      <c r="IJ191">
        <v>189</v>
      </c>
      <c r="IK191">
        <v>-20.100000000000001</v>
      </c>
      <c r="IL191">
        <f t="shared" si="339"/>
        <v>0.26327243384788729</v>
      </c>
      <c r="IM191">
        <f t="shared" si="340"/>
        <v>0</v>
      </c>
      <c r="IN191">
        <f t="shared" si="295"/>
        <v>404.01000000000005</v>
      </c>
      <c r="KK191">
        <v>189</v>
      </c>
      <c r="KL191">
        <v>645</v>
      </c>
      <c r="KM191">
        <f t="shared" si="345"/>
        <v>1.0256498821417595</v>
      </c>
      <c r="KN191">
        <f t="shared" si="346"/>
        <v>307.58257192626098</v>
      </c>
      <c r="KO191">
        <f t="shared" si="297"/>
        <v>113850.52076789684</v>
      </c>
      <c r="KT191">
        <v>189</v>
      </c>
      <c r="KU191">
        <v>-45.209803921568778</v>
      </c>
      <c r="KV191">
        <f t="shared" si="347"/>
        <v>0.39574966877424789</v>
      </c>
      <c r="KW191">
        <f t="shared" si="348"/>
        <v>0</v>
      </c>
      <c r="KX191">
        <f t="shared" si="298"/>
        <v>2043.9263706266956</v>
      </c>
      <c r="LC191">
        <v>189</v>
      </c>
      <c r="LD191">
        <v>0</v>
      </c>
      <c r="LE191">
        <f t="shared" si="349"/>
        <v>0.20232184409080184</v>
      </c>
      <c r="LF191">
        <f t="shared" si="350"/>
        <v>0</v>
      </c>
      <c r="LG191">
        <f t="shared" si="299"/>
        <v>0</v>
      </c>
      <c r="LP191">
        <f t="shared" si="300"/>
        <v>0</v>
      </c>
      <c r="LY191">
        <f t="shared" si="301"/>
        <v>0</v>
      </c>
      <c r="MH191">
        <f t="shared" si="302"/>
        <v>0</v>
      </c>
      <c r="MM191">
        <v>189</v>
      </c>
      <c r="MN191">
        <v>-4</v>
      </c>
      <c r="MO191">
        <f t="shared" si="353"/>
        <v>0.82820365759093362</v>
      </c>
      <c r="MP191">
        <f t="shared" si="354"/>
        <v>0</v>
      </c>
      <c r="MQ191">
        <f t="shared" si="303"/>
        <v>16</v>
      </c>
      <c r="MZ191">
        <f t="shared" si="304"/>
        <v>0</v>
      </c>
      <c r="NI191">
        <f t="shared" si="305"/>
        <v>0</v>
      </c>
      <c r="NR191">
        <f t="shared" si="306"/>
        <v>0</v>
      </c>
      <c r="NW191">
        <v>189</v>
      </c>
      <c r="NX191">
        <v>1619.8050505050503</v>
      </c>
      <c r="NY191" t="e">
        <f t="shared" si="355"/>
        <v>#DIV/0!</v>
      </c>
      <c r="NZ191" t="e">
        <f t="shared" si="356"/>
        <v>#NUM!</v>
      </c>
      <c r="OA191" t="e">
        <f t="shared" si="307"/>
        <v>#NUM!</v>
      </c>
      <c r="OF191">
        <v>189</v>
      </c>
      <c r="OG191">
        <f>132-(136)</f>
        <v>-4</v>
      </c>
      <c r="OH191">
        <f t="shared" si="357"/>
        <v>0.24251443542237022</v>
      </c>
      <c r="OI191">
        <f t="shared" si="358"/>
        <v>0</v>
      </c>
      <c r="OJ191">
        <f t="shared" si="308"/>
        <v>16</v>
      </c>
      <c r="OO191">
        <v>189</v>
      </c>
      <c r="OP191">
        <v>64.099999999999994</v>
      </c>
      <c r="OQ191">
        <f t="shared" si="359"/>
        <v>0.2505344494097046</v>
      </c>
      <c r="OR191">
        <f t="shared" si="360"/>
        <v>0</v>
      </c>
      <c r="OS191">
        <f t="shared" si="309"/>
        <v>4108.8099999999995</v>
      </c>
      <c r="PB191">
        <f t="shared" si="310"/>
        <v>0</v>
      </c>
      <c r="PK191">
        <f t="shared" si="311"/>
        <v>0</v>
      </c>
      <c r="QC191">
        <f t="shared" si="312"/>
        <v>0</v>
      </c>
      <c r="QL191">
        <f t="shared" si="313"/>
        <v>0</v>
      </c>
    </row>
    <row r="192" spans="64:454" x14ac:dyDescent="0.25">
      <c r="BL192">
        <v>190</v>
      </c>
      <c r="BM192">
        <v>-8</v>
      </c>
      <c r="BN192">
        <f t="shared" si="319"/>
        <v>0.86969827525474797</v>
      </c>
      <c r="BO192">
        <f t="shared" si="320"/>
        <v>0</v>
      </c>
      <c r="BP192">
        <f t="shared" si="285"/>
        <v>64</v>
      </c>
      <c r="DE192">
        <v>190</v>
      </c>
      <c r="DF192">
        <v>0</v>
      </c>
      <c r="DG192">
        <f t="shared" si="323"/>
        <v>0.49256452420033636</v>
      </c>
      <c r="DH192">
        <f t="shared" si="324"/>
        <v>0</v>
      </c>
      <c r="DI192">
        <f t="shared" si="287"/>
        <v>0</v>
      </c>
      <c r="EX192">
        <v>190</v>
      </c>
      <c r="EY192">
        <v>12</v>
      </c>
      <c r="EZ192">
        <f t="shared" si="327"/>
        <v>0.61178411940949973</v>
      </c>
      <c r="FA192">
        <f t="shared" si="328"/>
        <v>0</v>
      </c>
      <c r="FB192">
        <f t="shared" si="289"/>
        <v>144</v>
      </c>
      <c r="GZ192">
        <v>190</v>
      </c>
      <c r="HA192">
        <v>2597.09375</v>
      </c>
      <c r="HB192">
        <f t="shared" si="331"/>
        <v>1.2179487179487178</v>
      </c>
      <c r="HC192">
        <f t="shared" si="332"/>
        <v>2613.5491322807165</v>
      </c>
      <c r="HD192">
        <f t="shared" si="291"/>
        <v>270.77960600452019</v>
      </c>
      <c r="HI192">
        <v>190</v>
      </c>
      <c r="HJ192">
        <v>8</v>
      </c>
      <c r="HK192">
        <f t="shared" si="333"/>
        <v>0.6785714285714286</v>
      </c>
      <c r="HL192">
        <f t="shared" si="334"/>
        <v>0</v>
      </c>
      <c r="HM192">
        <f t="shared" si="292"/>
        <v>64</v>
      </c>
      <c r="HR192">
        <v>269</v>
      </c>
      <c r="HS192">
        <v>2068.7837107921641</v>
      </c>
      <c r="HT192" t="e">
        <f t="shared" si="335"/>
        <v>#DIV/0!</v>
      </c>
      <c r="HU192" t="e">
        <f t="shared" si="336"/>
        <v>#NUM!</v>
      </c>
      <c r="HV192" t="e">
        <f t="shared" si="293"/>
        <v>#NUM!</v>
      </c>
      <c r="IA192">
        <v>190</v>
      </c>
      <c r="IB192">
        <v>0</v>
      </c>
      <c r="IC192">
        <f t="shared" si="337"/>
        <v>0.29143424296984166</v>
      </c>
      <c r="ID192">
        <f t="shared" si="338"/>
        <v>0</v>
      </c>
      <c r="IE192">
        <f t="shared" si="294"/>
        <v>0</v>
      </c>
      <c r="IJ192">
        <v>190</v>
      </c>
      <c r="IK192">
        <v>-24.1</v>
      </c>
      <c r="IL192">
        <f t="shared" si="339"/>
        <v>0.26466540968835228</v>
      </c>
      <c r="IM192">
        <f t="shared" si="340"/>
        <v>0</v>
      </c>
      <c r="IN192">
        <f t="shared" si="295"/>
        <v>580.81000000000006</v>
      </c>
      <c r="KK192">
        <v>190</v>
      </c>
      <c r="KL192">
        <v>738</v>
      </c>
      <c r="KM192">
        <f t="shared" si="345"/>
        <v>1.0310766010948904</v>
      </c>
      <c r="KN192">
        <f t="shared" si="346"/>
        <v>372.65749755360065</v>
      </c>
      <c r="KO192">
        <f t="shared" si="297"/>
        <v>133475.14409379731</v>
      </c>
      <c r="KT192">
        <v>190</v>
      </c>
      <c r="KU192">
        <v>-41.209803921568778</v>
      </c>
      <c r="KV192">
        <f t="shared" si="347"/>
        <v>0.39784358236564604</v>
      </c>
      <c r="KW192">
        <f t="shared" si="348"/>
        <v>0</v>
      </c>
      <c r="KX192">
        <f t="shared" si="298"/>
        <v>1698.2479392541454</v>
      </c>
      <c r="LC192">
        <v>190</v>
      </c>
      <c r="LD192">
        <v>8</v>
      </c>
      <c r="LE192">
        <f t="shared" si="349"/>
        <v>0.20339233003837223</v>
      </c>
      <c r="LF192">
        <f t="shared" si="350"/>
        <v>0</v>
      </c>
      <c r="LG192">
        <f t="shared" si="299"/>
        <v>64</v>
      </c>
      <c r="LP192">
        <f t="shared" si="300"/>
        <v>0</v>
      </c>
      <c r="LY192">
        <f t="shared" si="301"/>
        <v>0</v>
      </c>
      <c r="MH192">
        <f t="shared" si="302"/>
        <v>0</v>
      </c>
      <c r="MM192">
        <v>190</v>
      </c>
      <c r="MN192">
        <v>4</v>
      </c>
      <c r="MO192">
        <f t="shared" si="353"/>
        <v>0.83258568752527717</v>
      </c>
      <c r="MP192">
        <f t="shared" si="354"/>
        <v>0</v>
      </c>
      <c r="MQ192">
        <f t="shared" si="303"/>
        <v>16</v>
      </c>
      <c r="MZ192">
        <f t="shared" si="304"/>
        <v>0</v>
      </c>
      <c r="NI192">
        <f t="shared" si="305"/>
        <v>0</v>
      </c>
      <c r="NR192">
        <f t="shared" si="306"/>
        <v>0</v>
      </c>
      <c r="NW192">
        <v>190</v>
      </c>
      <c r="NX192">
        <v>1709.8050505050503</v>
      </c>
      <c r="NY192" t="e">
        <f t="shared" si="355"/>
        <v>#DIV/0!</v>
      </c>
      <c r="NZ192" t="e">
        <f t="shared" si="356"/>
        <v>#NUM!</v>
      </c>
      <c r="OA192" t="e">
        <f t="shared" si="307"/>
        <v>#NUM!</v>
      </c>
      <c r="OF192">
        <v>190</v>
      </c>
      <c r="OG192">
        <f>132-(136)</f>
        <v>-4</v>
      </c>
      <c r="OH192">
        <f t="shared" si="357"/>
        <v>0.24379758058333514</v>
      </c>
      <c r="OI192">
        <f t="shared" si="358"/>
        <v>0</v>
      </c>
      <c r="OJ192">
        <f t="shared" si="308"/>
        <v>16</v>
      </c>
      <c r="OO192">
        <v>190</v>
      </c>
      <c r="OP192">
        <v>0</v>
      </c>
      <c r="OQ192">
        <f t="shared" si="359"/>
        <v>0.25186002850711048</v>
      </c>
      <c r="OR192">
        <f t="shared" si="360"/>
        <v>0</v>
      </c>
      <c r="OS192">
        <f t="shared" si="309"/>
        <v>0</v>
      </c>
      <c r="PB192">
        <f t="shared" si="310"/>
        <v>0</v>
      </c>
      <c r="PK192">
        <f t="shared" si="311"/>
        <v>0</v>
      </c>
      <c r="QC192">
        <f t="shared" si="312"/>
        <v>0</v>
      </c>
      <c r="QL192">
        <f t="shared" si="313"/>
        <v>0</v>
      </c>
    </row>
    <row r="193" spans="64:454" x14ac:dyDescent="0.25">
      <c r="BL193">
        <v>191</v>
      </c>
      <c r="BM193">
        <v>-8</v>
      </c>
      <c r="BN193">
        <f t="shared" si="319"/>
        <v>0.87427563459819402</v>
      </c>
      <c r="BO193">
        <f t="shared" si="320"/>
        <v>0</v>
      </c>
      <c r="BP193">
        <f t="shared" si="285"/>
        <v>64</v>
      </c>
      <c r="DE193">
        <v>191</v>
      </c>
      <c r="DF193">
        <v>0</v>
      </c>
      <c r="DG193">
        <f t="shared" si="323"/>
        <v>0.49515696906454865</v>
      </c>
      <c r="DH193">
        <f t="shared" si="324"/>
        <v>0</v>
      </c>
      <c r="DI193">
        <f t="shared" si="287"/>
        <v>0</v>
      </c>
      <c r="EX193">
        <v>191</v>
      </c>
      <c r="EY193">
        <v>0</v>
      </c>
      <c r="EZ193">
        <f t="shared" si="327"/>
        <v>0.61500403582744456</v>
      </c>
      <c r="FA193">
        <f t="shared" si="328"/>
        <v>0</v>
      </c>
      <c r="FB193">
        <f t="shared" si="289"/>
        <v>0</v>
      </c>
      <c r="GZ193">
        <v>191</v>
      </c>
      <c r="HA193">
        <v>2702.09375</v>
      </c>
      <c r="HB193">
        <f t="shared" si="331"/>
        <v>1.2243589743589745</v>
      </c>
      <c r="HC193">
        <f t="shared" si="332"/>
        <v>2690.4182244066196</v>
      </c>
      <c r="HD193">
        <f t="shared" si="291"/>
        <v>136.31789788168007</v>
      </c>
      <c r="HI193">
        <v>191</v>
      </c>
      <c r="HJ193">
        <v>8</v>
      </c>
      <c r="HK193">
        <f t="shared" si="333"/>
        <v>0.68214285714285716</v>
      </c>
      <c r="HL193">
        <f t="shared" si="334"/>
        <v>0</v>
      </c>
      <c r="HM193">
        <f t="shared" si="292"/>
        <v>64</v>
      </c>
      <c r="HR193">
        <v>270</v>
      </c>
      <c r="HS193">
        <v>2108.5468525420147</v>
      </c>
      <c r="HT193" t="e">
        <f t="shared" si="335"/>
        <v>#DIV/0!</v>
      </c>
      <c r="HU193" t="e">
        <f t="shared" si="336"/>
        <v>#NUM!</v>
      </c>
      <c r="HV193" t="e">
        <f t="shared" si="293"/>
        <v>#NUM!</v>
      </c>
      <c r="IA193">
        <v>191</v>
      </c>
      <c r="IB193">
        <v>0</v>
      </c>
      <c r="IC193">
        <f t="shared" si="337"/>
        <v>0.29296810740652507</v>
      </c>
      <c r="ID193">
        <f t="shared" si="338"/>
        <v>0</v>
      </c>
      <c r="IE193">
        <f t="shared" si="294"/>
        <v>0</v>
      </c>
      <c r="IJ193">
        <v>191</v>
      </c>
      <c r="IK193">
        <v>-16.100000000000001</v>
      </c>
      <c r="IL193">
        <f t="shared" si="339"/>
        <v>0.26605838552881728</v>
      </c>
      <c r="IM193">
        <f t="shared" si="340"/>
        <v>0</v>
      </c>
      <c r="IN193">
        <f t="shared" si="295"/>
        <v>259.21000000000004</v>
      </c>
      <c r="KK193">
        <v>191</v>
      </c>
      <c r="KL193">
        <v>691</v>
      </c>
      <c r="KM193">
        <f t="shared" si="345"/>
        <v>1.0365033200480214</v>
      </c>
      <c r="KN193">
        <f t="shared" si="346"/>
        <v>437.73242318094032</v>
      </c>
      <c r="KO193">
        <f t="shared" si="297"/>
        <v>64144.465467798298</v>
      </c>
      <c r="KT193">
        <v>191</v>
      </c>
      <c r="KU193">
        <v>-13.409803921568781</v>
      </c>
      <c r="KV193">
        <f t="shared" si="347"/>
        <v>0.39993749595704414</v>
      </c>
      <c r="KW193">
        <f t="shared" si="348"/>
        <v>0</v>
      </c>
      <c r="KX193">
        <f t="shared" si="298"/>
        <v>179.82284121492145</v>
      </c>
      <c r="LC193">
        <v>191</v>
      </c>
      <c r="LD193">
        <v>8</v>
      </c>
      <c r="LE193">
        <f t="shared" si="349"/>
        <v>0.2044628159859426</v>
      </c>
      <c r="LF193">
        <f t="shared" si="350"/>
        <v>0</v>
      </c>
      <c r="LG193">
        <f t="shared" si="299"/>
        <v>64</v>
      </c>
      <c r="LP193">
        <f t="shared" si="300"/>
        <v>0</v>
      </c>
      <c r="LY193">
        <f t="shared" si="301"/>
        <v>0</v>
      </c>
      <c r="MH193">
        <f t="shared" si="302"/>
        <v>0</v>
      </c>
      <c r="MM193">
        <v>191</v>
      </c>
      <c r="MN193">
        <v>-4</v>
      </c>
      <c r="MO193">
        <f t="shared" si="353"/>
        <v>0.83696771745962073</v>
      </c>
      <c r="MP193">
        <f t="shared" si="354"/>
        <v>0</v>
      </c>
      <c r="MQ193">
        <f t="shared" si="303"/>
        <v>16</v>
      </c>
      <c r="MZ193">
        <f t="shared" si="304"/>
        <v>0</v>
      </c>
      <c r="NI193">
        <f t="shared" si="305"/>
        <v>0</v>
      </c>
      <c r="NR193">
        <f t="shared" si="306"/>
        <v>0</v>
      </c>
      <c r="NW193">
        <v>191</v>
      </c>
      <c r="NX193">
        <v>1739.8050505050503</v>
      </c>
      <c r="NY193" t="e">
        <f t="shared" si="355"/>
        <v>#DIV/0!</v>
      </c>
      <c r="NZ193" t="e">
        <f t="shared" si="356"/>
        <v>#NUM!</v>
      </c>
      <c r="OA193" t="e">
        <f t="shared" si="307"/>
        <v>#NUM!</v>
      </c>
      <c r="OF193">
        <v>191</v>
      </c>
      <c r="OG193">
        <f>128-(136)</f>
        <v>-8</v>
      </c>
      <c r="OH193">
        <f t="shared" si="357"/>
        <v>0.24508072574430007</v>
      </c>
      <c r="OI193">
        <f t="shared" si="358"/>
        <v>0</v>
      </c>
      <c r="OJ193">
        <f t="shared" si="308"/>
        <v>64</v>
      </c>
      <c r="OO193">
        <v>191</v>
      </c>
      <c r="OP193">
        <v>0</v>
      </c>
      <c r="OQ193">
        <f t="shared" si="359"/>
        <v>0.25318560760451631</v>
      </c>
      <c r="OR193">
        <f t="shared" si="360"/>
        <v>0</v>
      </c>
      <c r="OS193">
        <f t="shared" si="309"/>
        <v>0</v>
      </c>
      <c r="PB193">
        <f t="shared" si="310"/>
        <v>0</v>
      </c>
      <c r="PK193">
        <f t="shared" si="311"/>
        <v>0</v>
      </c>
      <c r="QC193">
        <f t="shared" si="312"/>
        <v>0</v>
      </c>
      <c r="QL193">
        <f t="shared" si="313"/>
        <v>0</v>
      </c>
    </row>
    <row r="194" spans="64:454" x14ac:dyDescent="0.25">
      <c r="BL194">
        <v>192</v>
      </c>
      <c r="BM194">
        <v>-4.2000000000000028</v>
      </c>
      <c r="BN194">
        <f t="shared" si="319"/>
        <v>0.87885299394164007</v>
      </c>
      <c r="BO194">
        <f t="shared" si="320"/>
        <v>0</v>
      </c>
      <c r="BP194">
        <f t="shared" ref="BP194:BP257" si="361">(BO194-BM194)^2</f>
        <v>17.640000000000025</v>
      </c>
      <c r="DE194">
        <v>192</v>
      </c>
      <c r="DF194">
        <v>0</v>
      </c>
      <c r="DG194">
        <f t="shared" si="323"/>
        <v>0.49774941392876093</v>
      </c>
      <c r="DH194">
        <f t="shared" si="324"/>
        <v>0</v>
      </c>
      <c r="DI194">
        <f t="shared" ref="DI194:DI257" si="362">(DH194-DF194)^2</f>
        <v>0</v>
      </c>
      <c r="EX194">
        <v>192</v>
      </c>
      <c r="EY194">
        <v>4</v>
      </c>
      <c r="EZ194">
        <f t="shared" si="327"/>
        <v>0.61822395224538929</v>
      </c>
      <c r="FA194">
        <f t="shared" si="328"/>
        <v>0</v>
      </c>
      <c r="FB194">
        <f t="shared" ref="FB194:FB257" si="363">(FA194-EY194)^2</f>
        <v>16</v>
      </c>
      <c r="GZ194">
        <v>192</v>
      </c>
      <c r="HA194">
        <v>2802.09375</v>
      </c>
      <c r="HB194">
        <f t="shared" si="331"/>
        <v>1.2307692307692308</v>
      </c>
      <c r="HC194">
        <f t="shared" si="332"/>
        <v>2767.2873165325232</v>
      </c>
      <c r="HD194">
        <f t="shared" ref="HD194:HD197" si="364">(HC194-HA194)^2</f>
        <v>1211.4878107258917</v>
      </c>
      <c r="HI194">
        <v>192</v>
      </c>
      <c r="HJ194">
        <v>8</v>
      </c>
      <c r="HK194">
        <f t="shared" si="333"/>
        <v>0.68571428571428572</v>
      </c>
      <c r="HL194">
        <f t="shared" si="334"/>
        <v>0</v>
      </c>
      <c r="HM194">
        <f t="shared" ref="HM194:HM257" si="365">(HL194-HJ194)^2</f>
        <v>64</v>
      </c>
      <c r="HR194">
        <v>271</v>
      </c>
      <c r="HS194">
        <v>2144.809994291867</v>
      </c>
      <c r="HT194" t="e">
        <f t="shared" si="335"/>
        <v>#DIV/0!</v>
      </c>
      <c r="HU194" t="e">
        <f t="shared" si="336"/>
        <v>#NUM!</v>
      </c>
      <c r="HV194" t="e">
        <f t="shared" ref="HV194:HV257" si="366">(HU194-HS194)^2</f>
        <v>#NUM!</v>
      </c>
      <c r="IA194">
        <v>192</v>
      </c>
      <c r="IB194">
        <v>4</v>
      </c>
      <c r="IC194">
        <f t="shared" si="337"/>
        <v>0.29450197184320842</v>
      </c>
      <c r="ID194">
        <f t="shared" si="338"/>
        <v>0</v>
      </c>
      <c r="IE194">
        <f t="shared" ref="IE194:IE257" si="367">(ID194-IB194)^2</f>
        <v>16</v>
      </c>
      <c r="IJ194">
        <v>192</v>
      </c>
      <c r="IK194">
        <v>-24.1</v>
      </c>
      <c r="IL194">
        <f t="shared" si="339"/>
        <v>0.26745136136928227</v>
      </c>
      <c r="IM194">
        <f t="shared" si="340"/>
        <v>0</v>
      </c>
      <c r="IN194">
        <f t="shared" ref="IN194:IN257" si="368">(IM194-IK194)^2</f>
        <v>580.81000000000006</v>
      </c>
      <c r="KK194">
        <v>192</v>
      </c>
      <c r="KL194">
        <v>768</v>
      </c>
      <c r="KM194">
        <f t="shared" si="345"/>
        <v>1.0419300390011523</v>
      </c>
      <c r="KN194">
        <f t="shared" si="346"/>
        <v>502.80734880827993</v>
      </c>
      <c r="KO194">
        <f t="shared" ref="KO194:KO249" si="369">(KN194-KL194)^2</f>
        <v>70327.14224609331</v>
      </c>
      <c r="KT194">
        <v>192</v>
      </c>
      <c r="KU194">
        <v>-57.309803921568786</v>
      </c>
      <c r="KV194">
        <f t="shared" si="347"/>
        <v>0.4020314095484423</v>
      </c>
      <c r="KW194">
        <f t="shared" si="348"/>
        <v>0</v>
      </c>
      <c r="KX194">
        <f t="shared" ref="KX194:KX257" si="370">(KW194-KU194)^2</f>
        <v>3284.4136255286612</v>
      </c>
      <c r="LC194">
        <v>192</v>
      </c>
      <c r="LD194">
        <v>0</v>
      </c>
      <c r="LE194">
        <f t="shared" si="349"/>
        <v>0.20553330193351299</v>
      </c>
      <c r="LF194">
        <f t="shared" si="350"/>
        <v>0</v>
      </c>
      <c r="LG194">
        <f t="shared" ref="LG194:LG257" si="371">(LF194-LD194)^2</f>
        <v>0</v>
      </c>
      <c r="LP194">
        <f t="shared" ref="LP194:LP257" si="372">(LO194-LM194)^2</f>
        <v>0</v>
      </c>
      <c r="LY194">
        <f t="shared" ref="LY194:LY257" si="373">(LX194-LV194)^2</f>
        <v>0</v>
      </c>
      <c r="MH194">
        <f t="shared" ref="MH194:MH257" si="374">(MG194-ME194)^2</f>
        <v>0</v>
      </c>
      <c r="MM194">
        <v>192</v>
      </c>
      <c r="MN194">
        <v>-4</v>
      </c>
      <c r="MO194">
        <f t="shared" si="353"/>
        <v>0.84134974739396429</v>
      </c>
      <c r="MP194">
        <f t="shared" si="354"/>
        <v>0</v>
      </c>
      <c r="MQ194">
        <f t="shared" ref="MQ194:MQ257" si="375">(MP194-MN194)^2</f>
        <v>16</v>
      </c>
      <c r="MZ194">
        <f t="shared" ref="MZ194:MZ257" si="376">(MY194-MW194)^2</f>
        <v>0</v>
      </c>
      <c r="NI194">
        <f t="shared" ref="NI194:NI257" si="377">(NH194-NF194)^2</f>
        <v>0</v>
      </c>
      <c r="NR194">
        <f t="shared" ref="NR194:NR257" si="378">(NQ194-NO194)^2</f>
        <v>0</v>
      </c>
      <c r="NW194">
        <v>192</v>
      </c>
      <c r="NX194">
        <v>1819.8050505050503</v>
      </c>
      <c r="NY194" t="e">
        <f t="shared" si="355"/>
        <v>#DIV/0!</v>
      </c>
      <c r="NZ194" t="e">
        <f t="shared" si="356"/>
        <v>#NUM!</v>
      </c>
      <c r="OA194" t="e">
        <f t="shared" ref="OA194:OA257" si="379">(NZ194-NX194)^2</f>
        <v>#NUM!</v>
      </c>
      <c r="OF194">
        <v>192</v>
      </c>
      <c r="OG194">
        <f>132-(136)</f>
        <v>-4</v>
      </c>
      <c r="OH194">
        <f t="shared" si="357"/>
        <v>0.24636387090526499</v>
      </c>
      <c r="OI194">
        <f t="shared" si="358"/>
        <v>0</v>
      </c>
      <c r="OJ194">
        <f t="shared" ref="OJ194:OJ257" si="380">(OI194-OG194)^2</f>
        <v>16</v>
      </c>
      <c r="OO194">
        <v>192</v>
      </c>
      <c r="OP194">
        <v>20</v>
      </c>
      <c r="OQ194">
        <f t="shared" si="359"/>
        <v>0.25451118670192213</v>
      </c>
      <c r="OR194">
        <f t="shared" si="360"/>
        <v>0</v>
      </c>
      <c r="OS194">
        <f t="shared" ref="OS194:OS257" si="381">(OR194-OP194)^2</f>
        <v>400</v>
      </c>
      <c r="PB194">
        <f t="shared" ref="PB194:PB257" si="382">(PA194-OY194)^2</f>
        <v>0</v>
      </c>
      <c r="PK194">
        <f t="shared" ref="PK194:PK257" si="383">(PJ194-PH194)^2</f>
        <v>0</v>
      </c>
      <c r="QC194">
        <f t="shared" ref="QC194:QC257" si="384">(QB194-PZ194)^2</f>
        <v>0</v>
      </c>
      <c r="QL194">
        <f t="shared" ref="QL194:QL257" si="385">(QK194-QI194)^2</f>
        <v>0</v>
      </c>
    </row>
    <row r="195" spans="64:454" x14ac:dyDescent="0.25">
      <c r="BL195">
        <v>193</v>
      </c>
      <c r="BM195">
        <v>-8</v>
      </c>
      <c r="BN195">
        <f t="shared" ref="BN195:BN258" si="386">BL195/$BQ$2</f>
        <v>0.88343035328508612</v>
      </c>
      <c r="BO195">
        <f t="shared" ref="BO195:BO258" si="387">IF(BL195&lt;BQ$2,0,(BQ$6*BQ$2^BR$6)*(BL195-BQ$2))</f>
        <v>0</v>
      </c>
      <c r="BP195">
        <f t="shared" si="361"/>
        <v>64</v>
      </c>
      <c r="DE195">
        <v>193</v>
      </c>
      <c r="DF195">
        <v>8.02</v>
      </c>
      <c r="DG195">
        <f t="shared" ref="DG195:DG258" si="388">DE195/$DJ$2</f>
        <v>0.50034185879297322</v>
      </c>
      <c r="DH195">
        <f t="shared" ref="DH195:DH258" si="389">IF(DE195&lt;DJ$2,0,(DJ$6*DJ$2^DK$6)*(DE195-DJ$2))</f>
        <v>0</v>
      </c>
      <c r="DI195">
        <f t="shared" si="362"/>
        <v>64.320399999999992</v>
      </c>
      <c r="EX195">
        <v>193</v>
      </c>
      <c r="EY195">
        <v>8</v>
      </c>
      <c r="EZ195">
        <f t="shared" ref="EZ195:EZ258" si="390">EX195/$FC$2</f>
        <v>0.62144386866333401</v>
      </c>
      <c r="FA195">
        <f t="shared" ref="FA195:FA258" si="391">IF(EX195&lt;FC$2,0,(FC$6*FC$2^FD$6)*(EX195-FC$2))</f>
        <v>0</v>
      </c>
      <c r="FB195">
        <f t="shared" si="363"/>
        <v>64</v>
      </c>
      <c r="GZ195">
        <v>193</v>
      </c>
      <c r="HA195">
        <v>2882.09375</v>
      </c>
      <c r="HB195">
        <f t="shared" ref="HB195:HB197" si="392">GZ195/HE$2</f>
        <v>1.2371794871794872</v>
      </c>
      <c r="HC195">
        <f t="shared" ref="HC195:HC197" si="393">IF(GZ195&lt;HE$2,0,(HE$6*HE$2^HF$6)*(GZ195-HE$2))</f>
        <v>2844.1564086584267</v>
      </c>
      <c r="HD195">
        <f t="shared" si="364"/>
        <v>1439.2418680670467</v>
      </c>
      <c r="HI195">
        <v>193</v>
      </c>
      <c r="HJ195">
        <v>8</v>
      </c>
      <c r="HK195">
        <f t="shared" ref="HK195:HK258" si="394">HI195/HN$2</f>
        <v>0.68928571428571428</v>
      </c>
      <c r="HL195">
        <f t="shared" ref="HL195:HL258" si="395">IF(HI195&lt;HN$2,0,(HN$6*HN$2^HO$6)*(HI195-HN$2))</f>
        <v>0</v>
      </c>
      <c r="HM195">
        <f t="shared" si="365"/>
        <v>64</v>
      </c>
      <c r="HR195">
        <v>272</v>
      </c>
      <c r="HS195">
        <v>2174.5731360417176</v>
      </c>
      <c r="HT195" t="e">
        <f t="shared" ref="HT195:HT258" si="396">HR195/HW$2</f>
        <v>#DIV/0!</v>
      </c>
      <c r="HU195" t="e">
        <f t="shared" ref="HU195:HU258" si="397">IF(HR195&lt;HW$2,0,(HW$6*HW$2^HX$6)*(HR195-HW$2))</f>
        <v>#NUM!</v>
      </c>
      <c r="HV195" t="e">
        <f t="shared" si="366"/>
        <v>#NUM!</v>
      </c>
      <c r="IA195">
        <v>193</v>
      </c>
      <c r="IB195">
        <v>4</v>
      </c>
      <c r="IC195">
        <f t="shared" ref="IC195:IC258" si="398">IA195/IF$2</f>
        <v>0.29603583627989183</v>
      </c>
      <c r="ID195">
        <f t="shared" ref="ID195:ID258" si="399">IF(IA195&lt;IF$2,0,(IF$6*IF$2^IG$6)*(IA195-IF$2))</f>
        <v>0</v>
      </c>
      <c r="IE195">
        <f t="shared" si="367"/>
        <v>16</v>
      </c>
      <c r="IJ195">
        <v>193</v>
      </c>
      <c r="IK195">
        <v>-24.1</v>
      </c>
      <c r="IL195">
        <f t="shared" ref="IL195:IL258" si="400">IJ195/IO$2</f>
        <v>0.26884433720974732</v>
      </c>
      <c r="IM195">
        <f t="shared" ref="IM195:IM258" si="401">IF(IJ195&lt;IO$2,0,(IO$6*IO$2^IP$6)*(IJ195-IO$2))</f>
        <v>0</v>
      </c>
      <c r="IN195">
        <f t="shared" si="368"/>
        <v>580.81000000000006</v>
      </c>
      <c r="KK195">
        <v>193</v>
      </c>
      <c r="KL195">
        <v>792</v>
      </c>
      <c r="KM195">
        <f t="shared" ref="KM195:KM249" si="402">KK195/KP$2</f>
        <v>1.0473567579542835</v>
      </c>
      <c r="KN195">
        <f t="shared" ref="KN195:KN249" si="403">IF(KK195&lt;KP$2,0,(KP$6*KP$2^KQ$6)*(KK195-KP$2))</f>
        <v>567.88227443561959</v>
      </c>
      <c r="KO195">
        <f t="shared" si="369"/>
        <v>50228.754912150929</v>
      </c>
      <c r="KT195">
        <v>193</v>
      </c>
      <c r="KU195">
        <v>-49.209803921568778</v>
      </c>
      <c r="KV195">
        <f t="shared" ref="KV195:KV258" si="404">KT195/KY$2</f>
        <v>0.40412532313984045</v>
      </c>
      <c r="KW195">
        <f t="shared" ref="KW195:KW258" si="405">IF(KT195&lt;KY$2,0,(KY$6*KY$2^KZ$6)*(KT195-KY$2))</f>
        <v>0</v>
      </c>
      <c r="KX195">
        <f t="shared" si="370"/>
        <v>2421.6048019992459</v>
      </c>
      <c r="LC195">
        <v>193</v>
      </c>
      <c r="LD195">
        <v>-12</v>
      </c>
      <c r="LE195">
        <f t="shared" ref="LE195:LE258" si="406">LC195/LH$2</f>
        <v>0.20660378788108336</v>
      </c>
      <c r="LF195">
        <f t="shared" ref="LF195:LF258" si="407">IF(LC195&lt;LH$2,0,(LH$6*LH$2^LI$6)*(LC195-LH$2))</f>
        <v>0</v>
      </c>
      <c r="LG195">
        <f t="shared" si="371"/>
        <v>144</v>
      </c>
      <c r="LP195">
        <f t="shared" si="372"/>
        <v>0</v>
      </c>
      <c r="LY195">
        <f t="shared" si="373"/>
        <v>0</v>
      </c>
      <c r="MH195">
        <f t="shared" si="374"/>
        <v>0</v>
      </c>
      <c r="MM195">
        <v>193</v>
      </c>
      <c r="MN195">
        <v>4</v>
      </c>
      <c r="MO195">
        <f t="shared" ref="MO195:MO258" si="408">MM195/MR$2</f>
        <v>0.84573177732830784</v>
      </c>
      <c r="MP195">
        <f t="shared" ref="MP195:MP258" si="409">IF(MM195&lt;MR$2,0,(MR$6*MR$2^MS$6)*(MM195-MR$2))</f>
        <v>0</v>
      </c>
      <c r="MQ195">
        <f t="shared" si="375"/>
        <v>16</v>
      </c>
      <c r="MZ195">
        <f t="shared" si="376"/>
        <v>0</v>
      </c>
      <c r="NI195">
        <f t="shared" si="377"/>
        <v>0</v>
      </c>
      <c r="NR195">
        <f t="shared" si="378"/>
        <v>0</v>
      </c>
      <c r="NW195">
        <v>193</v>
      </c>
      <c r="NX195">
        <v>1889.8050505050503</v>
      </c>
      <c r="NY195" t="e">
        <f t="shared" ref="NY195:NY212" si="410">NW195/OB$2</f>
        <v>#DIV/0!</v>
      </c>
      <c r="NZ195" t="e">
        <f t="shared" ref="NZ195:NZ212" si="411">IF(NW195&lt;OB$2,0,(OB$6*OB$2^OC$6)*(NW195-OB$2))</f>
        <v>#NUM!</v>
      </c>
      <c r="OA195" t="e">
        <f t="shared" si="379"/>
        <v>#NUM!</v>
      </c>
      <c r="OF195">
        <v>193</v>
      </c>
      <c r="OG195">
        <f>128-(136)</f>
        <v>-8</v>
      </c>
      <c r="OH195">
        <f t="shared" ref="OH195:OH258" si="412">OF195/OK$2</f>
        <v>0.24764701606622991</v>
      </c>
      <c r="OI195">
        <f t="shared" ref="OI195:OI258" si="413">IF(OF195&lt;OK$2,0,(OK$6*OK$2^OL$6)*(OF195-OK$2))</f>
        <v>0</v>
      </c>
      <c r="OJ195">
        <f t="shared" si="380"/>
        <v>64</v>
      </c>
      <c r="OO195">
        <v>193</v>
      </c>
      <c r="OP195">
        <v>36.1</v>
      </c>
      <c r="OQ195">
        <f t="shared" ref="OQ195:OQ258" si="414">OO195/OT$2</f>
        <v>0.25583676579932801</v>
      </c>
      <c r="OR195">
        <f t="shared" ref="OR195:OR258" si="415">IF(OO195&lt;OT$2,0,(OT$6*OT$2^OU$6)*(OO195-OT$2))</f>
        <v>0</v>
      </c>
      <c r="OS195">
        <f t="shared" si="381"/>
        <v>1303.21</v>
      </c>
      <c r="PB195">
        <f t="shared" si="382"/>
        <v>0</v>
      </c>
      <c r="PK195">
        <f t="shared" si="383"/>
        <v>0</v>
      </c>
      <c r="QC195">
        <f t="shared" si="384"/>
        <v>0</v>
      </c>
      <c r="QL195">
        <f t="shared" si="385"/>
        <v>0</v>
      </c>
    </row>
    <row r="196" spans="64:454" x14ac:dyDescent="0.25">
      <c r="BL196">
        <v>194</v>
      </c>
      <c r="BM196">
        <v>-4.2000000000000028</v>
      </c>
      <c r="BN196">
        <f t="shared" si="386"/>
        <v>0.88800771262853218</v>
      </c>
      <c r="BO196">
        <f t="shared" si="387"/>
        <v>0</v>
      </c>
      <c r="BP196">
        <f t="shared" si="361"/>
        <v>17.640000000000025</v>
      </c>
      <c r="DE196">
        <v>194</v>
      </c>
      <c r="DF196">
        <v>0</v>
      </c>
      <c r="DG196">
        <f t="shared" si="388"/>
        <v>0.5029343036571855</v>
      </c>
      <c r="DH196">
        <f t="shared" si="389"/>
        <v>0</v>
      </c>
      <c r="DI196">
        <f t="shared" si="362"/>
        <v>0</v>
      </c>
      <c r="EX196">
        <v>194</v>
      </c>
      <c r="EY196">
        <v>0</v>
      </c>
      <c r="EZ196">
        <f t="shared" si="390"/>
        <v>0.62466378508127873</v>
      </c>
      <c r="FA196">
        <f t="shared" si="391"/>
        <v>0</v>
      </c>
      <c r="FB196">
        <f t="shared" si="363"/>
        <v>0</v>
      </c>
      <c r="GZ196">
        <v>194</v>
      </c>
      <c r="HA196">
        <v>2982.09375</v>
      </c>
      <c r="HB196">
        <f t="shared" si="392"/>
        <v>1.2435897435897436</v>
      </c>
      <c r="HC196">
        <f t="shared" si="393"/>
        <v>2921.0255007843298</v>
      </c>
      <c r="HD196">
        <f t="shared" si="364"/>
        <v>3729.3310622672066</v>
      </c>
      <c r="HI196">
        <v>194</v>
      </c>
      <c r="HJ196">
        <v>8</v>
      </c>
      <c r="HK196">
        <f t="shared" si="394"/>
        <v>0.69285714285714284</v>
      </c>
      <c r="HL196">
        <f t="shared" si="395"/>
        <v>0</v>
      </c>
      <c r="HM196">
        <f t="shared" si="365"/>
        <v>64</v>
      </c>
      <c r="HR196">
        <v>273</v>
      </c>
      <c r="HS196">
        <v>2215.8362777915681</v>
      </c>
      <c r="HT196" t="e">
        <f t="shared" si="396"/>
        <v>#DIV/0!</v>
      </c>
      <c r="HU196" t="e">
        <f t="shared" si="397"/>
        <v>#NUM!</v>
      </c>
      <c r="HV196" t="e">
        <f t="shared" si="366"/>
        <v>#NUM!</v>
      </c>
      <c r="IA196">
        <v>194</v>
      </c>
      <c r="IB196">
        <v>0</v>
      </c>
      <c r="IC196">
        <f t="shared" si="398"/>
        <v>0.29756970071657518</v>
      </c>
      <c r="ID196">
        <f t="shared" si="399"/>
        <v>0</v>
      </c>
      <c r="IE196">
        <f t="shared" si="367"/>
        <v>0</v>
      </c>
      <c r="IJ196">
        <v>194</v>
      </c>
      <c r="IK196">
        <v>-20.100000000000001</v>
      </c>
      <c r="IL196">
        <f t="shared" si="400"/>
        <v>0.27023731305021231</v>
      </c>
      <c r="IM196">
        <f t="shared" si="401"/>
        <v>0</v>
      </c>
      <c r="IN196">
        <f t="shared" si="368"/>
        <v>404.01000000000005</v>
      </c>
      <c r="KK196">
        <v>194</v>
      </c>
      <c r="KL196">
        <v>862</v>
      </c>
      <c r="KM196">
        <f t="shared" si="402"/>
        <v>1.0527834769074145</v>
      </c>
      <c r="KN196">
        <f t="shared" si="403"/>
        <v>632.95720006295926</v>
      </c>
      <c r="KO196">
        <f t="shared" si="369"/>
        <v>52460.604202999268</v>
      </c>
      <c r="KT196">
        <v>194</v>
      </c>
      <c r="KU196">
        <v>-37.209803921568778</v>
      </c>
      <c r="KV196">
        <f t="shared" si="404"/>
        <v>0.40621923673123855</v>
      </c>
      <c r="KW196">
        <f t="shared" si="405"/>
        <v>0</v>
      </c>
      <c r="KX196">
        <f t="shared" si="370"/>
        <v>1384.5695078815952</v>
      </c>
      <c r="LC196">
        <v>194</v>
      </c>
      <c r="LD196">
        <v>33</v>
      </c>
      <c r="LE196">
        <f t="shared" si="406"/>
        <v>0.20767427382865375</v>
      </c>
      <c r="LF196">
        <f t="shared" si="407"/>
        <v>0</v>
      </c>
      <c r="LG196">
        <f t="shared" si="371"/>
        <v>1089</v>
      </c>
      <c r="LP196">
        <f t="shared" si="372"/>
        <v>0</v>
      </c>
      <c r="LY196">
        <f t="shared" si="373"/>
        <v>0</v>
      </c>
      <c r="MH196">
        <f t="shared" si="374"/>
        <v>0</v>
      </c>
      <c r="MM196">
        <v>194</v>
      </c>
      <c r="MN196">
        <v>-8</v>
      </c>
      <c r="MO196">
        <f t="shared" si="408"/>
        <v>0.8501138072626514</v>
      </c>
      <c r="MP196">
        <f t="shared" si="409"/>
        <v>0</v>
      </c>
      <c r="MQ196">
        <f t="shared" si="375"/>
        <v>64</v>
      </c>
      <c r="MZ196">
        <f t="shared" si="376"/>
        <v>0</v>
      </c>
      <c r="NI196">
        <f t="shared" si="377"/>
        <v>0</v>
      </c>
      <c r="NR196">
        <f t="shared" si="378"/>
        <v>0</v>
      </c>
      <c r="NW196">
        <v>194</v>
      </c>
      <c r="NX196">
        <v>1969.8050505050503</v>
      </c>
      <c r="NY196" t="e">
        <f t="shared" si="410"/>
        <v>#DIV/0!</v>
      </c>
      <c r="NZ196" t="e">
        <f t="shared" si="411"/>
        <v>#NUM!</v>
      </c>
      <c r="OA196" t="e">
        <f t="shared" si="379"/>
        <v>#NUM!</v>
      </c>
      <c r="OF196">
        <v>194</v>
      </c>
      <c r="OG196">
        <f>132-(136)</f>
        <v>-4</v>
      </c>
      <c r="OH196">
        <f t="shared" si="412"/>
        <v>0.24893016122719483</v>
      </c>
      <c r="OI196">
        <f t="shared" si="413"/>
        <v>0</v>
      </c>
      <c r="OJ196">
        <f t="shared" si="380"/>
        <v>16</v>
      </c>
      <c r="OO196">
        <v>194</v>
      </c>
      <c r="OP196">
        <v>28.1</v>
      </c>
      <c r="OQ196">
        <f t="shared" si="414"/>
        <v>0.25716234489673384</v>
      </c>
      <c r="OR196">
        <f t="shared" si="415"/>
        <v>0</v>
      </c>
      <c r="OS196">
        <f t="shared" si="381"/>
        <v>789.61000000000013</v>
      </c>
      <c r="PB196">
        <f t="shared" si="382"/>
        <v>0</v>
      </c>
      <c r="PK196">
        <f t="shared" si="383"/>
        <v>0</v>
      </c>
      <c r="QC196">
        <f t="shared" si="384"/>
        <v>0</v>
      </c>
      <c r="QL196">
        <f t="shared" si="385"/>
        <v>0</v>
      </c>
    </row>
    <row r="197" spans="64:454" x14ac:dyDescent="0.25">
      <c r="BL197">
        <v>195</v>
      </c>
      <c r="BM197">
        <v>0</v>
      </c>
      <c r="BN197">
        <f t="shared" si="386"/>
        <v>0.89258507197197823</v>
      </c>
      <c r="BO197">
        <f t="shared" si="387"/>
        <v>0</v>
      </c>
      <c r="BP197">
        <f t="shared" si="361"/>
        <v>0</v>
      </c>
      <c r="DE197">
        <v>195</v>
      </c>
      <c r="DF197">
        <v>8.02</v>
      </c>
      <c r="DG197">
        <f t="shared" si="388"/>
        <v>0.50552674852139778</v>
      </c>
      <c r="DH197">
        <f t="shared" si="389"/>
        <v>0</v>
      </c>
      <c r="DI197">
        <f t="shared" si="362"/>
        <v>64.320399999999992</v>
      </c>
      <c r="EX197">
        <v>195</v>
      </c>
      <c r="EY197">
        <v>4</v>
      </c>
      <c r="EZ197">
        <f t="shared" si="390"/>
        <v>0.62788370149922346</v>
      </c>
      <c r="FA197">
        <f t="shared" si="391"/>
        <v>0</v>
      </c>
      <c r="FB197">
        <f t="shared" si="363"/>
        <v>16</v>
      </c>
      <c r="GZ197">
        <v>195</v>
      </c>
      <c r="HA197">
        <v>3117.09375</v>
      </c>
      <c r="HB197">
        <f t="shared" si="392"/>
        <v>1.25</v>
      </c>
      <c r="HC197">
        <f t="shared" si="393"/>
        <v>2997.8945929102333</v>
      </c>
      <c r="HD197">
        <f t="shared" si="364"/>
        <v>14208.439050910876</v>
      </c>
      <c r="HI197">
        <v>195</v>
      </c>
      <c r="HJ197">
        <v>8</v>
      </c>
      <c r="HK197">
        <f t="shared" si="394"/>
        <v>0.6964285714285714</v>
      </c>
      <c r="HL197">
        <f t="shared" si="395"/>
        <v>0</v>
      </c>
      <c r="HM197">
        <f t="shared" si="365"/>
        <v>64</v>
      </c>
      <c r="HR197">
        <v>274</v>
      </c>
      <c r="HS197">
        <v>2252.0994195414187</v>
      </c>
      <c r="HT197" t="e">
        <f t="shared" si="396"/>
        <v>#DIV/0!</v>
      </c>
      <c r="HU197" t="e">
        <f t="shared" si="397"/>
        <v>#NUM!</v>
      </c>
      <c r="HV197" t="e">
        <f t="shared" si="366"/>
        <v>#NUM!</v>
      </c>
      <c r="IA197">
        <v>195</v>
      </c>
      <c r="IB197">
        <v>0</v>
      </c>
      <c r="IC197">
        <f t="shared" si="398"/>
        <v>0.29910356515325859</v>
      </c>
      <c r="ID197">
        <f t="shared" si="399"/>
        <v>0</v>
      </c>
      <c r="IE197">
        <f t="shared" si="367"/>
        <v>0</v>
      </c>
      <c r="IJ197">
        <v>195</v>
      </c>
      <c r="IK197">
        <v>-24.1</v>
      </c>
      <c r="IL197">
        <f t="shared" si="400"/>
        <v>0.27163028889067731</v>
      </c>
      <c r="IM197">
        <f t="shared" si="401"/>
        <v>0</v>
      </c>
      <c r="IN197">
        <f t="shared" si="368"/>
        <v>580.81000000000006</v>
      </c>
      <c r="KK197">
        <v>195</v>
      </c>
      <c r="KL197">
        <v>902</v>
      </c>
      <c r="KM197">
        <f t="shared" si="402"/>
        <v>1.0582101958605454</v>
      </c>
      <c r="KN197">
        <f t="shared" si="403"/>
        <v>698.03212569029893</v>
      </c>
      <c r="KO197">
        <f t="shared" si="369"/>
        <v>41602.893750418014</v>
      </c>
      <c r="KT197">
        <v>195</v>
      </c>
      <c r="KU197">
        <v>-17.409803921568781</v>
      </c>
      <c r="KV197">
        <f t="shared" si="404"/>
        <v>0.40831315032263671</v>
      </c>
      <c r="KW197">
        <f t="shared" si="405"/>
        <v>0</v>
      </c>
      <c r="KX197">
        <f t="shared" si="370"/>
        <v>303.10127258747167</v>
      </c>
      <c r="LC197">
        <v>195</v>
      </c>
      <c r="LD197">
        <v>16</v>
      </c>
      <c r="LE197">
        <f t="shared" si="406"/>
        <v>0.20874475977622411</v>
      </c>
      <c r="LF197">
        <f t="shared" si="407"/>
        <v>0</v>
      </c>
      <c r="LG197">
        <f t="shared" si="371"/>
        <v>256</v>
      </c>
      <c r="LP197">
        <f t="shared" si="372"/>
        <v>0</v>
      </c>
      <c r="LY197">
        <f t="shared" si="373"/>
        <v>0</v>
      </c>
      <c r="MH197">
        <f t="shared" si="374"/>
        <v>0</v>
      </c>
      <c r="MM197">
        <v>195</v>
      </c>
      <c r="MN197">
        <v>0</v>
      </c>
      <c r="MO197">
        <f t="shared" si="408"/>
        <v>0.85449583719699496</v>
      </c>
      <c r="MP197">
        <f t="shared" si="409"/>
        <v>0</v>
      </c>
      <c r="MQ197">
        <f t="shared" si="375"/>
        <v>0</v>
      </c>
      <c r="MZ197">
        <f t="shared" si="376"/>
        <v>0</v>
      </c>
      <c r="NI197">
        <f t="shared" si="377"/>
        <v>0</v>
      </c>
      <c r="NR197">
        <f t="shared" si="378"/>
        <v>0</v>
      </c>
      <c r="NW197">
        <v>195</v>
      </c>
      <c r="NX197">
        <v>2039.8050505050505</v>
      </c>
      <c r="NY197" t="e">
        <f t="shared" si="410"/>
        <v>#DIV/0!</v>
      </c>
      <c r="NZ197" t="e">
        <f t="shared" si="411"/>
        <v>#NUM!</v>
      </c>
      <c r="OA197" t="e">
        <f t="shared" si="379"/>
        <v>#NUM!</v>
      </c>
      <c r="OF197">
        <v>195</v>
      </c>
      <c r="OG197">
        <f>132-(136)</f>
        <v>-4</v>
      </c>
      <c r="OH197">
        <f t="shared" si="412"/>
        <v>0.25021330638815975</v>
      </c>
      <c r="OI197">
        <f t="shared" si="413"/>
        <v>0</v>
      </c>
      <c r="OJ197">
        <f t="shared" si="380"/>
        <v>16</v>
      </c>
      <c r="OO197">
        <v>195</v>
      </c>
      <c r="OP197">
        <v>12</v>
      </c>
      <c r="OQ197">
        <f t="shared" si="414"/>
        <v>0.25848792399413967</v>
      </c>
      <c r="OR197">
        <f t="shared" si="415"/>
        <v>0</v>
      </c>
      <c r="OS197">
        <f t="shared" si="381"/>
        <v>144</v>
      </c>
      <c r="PB197">
        <f t="shared" si="382"/>
        <v>0</v>
      </c>
      <c r="PK197">
        <f t="shared" si="383"/>
        <v>0</v>
      </c>
      <c r="QC197">
        <f t="shared" si="384"/>
        <v>0</v>
      </c>
      <c r="QL197">
        <f t="shared" si="385"/>
        <v>0</v>
      </c>
    </row>
    <row r="198" spans="64:454" x14ac:dyDescent="0.25">
      <c r="BL198">
        <v>196</v>
      </c>
      <c r="BM198">
        <v>0</v>
      </c>
      <c r="BN198">
        <f t="shared" si="386"/>
        <v>0.89716243131542428</v>
      </c>
      <c r="BO198">
        <f t="shared" si="387"/>
        <v>0</v>
      </c>
      <c r="BP198">
        <f t="shared" si="361"/>
        <v>0</v>
      </c>
      <c r="DE198">
        <v>196</v>
      </c>
      <c r="DF198">
        <v>8.02</v>
      </c>
      <c r="DG198">
        <f t="shared" si="388"/>
        <v>0.50811919338561018</v>
      </c>
      <c r="DH198">
        <f t="shared" si="389"/>
        <v>0</v>
      </c>
      <c r="DI198">
        <f t="shared" si="362"/>
        <v>64.320399999999992</v>
      </c>
      <c r="EX198">
        <v>196</v>
      </c>
      <c r="EY198">
        <v>0</v>
      </c>
      <c r="EZ198">
        <f t="shared" si="390"/>
        <v>0.63110361791716818</v>
      </c>
      <c r="FA198">
        <f t="shared" si="391"/>
        <v>0</v>
      </c>
      <c r="FB198">
        <f t="shared" si="363"/>
        <v>0</v>
      </c>
      <c r="HI198">
        <v>196</v>
      </c>
      <c r="HJ198">
        <v>12</v>
      </c>
      <c r="HK198">
        <f t="shared" si="394"/>
        <v>0.7</v>
      </c>
      <c r="HL198">
        <f t="shared" si="395"/>
        <v>0</v>
      </c>
      <c r="HM198">
        <f t="shared" si="365"/>
        <v>144</v>
      </c>
      <c r="HR198">
        <v>275</v>
      </c>
      <c r="HS198">
        <v>2291.3625612912692</v>
      </c>
      <c r="HT198" t="e">
        <f t="shared" si="396"/>
        <v>#DIV/0!</v>
      </c>
      <c r="HU198" t="e">
        <f t="shared" si="397"/>
        <v>#NUM!</v>
      </c>
      <c r="HV198" t="e">
        <f t="shared" si="366"/>
        <v>#NUM!</v>
      </c>
      <c r="IA198">
        <v>196</v>
      </c>
      <c r="IB198">
        <v>4</v>
      </c>
      <c r="IC198">
        <f t="shared" si="398"/>
        <v>0.30063742958994194</v>
      </c>
      <c r="ID198">
        <f t="shared" si="399"/>
        <v>0</v>
      </c>
      <c r="IE198">
        <f t="shared" si="367"/>
        <v>16</v>
      </c>
      <c r="IJ198">
        <v>196</v>
      </c>
      <c r="IK198">
        <v>-24.1</v>
      </c>
      <c r="IL198">
        <f t="shared" si="400"/>
        <v>0.27302326473114236</v>
      </c>
      <c r="IM198">
        <f t="shared" si="401"/>
        <v>0</v>
      </c>
      <c r="IN198">
        <f t="shared" si="368"/>
        <v>580.81000000000006</v>
      </c>
      <c r="KK198">
        <v>196</v>
      </c>
      <c r="KL198">
        <v>929</v>
      </c>
      <c r="KM198">
        <f t="shared" si="402"/>
        <v>1.0636369148136764</v>
      </c>
      <c r="KN198">
        <f t="shared" si="403"/>
        <v>763.10705131763859</v>
      </c>
      <c r="KO198">
        <f t="shared" si="369"/>
        <v>27520.470422528597</v>
      </c>
      <c r="KT198">
        <v>196</v>
      </c>
      <c r="KU198">
        <v>-45.209803921568778</v>
      </c>
      <c r="KV198">
        <f t="shared" si="404"/>
        <v>0.41040706391403486</v>
      </c>
      <c r="KW198">
        <f t="shared" si="405"/>
        <v>0</v>
      </c>
      <c r="KX198">
        <f t="shared" si="370"/>
        <v>2043.9263706266956</v>
      </c>
      <c r="LC198">
        <v>196</v>
      </c>
      <c r="LD198">
        <v>44</v>
      </c>
      <c r="LE198">
        <f t="shared" si="406"/>
        <v>0.20981524572379451</v>
      </c>
      <c r="LF198">
        <f t="shared" si="407"/>
        <v>0</v>
      </c>
      <c r="LG198">
        <f t="shared" si="371"/>
        <v>1936</v>
      </c>
      <c r="LP198">
        <f t="shared" si="372"/>
        <v>0</v>
      </c>
      <c r="LY198">
        <f t="shared" si="373"/>
        <v>0</v>
      </c>
      <c r="MH198">
        <f t="shared" si="374"/>
        <v>0</v>
      </c>
      <c r="MM198">
        <v>196</v>
      </c>
      <c r="MN198">
        <v>-4</v>
      </c>
      <c r="MO198">
        <f t="shared" si="408"/>
        <v>0.85887786713133851</v>
      </c>
      <c r="MP198">
        <f t="shared" si="409"/>
        <v>0</v>
      </c>
      <c r="MQ198">
        <f t="shared" si="375"/>
        <v>16</v>
      </c>
      <c r="MZ198">
        <f t="shared" si="376"/>
        <v>0</v>
      </c>
      <c r="NI198">
        <f t="shared" si="377"/>
        <v>0</v>
      </c>
      <c r="NR198">
        <f t="shared" si="378"/>
        <v>0</v>
      </c>
      <c r="NW198">
        <v>196</v>
      </c>
      <c r="NX198">
        <v>2119.8050505050505</v>
      </c>
      <c r="NY198" t="e">
        <f t="shared" si="410"/>
        <v>#DIV/0!</v>
      </c>
      <c r="NZ198" t="e">
        <f t="shared" si="411"/>
        <v>#NUM!</v>
      </c>
      <c r="OA198" t="e">
        <f t="shared" si="379"/>
        <v>#NUM!</v>
      </c>
      <c r="OF198">
        <v>196</v>
      </c>
      <c r="OG198">
        <f>132-(136)</f>
        <v>-4</v>
      </c>
      <c r="OH198">
        <f t="shared" si="412"/>
        <v>0.25149645154912464</v>
      </c>
      <c r="OI198">
        <f t="shared" si="413"/>
        <v>0</v>
      </c>
      <c r="OJ198">
        <f t="shared" si="380"/>
        <v>16</v>
      </c>
      <c r="OO198">
        <v>196</v>
      </c>
      <c r="OP198">
        <v>0</v>
      </c>
      <c r="OQ198">
        <f t="shared" si="414"/>
        <v>0.25981350309154555</v>
      </c>
      <c r="OR198">
        <f t="shared" si="415"/>
        <v>0</v>
      </c>
      <c r="OS198">
        <f t="shared" si="381"/>
        <v>0</v>
      </c>
      <c r="PB198">
        <f t="shared" si="382"/>
        <v>0</v>
      </c>
      <c r="PK198">
        <f t="shared" si="383"/>
        <v>0</v>
      </c>
      <c r="QC198">
        <f t="shared" si="384"/>
        <v>0</v>
      </c>
      <c r="QL198">
        <f t="shared" si="385"/>
        <v>0</v>
      </c>
    </row>
    <row r="199" spans="64:454" x14ac:dyDescent="0.25">
      <c r="BL199">
        <v>197</v>
      </c>
      <c r="BM199">
        <v>0</v>
      </c>
      <c r="BN199">
        <f t="shared" si="386"/>
        <v>0.90173979065887022</v>
      </c>
      <c r="BO199">
        <f t="shared" si="387"/>
        <v>0</v>
      </c>
      <c r="BP199">
        <f t="shared" si="361"/>
        <v>0</v>
      </c>
      <c r="DE199">
        <v>197</v>
      </c>
      <c r="DF199">
        <v>0</v>
      </c>
      <c r="DG199">
        <f t="shared" si="388"/>
        <v>0.51071163824982246</v>
      </c>
      <c r="DH199">
        <f t="shared" si="389"/>
        <v>0</v>
      </c>
      <c r="DI199">
        <f t="shared" si="362"/>
        <v>0</v>
      </c>
      <c r="EX199">
        <v>197</v>
      </c>
      <c r="EY199">
        <v>8</v>
      </c>
      <c r="EZ199">
        <f t="shared" si="390"/>
        <v>0.6343235343351129</v>
      </c>
      <c r="FA199">
        <f t="shared" si="391"/>
        <v>0</v>
      </c>
      <c r="FB199">
        <f t="shared" si="363"/>
        <v>64</v>
      </c>
      <c r="HI199">
        <v>197</v>
      </c>
      <c r="HJ199">
        <v>12</v>
      </c>
      <c r="HK199">
        <f t="shared" si="394"/>
        <v>0.70357142857142863</v>
      </c>
      <c r="HL199">
        <f t="shared" si="395"/>
        <v>0</v>
      </c>
      <c r="HM199">
        <f t="shared" si="365"/>
        <v>144</v>
      </c>
      <c r="HR199">
        <v>276</v>
      </c>
      <c r="HS199">
        <v>2331.1257030411216</v>
      </c>
      <c r="HT199" t="e">
        <f t="shared" si="396"/>
        <v>#DIV/0!</v>
      </c>
      <c r="HU199" t="e">
        <f t="shared" si="397"/>
        <v>#NUM!</v>
      </c>
      <c r="HV199" t="e">
        <f t="shared" si="366"/>
        <v>#NUM!</v>
      </c>
      <c r="IA199">
        <v>197</v>
      </c>
      <c r="IB199">
        <v>4</v>
      </c>
      <c r="IC199">
        <f t="shared" si="398"/>
        <v>0.30217129402662535</v>
      </c>
      <c r="ID199">
        <f t="shared" si="399"/>
        <v>0</v>
      </c>
      <c r="IE199">
        <f t="shared" si="367"/>
        <v>16</v>
      </c>
      <c r="IJ199">
        <v>197</v>
      </c>
      <c r="IK199">
        <v>-20.100000000000001</v>
      </c>
      <c r="IL199">
        <f t="shared" si="400"/>
        <v>0.27441624057160735</v>
      </c>
      <c r="IM199">
        <f t="shared" si="401"/>
        <v>0</v>
      </c>
      <c r="IN199">
        <f t="shared" si="368"/>
        <v>404.01000000000005</v>
      </c>
      <c r="KK199">
        <v>197</v>
      </c>
      <c r="KL199">
        <v>1000</v>
      </c>
      <c r="KM199">
        <f t="shared" si="402"/>
        <v>1.0690636337668074</v>
      </c>
      <c r="KN199">
        <f t="shared" si="403"/>
        <v>828.18197694497826</v>
      </c>
      <c r="KO199">
        <f t="shared" si="369"/>
        <v>29521.433046535982</v>
      </c>
      <c r="KT199">
        <v>197</v>
      </c>
      <c r="KU199">
        <v>-49.209803921568778</v>
      </c>
      <c r="KV199">
        <f t="shared" si="404"/>
        <v>0.41250097750543296</v>
      </c>
      <c r="KW199">
        <f t="shared" si="405"/>
        <v>0</v>
      </c>
      <c r="KX199">
        <f t="shared" si="370"/>
        <v>2421.6048019992459</v>
      </c>
      <c r="LC199">
        <v>197</v>
      </c>
      <c r="LD199">
        <v>0</v>
      </c>
      <c r="LE199">
        <f t="shared" si="406"/>
        <v>0.21088573167136487</v>
      </c>
      <c r="LF199">
        <f t="shared" si="407"/>
        <v>0</v>
      </c>
      <c r="LG199">
        <f t="shared" si="371"/>
        <v>0</v>
      </c>
      <c r="LP199">
        <f t="shared" si="372"/>
        <v>0</v>
      </c>
      <c r="LY199">
        <f t="shared" si="373"/>
        <v>0</v>
      </c>
      <c r="MH199">
        <f t="shared" si="374"/>
        <v>0</v>
      </c>
      <c r="MM199">
        <v>197</v>
      </c>
      <c r="MN199">
        <v>20</v>
      </c>
      <c r="MO199">
        <f t="shared" si="408"/>
        <v>0.86325989706568207</v>
      </c>
      <c r="MP199">
        <f t="shared" si="409"/>
        <v>0</v>
      </c>
      <c r="MQ199">
        <f t="shared" si="375"/>
        <v>400</v>
      </c>
      <c r="MZ199">
        <f t="shared" si="376"/>
        <v>0</v>
      </c>
      <c r="NI199">
        <f t="shared" si="377"/>
        <v>0</v>
      </c>
      <c r="NR199">
        <f t="shared" si="378"/>
        <v>0</v>
      </c>
      <c r="NW199">
        <v>197</v>
      </c>
      <c r="NX199">
        <v>2209.8050505050505</v>
      </c>
      <c r="NY199" t="e">
        <f t="shared" si="410"/>
        <v>#DIV/0!</v>
      </c>
      <c r="NZ199" t="e">
        <f t="shared" si="411"/>
        <v>#NUM!</v>
      </c>
      <c r="OA199" t="e">
        <f t="shared" si="379"/>
        <v>#NUM!</v>
      </c>
      <c r="OF199">
        <v>197</v>
      </c>
      <c r="OG199">
        <f>128-(136)</f>
        <v>-8</v>
      </c>
      <c r="OH199">
        <f t="shared" si="412"/>
        <v>0.25277959671008959</v>
      </c>
      <c r="OI199">
        <f t="shared" si="413"/>
        <v>0</v>
      </c>
      <c r="OJ199">
        <f t="shared" si="380"/>
        <v>64</v>
      </c>
      <c r="OO199">
        <v>197</v>
      </c>
      <c r="OP199">
        <v>0</v>
      </c>
      <c r="OQ199">
        <f t="shared" si="414"/>
        <v>0.26113908218895138</v>
      </c>
      <c r="OR199">
        <f t="shared" si="415"/>
        <v>0</v>
      </c>
      <c r="OS199">
        <f t="shared" si="381"/>
        <v>0</v>
      </c>
      <c r="PB199">
        <f t="shared" si="382"/>
        <v>0</v>
      </c>
      <c r="PK199">
        <f t="shared" si="383"/>
        <v>0</v>
      </c>
      <c r="QC199">
        <f t="shared" si="384"/>
        <v>0</v>
      </c>
      <c r="QL199">
        <f t="shared" si="385"/>
        <v>0</v>
      </c>
    </row>
    <row r="200" spans="64:454" x14ac:dyDescent="0.25">
      <c r="BL200">
        <v>198</v>
      </c>
      <c r="BM200">
        <v>4</v>
      </c>
      <c r="BN200">
        <f t="shared" si="386"/>
        <v>0.90631715000231627</v>
      </c>
      <c r="BO200">
        <f t="shared" si="387"/>
        <v>0</v>
      </c>
      <c r="BP200">
        <f t="shared" si="361"/>
        <v>16</v>
      </c>
      <c r="DE200">
        <v>198</v>
      </c>
      <c r="DF200">
        <v>0</v>
      </c>
      <c r="DG200">
        <f t="shared" si="388"/>
        <v>0.51330408311403475</v>
      </c>
      <c r="DH200">
        <f t="shared" si="389"/>
        <v>0</v>
      </c>
      <c r="DI200">
        <f t="shared" si="362"/>
        <v>0</v>
      </c>
      <c r="EX200">
        <v>198</v>
      </c>
      <c r="EY200">
        <v>0</v>
      </c>
      <c r="EZ200">
        <f t="shared" si="390"/>
        <v>0.63754345075305763</v>
      </c>
      <c r="FA200">
        <f t="shared" si="391"/>
        <v>0</v>
      </c>
      <c r="FB200">
        <f t="shared" si="363"/>
        <v>0</v>
      </c>
      <c r="HI200">
        <v>198</v>
      </c>
      <c r="HJ200">
        <v>12</v>
      </c>
      <c r="HK200">
        <f t="shared" si="394"/>
        <v>0.70714285714285718</v>
      </c>
      <c r="HL200">
        <f t="shared" si="395"/>
        <v>0</v>
      </c>
      <c r="HM200">
        <f t="shared" si="365"/>
        <v>144</v>
      </c>
      <c r="HR200">
        <v>277</v>
      </c>
      <c r="HS200">
        <v>2366.3888447909721</v>
      </c>
      <c r="HT200" t="e">
        <f t="shared" si="396"/>
        <v>#DIV/0!</v>
      </c>
      <c r="HU200" t="e">
        <f t="shared" si="397"/>
        <v>#NUM!</v>
      </c>
      <c r="HV200" t="e">
        <f t="shared" si="366"/>
        <v>#NUM!</v>
      </c>
      <c r="IA200">
        <v>198</v>
      </c>
      <c r="IB200">
        <v>4</v>
      </c>
      <c r="IC200">
        <f t="shared" si="398"/>
        <v>0.3037051584633087</v>
      </c>
      <c r="ID200">
        <f t="shared" si="399"/>
        <v>0</v>
      </c>
      <c r="IE200">
        <f t="shared" si="367"/>
        <v>16</v>
      </c>
      <c r="IJ200">
        <v>198</v>
      </c>
      <c r="IK200">
        <v>-24.1</v>
      </c>
      <c r="IL200">
        <f t="shared" si="400"/>
        <v>0.27580921641207234</v>
      </c>
      <c r="IM200">
        <f t="shared" si="401"/>
        <v>0</v>
      </c>
      <c r="IN200">
        <f t="shared" si="368"/>
        <v>580.81000000000006</v>
      </c>
      <c r="KK200">
        <v>198</v>
      </c>
      <c r="KL200">
        <v>1040</v>
      </c>
      <c r="KM200">
        <f t="shared" si="402"/>
        <v>1.0744903527199383</v>
      </c>
      <c r="KN200">
        <f t="shared" si="403"/>
        <v>893.25690257231781</v>
      </c>
      <c r="KO200">
        <f t="shared" si="369"/>
        <v>21533.536642670228</v>
      </c>
      <c r="KT200">
        <v>198</v>
      </c>
      <c r="KU200">
        <v>-41.209803921568778</v>
      </c>
      <c r="KV200">
        <f t="shared" si="404"/>
        <v>0.41459489109683112</v>
      </c>
      <c r="KW200">
        <f t="shared" si="405"/>
        <v>0</v>
      </c>
      <c r="KX200">
        <f t="shared" si="370"/>
        <v>1698.2479392541454</v>
      </c>
      <c r="LC200">
        <v>198</v>
      </c>
      <c r="LD200">
        <v>4</v>
      </c>
      <c r="LE200">
        <f t="shared" si="406"/>
        <v>0.21195621761893527</v>
      </c>
      <c r="LF200">
        <f t="shared" si="407"/>
        <v>0</v>
      </c>
      <c r="LG200">
        <f t="shared" si="371"/>
        <v>16</v>
      </c>
      <c r="LP200">
        <f t="shared" si="372"/>
        <v>0</v>
      </c>
      <c r="LY200">
        <f t="shared" si="373"/>
        <v>0</v>
      </c>
      <c r="MH200">
        <f t="shared" si="374"/>
        <v>0</v>
      </c>
      <c r="MM200">
        <v>198</v>
      </c>
      <c r="MN200">
        <v>-4</v>
      </c>
      <c r="MO200">
        <f t="shared" si="408"/>
        <v>0.86764192700002563</v>
      </c>
      <c r="MP200">
        <f t="shared" si="409"/>
        <v>0</v>
      </c>
      <c r="MQ200">
        <f t="shared" si="375"/>
        <v>16</v>
      </c>
      <c r="MZ200">
        <f t="shared" si="376"/>
        <v>0</v>
      </c>
      <c r="NI200">
        <f t="shared" si="377"/>
        <v>0</v>
      </c>
      <c r="NR200">
        <f t="shared" si="378"/>
        <v>0</v>
      </c>
      <c r="NW200">
        <v>198</v>
      </c>
      <c r="NX200">
        <v>2259.8050505050505</v>
      </c>
      <c r="NY200" t="e">
        <f t="shared" si="410"/>
        <v>#DIV/0!</v>
      </c>
      <c r="NZ200" t="e">
        <f t="shared" si="411"/>
        <v>#NUM!</v>
      </c>
      <c r="OA200" t="e">
        <f t="shared" si="379"/>
        <v>#NUM!</v>
      </c>
      <c r="OF200">
        <v>198</v>
      </c>
      <c r="OG200">
        <f>124-(136)</f>
        <v>-12</v>
      </c>
      <c r="OH200">
        <f t="shared" si="412"/>
        <v>0.25406274187105449</v>
      </c>
      <c r="OI200">
        <f t="shared" si="413"/>
        <v>0</v>
      </c>
      <c r="OJ200">
        <f t="shared" si="380"/>
        <v>144</v>
      </c>
      <c r="OO200">
        <v>198</v>
      </c>
      <c r="OP200">
        <v>0</v>
      </c>
      <c r="OQ200">
        <f t="shared" si="414"/>
        <v>0.2624646612863572</v>
      </c>
      <c r="OR200">
        <f t="shared" si="415"/>
        <v>0</v>
      </c>
      <c r="OS200">
        <f t="shared" si="381"/>
        <v>0</v>
      </c>
      <c r="PB200">
        <f t="shared" si="382"/>
        <v>0</v>
      </c>
      <c r="PK200">
        <f t="shared" si="383"/>
        <v>0</v>
      </c>
      <c r="QC200">
        <f t="shared" si="384"/>
        <v>0</v>
      </c>
      <c r="QL200">
        <f t="shared" si="385"/>
        <v>0</v>
      </c>
    </row>
    <row r="201" spans="64:454" x14ac:dyDescent="0.25">
      <c r="BL201">
        <v>199</v>
      </c>
      <c r="BM201">
        <v>4</v>
      </c>
      <c r="BN201">
        <f t="shared" si="386"/>
        <v>0.91089450934576233</v>
      </c>
      <c r="BO201">
        <f t="shared" si="387"/>
        <v>0</v>
      </c>
      <c r="BP201">
        <f t="shared" si="361"/>
        <v>16</v>
      </c>
      <c r="DE201">
        <v>199</v>
      </c>
      <c r="DF201">
        <v>0</v>
      </c>
      <c r="DG201">
        <f t="shared" si="388"/>
        <v>0.51589652797824703</v>
      </c>
      <c r="DH201">
        <f t="shared" si="389"/>
        <v>0</v>
      </c>
      <c r="DI201">
        <f t="shared" si="362"/>
        <v>0</v>
      </c>
      <c r="EX201">
        <v>199</v>
      </c>
      <c r="EY201">
        <v>4</v>
      </c>
      <c r="EZ201">
        <f t="shared" si="390"/>
        <v>0.64076336717100235</v>
      </c>
      <c r="FA201">
        <f t="shared" si="391"/>
        <v>0</v>
      </c>
      <c r="FB201">
        <f t="shared" si="363"/>
        <v>16</v>
      </c>
      <c r="HI201">
        <v>199</v>
      </c>
      <c r="HJ201">
        <v>12</v>
      </c>
      <c r="HK201">
        <f t="shared" si="394"/>
        <v>0.71071428571428574</v>
      </c>
      <c r="HL201">
        <f t="shared" si="395"/>
        <v>0</v>
      </c>
      <c r="HM201">
        <f t="shared" si="365"/>
        <v>144</v>
      </c>
      <c r="HR201">
        <v>278</v>
      </c>
      <c r="HS201">
        <v>2408.6519865408227</v>
      </c>
      <c r="HT201" t="e">
        <f t="shared" si="396"/>
        <v>#DIV/0!</v>
      </c>
      <c r="HU201" t="e">
        <f t="shared" si="397"/>
        <v>#NUM!</v>
      </c>
      <c r="HV201" t="e">
        <f t="shared" si="366"/>
        <v>#NUM!</v>
      </c>
      <c r="IA201">
        <v>199</v>
      </c>
      <c r="IB201">
        <v>0</v>
      </c>
      <c r="IC201">
        <f t="shared" si="398"/>
        <v>0.30523902289999211</v>
      </c>
      <c r="ID201">
        <f t="shared" si="399"/>
        <v>0</v>
      </c>
      <c r="IE201">
        <f t="shared" si="367"/>
        <v>0</v>
      </c>
      <c r="IJ201">
        <v>199</v>
      </c>
      <c r="IK201">
        <v>-20.100000000000001</v>
      </c>
      <c r="IL201">
        <f t="shared" si="400"/>
        <v>0.27720219225253739</v>
      </c>
      <c r="IM201">
        <f t="shared" si="401"/>
        <v>0</v>
      </c>
      <c r="IN201">
        <f t="shared" si="368"/>
        <v>404.01000000000005</v>
      </c>
      <c r="KK201">
        <v>199</v>
      </c>
      <c r="KL201">
        <v>1120</v>
      </c>
      <c r="KM201">
        <f t="shared" si="402"/>
        <v>1.0799170716730695</v>
      </c>
      <c r="KN201">
        <f t="shared" si="403"/>
        <v>958.33182819965748</v>
      </c>
      <c r="KO201">
        <f t="shared" si="369"/>
        <v>26136.597773265064</v>
      </c>
      <c r="KT201">
        <v>199</v>
      </c>
      <c r="KU201">
        <v>-25.409803921568781</v>
      </c>
      <c r="KV201">
        <f t="shared" si="404"/>
        <v>0.41668880468822928</v>
      </c>
      <c r="KW201">
        <f t="shared" si="405"/>
        <v>0</v>
      </c>
      <c r="KX201">
        <f t="shared" si="370"/>
        <v>645.65813533257221</v>
      </c>
      <c r="LC201">
        <v>199</v>
      </c>
      <c r="LD201">
        <v>8</v>
      </c>
      <c r="LE201">
        <f t="shared" si="406"/>
        <v>0.21302670356650563</v>
      </c>
      <c r="LF201">
        <f t="shared" si="407"/>
        <v>0</v>
      </c>
      <c r="LG201">
        <f t="shared" si="371"/>
        <v>64</v>
      </c>
      <c r="LP201">
        <f t="shared" si="372"/>
        <v>0</v>
      </c>
      <c r="LY201">
        <f t="shared" si="373"/>
        <v>0</v>
      </c>
      <c r="MH201">
        <f t="shared" si="374"/>
        <v>0</v>
      </c>
      <c r="MM201">
        <v>199</v>
      </c>
      <c r="MN201">
        <v>-4</v>
      </c>
      <c r="MO201">
        <f t="shared" si="408"/>
        <v>0.87202395693436918</v>
      </c>
      <c r="MP201">
        <f t="shared" si="409"/>
        <v>0</v>
      </c>
      <c r="MQ201">
        <f t="shared" si="375"/>
        <v>16</v>
      </c>
      <c r="MZ201">
        <f t="shared" si="376"/>
        <v>0</v>
      </c>
      <c r="NI201">
        <f t="shared" si="377"/>
        <v>0</v>
      </c>
      <c r="NR201">
        <f t="shared" si="378"/>
        <v>0</v>
      </c>
      <c r="NW201">
        <v>199</v>
      </c>
      <c r="NX201">
        <v>2319.8050505050505</v>
      </c>
      <c r="NY201" t="e">
        <f t="shared" si="410"/>
        <v>#DIV/0!</v>
      </c>
      <c r="NZ201" t="e">
        <f t="shared" si="411"/>
        <v>#NUM!</v>
      </c>
      <c r="OA201" t="e">
        <f t="shared" si="379"/>
        <v>#NUM!</v>
      </c>
      <c r="OF201">
        <v>199</v>
      </c>
      <c r="OG201">
        <f>132-(136)</f>
        <v>-4</v>
      </c>
      <c r="OH201">
        <f t="shared" si="412"/>
        <v>0.25534588703201944</v>
      </c>
      <c r="OI201">
        <f t="shared" si="413"/>
        <v>0</v>
      </c>
      <c r="OJ201">
        <f t="shared" si="380"/>
        <v>16</v>
      </c>
      <c r="OO201">
        <v>199</v>
      </c>
      <c r="OP201">
        <v>0</v>
      </c>
      <c r="OQ201">
        <f t="shared" si="414"/>
        <v>0.26379024038376309</v>
      </c>
      <c r="OR201">
        <f t="shared" si="415"/>
        <v>0</v>
      </c>
      <c r="OS201">
        <f t="shared" si="381"/>
        <v>0</v>
      </c>
      <c r="PB201">
        <f t="shared" si="382"/>
        <v>0</v>
      </c>
      <c r="PK201">
        <f t="shared" si="383"/>
        <v>0</v>
      </c>
      <c r="QC201">
        <f t="shared" si="384"/>
        <v>0</v>
      </c>
      <c r="QL201">
        <f t="shared" si="385"/>
        <v>0</v>
      </c>
    </row>
    <row r="202" spans="64:454" x14ac:dyDescent="0.25">
      <c r="BL202">
        <v>200</v>
      </c>
      <c r="BM202">
        <v>16</v>
      </c>
      <c r="BN202">
        <f t="shared" si="386"/>
        <v>0.91547186868920838</v>
      </c>
      <c r="BO202">
        <f t="shared" si="387"/>
        <v>0</v>
      </c>
      <c r="BP202">
        <f t="shared" si="361"/>
        <v>256</v>
      </c>
      <c r="DE202">
        <v>200</v>
      </c>
      <c r="DF202">
        <v>8.02</v>
      </c>
      <c r="DG202">
        <f t="shared" si="388"/>
        <v>0.51848897284245932</v>
      </c>
      <c r="DH202">
        <f t="shared" si="389"/>
        <v>0</v>
      </c>
      <c r="DI202">
        <f t="shared" si="362"/>
        <v>64.320399999999992</v>
      </c>
      <c r="EX202">
        <v>200</v>
      </c>
      <c r="EY202">
        <v>4</v>
      </c>
      <c r="EZ202">
        <f t="shared" si="390"/>
        <v>0.64398328358894719</v>
      </c>
      <c r="FA202">
        <f t="shared" si="391"/>
        <v>0</v>
      </c>
      <c r="FB202">
        <f t="shared" si="363"/>
        <v>16</v>
      </c>
      <c r="HI202">
        <v>200</v>
      </c>
      <c r="HJ202">
        <v>12</v>
      </c>
      <c r="HK202">
        <f t="shared" si="394"/>
        <v>0.7142857142857143</v>
      </c>
      <c r="HL202">
        <f t="shared" si="395"/>
        <v>0</v>
      </c>
      <c r="HM202">
        <f t="shared" si="365"/>
        <v>144</v>
      </c>
      <c r="HR202">
        <v>279</v>
      </c>
      <c r="HS202">
        <v>2450.9151282906732</v>
      </c>
      <c r="HT202" t="e">
        <f t="shared" si="396"/>
        <v>#DIV/0!</v>
      </c>
      <c r="HU202" t="e">
        <f t="shared" si="397"/>
        <v>#NUM!</v>
      </c>
      <c r="HV202" t="e">
        <f t="shared" si="366"/>
        <v>#NUM!</v>
      </c>
      <c r="IA202">
        <v>200</v>
      </c>
      <c r="IB202">
        <v>4</v>
      </c>
      <c r="IC202">
        <f t="shared" si="398"/>
        <v>0.30677288733667546</v>
      </c>
      <c r="ID202">
        <f t="shared" si="399"/>
        <v>0</v>
      </c>
      <c r="IE202">
        <f t="shared" si="367"/>
        <v>16</v>
      </c>
      <c r="IJ202">
        <v>200</v>
      </c>
      <c r="IK202">
        <v>-24.1</v>
      </c>
      <c r="IL202">
        <f t="shared" si="400"/>
        <v>0.27859516809300239</v>
      </c>
      <c r="IM202">
        <f t="shared" si="401"/>
        <v>0</v>
      </c>
      <c r="IN202">
        <f t="shared" si="368"/>
        <v>580.81000000000006</v>
      </c>
      <c r="KK202">
        <v>200</v>
      </c>
      <c r="KL202">
        <v>1110</v>
      </c>
      <c r="KM202">
        <f t="shared" si="402"/>
        <v>1.0853437906262005</v>
      </c>
      <c r="KN202">
        <f t="shared" si="403"/>
        <v>1023.4067538269971</v>
      </c>
      <c r="KO202">
        <f t="shared" si="369"/>
        <v>7498.3902827782731</v>
      </c>
      <c r="KT202">
        <v>200</v>
      </c>
      <c r="KU202">
        <v>-49.209803921568778</v>
      </c>
      <c r="KV202">
        <f t="shared" si="404"/>
        <v>0.41878271827962738</v>
      </c>
      <c r="KW202">
        <f t="shared" si="405"/>
        <v>0</v>
      </c>
      <c r="KX202">
        <f t="shared" si="370"/>
        <v>2421.6048019992459</v>
      </c>
      <c r="LC202">
        <v>200</v>
      </c>
      <c r="LD202">
        <v>4</v>
      </c>
      <c r="LE202">
        <f t="shared" si="406"/>
        <v>0.21409718951407603</v>
      </c>
      <c r="LF202">
        <f t="shared" si="407"/>
        <v>0</v>
      </c>
      <c r="LG202">
        <f t="shared" si="371"/>
        <v>16</v>
      </c>
      <c r="LP202">
        <f t="shared" si="372"/>
        <v>0</v>
      </c>
      <c r="LY202">
        <f t="shared" si="373"/>
        <v>0</v>
      </c>
      <c r="MH202">
        <f t="shared" si="374"/>
        <v>0</v>
      </c>
      <c r="MM202">
        <v>200</v>
      </c>
      <c r="MN202">
        <v>-4</v>
      </c>
      <c r="MO202">
        <f t="shared" si="408"/>
        <v>0.87640598686871274</v>
      </c>
      <c r="MP202">
        <f t="shared" si="409"/>
        <v>0</v>
      </c>
      <c r="MQ202">
        <f t="shared" si="375"/>
        <v>16</v>
      </c>
      <c r="MZ202">
        <f t="shared" si="376"/>
        <v>0</v>
      </c>
      <c r="NI202">
        <f t="shared" si="377"/>
        <v>0</v>
      </c>
      <c r="NR202">
        <f t="shared" si="378"/>
        <v>0</v>
      </c>
      <c r="NW202">
        <v>200</v>
      </c>
      <c r="NX202">
        <v>2389.8050505050505</v>
      </c>
      <c r="NY202" t="e">
        <f t="shared" si="410"/>
        <v>#DIV/0!</v>
      </c>
      <c r="NZ202" t="e">
        <f t="shared" si="411"/>
        <v>#NUM!</v>
      </c>
      <c r="OA202" t="e">
        <f t="shared" si="379"/>
        <v>#NUM!</v>
      </c>
      <c r="OF202">
        <v>200</v>
      </c>
      <c r="OG202">
        <f>128-(136)</f>
        <v>-8</v>
      </c>
      <c r="OH202">
        <f t="shared" si="412"/>
        <v>0.25662903219298439</v>
      </c>
      <c r="OI202">
        <f t="shared" si="413"/>
        <v>0</v>
      </c>
      <c r="OJ202">
        <f t="shared" si="380"/>
        <v>64</v>
      </c>
      <c r="OO202">
        <v>200</v>
      </c>
      <c r="OP202">
        <v>0</v>
      </c>
      <c r="OQ202">
        <f t="shared" si="414"/>
        <v>0.26511581948116891</v>
      </c>
      <c r="OR202">
        <f t="shared" si="415"/>
        <v>0</v>
      </c>
      <c r="OS202">
        <f t="shared" si="381"/>
        <v>0</v>
      </c>
      <c r="PB202">
        <f t="shared" si="382"/>
        <v>0</v>
      </c>
      <c r="PK202">
        <f t="shared" si="383"/>
        <v>0</v>
      </c>
      <c r="QC202">
        <f t="shared" si="384"/>
        <v>0</v>
      </c>
      <c r="QL202">
        <f t="shared" si="385"/>
        <v>0</v>
      </c>
    </row>
    <row r="203" spans="64:454" x14ac:dyDescent="0.25">
      <c r="BL203">
        <v>201</v>
      </c>
      <c r="BM203">
        <v>8</v>
      </c>
      <c r="BN203">
        <f t="shared" si="386"/>
        <v>0.92004922803265443</v>
      </c>
      <c r="BO203">
        <f t="shared" si="387"/>
        <v>0</v>
      </c>
      <c r="BP203">
        <f t="shared" si="361"/>
        <v>64</v>
      </c>
      <c r="DE203">
        <v>201</v>
      </c>
      <c r="DF203">
        <v>0</v>
      </c>
      <c r="DG203">
        <f t="shared" si="388"/>
        <v>0.5210814177066716</v>
      </c>
      <c r="DH203">
        <f t="shared" si="389"/>
        <v>0</v>
      </c>
      <c r="DI203">
        <f t="shared" si="362"/>
        <v>0</v>
      </c>
      <c r="EX203">
        <v>201</v>
      </c>
      <c r="EY203">
        <v>0</v>
      </c>
      <c r="EZ203">
        <f t="shared" si="390"/>
        <v>0.64720320000689191</v>
      </c>
      <c r="FA203">
        <f t="shared" si="391"/>
        <v>0</v>
      </c>
      <c r="FB203">
        <f t="shared" si="363"/>
        <v>0</v>
      </c>
      <c r="HI203">
        <v>201</v>
      </c>
      <c r="HJ203">
        <v>12</v>
      </c>
      <c r="HK203">
        <f t="shared" si="394"/>
        <v>0.71785714285714286</v>
      </c>
      <c r="HL203">
        <f t="shared" si="395"/>
        <v>0</v>
      </c>
      <c r="HM203">
        <f t="shared" si="365"/>
        <v>144</v>
      </c>
      <c r="HR203">
        <v>280</v>
      </c>
      <c r="HS203">
        <v>2486.1782700405256</v>
      </c>
      <c r="HT203" t="e">
        <f t="shared" si="396"/>
        <v>#DIV/0!</v>
      </c>
      <c r="HU203" t="e">
        <f t="shared" si="397"/>
        <v>#NUM!</v>
      </c>
      <c r="HV203" t="e">
        <f t="shared" si="366"/>
        <v>#NUM!</v>
      </c>
      <c r="IA203">
        <v>201</v>
      </c>
      <c r="IB203">
        <v>4</v>
      </c>
      <c r="IC203">
        <f t="shared" si="398"/>
        <v>0.30830675177335881</v>
      </c>
      <c r="ID203">
        <f t="shared" si="399"/>
        <v>0</v>
      </c>
      <c r="IE203">
        <f t="shared" si="367"/>
        <v>16</v>
      </c>
      <c r="IJ203">
        <v>201</v>
      </c>
      <c r="IK203">
        <v>-8.1000000000000085</v>
      </c>
      <c r="IL203">
        <f t="shared" si="400"/>
        <v>0.27998814393346738</v>
      </c>
      <c r="IM203">
        <f t="shared" si="401"/>
        <v>0</v>
      </c>
      <c r="IN203">
        <f t="shared" si="368"/>
        <v>65.610000000000142</v>
      </c>
      <c r="KK203">
        <v>201</v>
      </c>
      <c r="KL203">
        <v>1190</v>
      </c>
      <c r="KM203">
        <f t="shared" si="402"/>
        <v>1.0907705095793314</v>
      </c>
      <c r="KN203">
        <f t="shared" si="403"/>
        <v>1088.4816794543369</v>
      </c>
      <c r="KO203">
        <f t="shared" si="369"/>
        <v>10305.969406411998</v>
      </c>
      <c r="KT203">
        <v>201</v>
      </c>
      <c r="KU203">
        <v>-53.309803921568786</v>
      </c>
      <c r="KV203">
        <f t="shared" si="404"/>
        <v>0.42087663187102553</v>
      </c>
      <c r="KW203">
        <f t="shared" si="405"/>
        <v>0</v>
      </c>
      <c r="KX203">
        <f t="shared" si="370"/>
        <v>2841.9351941561108</v>
      </c>
      <c r="LC203">
        <v>201</v>
      </c>
      <c r="LD203">
        <v>16</v>
      </c>
      <c r="LE203">
        <f t="shared" si="406"/>
        <v>0.21516767546164639</v>
      </c>
      <c r="LF203">
        <f t="shared" si="407"/>
        <v>0</v>
      </c>
      <c r="LG203">
        <f t="shared" si="371"/>
        <v>256</v>
      </c>
      <c r="LP203">
        <f t="shared" si="372"/>
        <v>0</v>
      </c>
      <c r="LY203">
        <f t="shared" si="373"/>
        <v>0</v>
      </c>
      <c r="MH203">
        <f t="shared" si="374"/>
        <v>0</v>
      </c>
      <c r="MM203">
        <v>201</v>
      </c>
      <c r="MN203">
        <v>-4</v>
      </c>
      <c r="MO203">
        <f t="shared" si="408"/>
        <v>0.8807880168030563</v>
      </c>
      <c r="MP203">
        <f t="shared" si="409"/>
        <v>0</v>
      </c>
      <c r="MQ203">
        <f t="shared" si="375"/>
        <v>16</v>
      </c>
      <c r="MZ203">
        <f t="shared" si="376"/>
        <v>0</v>
      </c>
      <c r="NI203">
        <f t="shared" si="377"/>
        <v>0</v>
      </c>
      <c r="NR203">
        <f t="shared" si="378"/>
        <v>0</v>
      </c>
      <c r="NW203">
        <v>201</v>
      </c>
      <c r="NX203">
        <v>2479.8050505050505</v>
      </c>
      <c r="NY203" t="e">
        <f t="shared" si="410"/>
        <v>#DIV/0!</v>
      </c>
      <c r="NZ203" t="e">
        <f t="shared" si="411"/>
        <v>#NUM!</v>
      </c>
      <c r="OA203" t="e">
        <f t="shared" si="379"/>
        <v>#NUM!</v>
      </c>
      <c r="OF203">
        <v>201</v>
      </c>
      <c r="OG203">
        <f>132-(136)</f>
        <v>-4</v>
      </c>
      <c r="OH203">
        <f t="shared" si="412"/>
        <v>0.25791217735394928</v>
      </c>
      <c r="OI203">
        <f t="shared" si="413"/>
        <v>0</v>
      </c>
      <c r="OJ203">
        <f t="shared" si="380"/>
        <v>16</v>
      </c>
      <c r="OO203">
        <v>201</v>
      </c>
      <c r="OP203">
        <v>0</v>
      </c>
      <c r="OQ203">
        <f t="shared" si="414"/>
        <v>0.26644139857857474</v>
      </c>
      <c r="OR203">
        <f t="shared" si="415"/>
        <v>0</v>
      </c>
      <c r="OS203">
        <f t="shared" si="381"/>
        <v>0</v>
      </c>
      <c r="PB203">
        <f t="shared" si="382"/>
        <v>0</v>
      </c>
      <c r="PK203">
        <f t="shared" si="383"/>
        <v>0</v>
      </c>
      <c r="QC203">
        <f t="shared" si="384"/>
        <v>0</v>
      </c>
      <c r="QL203">
        <f t="shared" si="385"/>
        <v>0</v>
      </c>
    </row>
    <row r="204" spans="64:454" x14ac:dyDescent="0.25">
      <c r="BL204">
        <v>202</v>
      </c>
      <c r="BM204">
        <v>8</v>
      </c>
      <c r="BN204">
        <f t="shared" si="386"/>
        <v>0.92462658737610048</v>
      </c>
      <c r="BO204">
        <f t="shared" si="387"/>
        <v>0</v>
      </c>
      <c r="BP204">
        <f t="shared" si="361"/>
        <v>64</v>
      </c>
      <c r="DE204">
        <v>202</v>
      </c>
      <c r="DF204">
        <v>8.02</v>
      </c>
      <c r="DG204">
        <f t="shared" si="388"/>
        <v>0.52367386257088389</v>
      </c>
      <c r="DH204">
        <f t="shared" si="389"/>
        <v>0</v>
      </c>
      <c r="DI204">
        <f t="shared" si="362"/>
        <v>64.320399999999992</v>
      </c>
      <c r="EX204">
        <v>202</v>
      </c>
      <c r="EY204">
        <v>0</v>
      </c>
      <c r="EZ204">
        <f t="shared" si="390"/>
        <v>0.65042311642483663</v>
      </c>
      <c r="FA204">
        <f t="shared" si="391"/>
        <v>0</v>
      </c>
      <c r="FB204">
        <f t="shared" si="363"/>
        <v>0</v>
      </c>
      <c r="HI204">
        <v>202</v>
      </c>
      <c r="HJ204">
        <v>12</v>
      </c>
      <c r="HK204">
        <f t="shared" si="394"/>
        <v>0.72142857142857142</v>
      </c>
      <c r="HL204">
        <f t="shared" si="395"/>
        <v>0</v>
      </c>
      <c r="HM204">
        <f t="shared" si="365"/>
        <v>144</v>
      </c>
      <c r="HR204">
        <v>281</v>
      </c>
      <c r="HS204">
        <v>2531.9414117903762</v>
      </c>
      <c r="HT204" t="e">
        <f t="shared" si="396"/>
        <v>#DIV/0!</v>
      </c>
      <c r="HU204" t="e">
        <f t="shared" si="397"/>
        <v>#NUM!</v>
      </c>
      <c r="HV204" t="e">
        <f t="shared" si="366"/>
        <v>#NUM!</v>
      </c>
      <c r="IA204">
        <v>202</v>
      </c>
      <c r="IB204">
        <v>4</v>
      </c>
      <c r="IC204">
        <f t="shared" si="398"/>
        <v>0.30984061621004222</v>
      </c>
      <c r="ID204">
        <f t="shared" si="399"/>
        <v>0</v>
      </c>
      <c r="IE204">
        <f t="shared" si="367"/>
        <v>16</v>
      </c>
      <c r="IJ204">
        <v>202</v>
      </c>
      <c r="IK204">
        <v>-20.100000000000001</v>
      </c>
      <c r="IL204">
        <f t="shared" si="400"/>
        <v>0.28138111977393243</v>
      </c>
      <c r="IM204">
        <f t="shared" si="401"/>
        <v>0</v>
      </c>
      <c r="IN204">
        <f t="shared" si="368"/>
        <v>404.01000000000005</v>
      </c>
      <c r="KK204">
        <v>202</v>
      </c>
      <c r="KL204">
        <v>1220</v>
      </c>
      <c r="KM204">
        <f t="shared" si="402"/>
        <v>1.0961972285324624</v>
      </c>
      <c r="KN204">
        <f t="shared" si="403"/>
        <v>1153.5566050816765</v>
      </c>
      <c r="KO204">
        <f t="shared" si="369"/>
        <v>4414.7247282723001</v>
      </c>
      <c r="KT204">
        <v>202</v>
      </c>
      <c r="KU204">
        <v>-49.209803921568778</v>
      </c>
      <c r="KV204">
        <f t="shared" si="404"/>
        <v>0.42297054546242369</v>
      </c>
      <c r="KW204">
        <f t="shared" si="405"/>
        <v>0</v>
      </c>
      <c r="KX204">
        <f t="shared" si="370"/>
        <v>2421.6048019992459</v>
      </c>
      <c r="LC204">
        <v>202</v>
      </c>
      <c r="LD204">
        <v>4</v>
      </c>
      <c r="LE204">
        <f t="shared" si="406"/>
        <v>0.21623816140921678</v>
      </c>
      <c r="LF204">
        <f t="shared" si="407"/>
        <v>0</v>
      </c>
      <c r="LG204">
        <f t="shared" si="371"/>
        <v>16</v>
      </c>
      <c r="LP204">
        <f t="shared" si="372"/>
        <v>0</v>
      </c>
      <c r="LY204">
        <f t="shared" si="373"/>
        <v>0</v>
      </c>
      <c r="MH204">
        <f t="shared" si="374"/>
        <v>0</v>
      </c>
      <c r="MM204">
        <v>202</v>
      </c>
      <c r="MN204">
        <v>0</v>
      </c>
      <c r="MO204">
        <f t="shared" si="408"/>
        <v>0.88517004673739996</v>
      </c>
      <c r="MP204">
        <f t="shared" si="409"/>
        <v>0</v>
      </c>
      <c r="MQ204">
        <f t="shared" si="375"/>
        <v>0</v>
      </c>
      <c r="MZ204">
        <f t="shared" si="376"/>
        <v>0</v>
      </c>
      <c r="NI204">
        <f t="shared" si="377"/>
        <v>0</v>
      </c>
      <c r="NR204">
        <f t="shared" si="378"/>
        <v>0</v>
      </c>
      <c r="NW204">
        <v>202</v>
      </c>
      <c r="NX204">
        <v>2519.8050505050505</v>
      </c>
      <c r="NY204" t="e">
        <f t="shared" si="410"/>
        <v>#DIV/0!</v>
      </c>
      <c r="NZ204" t="e">
        <f t="shared" si="411"/>
        <v>#NUM!</v>
      </c>
      <c r="OA204" t="e">
        <f t="shared" si="379"/>
        <v>#NUM!</v>
      </c>
      <c r="OF204">
        <v>202</v>
      </c>
      <c r="OG204">
        <f>132-(136)</f>
        <v>-4</v>
      </c>
      <c r="OH204">
        <f t="shared" si="412"/>
        <v>0.25919532251491423</v>
      </c>
      <c r="OI204">
        <f t="shared" si="413"/>
        <v>0</v>
      </c>
      <c r="OJ204">
        <f t="shared" si="380"/>
        <v>16</v>
      </c>
      <c r="OO204">
        <v>202</v>
      </c>
      <c r="OP204">
        <v>0</v>
      </c>
      <c r="OQ204">
        <f t="shared" si="414"/>
        <v>0.26776697767598062</v>
      </c>
      <c r="OR204">
        <f t="shared" si="415"/>
        <v>0</v>
      </c>
      <c r="OS204">
        <f t="shared" si="381"/>
        <v>0</v>
      </c>
      <c r="PB204">
        <f t="shared" si="382"/>
        <v>0</v>
      </c>
      <c r="PK204">
        <f t="shared" si="383"/>
        <v>0</v>
      </c>
      <c r="QC204">
        <f t="shared" si="384"/>
        <v>0</v>
      </c>
      <c r="QL204">
        <f t="shared" si="385"/>
        <v>0</v>
      </c>
    </row>
    <row r="205" spans="64:454" x14ac:dyDescent="0.25">
      <c r="BL205">
        <v>203</v>
      </c>
      <c r="BM205">
        <v>27.999999999999993</v>
      </c>
      <c r="BN205">
        <f t="shared" si="386"/>
        <v>0.92920394671954654</v>
      </c>
      <c r="BO205">
        <f t="shared" si="387"/>
        <v>0</v>
      </c>
      <c r="BP205">
        <f t="shared" si="361"/>
        <v>783.99999999999955</v>
      </c>
      <c r="DE205">
        <v>203</v>
      </c>
      <c r="DF205">
        <v>0</v>
      </c>
      <c r="DG205">
        <f t="shared" si="388"/>
        <v>0.52626630743509617</v>
      </c>
      <c r="DH205">
        <f t="shared" si="389"/>
        <v>0</v>
      </c>
      <c r="DI205">
        <f t="shared" si="362"/>
        <v>0</v>
      </c>
      <c r="EX205">
        <v>203</v>
      </c>
      <c r="EY205">
        <v>4</v>
      </c>
      <c r="EZ205">
        <f t="shared" si="390"/>
        <v>0.65364303284278136</v>
      </c>
      <c r="FA205">
        <f t="shared" si="391"/>
        <v>0</v>
      </c>
      <c r="FB205">
        <f t="shared" si="363"/>
        <v>16</v>
      </c>
      <c r="HI205">
        <v>203</v>
      </c>
      <c r="HJ205">
        <v>12</v>
      </c>
      <c r="HK205">
        <f t="shared" si="394"/>
        <v>0.72499999999999998</v>
      </c>
      <c r="HL205">
        <f t="shared" si="395"/>
        <v>0</v>
      </c>
      <c r="HM205">
        <f t="shared" si="365"/>
        <v>144</v>
      </c>
      <c r="HR205">
        <v>282</v>
      </c>
      <c r="HS205">
        <v>2580.7045535402267</v>
      </c>
      <c r="HT205" t="e">
        <f t="shared" si="396"/>
        <v>#DIV/0!</v>
      </c>
      <c r="HU205" t="e">
        <f t="shared" si="397"/>
        <v>#NUM!</v>
      </c>
      <c r="HV205" t="e">
        <f t="shared" si="366"/>
        <v>#NUM!</v>
      </c>
      <c r="IA205">
        <v>203</v>
      </c>
      <c r="IB205">
        <v>4</v>
      </c>
      <c r="IC205">
        <f t="shared" si="398"/>
        <v>0.31137448064672557</v>
      </c>
      <c r="ID205">
        <f t="shared" si="399"/>
        <v>0</v>
      </c>
      <c r="IE205">
        <f t="shared" si="367"/>
        <v>16</v>
      </c>
      <c r="IJ205">
        <v>203</v>
      </c>
      <c r="IK205">
        <v>-24.1</v>
      </c>
      <c r="IL205">
        <f t="shared" si="400"/>
        <v>0.28277409561439742</v>
      </c>
      <c r="IM205">
        <f t="shared" si="401"/>
        <v>0</v>
      </c>
      <c r="IN205">
        <f t="shared" si="368"/>
        <v>580.81000000000006</v>
      </c>
      <c r="KK205">
        <v>203</v>
      </c>
      <c r="KL205">
        <v>1300</v>
      </c>
      <c r="KM205">
        <f t="shared" si="402"/>
        <v>1.1016239474855933</v>
      </c>
      <c r="KN205">
        <f t="shared" si="403"/>
        <v>1218.631530709016</v>
      </c>
      <c r="KO205">
        <f t="shared" si="369"/>
        <v>6620.8277947578008</v>
      </c>
      <c r="KT205">
        <v>203</v>
      </c>
      <c r="KU205">
        <v>-25.409803921568781</v>
      </c>
      <c r="KV205">
        <f t="shared" si="404"/>
        <v>0.42506445905382179</v>
      </c>
      <c r="KW205">
        <f t="shared" si="405"/>
        <v>0</v>
      </c>
      <c r="KX205">
        <f t="shared" si="370"/>
        <v>645.65813533257221</v>
      </c>
      <c r="LC205">
        <v>203</v>
      </c>
      <c r="LD205">
        <v>-12</v>
      </c>
      <c r="LE205">
        <f t="shared" si="406"/>
        <v>0.21730864735678715</v>
      </c>
      <c r="LF205">
        <f t="shared" si="407"/>
        <v>0</v>
      </c>
      <c r="LG205">
        <f t="shared" si="371"/>
        <v>144</v>
      </c>
      <c r="LP205">
        <f t="shared" si="372"/>
        <v>0</v>
      </c>
      <c r="LY205">
        <f t="shared" si="373"/>
        <v>0</v>
      </c>
      <c r="MH205">
        <f t="shared" si="374"/>
        <v>0</v>
      </c>
      <c r="MM205">
        <v>203</v>
      </c>
      <c r="MN205">
        <v>12</v>
      </c>
      <c r="MO205">
        <f t="shared" si="408"/>
        <v>0.88955207667174352</v>
      </c>
      <c r="MP205">
        <f t="shared" si="409"/>
        <v>0</v>
      </c>
      <c r="MQ205">
        <f t="shared" si="375"/>
        <v>144</v>
      </c>
      <c r="MZ205">
        <f t="shared" si="376"/>
        <v>0</v>
      </c>
      <c r="NI205">
        <f t="shared" si="377"/>
        <v>0</v>
      </c>
      <c r="NR205">
        <f t="shared" si="378"/>
        <v>0</v>
      </c>
      <c r="NW205">
        <v>203</v>
      </c>
      <c r="NX205">
        <v>2569.8050505050505</v>
      </c>
      <c r="NY205" t="e">
        <f t="shared" si="410"/>
        <v>#DIV/0!</v>
      </c>
      <c r="NZ205" t="e">
        <f t="shared" si="411"/>
        <v>#NUM!</v>
      </c>
      <c r="OA205" t="e">
        <f t="shared" si="379"/>
        <v>#NUM!</v>
      </c>
      <c r="OF205">
        <v>203</v>
      </c>
      <c r="OG205">
        <f>124-(136)</f>
        <v>-12</v>
      </c>
      <c r="OH205">
        <f t="shared" si="412"/>
        <v>0.26047846767587912</v>
      </c>
      <c r="OI205">
        <f t="shared" si="413"/>
        <v>0</v>
      </c>
      <c r="OJ205">
        <f t="shared" si="380"/>
        <v>144</v>
      </c>
      <c r="OO205">
        <v>203</v>
      </c>
      <c r="OP205">
        <v>0</v>
      </c>
      <c r="OQ205">
        <f t="shared" si="414"/>
        <v>0.26909255677338645</v>
      </c>
      <c r="OR205">
        <f t="shared" si="415"/>
        <v>0</v>
      </c>
      <c r="OS205">
        <f t="shared" si="381"/>
        <v>0</v>
      </c>
      <c r="PB205">
        <f t="shared" si="382"/>
        <v>0</v>
      </c>
      <c r="PK205">
        <f t="shared" si="383"/>
        <v>0</v>
      </c>
      <c r="QC205">
        <f t="shared" si="384"/>
        <v>0</v>
      </c>
      <c r="QL205">
        <f t="shared" si="385"/>
        <v>0</v>
      </c>
    </row>
    <row r="206" spans="64:454" x14ac:dyDescent="0.25">
      <c r="BL206">
        <v>204</v>
      </c>
      <c r="BM206">
        <v>31.999999999999993</v>
      </c>
      <c r="BN206">
        <f t="shared" si="386"/>
        <v>0.93378130606299259</v>
      </c>
      <c r="BO206">
        <f t="shared" si="387"/>
        <v>0</v>
      </c>
      <c r="BP206">
        <f t="shared" si="361"/>
        <v>1023.9999999999995</v>
      </c>
      <c r="DE206">
        <v>204</v>
      </c>
      <c r="DF206">
        <v>8.02</v>
      </c>
      <c r="DG206">
        <f t="shared" si="388"/>
        <v>0.52885875229930845</v>
      </c>
      <c r="DH206">
        <f t="shared" si="389"/>
        <v>0</v>
      </c>
      <c r="DI206">
        <f t="shared" si="362"/>
        <v>64.320399999999992</v>
      </c>
      <c r="EX206">
        <v>204</v>
      </c>
      <c r="EY206">
        <v>4</v>
      </c>
      <c r="EZ206">
        <f t="shared" si="390"/>
        <v>0.65686294926072608</v>
      </c>
      <c r="FA206">
        <f t="shared" si="391"/>
        <v>0</v>
      </c>
      <c r="FB206">
        <f t="shared" si="363"/>
        <v>16</v>
      </c>
      <c r="HI206">
        <v>204</v>
      </c>
      <c r="HJ206">
        <v>12</v>
      </c>
      <c r="HK206">
        <f t="shared" si="394"/>
        <v>0.72857142857142854</v>
      </c>
      <c r="HL206">
        <f t="shared" si="395"/>
        <v>0</v>
      </c>
      <c r="HM206">
        <f t="shared" si="365"/>
        <v>144</v>
      </c>
      <c r="HR206">
        <v>283</v>
      </c>
      <c r="HS206">
        <v>2617.4676952900772</v>
      </c>
      <c r="HT206" t="e">
        <f t="shared" si="396"/>
        <v>#DIV/0!</v>
      </c>
      <c r="HU206" t="e">
        <f t="shared" si="397"/>
        <v>#NUM!</v>
      </c>
      <c r="HV206" t="e">
        <f t="shared" si="366"/>
        <v>#NUM!</v>
      </c>
      <c r="IA206">
        <v>204</v>
      </c>
      <c r="IB206">
        <v>4</v>
      </c>
      <c r="IC206">
        <f t="shared" si="398"/>
        <v>0.31290834508340898</v>
      </c>
      <c r="ID206">
        <f t="shared" si="399"/>
        <v>0</v>
      </c>
      <c r="IE206">
        <f t="shared" si="367"/>
        <v>16</v>
      </c>
      <c r="IJ206">
        <v>204</v>
      </c>
      <c r="IK206">
        <v>-20.100000000000001</v>
      </c>
      <c r="IL206">
        <f t="shared" si="400"/>
        <v>0.28416707145486242</v>
      </c>
      <c r="IM206">
        <f t="shared" si="401"/>
        <v>0</v>
      </c>
      <c r="IN206">
        <f t="shared" si="368"/>
        <v>404.01000000000005</v>
      </c>
      <c r="KK206">
        <v>204</v>
      </c>
      <c r="KL206">
        <v>1330</v>
      </c>
      <c r="KM206">
        <f t="shared" si="402"/>
        <v>1.1070506664387245</v>
      </c>
      <c r="KN206">
        <f t="shared" si="403"/>
        <v>1283.7064563363558</v>
      </c>
      <c r="KO206">
        <f t="shared" si="369"/>
        <v>2143.092184937731</v>
      </c>
      <c r="KT206">
        <v>204</v>
      </c>
      <c r="KU206">
        <v>-53.309803921568786</v>
      </c>
      <c r="KV206">
        <f t="shared" si="404"/>
        <v>0.42715837264521994</v>
      </c>
      <c r="KW206">
        <f t="shared" si="405"/>
        <v>0</v>
      </c>
      <c r="KX206">
        <f t="shared" si="370"/>
        <v>2841.9351941561108</v>
      </c>
      <c r="LC206">
        <v>204</v>
      </c>
      <c r="LD206">
        <v>4</v>
      </c>
      <c r="LE206">
        <f t="shared" si="406"/>
        <v>0.21837913330435754</v>
      </c>
      <c r="LF206">
        <f t="shared" si="407"/>
        <v>0</v>
      </c>
      <c r="LG206">
        <f t="shared" si="371"/>
        <v>16</v>
      </c>
      <c r="LP206">
        <f t="shared" si="372"/>
        <v>0</v>
      </c>
      <c r="LY206">
        <f t="shared" si="373"/>
        <v>0</v>
      </c>
      <c r="MH206">
        <f t="shared" si="374"/>
        <v>0</v>
      </c>
      <c r="MM206">
        <v>204</v>
      </c>
      <c r="MN206">
        <v>0</v>
      </c>
      <c r="MO206">
        <f t="shared" si="408"/>
        <v>0.89393410660608708</v>
      </c>
      <c r="MP206">
        <f t="shared" si="409"/>
        <v>0</v>
      </c>
      <c r="MQ206">
        <f t="shared" si="375"/>
        <v>0</v>
      </c>
      <c r="MZ206">
        <f t="shared" si="376"/>
        <v>0</v>
      </c>
      <c r="NI206">
        <f t="shared" si="377"/>
        <v>0</v>
      </c>
      <c r="NR206">
        <f t="shared" si="378"/>
        <v>0</v>
      </c>
      <c r="NW206">
        <v>204</v>
      </c>
      <c r="NX206">
        <v>2639.8050505050505</v>
      </c>
      <c r="NY206" t="e">
        <f t="shared" si="410"/>
        <v>#DIV/0!</v>
      </c>
      <c r="NZ206" t="e">
        <f t="shared" si="411"/>
        <v>#NUM!</v>
      </c>
      <c r="OA206" t="e">
        <f t="shared" si="379"/>
        <v>#NUM!</v>
      </c>
      <c r="OF206">
        <v>204</v>
      </c>
      <c r="OG206">
        <f>140-(136)</f>
        <v>4</v>
      </c>
      <c r="OH206">
        <f t="shared" si="412"/>
        <v>0.26176161283684407</v>
      </c>
      <c r="OI206">
        <f t="shared" si="413"/>
        <v>0</v>
      </c>
      <c r="OJ206">
        <f t="shared" si="380"/>
        <v>16</v>
      </c>
      <c r="OO206">
        <v>204</v>
      </c>
      <c r="OP206">
        <v>0</v>
      </c>
      <c r="OQ206">
        <f t="shared" si="414"/>
        <v>0.27041813587079228</v>
      </c>
      <c r="OR206">
        <f t="shared" si="415"/>
        <v>0</v>
      </c>
      <c r="OS206">
        <f t="shared" si="381"/>
        <v>0</v>
      </c>
      <c r="PB206">
        <f t="shared" si="382"/>
        <v>0</v>
      </c>
      <c r="PK206">
        <f t="shared" si="383"/>
        <v>0</v>
      </c>
      <c r="QC206">
        <f t="shared" si="384"/>
        <v>0</v>
      </c>
      <c r="QL206">
        <f t="shared" si="385"/>
        <v>0</v>
      </c>
    </row>
    <row r="207" spans="64:454" x14ac:dyDescent="0.25">
      <c r="BL207">
        <v>205</v>
      </c>
      <c r="BM207">
        <v>27.999999999999993</v>
      </c>
      <c r="BN207">
        <f t="shared" si="386"/>
        <v>0.93835866540643864</v>
      </c>
      <c r="BO207">
        <f t="shared" si="387"/>
        <v>0</v>
      </c>
      <c r="BP207">
        <f t="shared" si="361"/>
        <v>783.99999999999955</v>
      </c>
      <c r="DE207">
        <v>205</v>
      </c>
      <c r="DF207">
        <v>0</v>
      </c>
      <c r="DG207">
        <f t="shared" si="388"/>
        <v>0.53145119716352085</v>
      </c>
      <c r="DH207">
        <f t="shared" si="389"/>
        <v>0</v>
      </c>
      <c r="DI207">
        <f t="shared" si="362"/>
        <v>0</v>
      </c>
      <c r="EX207">
        <v>205</v>
      </c>
      <c r="EY207">
        <v>4</v>
      </c>
      <c r="EZ207">
        <f t="shared" si="390"/>
        <v>0.6600828656786708</v>
      </c>
      <c r="FA207">
        <f t="shared" si="391"/>
        <v>0</v>
      </c>
      <c r="FB207">
        <f t="shared" si="363"/>
        <v>16</v>
      </c>
      <c r="HI207">
        <v>205</v>
      </c>
      <c r="HJ207">
        <v>12</v>
      </c>
      <c r="HK207">
        <f t="shared" si="394"/>
        <v>0.7321428571428571</v>
      </c>
      <c r="HL207">
        <f t="shared" si="395"/>
        <v>0</v>
      </c>
      <c r="HM207">
        <f t="shared" si="365"/>
        <v>144</v>
      </c>
      <c r="HR207">
        <v>284</v>
      </c>
      <c r="HS207">
        <v>2658.7308370399296</v>
      </c>
      <c r="HT207" t="e">
        <f t="shared" si="396"/>
        <v>#DIV/0!</v>
      </c>
      <c r="HU207" t="e">
        <f t="shared" si="397"/>
        <v>#NUM!</v>
      </c>
      <c r="HV207" t="e">
        <f t="shared" si="366"/>
        <v>#NUM!</v>
      </c>
      <c r="IA207">
        <v>205</v>
      </c>
      <c r="IB207">
        <v>4</v>
      </c>
      <c r="IC207">
        <f t="shared" si="398"/>
        <v>0.31444220952009233</v>
      </c>
      <c r="ID207">
        <f t="shared" si="399"/>
        <v>0</v>
      </c>
      <c r="IE207">
        <f t="shared" si="367"/>
        <v>16</v>
      </c>
      <c r="IJ207">
        <v>205</v>
      </c>
      <c r="IK207">
        <v>-24.1</v>
      </c>
      <c r="IL207">
        <f t="shared" si="400"/>
        <v>0.28556004729532747</v>
      </c>
      <c r="IM207">
        <f t="shared" si="401"/>
        <v>0</v>
      </c>
      <c r="IN207">
        <f t="shared" si="368"/>
        <v>580.81000000000006</v>
      </c>
      <c r="KK207">
        <v>205</v>
      </c>
      <c r="KL207">
        <v>1350</v>
      </c>
      <c r="KM207">
        <f t="shared" si="402"/>
        <v>1.1124773853918555</v>
      </c>
      <c r="KN207">
        <f t="shared" si="403"/>
        <v>1348.7813819636954</v>
      </c>
      <c r="KO207">
        <f t="shared" si="369"/>
        <v>1.4850299184069604</v>
      </c>
      <c r="KT207">
        <v>205</v>
      </c>
      <c r="KU207">
        <v>-49.209803921568778</v>
      </c>
      <c r="KV207">
        <f t="shared" si="404"/>
        <v>0.4292522862366181</v>
      </c>
      <c r="KW207">
        <f t="shared" si="405"/>
        <v>0</v>
      </c>
      <c r="KX207">
        <f t="shared" si="370"/>
        <v>2421.6048019992459</v>
      </c>
      <c r="LC207">
        <v>205</v>
      </c>
      <c r="LD207">
        <v>8</v>
      </c>
      <c r="LE207">
        <f t="shared" si="406"/>
        <v>0.21944961925192791</v>
      </c>
      <c r="LF207">
        <f t="shared" si="407"/>
        <v>0</v>
      </c>
      <c r="LG207">
        <f t="shared" si="371"/>
        <v>64</v>
      </c>
      <c r="LP207">
        <f t="shared" si="372"/>
        <v>0</v>
      </c>
      <c r="LY207">
        <f t="shared" si="373"/>
        <v>0</v>
      </c>
      <c r="MH207">
        <f t="shared" si="374"/>
        <v>0</v>
      </c>
      <c r="MM207">
        <v>205</v>
      </c>
      <c r="MN207">
        <v>0</v>
      </c>
      <c r="MO207">
        <f t="shared" si="408"/>
        <v>0.89831613654043063</v>
      </c>
      <c r="MP207">
        <f t="shared" si="409"/>
        <v>0</v>
      </c>
      <c r="MQ207">
        <f t="shared" si="375"/>
        <v>0</v>
      </c>
      <c r="MZ207">
        <f t="shared" si="376"/>
        <v>0</v>
      </c>
      <c r="NI207">
        <f t="shared" si="377"/>
        <v>0</v>
      </c>
      <c r="NR207">
        <f t="shared" si="378"/>
        <v>0</v>
      </c>
      <c r="NW207">
        <v>205</v>
      </c>
      <c r="NX207">
        <v>2709.8050505050505</v>
      </c>
      <c r="NY207" t="e">
        <f t="shared" si="410"/>
        <v>#DIV/0!</v>
      </c>
      <c r="NZ207" t="e">
        <f t="shared" si="411"/>
        <v>#NUM!</v>
      </c>
      <c r="OA207" t="e">
        <f t="shared" si="379"/>
        <v>#NUM!</v>
      </c>
      <c r="OF207">
        <v>205</v>
      </c>
      <c r="OG207">
        <f>132-(136)</f>
        <v>-4</v>
      </c>
      <c r="OH207">
        <f t="shared" si="412"/>
        <v>0.26304475799780896</v>
      </c>
      <c r="OI207">
        <f t="shared" si="413"/>
        <v>0</v>
      </c>
      <c r="OJ207">
        <f t="shared" si="380"/>
        <v>16</v>
      </c>
      <c r="OO207">
        <v>205</v>
      </c>
      <c r="OP207">
        <v>0</v>
      </c>
      <c r="OQ207">
        <f t="shared" si="414"/>
        <v>0.2717437149681981</v>
      </c>
      <c r="OR207">
        <f t="shared" si="415"/>
        <v>0</v>
      </c>
      <c r="OS207">
        <f t="shared" si="381"/>
        <v>0</v>
      </c>
      <c r="PB207">
        <f t="shared" si="382"/>
        <v>0</v>
      </c>
      <c r="PK207">
        <f t="shared" si="383"/>
        <v>0</v>
      </c>
      <c r="QC207">
        <f t="shared" si="384"/>
        <v>0</v>
      </c>
      <c r="QL207">
        <f t="shared" si="385"/>
        <v>0</v>
      </c>
    </row>
    <row r="208" spans="64:454" x14ac:dyDescent="0.25">
      <c r="BL208">
        <v>206</v>
      </c>
      <c r="BM208">
        <v>31.999999999999993</v>
      </c>
      <c r="BN208">
        <f t="shared" si="386"/>
        <v>0.94293602474988469</v>
      </c>
      <c r="BO208">
        <f t="shared" si="387"/>
        <v>0</v>
      </c>
      <c r="BP208">
        <f t="shared" si="361"/>
        <v>1023.9999999999995</v>
      </c>
      <c r="DE208">
        <v>206</v>
      </c>
      <c r="DF208">
        <v>12</v>
      </c>
      <c r="DG208">
        <f t="shared" si="388"/>
        <v>0.53404364202773313</v>
      </c>
      <c r="DH208">
        <f t="shared" si="389"/>
        <v>0</v>
      </c>
      <c r="DI208">
        <f t="shared" si="362"/>
        <v>144</v>
      </c>
      <c r="EX208">
        <v>206</v>
      </c>
      <c r="EY208">
        <v>0</v>
      </c>
      <c r="EZ208">
        <f t="shared" si="390"/>
        <v>0.66330278209661553</v>
      </c>
      <c r="FA208">
        <f t="shared" si="391"/>
        <v>0</v>
      </c>
      <c r="FB208">
        <f t="shared" si="363"/>
        <v>0</v>
      </c>
      <c r="HI208">
        <v>206</v>
      </c>
      <c r="HJ208">
        <v>12</v>
      </c>
      <c r="HK208">
        <f t="shared" si="394"/>
        <v>0.73571428571428577</v>
      </c>
      <c r="HL208">
        <f t="shared" si="395"/>
        <v>0</v>
      </c>
      <c r="HM208">
        <f t="shared" si="365"/>
        <v>144</v>
      </c>
      <c r="HR208">
        <v>285</v>
      </c>
      <c r="HS208">
        <v>2704.4939787897802</v>
      </c>
      <c r="HT208" t="e">
        <f t="shared" si="396"/>
        <v>#DIV/0!</v>
      </c>
      <c r="HU208" t="e">
        <f t="shared" si="397"/>
        <v>#NUM!</v>
      </c>
      <c r="HV208" t="e">
        <f t="shared" si="366"/>
        <v>#NUM!</v>
      </c>
      <c r="IA208">
        <v>206</v>
      </c>
      <c r="IB208">
        <v>4</v>
      </c>
      <c r="IC208">
        <f t="shared" si="398"/>
        <v>0.31597607395677574</v>
      </c>
      <c r="ID208">
        <f t="shared" si="399"/>
        <v>0</v>
      </c>
      <c r="IE208">
        <f t="shared" si="367"/>
        <v>16</v>
      </c>
      <c r="IJ208">
        <v>206</v>
      </c>
      <c r="IK208">
        <v>-8.1000000000000085</v>
      </c>
      <c r="IL208">
        <f t="shared" si="400"/>
        <v>0.28695302313579246</v>
      </c>
      <c r="IM208">
        <f t="shared" si="401"/>
        <v>0</v>
      </c>
      <c r="IN208">
        <f t="shared" si="368"/>
        <v>65.610000000000142</v>
      </c>
      <c r="KK208">
        <v>206</v>
      </c>
      <c r="KL208">
        <v>1430</v>
      </c>
      <c r="KM208">
        <f t="shared" si="402"/>
        <v>1.1179041043449864</v>
      </c>
      <c r="KN208">
        <f t="shared" si="403"/>
        <v>1413.8563075910351</v>
      </c>
      <c r="KO208">
        <f t="shared" si="369"/>
        <v>260.61880459526941</v>
      </c>
      <c r="KT208">
        <v>206</v>
      </c>
      <c r="KU208">
        <v>-45.209803921568778</v>
      </c>
      <c r="KV208">
        <f t="shared" si="404"/>
        <v>0.4313461998280162</v>
      </c>
      <c r="KW208">
        <f t="shared" si="405"/>
        <v>0</v>
      </c>
      <c r="KX208">
        <f t="shared" si="370"/>
        <v>2043.9263706266956</v>
      </c>
      <c r="LC208">
        <v>206</v>
      </c>
      <c r="LD208">
        <v>0</v>
      </c>
      <c r="LE208">
        <f t="shared" si="406"/>
        <v>0.2205201051994983</v>
      </c>
      <c r="LF208">
        <f t="shared" si="407"/>
        <v>0</v>
      </c>
      <c r="LG208">
        <f t="shared" si="371"/>
        <v>0</v>
      </c>
      <c r="LP208">
        <f t="shared" si="372"/>
        <v>0</v>
      </c>
      <c r="LY208">
        <f t="shared" si="373"/>
        <v>0</v>
      </c>
      <c r="MH208">
        <f t="shared" si="374"/>
        <v>0</v>
      </c>
      <c r="MM208">
        <v>206</v>
      </c>
      <c r="MN208">
        <v>4</v>
      </c>
      <c r="MO208">
        <f t="shared" si="408"/>
        <v>0.90269816647477419</v>
      </c>
      <c r="MP208">
        <f t="shared" si="409"/>
        <v>0</v>
      </c>
      <c r="MQ208">
        <f t="shared" si="375"/>
        <v>16</v>
      </c>
      <c r="MZ208">
        <f t="shared" si="376"/>
        <v>0</v>
      </c>
      <c r="NI208">
        <f t="shared" si="377"/>
        <v>0</v>
      </c>
      <c r="NR208">
        <f t="shared" si="378"/>
        <v>0</v>
      </c>
      <c r="NW208">
        <v>206</v>
      </c>
      <c r="NX208">
        <v>2789.8050505050505</v>
      </c>
      <c r="NY208" t="e">
        <f t="shared" si="410"/>
        <v>#DIV/0!</v>
      </c>
      <c r="NZ208" t="e">
        <f t="shared" si="411"/>
        <v>#NUM!</v>
      </c>
      <c r="OA208" t="e">
        <f t="shared" si="379"/>
        <v>#NUM!</v>
      </c>
      <c r="OF208">
        <v>206</v>
      </c>
      <c r="OG208">
        <f>144-(136)</f>
        <v>8</v>
      </c>
      <c r="OH208">
        <f t="shared" si="412"/>
        <v>0.26432790315877391</v>
      </c>
      <c r="OI208">
        <f t="shared" si="413"/>
        <v>0</v>
      </c>
      <c r="OJ208">
        <f t="shared" si="380"/>
        <v>64</v>
      </c>
      <c r="OO208">
        <v>206</v>
      </c>
      <c r="OP208">
        <v>0</v>
      </c>
      <c r="OQ208">
        <f t="shared" si="414"/>
        <v>0.27306929406560398</v>
      </c>
      <c r="OR208">
        <f t="shared" si="415"/>
        <v>0</v>
      </c>
      <c r="OS208">
        <f t="shared" si="381"/>
        <v>0</v>
      </c>
      <c r="PB208">
        <f t="shared" si="382"/>
        <v>0</v>
      </c>
      <c r="PK208">
        <f t="shared" si="383"/>
        <v>0</v>
      </c>
      <c r="QC208">
        <f t="shared" si="384"/>
        <v>0</v>
      </c>
      <c r="QL208">
        <f t="shared" si="385"/>
        <v>0</v>
      </c>
    </row>
    <row r="209" spans="64:454" x14ac:dyDescent="0.25">
      <c r="BL209">
        <v>207</v>
      </c>
      <c r="BM209">
        <v>40.1</v>
      </c>
      <c r="BN209">
        <f t="shared" si="386"/>
        <v>0.94751338409333075</v>
      </c>
      <c r="BO209">
        <f t="shared" si="387"/>
        <v>0</v>
      </c>
      <c r="BP209">
        <f t="shared" si="361"/>
        <v>1608.0100000000002</v>
      </c>
      <c r="DE209">
        <v>207</v>
      </c>
      <c r="DF209">
        <v>12</v>
      </c>
      <c r="DG209">
        <f t="shared" si="388"/>
        <v>0.53663608689194542</v>
      </c>
      <c r="DH209">
        <f t="shared" si="389"/>
        <v>0</v>
      </c>
      <c r="DI209">
        <f t="shared" si="362"/>
        <v>144</v>
      </c>
      <c r="EX209">
        <v>207</v>
      </c>
      <c r="EY209">
        <v>19.999999999999993</v>
      </c>
      <c r="EZ209">
        <f t="shared" si="390"/>
        <v>0.66652269851456025</v>
      </c>
      <c r="FA209">
        <f t="shared" si="391"/>
        <v>0</v>
      </c>
      <c r="FB209">
        <f t="shared" si="363"/>
        <v>399.99999999999972</v>
      </c>
      <c r="HI209">
        <v>207</v>
      </c>
      <c r="HJ209">
        <v>12</v>
      </c>
      <c r="HK209">
        <f t="shared" si="394"/>
        <v>0.73928571428571432</v>
      </c>
      <c r="HL209">
        <f t="shared" si="395"/>
        <v>0</v>
      </c>
      <c r="HM209">
        <f t="shared" si="365"/>
        <v>144</v>
      </c>
      <c r="HR209">
        <v>286</v>
      </c>
      <c r="HS209">
        <v>2743.2571205396307</v>
      </c>
      <c r="HT209" t="e">
        <f t="shared" si="396"/>
        <v>#DIV/0!</v>
      </c>
      <c r="HU209" t="e">
        <f t="shared" si="397"/>
        <v>#NUM!</v>
      </c>
      <c r="HV209" t="e">
        <f t="shared" si="366"/>
        <v>#NUM!</v>
      </c>
      <c r="IA209">
        <v>207</v>
      </c>
      <c r="IB209">
        <v>0</v>
      </c>
      <c r="IC209">
        <f t="shared" si="398"/>
        <v>0.31750993839345909</v>
      </c>
      <c r="ID209">
        <f t="shared" si="399"/>
        <v>0</v>
      </c>
      <c r="IE209">
        <f t="shared" si="367"/>
        <v>0</v>
      </c>
      <c r="IJ209">
        <v>207</v>
      </c>
      <c r="IK209">
        <v>-20.100000000000001</v>
      </c>
      <c r="IL209">
        <f t="shared" si="400"/>
        <v>0.28834599897625746</v>
      </c>
      <c r="IM209">
        <f t="shared" si="401"/>
        <v>0</v>
      </c>
      <c r="IN209">
        <f t="shared" si="368"/>
        <v>404.01000000000005</v>
      </c>
      <c r="KK209">
        <v>207</v>
      </c>
      <c r="KL209">
        <v>1460</v>
      </c>
      <c r="KM209">
        <f t="shared" si="402"/>
        <v>1.1233308232981174</v>
      </c>
      <c r="KN209">
        <f t="shared" si="403"/>
        <v>1478.9312332183747</v>
      </c>
      <c r="KO209">
        <f t="shared" si="369"/>
        <v>358.39159116849373</v>
      </c>
      <c r="KT209">
        <v>207</v>
      </c>
      <c r="KU209">
        <v>38.590196078431219</v>
      </c>
      <c r="KV209">
        <f t="shared" si="404"/>
        <v>0.43344011341941435</v>
      </c>
      <c r="KW209">
        <f t="shared" si="405"/>
        <v>0</v>
      </c>
      <c r="KX209">
        <f t="shared" si="370"/>
        <v>1489.2032333717682</v>
      </c>
      <c r="LC209">
        <v>207</v>
      </c>
      <c r="LD209">
        <v>4</v>
      </c>
      <c r="LE209">
        <f t="shared" si="406"/>
        <v>0.22159059114706869</v>
      </c>
      <c r="LF209">
        <f t="shared" si="407"/>
        <v>0</v>
      </c>
      <c r="LG209">
        <f t="shared" si="371"/>
        <v>16</v>
      </c>
      <c r="LP209">
        <f t="shared" si="372"/>
        <v>0</v>
      </c>
      <c r="LY209">
        <f t="shared" si="373"/>
        <v>0</v>
      </c>
      <c r="MH209">
        <f t="shared" si="374"/>
        <v>0</v>
      </c>
      <c r="MM209">
        <v>207</v>
      </c>
      <c r="MN209">
        <v>0</v>
      </c>
      <c r="MO209">
        <f t="shared" si="408"/>
        <v>0.90708019640911774</v>
      </c>
      <c r="MP209">
        <f t="shared" si="409"/>
        <v>0</v>
      </c>
      <c r="MQ209">
        <f t="shared" si="375"/>
        <v>0</v>
      </c>
      <c r="MZ209">
        <f t="shared" si="376"/>
        <v>0</v>
      </c>
      <c r="NI209">
        <f t="shared" si="377"/>
        <v>0</v>
      </c>
      <c r="NR209">
        <f t="shared" si="378"/>
        <v>0</v>
      </c>
      <c r="NW209">
        <v>207</v>
      </c>
      <c r="NX209">
        <v>2839.8050505050505</v>
      </c>
      <c r="NY209" t="e">
        <f t="shared" si="410"/>
        <v>#DIV/0!</v>
      </c>
      <c r="NZ209" t="e">
        <f t="shared" si="411"/>
        <v>#NUM!</v>
      </c>
      <c r="OA209" t="e">
        <f t="shared" si="379"/>
        <v>#NUM!</v>
      </c>
      <c r="OF209">
        <v>207</v>
      </c>
      <c r="OG209">
        <f>152-(136)</f>
        <v>16</v>
      </c>
      <c r="OH209">
        <f t="shared" si="412"/>
        <v>0.26561104831973881</v>
      </c>
      <c r="OI209">
        <f t="shared" si="413"/>
        <v>0</v>
      </c>
      <c r="OJ209">
        <f t="shared" si="380"/>
        <v>256</v>
      </c>
      <c r="OO209">
        <v>207</v>
      </c>
      <c r="OP209">
        <v>0</v>
      </c>
      <c r="OQ209">
        <f t="shared" si="414"/>
        <v>0.27439487316300981</v>
      </c>
      <c r="OR209">
        <f t="shared" si="415"/>
        <v>0</v>
      </c>
      <c r="OS209">
        <f t="shared" si="381"/>
        <v>0</v>
      </c>
      <c r="PB209">
        <f t="shared" si="382"/>
        <v>0</v>
      </c>
      <c r="PK209">
        <f t="shared" si="383"/>
        <v>0</v>
      </c>
      <c r="QC209">
        <f t="shared" si="384"/>
        <v>0</v>
      </c>
      <c r="QL209">
        <f t="shared" si="385"/>
        <v>0</v>
      </c>
    </row>
    <row r="210" spans="64:454" x14ac:dyDescent="0.25">
      <c r="BL210">
        <v>208</v>
      </c>
      <c r="BM210">
        <v>44.1</v>
      </c>
      <c r="BN210">
        <f t="shared" si="386"/>
        <v>0.95209074343677669</v>
      </c>
      <c r="BO210">
        <f t="shared" si="387"/>
        <v>0</v>
      </c>
      <c r="BP210">
        <f t="shared" si="361"/>
        <v>1944.8100000000002</v>
      </c>
      <c r="DE210">
        <v>208</v>
      </c>
      <c r="DF210">
        <v>12</v>
      </c>
      <c r="DG210">
        <f t="shared" si="388"/>
        <v>0.5392285317561577</v>
      </c>
      <c r="DH210">
        <f t="shared" si="389"/>
        <v>0</v>
      </c>
      <c r="DI210">
        <f t="shared" si="362"/>
        <v>144</v>
      </c>
      <c r="EX210">
        <v>208</v>
      </c>
      <c r="EY210">
        <v>4</v>
      </c>
      <c r="EZ210">
        <f t="shared" si="390"/>
        <v>0.66974261493250498</v>
      </c>
      <c r="FA210">
        <f t="shared" si="391"/>
        <v>0</v>
      </c>
      <c r="FB210">
        <f t="shared" si="363"/>
        <v>16</v>
      </c>
      <c r="HI210">
        <v>208</v>
      </c>
      <c r="HJ210">
        <v>12</v>
      </c>
      <c r="HK210">
        <f t="shared" si="394"/>
        <v>0.74285714285714288</v>
      </c>
      <c r="HL210">
        <f t="shared" si="395"/>
        <v>0</v>
      </c>
      <c r="HM210">
        <f t="shared" si="365"/>
        <v>144</v>
      </c>
      <c r="HR210">
        <v>287</v>
      </c>
      <c r="HS210">
        <v>2780.0202622894813</v>
      </c>
      <c r="HT210" t="e">
        <f t="shared" si="396"/>
        <v>#DIV/0!</v>
      </c>
      <c r="HU210" t="e">
        <f t="shared" si="397"/>
        <v>#NUM!</v>
      </c>
      <c r="HV210" t="e">
        <f t="shared" si="366"/>
        <v>#NUM!</v>
      </c>
      <c r="IA210">
        <v>208</v>
      </c>
      <c r="IB210">
        <v>0</v>
      </c>
      <c r="IC210">
        <f t="shared" si="398"/>
        <v>0.3190438028301425</v>
      </c>
      <c r="ID210">
        <f t="shared" si="399"/>
        <v>0</v>
      </c>
      <c r="IE210">
        <f t="shared" si="367"/>
        <v>0</v>
      </c>
      <c r="IJ210">
        <v>208</v>
      </c>
      <c r="IK210">
        <v>4</v>
      </c>
      <c r="IL210">
        <f t="shared" si="400"/>
        <v>0.28973897481672251</v>
      </c>
      <c r="IM210">
        <f t="shared" si="401"/>
        <v>0</v>
      </c>
      <c r="IN210">
        <f t="shared" si="368"/>
        <v>16</v>
      </c>
      <c r="KK210">
        <v>208</v>
      </c>
      <c r="KL210">
        <v>1530</v>
      </c>
      <c r="KM210">
        <f t="shared" si="402"/>
        <v>1.1287575422512484</v>
      </c>
      <c r="KN210">
        <f t="shared" si="403"/>
        <v>1544.0061588457145</v>
      </c>
      <c r="KO210">
        <f t="shared" si="369"/>
        <v>196.17248561138601</v>
      </c>
      <c r="KT210">
        <v>208</v>
      </c>
      <c r="KU210">
        <v>-45.209803921568778</v>
      </c>
      <c r="KV210">
        <f t="shared" si="404"/>
        <v>0.43553402701081251</v>
      </c>
      <c r="KW210">
        <f t="shared" si="405"/>
        <v>0</v>
      </c>
      <c r="KX210">
        <f t="shared" si="370"/>
        <v>2043.9263706266956</v>
      </c>
      <c r="LC210">
        <v>208</v>
      </c>
      <c r="LD210">
        <v>21</v>
      </c>
      <c r="LE210">
        <f t="shared" si="406"/>
        <v>0.22266107709463906</v>
      </c>
      <c r="LF210">
        <f t="shared" si="407"/>
        <v>0</v>
      </c>
      <c r="LG210">
        <f t="shared" si="371"/>
        <v>441</v>
      </c>
      <c r="LP210">
        <f t="shared" si="372"/>
        <v>0</v>
      </c>
      <c r="LY210">
        <f t="shared" si="373"/>
        <v>0</v>
      </c>
      <c r="MH210">
        <f t="shared" si="374"/>
        <v>0</v>
      </c>
      <c r="MM210">
        <v>208</v>
      </c>
      <c r="MN210">
        <v>0</v>
      </c>
      <c r="MO210">
        <f t="shared" si="408"/>
        <v>0.9114622263434613</v>
      </c>
      <c r="MP210">
        <f t="shared" si="409"/>
        <v>0</v>
      </c>
      <c r="MQ210">
        <f t="shared" si="375"/>
        <v>0</v>
      </c>
      <c r="MZ210">
        <f t="shared" si="376"/>
        <v>0</v>
      </c>
      <c r="NI210">
        <f t="shared" si="377"/>
        <v>0</v>
      </c>
      <c r="NR210">
        <f t="shared" si="378"/>
        <v>0</v>
      </c>
      <c r="NW210">
        <v>208</v>
      </c>
      <c r="NX210">
        <v>2929.8050505050505</v>
      </c>
      <c r="NY210" t="e">
        <f t="shared" si="410"/>
        <v>#DIV/0!</v>
      </c>
      <c r="NZ210" t="e">
        <f t="shared" si="411"/>
        <v>#NUM!</v>
      </c>
      <c r="OA210" t="e">
        <f t="shared" si="379"/>
        <v>#NUM!</v>
      </c>
      <c r="OF210">
        <v>208</v>
      </c>
      <c r="OG210">
        <f>128-(136)</f>
        <v>-8</v>
      </c>
      <c r="OH210">
        <f t="shared" si="412"/>
        <v>0.26689419348070376</v>
      </c>
      <c r="OI210">
        <f t="shared" si="413"/>
        <v>0</v>
      </c>
      <c r="OJ210">
        <f t="shared" si="380"/>
        <v>64</v>
      </c>
      <c r="OO210">
        <v>208</v>
      </c>
      <c r="OP210">
        <v>0</v>
      </c>
      <c r="OQ210">
        <f t="shared" si="414"/>
        <v>0.27572045226041564</v>
      </c>
      <c r="OR210">
        <f t="shared" si="415"/>
        <v>0</v>
      </c>
      <c r="OS210">
        <f t="shared" si="381"/>
        <v>0</v>
      </c>
      <c r="PB210">
        <f t="shared" si="382"/>
        <v>0</v>
      </c>
      <c r="PK210">
        <f t="shared" si="383"/>
        <v>0</v>
      </c>
      <c r="QC210">
        <f t="shared" si="384"/>
        <v>0</v>
      </c>
      <c r="QL210">
        <f t="shared" si="385"/>
        <v>0</v>
      </c>
    </row>
    <row r="211" spans="64:454" x14ac:dyDescent="0.25">
      <c r="BL211">
        <v>209</v>
      </c>
      <c r="BM211">
        <v>95.9</v>
      </c>
      <c r="BN211">
        <f t="shared" si="386"/>
        <v>0.95666810278022274</v>
      </c>
      <c r="BO211">
        <f t="shared" si="387"/>
        <v>0</v>
      </c>
      <c r="BP211">
        <f t="shared" si="361"/>
        <v>9196.8100000000013</v>
      </c>
      <c r="DE211">
        <v>209</v>
      </c>
      <c r="DF211">
        <v>12</v>
      </c>
      <c r="DG211">
        <f t="shared" si="388"/>
        <v>0.54182097662036999</v>
      </c>
      <c r="DH211">
        <f t="shared" si="389"/>
        <v>0</v>
      </c>
      <c r="DI211">
        <f t="shared" si="362"/>
        <v>144</v>
      </c>
      <c r="EX211">
        <v>209</v>
      </c>
      <c r="EY211">
        <v>4</v>
      </c>
      <c r="EZ211">
        <f t="shared" si="390"/>
        <v>0.67296253135044981</v>
      </c>
      <c r="FA211">
        <f t="shared" si="391"/>
        <v>0</v>
      </c>
      <c r="FB211">
        <f t="shared" si="363"/>
        <v>16</v>
      </c>
      <c r="HI211">
        <v>209</v>
      </c>
      <c r="HJ211">
        <v>12</v>
      </c>
      <c r="HK211">
        <f t="shared" si="394"/>
        <v>0.74642857142857144</v>
      </c>
      <c r="HL211">
        <f t="shared" si="395"/>
        <v>0</v>
      </c>
      <c r="HM211">
        <f t="shared" si="365"/>
        <v>144</v>
      </c>
      <c r="HR211">
        <v>288</v>
      </c>
      <c r="HS211">
        <v>2820.7834040393336</v>
      </c>
      <c r="HT211" t="e">
        <f t="shared" si="396"/>
        <v>#DIV/0!</v>
      </c>
      <c r="HU211" t="e">
        <f t="shared" si="397"/>
        <v>#NUM!</v>
      </c>
      <c r="HV211" t="e">
        <f t="shared" si="366"/>
        <v>#NUM!</v>
      </c>
      <c r="IA211">
        <v>209</v>
      </c>
      <c r="IB211">
        <v>4</v>
      </c>
      <c r="IC211">
        <f t="shared" si="398"/>
        <v>0.32057766726682585</v>
      </c>
      <c r="ID211">
        <f t="shared" si="399"/>
        <v>0</v>
      </c>
      <c r="IE211">
        <f t="shared" si="367"/>
        <v>16</v>
      </c>
      <c r="IJ211">
        <v>209</v>
      </c>
      <c r="IK211">
        <v>-24.1</v>
      </c>
      <c r="IL211">
        <f t="shared" si="400"/>
        <v>0.2911319506571875</v>
      </c>
      <c r="IM211">
        <f t="shared" si="401"/>
        <v>0</v>
      </c>
      <c r="IN211">
        <f t="shared" si="368"/>
        <v>580.81000000000006</v>
      </c>
      <c r="KK211">
        <v>209</v>
      </c>
      <c r="KL211">
        <v>1600</v>
      </c>
      <c r="KM211">
        <f t="shared" si="402"/>
        <v>1.1341842612043795</v>
      </c>
      <c r="KN211">
        <f t="shared" si="403"/>
        <v>1609.081084473054</v>
      </c>
      <c r="KO211">
        <f t="shared" si="369"/>
        <v>82.466095206743063</v>
      </c>
      <c r="KT211">
        <v>209</v>
      </c>
      <c r="KU211">
        <v>-41.209803921568778</v>
      </c>
      <c r="KV211">
        <f t="shared" si="404"/>
        <v>0.43762794060221061</v>
      </c>
      <c r="KW211">
        <f t="shared" si="405"/>
        <v>0</v>
      </c>
      <c r="KX211">
        <f t="shared" si="370"/>
        <v>1698.2479392541454</v>
      </c>
      <c r="LC211">
        <v>209</v>
      </c>
      <c r="LD211">
        <v>8</v>
      </c>
      <c r="LE211">
        <f t="shared" si="406"/>
        <v>0.22373156304220945</v>
      </c>
      <c r="LF211">
        <f t="shared" si="407"/>
        <v>0</v>
      </c>
      <c r="LG211">
        <f t="shared" si="371"/>
        <v>64</v>
      </c>
      <c r="LP211">
        <f t="shared" si="372"/>
        <v>0</v>
      </c>
      <c r="LY211">
        <f t="shared" si="373"/>
        <v>0</v>
      </c>
      <c r="MH211">
        <f t="shared" si="374"/>
        <v>0</v>
      </c>
      <c r="MM211">
        <v>209</v>
      </c>
      <c r="MN211">
        <v>4</v>
      </c>
      <c r="MO211">
        <f t="shared" si="408"/>
        <v>0.91584425627780486</v>
      </c>
      <c r="MP211">
        <f t="shared" si="409"/>
        <v>0</v>
      </c>
      <c r="MQ211">
        <f t="shared" si="375"/>
        <v>16</v>
      </c>
      <c r="MZ211">
        <f t="shared" si="376"/>
        <v>0</v>
      </c>
      <c r="NI211">
        <f t="shared" si="377"/>
        <v>0</v>
      </c>
      <c r="NR211">
        <f t="shared" si="378"/>
        <v>0</v>
      </c>
      <c r="NW211">
        <v>209</v>
      </c>
      <c r="NX211">
        <v>2979.8050505050505</v>
      </c>
      <c r="NY211" t="e">
        <f t="shared" si="410"/>
        <v>#DIV/0!</v>
      </c>
      <c r="NZ211" t="e">
        <f t="shared" si="411"/>
        <v>#NUM!</v>
      </c>
      <c r="OA211" t="e">
        <f t="shared" si="379"/>
        <v>#NUM!</v>
      </c>
      <c r="OF211">
        <v>209</v>
      </c>
      <c r="OG211">
        <f>180-(136)</f>
        <v>44</v>
      </c>
      <c r="OH211">
        <f t="shared" si="412"/>
        <v>0.26817733864166865</v>
      </c>
      <c r="OI211">
        <f t="shared" si="413"/>
        <v>0</v>
      </c>
      <c r="OJ211">
        <f t="shared" si="380"/>
        <v>1936</v>
      </c>
      <c r="OO211">
        <v>209</v>
      </c>
      <c r="OP211">
        <v>0</v>
      </c>
      <c r="OQ211">
        <f t="shared" si="414"/>
        <v>0.27704603135782152</v>
      </c>
      <c r="OR211">
        <f t="shared" si="415"/>
        <v>0</v>
      </c>
      <c r="OS211">
        <f t="shared" si="381"/>
        <v>0</v>
      </c>
      <c r="PB211">
        <f t="shared" si="382"/>
        <v>0</v>
      </c>
      <c r="PK211">
        <f t="shared" si="383"/>
        <v>0</v>
      </c>
      <c r="QC211">
        <f t="shared" si="384"/>
        <v>0</v>
      </c>
      <c r="QL211">
        <f t="shared" si="385"/>
        <v>0</v>
      </c>
    </row>
    <row r="212" spans="64:454" x14ac:dyDescent="0.25">
      <c r="BL212">
        <v>210</v>
      </c>
      <c r="BM212">
        <v>71.900000000000006</v>
      </c>
      <c r="BN212">
        <f t="shared" si="386"/>
        <v>0.96124546212366879</v>
      </c>
      <c r="BO212">
        <f t="shared" si="387"/>
        <v>0</v>
      </c>
      <c r="BP212">
        <f t="shared" si="361"/>
        <v>5169.6100000000006</v>
      </c>
      <c r="DE212">
        <v>210</v>
      </c>
      <c r="DF212">
        <v>12</v>
      </c>
      <c r="DG212">
        <f t="shared" si="388"/>
        <v>0.54441342148458227</v>
      </c>
      <c r="DH212">
        <f t="shared" si="389"/>
        <v>0</v>
      </c>
      <c r="DI212">
        <f t="shared" si="362"/>
        <v>144</v>
      </c>
      <c r="EX212">
        <v>210</v>
      </c>
      <c r="EY212">
        <v>0</v>
      </c>
      <c r="EZ212">
        <f t="shared" si="390"/>
        <v>0.67618244776839453</v>
      </c>
      <c r="FA212">
        <f t="shared" si="391"/>
        <v>0</v>
      </c>
      <c r="FB212">
        <f t="shared" si="363"/>
        <v>0</v>
      </c>
      <c r="HI212">
        <v>210</v>
      </c>
      <c r="HJ212">
        <v>12</v>
      </c>
      <c r="HK212">
        <f t="shared" si="394"/>
        <v>0.75</v>
      </c>
      <c r="HL212">
        <f t="shared" si="395"/>
        <v>0</v>
      </c>
      <c r="HM212">
        <f t="shared" si="365"/>
        <v>144</v>
      </c>
      <c r="HR212">
        <v>289</v>
      </c>
      <c r="HS212">
        <v>2861.0465457891842</v>
      </c>
      <c r="HT212" t="e">
        <f t="shared" si="396"/>
        <v>#DIV/0!</v>
      </c>
      <c r="HU212" t="e">
        <f t="shared" si="397"/>
        <v>#NUM!</v>
      </c>
      <c r="HV212" t="e">
        <f t="shared" si="366"/>
        <v>#NUM!</v>
      </c>
      <c r="IA212">
        <v>210</v>
      </c>
      <c r="IB212">
        <v>0</v>
      </c>
      <c r="IC212">
        <f t="shared" si="398"/>
        <v>0.32211153170350926</v>
      </c>
      <c r="ID212">
        <f t="shared" si="399"/>
        <v>0</v>
      </c>
      <c r="IE212">
        <f t="shared" si="367"/>
        <v>0</v>
      </c>
      <c r="IJ212">
        <v>210</v>
      </c>
      <c r="IK212">
        <v>-16.100000000000001</v>
      </c>
      <c r="IL212">
        <f t="shared" si="400"/>
        <v>0.29252492649765249</v>
      </c>
      <c r="IM212">
        <f t="shared" si="401"/>
        <v>0</v>
      </c>
      <c r="IN212">
        <f t="shared" si="368"/>
        <v>259.21000000000004</v>
      </c>
      <c r="KK212">
        <v>210</v>
      </c>
      <c r="KL212">
        <v>1640</v>
      </c>
      <c r="KM212">
        <f t="shared" si="402"/>
        <v>1.1396109801575105</v>
      </c>
      <c r="KN212">
        <f t="shared" si="403"/>
        <v>1674.1560101003936</v>
      </c>
      <c r="KO212">
        <f t="shared" si="369"/>
        <v>1166.6330259781887</v>
      </c>
      <c r="KT212">
        <v>210</v>
      </c>
      <c r="KU212">
        <v>-41.209803921568778</v>
      </c>
      <c r="KV212">
        <f t="shared" si="404"/>
        <v>0.43972185419360876</v>
      </c>
      <c r="KW212">
        <f t="shared" si="405"/>
        <v>0</v>
      </c>
      <c r="KX212">
        <f t="shared" si="370"/>
        <v>1698.2479392541454</v>
      </c>
      <c r="LC212">
        <v>210</v>
      </c>
      <c r="LD212">
        <v>8</v>
      </c>
      <c r="LE212">
        <f t="shared" si="406"/>
        <v>0.22480204898977982</v>
      </c>
      <c r="LF212">
        <f t="shared" si="407"/>
        <v>0</v>
      </c>
      <c r="LG212">
        <f t="shared" si="371"/>
        <v>64</v>
      </c>
      <c r="LP212">
        <f t="shared" si="372"/>
        <v>0</v>
      </c>
      <c r="LY212">
        <f t="shared" si="373"/>
        <v>0</v>
      </c>
      <c r="MH212">
        <f t="shared" si="374"/>
        <v>0</v>
      </c>
      <c r="MM212">
        <v>210</v>
      </c>
      <c r="MN212">
        <v>4</v>
      </c>
      <c r="MO212">
        <f t="shared" si="408"/>
        <v>0.92022628621214841</v>
      </c>
      <c r="MP212">
        <f t="shared" si="409"/>
        <v>0</v>
      </c>
      <c r="MQ212">
        <f t="shared" si="375"/>
        <v>16</v>
      </c>
      <c r="MZ212">
        <f t="shared" si="376"/>
        <v>0</v>
      </c>
      <c r="NI212">
        <f t="shared" si="377"/>
        <v>0</v>
      </c>
      <c r="NR212">
        <f t="shared" si="378"/>
        <v>0</v>
      </c>
      <c r="NW212">
        <v>210</v>
      </c>
      <c r="NX212">
        <v>2989.8050505050505</v>
      </c>
      <c r="NY212" t="e">
        <f t="shared" si="410"/>
        <v>#DIV/0!</v>
      </c>
      <c r="NZ212" t="e">
        <f t="shared" si="411"/>
        <v>#NUM!</v>
      </c>
      <c r="OA212" t="e">
        <f t="shared" si="379"/>
        <v>#NUM!</v>
      </c>
      <c r="OF212">
        <v>210</v>
      </c>
      <c r="OG212">
        <f>136-(136)</f>
        <v>0</v>
      </c>
      <c r="OH212">
        <f t="shared" si="412"/>
        <v>0.2694604838026336</v>
      </c>
      <c r="OI212">
        <f t="shared" si="413"/>
        <v>0</v>
      </c>
      <c r="OJ212">
        <f t="shared" si="380"/>
        <v>0</v>
      </c>
      <c r="OO212">
        <v>210</v>
      </c>
      <c r="OP212">
        <v>0</v>
      </c>
      <c r="OQ212">
        <f t="shared" si="414"/>
        <v>0.27837161045522735</v>
      </c>
      <c r="OR212">
        <f t="shared" si="415"/>
        <v>0</v>
      </c>
      <c r="OS212">
        <f t="shared" si="381"/>
        <v>0</v>
      </c>
      <c r="PB212">
        <f t="shared" si="382"/>
        <v>0</v>
      </c>
      <c r="PK212">
        <f t="shared" si="383"/>
        <v>0</v>
      </c>
      <c r="QC212">
        <f t="shared" si="384"/>
        <v>0</v>
      </c>
      <c r="QL212">
        <f t="shared" si="385"/>
        <v>0</v>
      </c>
    </row>
    <row r="213" spans="64:454" x14ac:dyDescent="0.25">
      <c r="BL213">
        <v>211</v>
      </c>
      <c r="BM213">
        <v>67.900000000000006</v>
      </c>
      <c r="BN213">
        <f t="shared" si="386"/>
        <v>0.96582282146711484</v>
      </c>
      <c r="BO213">
        <f t="shared" si="387"/>
        <v>0</v>
      </c>
      <c r="BP213">
        <f t="shared" si="361"/>
        <v>4610.4100000000008</v>
      </c>
      <c r="DE213">
        <v>211</v>
      </c>
      <c r="DF213">
        <v>12</v>
      </c>
      <c r="DG213">
        <f t="shared" si="388"/>
        <v>0.54700586634879456</v>
      </c>
      <c r="DH213">
        <f t="shared" si="389"/>
        <v>0</v>
      </c>
      <c r="DI213">
        <f t="shared" si="362"/>
        <v>144</v>
      </c>
      <c r="EX213">
        <v>211</v>
      </c>
      <c r="EY213">
        <v>4</v>
      </c>
      <c r="EZ213">
        <f t="shared" si="390"/>
        <v>0.67940236418633926</v>
      </c>
      <c r="FA213">
        <f t="shared" si="391"/>
        <v>0</v>
      </c>
      <c r="FB213">
        <f t="shared" si="363"/>
        <v>16</v>
      </c>
      <c r="HI213">
        <v>211</v>
      </c>
      <c r="HJ213">
        <v>12</v>
      </c>
      <c r="HK213">
        <f t="shared" si="394"/>
        <v>0.75357142857142856</v>
      </c>
      <c r="HL213">
        <f t="shared" si="395"/>
        <v>0</v>
      </c>
      <c r="HM213">
        <f t="shared" si="365"/>
        <v>144</v>
      </c>
      <c r="HR213">
        <v>290</v>
      </c>
      <c r="HS213">
        <v>2903.3096875390347</v>
      </c>
      <c r="HT213" t="e">
        <f t="shared" si="396"/>
        <v>#DIV/0!</v>
      </c>
      <c r="HU213" t="e">
        <f t="shared" si="397"/>
        <v>#NUM!</v>
      </c>
      <c r="HV213" t="e">
        <f t="shared" si="366"/>
        <v>#NUM!</v>
      </c>
      <c r="IA213">
        <v>211</v>
      </c>
      <c r="IB213">
        <v>0</v>
      </c>
      <c r="IC213">
        <f t="shared" si="398"/>
        <v>0.32364539614019261</v>
      </c>
      <c r="ID213">
        <f t="shared" si="399"/>
        <v>0</v>
      </c>
      <c r="IE213">
        <f t="shared" si="367"/>
        <v>0</v>
      </c>
      <c r="IJ213">
        <v>211</v>
      </c>
      <c r="IK213">
        <v>-4.1000000000000085</v>
      </c>
      <c r="IL213">
        <f t="shared" si="400"/>
        <v>0.29391790233811754</v>
      </c>
      <c r="IM213">
        <f t="shared" si="401"/>
        <v>0</v>
      </c>
      <c r="IN213">
        <f t="shared" si="368"/>
        <v>16.81000000000007</v>
      </c>
      <c r="KK213">
        <v>211</v>
      </c>
      <c r="KL213">
        <v>1720</v>
      </c>
      <c r="KM213">
        <f t="shared" si="402"/>
        <v>1.1450376991106415</v>
      </c>
      <c r="KN213">
        <f t="shared" si="403"/>
        <v>1739.2309357277334</v>
      </c>
      <c r="KO213">
        <f t="shared" si="369"/>
        <v>369.82888896421173</v>
      </c>
      <c r="KT213">
        <v>211</v>
      </c>
      <c r="KU213">
        <v>-33.609803921568783</v>
      </c>
      <c r="KV213">
        <f t="shared" si="404"/>
        <v>0.44181576778500692</v>
      </c>
      <c r="KW213">
        <f t="shared" si="405"/>
        <v>0</v>
      </c>
      <c r="KX213">
        <f t="shared" si="370"/>
        <v>1129.6189196463004</v>
      </c>
      <c r="LC213">
        <v>211</v>
      </c>
      <c r="LD213">
        <v>4</v>
      </c>
      <c r="LE213">
        <f t="shared" si="406"/>
        <v>0.22587253493735021</v>
      </c>
      <c r="LF213">
        <f t="shared" si="407"/>
        <v>0</v>
      </c>
      <c r="LG213">
        <f t="shared" si="371"/>
        <v>16</v>
      </c>
      <c r="LP213">
        <f t="shared" si="372"/>
        <v>0</v>
      </c>
      <c r="LY213">
        <f t="shared" si="373"/>
        <v>0</v>
      </c>
      <c r="MH213">
        <f t="shared" si="374"/>
        <v>0</v>
      </c>
      <c r="MM213">
        <v>211</v>
      </c>
      <c r="MN213">
        <v>12</v>
      </c>
      <c r="MO213">
        <f t="shared" si="408"/>
        <v>0.92460831614649197</v>
      </c>
      <c r="MP213">
        <f t="shared" si="409"/>
        <v>0</v>
      </c>
      <c r="MQ213">
        <f t="shared" si="375"/>
        <v>144</v>
      </c>
      <c r="MZ213">
        <f t="shared" si="376"/>
        <v>0</v>
      </c>
      <c r="NI213">
        <f t="shared" si="377"/>
        <v>0</v>
      </c>
      <c r="NR213">
        <f t="shared" si="378"/>
        <v>0</v>
      </c>
      <c r="OA213">
        <f t="shared" si="379"/>
        <v>0</v>
      </c>
      <c r="OF213">
        <v>211</v>
      </c>
      <c r="OG213">
        <f>132-(136)</f>
        <v>-4</v>
      </c>
      <c r="OH213">
        <f t="shared" si="412"/>
        <v>0.27074362896359849</v>
      </c>
      <c r="OI213">
        <f t="shared" si="413"/>
        <v>0</v>
      </c>
      <c r="OJ213">
        <f t="shared" si="380"/>
        <v>16</v>
      </c>
      <c r="OO213">
        <v>211</v>
      </c>
      <c r="OP213">
        <v>0</v>
      </c>
      <c r="OQ213">
        <f t="shared" si="414"/>
        <v>0.27969718955263317</v>
      </c>
      <c r="OR213">
        <f t="shared" si="415"/>
        <v>0</v>
      </c>
      <c r="OS213">
        <f t="shared" si="381"/>
        <v>0</v>
      </c>
      <c r="PB213">
        <f t="shared" si="382"/>
        <v>0</v>
      </c>
      <c r="PK213">
        <f t="shared" si="383"/>
        <v>0</v>
      </c>
      <c r="QC213">
        <f t="shared" si="384"/>
        <v>0</v>
      </c>
      <c r="QL213">
        <f t="shared" si="385"/>
        <v>0</v>
      </c>
    </row>
    <row r="214" spans="64:454" x14ac:dyDescent="0.25">
      <c r="BL214">
        <v>212</v>
      </c>
      <c r="BM214">
        <v>71.900000000000006</v>
      </c>
      <c r="BN214">
        <f t="shared" si="386"/>
        <v>0.9704001808105609</v>
      </c>
      <c r="BO214">
        <f t="shared" si="387"/>
        <v>0</v>
      </c>
      <c r="BP214">
        <f t="shared" si="361"/>
        <v>5169.6100000000006</v>
      </c>
      <c r="DE214">
        <v>212</v>
      </c>
      <c r="DF214">
        <v>12</v>
      </c>
      <c r="DG214">
        <f t="shared" si="388"/>
        <v>0.54959831121300684</v>
      </c>
      <c r="DH214">
        <f t="shared" si="389"/>
        <v>0</v>
      </c>
      <c r="DI214">
        <f t="shared" si="362"/>
        <v>144</v>
      </c>
      <c r="EX214">
        <v>212</v>
      </c>
      <c r="EY214">
        <v>4</v>
      </c>
      <c r="EZ214">
        <f t="shared" si="390"/>
        <v>0.68262228060428398</v>
      </c>
      <c r="FA214">
        <f t="shared" si="391"/>
        <v>0</v>
      </c>
      <c r="FB214">
        <f t="shared" si="363"/>
        <v>16</v>
      </c>
      <c r="HI214">
        <v>212</v>
      </c>
      <c r="HJ214">
        <v>16.100000000000001</v>
      </c>
      <c r="HK214">
        <f t="shared" si="394"/>
        <v>0.75714285714285712</v>
      </c>
      <c r="HL214">
        <f t="shared" si="395"/>
        <v>0</v>
      </c>
      <c r="HM214">
        <f t="shared" si="365"/>
        <v>259.21000000000004</v>
      </c>
      <c r="HR214">
        <v>291</v>
      </c>
      <c r="HS214">
        <v>2950.5728292888853</v>
      </c>
      <c r="HT214" t="e">
        <f t="shared" si="396"/>
        <v>#DIV/0!</v>
      </c>
      <c r="HU214" t="e">
        <f t="shared" si="397"/>
        <v>#NUM!</v>
      </c>
      <c r="HV214" t="e">
        <f t="shared" si="366"/>
        <v>#NUM!</v>
      </c>
      <c r="IA214">
        <v>212</v>
      </c>
      <c r="IB214">
        <v>0</v>
      </c>
      <c r="IC214">
        <f t="shared" si="398"/>
        <v>0.32517926057687596</v>
      </c>
      <c r="ID214">
        <f t="shared" si="399"/>
        <v>0</v>
      </c>
      <c r="IE214">
        <f t="shared" si="367"/>
        <v>0</v>
      </c>
      <c r="IJ214">
        <v>212</v>
      </c>
      <c r="IK214">
        <v>-40.1</v>
      </c>
      <c r="IL214">
        <f t="shared" si="400"/>
        <v>0.29531087817858254</v>
      </c>
      <c r="IM214">
        <f t="shared" si="401"/>
        <v>0</v>
      </c>
      <c r="IN214">
        <f t="shared" si="368"/>
        <v>1608.0100000000002</v>
      </c>
      <c r="KK214">
        <v>212</v>
      </c>
      <c r="KL214">
        <v>1790</v>
      </c>
      <c r="KM214">
        <f t="shared" si="402"/>
        <v>1.1504644180637724</v>
      </c>
      <c r="KN214">
        <f t="shared" si="403"/>
        <v>1804.3058613550729</v>
      </c>
      <c r="KO214">
        <f t="shared" si="369"/>
        <v>204.65766911056883</v>
      </c>
      <c r="KT214">
        <v>212</v>
      </c>
      <c r="KU214">
        <v>-21.409803921568781</v>
      </c>
      <c r="KV214">
        <f t="shared" si="404"/>
        <v>0.44390968137640502</v>
      </c>
      <c r="KW214">
        <f t="shared" si="405"/>
        <v>0</v>
      </c>
      <c r="KX214">
        <f t="shared" si="370"/>
        <v>458.37970396002191</v>
      </c>
      <c r="LC214">
        <v>212</v>
      </c>
      <c r="LD214">
        <v>4</v>
      </c>
      <c r="LE214">
        <f t="shared" si="406"/>
        <v>0.22694302088492058</v>
      </c>
      <c r="LF214">
        <f t="shared" si="407"/>
        <v>0</v>
      </c>
      <c r="LG214">
        <f t="shared" si="371"/>
        <v>16</v>
      </c>
      <c r="LP214">
        <f t="shared" si="372"/>
        <v>0</v>
      </c>
      <c r="LY214">
        <f t="shared" si="373"/>
        <v>0</v>
      </c>
      <c r="MH214">
        <f t="shared" si="374"/>
        <v>0</v>
      </c>
      <c r="MM214">
        <v>212</v>
      </c>
      <c r="MN214">
        <v>12</v>
      </c>
      <c r="MO214">
        <f t="shared" si="408"/>
        <v>0.92899034608083553</v>
      </c>
      <c r="MP214">
        <f t="shared" si="409"/>
        <v>0</v>
      </c>
      <c r="MQ214">
        <f t="shared" si="375"/>
        <v>144</v>
      </c>
      <c r="MZ214">
        <f t="shared" si="376"/>
        <v>0</v>
      </c>
      <c r="NI214">
        <f t="shared" si="377"/>
        <v>0</v>
      </c>
      <c r="NR214">
        <f t="shared" si="378"/>
        <v>0</v>
      </c>
      <c r="OA214">
        <f t="shared" si="379"/>
        <v>0</v>
      </c>
      <c r="OF214">
        <v>212</v>
      </c>
      <c r="OG214">
        <f>180-(136)</f>
        <v>44</v>
      </c>
      <c r="OH214">
        <f t="shared" si="412"/>
        <v>0.27202677412456344</v>
      </c>
      <c r="OI214">
        <f t="shared" si="413"/>
        <v>0</v>
      </c>
      <c r="OJ214">
        <f t="shared" si="380"/>
        <v>1936</v>
      </c>
      <c r="OO214">
        <v>212</v>
      </c>
      <c r="OP214">
        <v>0</v>
      </c>
      <c r="OQ214">
        <f t="shared" si="414"/>
        <v>0.28102276865003906</v>
      </c>
      <c r="OR214">
        <f t="shared" si="415"/>
        <v>0</v>
      </c>
      <c r="OS214">
        <f t="shared" si="381"/>
        <v>0</v>
      </c>
      <c r="PB214">
        <f t="shared" si="382"/>
        <v>0</v>
      </c>
      <c r="PK214">
        <f t="shared" si="383"/>
        <v>0</v>
      </c>
      <c r="QC214">
        <f t="shared" si="384"/>
        <v>0</v>
      </c>
      <c r="QL214">
        <f t="shared" si="385"/>
        <v>0</v>
      </c>
    </row>
    <row r="215" spans="64:454" x14ac:dyDescent="0.25">
      <c r="BL215">
        <v>213</v>
      </c>
      <c r="BM215">
        <v>103.9</v>
      </c>
      <c r="BN215">
        <f t="shared" si="386"/>
        <v>0.97497754015400695</v>
      </c>
      <c r="BO215">
        <f t="shared" si="387"/>
        <v>0</v>
      </c>
      <c r="BP215">
        <f t="shared" si="361"/>
        <v>10795.210000000001</v>
      </c>
      <c r="DE215">
        <v>213</v>
      </c>
      <c r="DF215">
        <v>12</v>
      </c>
      <c r="DG215">
        <f t="shared" si="388"/>
        <v>0.55219075607721912</v>
      </c>
      <c r="DH215">
        <f t="shared" si="389"/>
        <v>0</v>
      </c>
      <c r="DI215">
        <f t="shared" si="362"/>
        <v>144</v>
      </c>
      <c r="EX215">
        <v>213</v>
      </c>
      <c r="EY215">
        <v>4</v>
      </c>
      <c r="EZ215">
        <f t="shared" si="390"/>
        <v>0.68584219702222871</v>
      </c>
      <c r="FA215">
        <f t="shared" si="391"/>
        <v>0</v>
      </c>
      <c r="FB215">
        <f t="shared" si="363"/>
        <v>16</v>
      </c>
      <c r="HI215">
        <v>213</v>
      </c>
      <c r="HJ215">
        <v>16.100000000000001</v>
      </c>
      <c r="HK215">
        <f t="shared" si="394"/>
        <v>0.76071428571428568</v>
      </c>
      <c r="HL215">
        <f t="shared" si="395"/>
        <v>0</v>
      </c>
      <c r="HM215">
        <f t="shared" si="365"/>
        <v>259.21000000000004</v>
      </c>
      <c r="HR215">
        <v>292</v>
      </c>
      <c r="HS215">
        <v>3090.8359710387358</v>
      </c>
      <c r="HT215" t="e">
        <f t="shared" si="396"/>
        <v>#DIV/0!</v>
      </c>
      <c r="HU215" t="e">
        <f t="shared" si="397"/>
        <v>#NUM!</v>
      </c>
      <c r="HV215" t="e">
        <f t="shared" si="366"/>
        <v>#NUM!</v>
      </c>
      <c r="IA215">
        <v>213</v>
      </c>
      <c r="IB215">
        <v>0</v>
      </c>
      <c r="IC215">
        <f t="shared" si="398"/>
        <v>0.32671312501355937</v>
      </c>
      <c r="ID215">
        <f t="shared" si="399"/>
        <v>0</v>
      </c>
      <c r="IE215">
        <f t="shared" si="367"/>
        <v>0</v>
      </c>
      <c r="IJ215">
        <v>213</v>
      </c>
      <c r="IK215">
        <v>-24.1</v>
      </c>
      <c r="IL215">
        <f t="shared" si="400"/>
        <v>0.29670385401904753</v>
      </c>
      <c r="IM215">
        <f t="shared" si="401"/>
        <v>0</v>
      </c>
      <c r="IN215">
        <f t="shared" si="368"/>
        <v>580.81000000000006</v>
      </c>
      <c r="KK215">
        <v>213</v>
      </c>
      <c r="KL215">
        <v>1900</v>
      </c>
      <c r="KM215">
        <f t="shared" si="402"/>
        <v>1.1558911370169034</v>
      </c>
      <c r="KN215">
        <f t="shared" si="403"/>
        <v>1869.3807869824127</v>
      </c>
      <c r="KO215">
        <f t="shared" si="369"/>
        <v>937.53620581638745</v>
      </c>
      <c r="KT215">
        <v>213</v>
      </c>
      <c r="KU215">
        <v>-73.309803921568772</v>
      </c>
      <c r="KV215">
        <f t="shared" si="404"/>
        <v>0.44600359496780317</v>
      </c>
      <c r="KW215">
        <f t="shared" si="405"/>
        <v>0</v>
      </c>
      <c r="KX215">
        <f t="shared" si="370"/>
        <v>5374.3273510188601</v>
      </c>
      <c r="LC215">
        <v>213</v>
      </c>
      <c r="LD215">
        <v>4</v>
      </c>
      <c r="LE215">
        <f t="shared" si="406"/>
        <v>0.22801350683249097</v>
      </c>
      <c r="LF215">
        <f t="shared" si="407"/>
        <v>0</v>
      </c>
      <c r="LG215">
        <f t="shared" si="371"/>
        <v>16</v>
      </c>
      <c r="LP215">
        <f t="shared" si="372"/>
        <v>0</v>
      </c>
      <c r="LY215">
        <f t="shared" si="373"/>
        <v>0</v>
      </c>
      <c r="MH215">
        <f t="shared" si="374"/>
        <v>0</v>
      </c>
      <c r="MM215">
        <v>213</v>
      </c>
      <c r="MN215">
        <v>32</v>
      </c>
      <c r="MO215">
        <f t="shared" si="408"/>
        <v>0.93337237601517908</v>
      </c>
      <c r="MP215">
        <f t="shared" si="409"/>
        <v>0</v>
      </c>
      <c r="MQ215">
        <f t="shared" si="375"/>
        <v>1024</v>
      </c>
      <c r="MZ215">
        <f t="shared" si="376"/>
        <v>0</v>
      </c>
      <c r="NI215">
        <f t="shared" si="377"/>
        <v>0</v>
      </c>
      <c r="NR215">
        <f t="shared" si="378"/>
        <v>0</v>
      </c>
      <c r="OA215">
        <f t="shared" si="379"/>
        <v>0</v>
      </c>
      <c r="OF215">
        <v>213</v>
      </c>
      <c r="OG215">
        <f>128-(136)</f>
        <v>-8</v>
      </c>
      <c r="OH215">
        <f t="shared" si="412"/>
        <v>0.27330991928552834</v>
      </c>
      <c r="OI215">
        <f t="shared" si="413"/>
        <v>0</v>
      </c>
      <c r="OJ215">
        <f t="shared" si="380"/>
        <v>64</v>
      </c>
      <c r="OO215">
        <v>213</v>
      </c>
      <c r="OP215">
        <v>0</v>
      </c>
      <c r="OQ215">
        <f t="shared" si="414"/>
        <v>0.28234834774744488</v>
      </c>
      <c r="OR215">
        <f t="shared" si="415"/>
        <v>0</v>
      </c>
      <c r="OS215">
        <f t="shared" si="381"/>
        <v>0</v>
      </c>
      <c r="PB215">
        <f t="shared" si="382"/>
        <v>0</v>
      </c>
      <c r="PK215">
        <f t="shared" si="383"/>
        <v>0</v>
      </c>
      <c r="QC215">
        <f t="shared" si="384"/>
        <v>0</v>
      </c>
      <c r="QL215">
        <f t="shared" si="385"/>
        <v>0</v>
      </c>
    </row>
    <row r="216" spans="64:454" x14ac:dyDescent="0.25">
      <c r="BL216">
        <v>214</v>
      </c>
      <c r="BM216">
        <v>123.9</v>
      </c>
      <c r="BN216">
        <f t="shared" si="386"/>
        <v>0.979554899497453</v>
      </c>
      <c r="BO216">
        <f t="shared" si="387"/>
        <v>0</v>
      </c>
      <c r="BP216">
        <f t="shared" si="361"/>
        <v>15351.210000000001</v>
      </c>
      <c r="DE216">
        <v>214</v>
      </c>
      <c r="DF216">
        <v>12</v>
      </c>
      <c r="DG216">
        <f t="shared" si="388"/>
        <v>0.55478320094143152</v>
      </c>
      <c r="DH216">
        <f t="shared" si="389"/>
        <v>0</v>
      </c>
      <c r="DI216">
        <f t="shared" si="362"/>
        <v>144</v>
      </c>
      <c r="EX216">
        <v>214</v>
      </c>
      <c r="EY216">
        <v>0</v>
      </c>
      <c r="EZ216">
        <f t="shared" si="390"/>
        <v>0.68906211344017343</v>
      </c>
      <c r="FA216">
        <f t="shared" si="391"/>
        <v>0</v>
      </c>
      <c r="FB216">
        <f t="shared" si="363"/>
        <v>0</v>
      </c>
      <c r="HI216">
        <v>214</v>
      </c>
      <c r="HJ216">
        <v>16.100000000000001</v>
      </c>
      <c r="HK216">
        <f t="shared" si="394"/>
        <v>0.76428571428571423</v>
      </c>
      <c r="HL216">
        <f t="shared" si="395"/>
        <v>0</v>
      </c>
      <c r="HM216">
        <f t="shared" si="365"/>
        <v>259.21000000000004</v>
      </c>
      <c r="HR216">
        <v>293</v>
      </c>
      <c r="HS216">
        <v>3175.0991127885882</v>
      </c>
      <c r="HT216" t="e">
        <f t="shared" si="396"/>
        <v>#DIV/0!</v>
      </c>
      <c r="HU216" t="e">
        <f t="shared" si="397"/>
        <v>#NUM!</v>
      </c>
      <c r="HV216" t="e">
        <f t="shared" si="366"/>
        <v>#NUM!</v>
      </c>
      <c r="IA216">
        <v>214</v>
      </c>
      <c r="IB216">
        <v>0</v>
      </c>
      <c r="IC216">
        <f t="shared" si="398"/>
        <v>0.32824698945024272</v>
      </c>
      <c r="ID216">
        <f t="shared" si="399"/>
        <v>0</v>
      </c>
      <c r="IE216">
        <f t="shared" si="367"/>
        <v>0</v>
      </c>
      <c r="IJ216">
        <v>214</v>
      </c>
      <c r="IK216">
        <v>-24.1</v>
      </c>
      <c r="IL216">
        <f t="shared" si="400"/>
        <v>0.29809682985951258</v>
      </c>
      <c r="IM216">
        <f t="shared" si="401"/>
        <v>0</v>
      </c>
      <c r="IN216">
        <f t="shared" si="368"/>
        <v>580.81000000000006</v>
      </c>
      <c r="KK216">
        <v>214</v>
      </c>
      <c r="KL216">
        <v>1890</v>
      </c>
      <c r="KM216">
        <f t="shared" si="402"/>
        <v>1.1613178559700343</v>
      </c>
      <c r="KN216">
        <f t="shared" si="403"/>
        <v>1934.4557126097523</v>
      </c>
      <c r="KO216">
        <f t="shared" si="369"/>
        <v>1976.3103836408857</v>
      </c>
      <c r="KT216">
        <v>214</v>
      </c>
      <c r="KU216">
        <v>-45.209803921568778</v>
      </c>
      <c r="KV216">
        <f t="shared" si="404"/>
        <v>0.44809750855920133</v>
      </c>
      <c r="KW216">
        <f t="shared" si="405"/>
        <v>0</v>
      </c>
      <c r="KX216">
        <f t="shared" si="370"/>
        <v>2043.9263706266956</v>
      </c>
      <c r="LC216">
        <v>214</v>
      </c>
      <c r="LD216">
        <v>0</v>
      </c>
      <c r="LE216">
        <f t="shared" si="406"/>
        <v>0.22908399278006134</v>
      </c>
      <c r="LF216">
        <f t="shared" si="407"/>
        <v>0</v>
      </c>
      <c r="LG216">
        <f t="shared" si="371"/>
        <v>0</v>
      </c>
      <c r="LP216">
        <f t="shared" si="372"/>
        <v>0</v>
      </c>
      <c r="LY216">
        <f t="shared" si="373"/>
        <v>0</v>
      </c>
      <c r="MH216">
        <f t="shared" si="374"/>
        <v>0</v>
      </c>
      <c r="MM216">
        <v>214</v>
      </c>
      <c r="MN216">
        <v>28</v>
      </c>
      <c r="MO216">
        <f t="shared" si="408"/>
        <v>0.93775440594952264</v>
      </c>
      <c r="MP216">
        <f t="shared" si="409"/>
        <v>0</v>
      </c>
      <c r="MQ216">
        <f t="shared" si="375"/>
        <v>784</v>
      </c>
      <c r="MZ216">
        <f t="shared" si="376"/>
        <v>0</v>
      </c>
      <c r="NI216">
        <f t="shared" si="377"/>
        <v>0</v>
      </c>
      <c r="NR216">
        <f t="shared" si="378"/>
        <v>0</v>
      </c>
      <c r="OA216">
        <f t="shared" si="379"/>
        <v>0</v>
      </c>
      <c r="OF216">
        <v>214</v>
      </c>
      <c r="OG216">
        <f>124-(136)</f>
        <v>-12</v>
      </c>
      <c r="OH216">
        <f t="shared" si="412"/>
        <v>0.27459306444649328</v>
      </c>
      <c r="OI216">
        <f t="shared" si="413"/>
        <v>0</v>
      </c>
      <c r="OJ216">
        <f t="shared" si="380"/>
        <v>144</v>
      </c>
      <c r="OO216">
        <v>214</v>
      </c>
      <c r="OP216">
        <v>0</v>
      </c>
      <c r="OQ216">
        <f t="shared" si="414"/>
        <v>0.28367392684485071</v>
      </c>
      <c r="OR216">
        <f t="shared" si="415"/>
        <v>0</v>
      </c>
      <c r="OS216">
        <f t="shared" si="381"/>
        <v>0</v>
      </c>
      <c r="PB216">
        <f t="shared" si="382"/>
        <v>0</v>
      </c>
      <c r="PK216">
        <f t="shared" si="383"/>
        <v>0</v>
      </c>
      <c r="QC216">
        <f t="shared" si="384"/>
        <v>0</v>
      </c>
      <c r="QL216">
        <f t="shared" si="385"/>
        <v>0</v>
      </c>
    </row>
    <row r="217" spans="64:454" x14ac:dyDescent="0.25">
      <c r="BL217">
        <v>215</v>
      </c>
      <c r="BM217">
        <v>132.9</v>
      </c>
      <c r="BN217">
        <f t="shared" si="386"/>
        <v>0.98413225884089905</v>
      </c>
      <c r="BO217">
        <f t="shared" si="387"/>
        <v>0</v>
      </c>
      <c r="BP217">
        <f t="shared" si="361"/>
        <v>17662.41</v>
      </c>
      <c r="DE217">
        <v>215</v>
      </c>
      <c r="DF217">
        <v>12</v>
      </c>
      <c r="DG217">
        <f t="shared" si="388"/>
        <v>0.5573756458056438</v>
      </c>
      <c r="DH217">
        <f t="shared" si="389"/>
        <v>0</v>
      </c>
      <c r="DI217">
        <f t="shared" si="362"/>
        <v>144</v>
      </c>
      <c r="EX217">
        <v>215</v>
      </c>
      <c r="EY217">
        <v>4</v>
      </c>
      <c r="EZ217">
        <f t="shared" si="390"/>
        <v>0.69228202985811815</v>
      </c>
      <c r="FA217">
        <f t="shared" si="391"/>
        <v>0</v>
      </c>
      <c r="FB217">
        <f t="shared" si="363"/>
        <v>16</v>
      </c>
      <c r="HI217">
        <v>215</v>
      </c>
      <c r="HJ217">
        <v>16.100000000000001</v>
      </c>
      <c r="HK217">
        <f t="shared" si="394"/>
        <v>0.7678571428571429</v>
      </c>
      <c r="HL217">
        <f t="shared" si="395"/>
        <v>0</v>
      </c>
      <c r="HM217">
        <f t="shared" si="365"/>
        <v>259.21000000000004</v>
      </c>
      <c r="HR217">
        <v>294</v>
      </c>
      <c r="HS217">
        <v>3213.8622545384387</v>
      </c>
      <c r="HT217" t="e">
        <f t="shared" si="396"/>
        <v>#DIV/0!</v>
      </c>
      <c r="HU217" t="e">
        <f t="shared" si="397"/>
        <v>#NUM!</v>
      </c>
      <c r="HV217" t="e">
        <f t="shared" si="366"/>
        <v>#NUM!</v>
      </c>
      <c r="IA217">
        <v>215</v>
      </c>
      <c r="IB217">
        <v>4</v>
      </c>
      <c r="IC217">
        <f t="shared" si="398"/>
        <v>0.32978085388692613</v>
      </c>
      <c r="ID217">
        <f t="shared" si="399"/>
        <v>0</v>
      </c>
      <c r="IE217">
        <f t="shared" si="367"/>
        <v>16</v>
      </c>
      <c r="IJ217">
        <v>215</v>
      </c>
      <c r="IK217">
        <v>-20.100000000000001</v>
      </c>
      <c r="IL217">
        <f t="shared" si="400"/>
        <v>0.29948980569997757</v>
      </c>
      <c r="IM217">
        <f t="shared" si="401"/>
        <v>0</v>
      </c>
      <c r="IN217">
        <f t="shared" si="368"/>
        <v>404.01000000000005</v>
      </c>
      <c r="KK217">
        <v>215</v>
      </c>
      <c r="KL217">
        <v>1950</v>
      </c>
      <c r="KM217">
        <f t="shared" si="402"/>
        <v>1.1667445749231655</v>
      </c>
      <c r="KN217">
        <f t="shared" si="403"/>
        <v>1999.530638237092</v>
      </c>
      <c r="KO217">
        <f t="shared" si="369"/>
        <v>2453.2841241736837</v>
      </c>
      <c r="KT217">
        <v>215</v>
      </c>
      <c r="KU217">
        <v>-41.209803921568778</v>
      </c>
      <c r="KV217">
        <f t="shared" si="404"/>
        <v>0.45019142215059943</v>
      </c>
      <c r="KW217">
        <f t="shared" si="405"/>
        <v>0</v>
      </c>
      <c r="KX217">
        <f t="shared" si="370"/>
        <v>1698.2479392541454</v>
      </c>
      <c r="LC217">
        <v>215</v>
      </c>
      <c r="LD217">
        <v>16</v>
      </c>
      <c r="LE217">
        <f t="shared" si="406"/>
        <v>0.23015447872763173</v>
      </c>
      <c r="LF217">
        <f t="shared" si="407"/>
        <v>0</v>
      </c>
      <c r="LG217">
        <f t="shared" si="371"/>
        <v>256</v>
      </c>
      <c r="LP217">
        <f t="shared" si="372"/>
        <v>0</v>
      </c>
      <c r="LY217">
        <f t="shared" si="373"/>
        <v>0</v>
      </c>
      <c r="MH217">
        <f t="shared" si="374"/>
        <v>0</v>
      </c>
      <c r="MM217">
        <v>215</v>
      </c>
      <c r="MN217">
        <v>16</v>
      </c>
      <c r="MO217">
        <f t="shared" si="408"/>
        <v>0.9421364358838662</v>
      </c>
      <c r="MP217">
        <f t="shared" si="409"/>
        <v>0</v>
      </c>
      <c r="MQ217">
        <f t="shared" si="375"/>
        <v>256</v>
      </c>
      <c r="MZ217">
        <f t="shared" si="376"/>
        <v>0</v>
      </c>
      <c r="NI217">
        <f t="shared" si="377"/>
        <v>0</v>
      </c>
      <c r="NR217">
        <f t="shared" si="378"/>
        <v>0</v>
      </c>
      <c r="OA217">
        <f t="shared" si="379"/>
        <v>0</v>
      </c>
      <c r="OF217">
        <v>215</v>
      </c>
      <c r="OG217">
        <f>128-(136)</f>
        <v>-8</v>
      </c>
      <c r="OH217">
        <f t="shared" si="412"/>
        <v>0.27587620960745818</v>
      </c>
      <c r="OI217">
        <f t="shared" si="413"/>
        <v>0</v>
      </c>
      <c r="OJ217">
        <f t="shared" si="380"/>
        <v>64</v>
      </c>
      <c r="OO217">
        <v>215</v>
      </c>
      <c r="OP217">
        <v>0</v>
      </c>
      <c r="OQ217">
        <f t="shared" si="414"/>
        <v>0.28499950594225659</v>
      </c>
      <c r="OR217">
        <f t="shared" si="415"/>
        <v>0</v>
      </c>
      <c r="OS217">
        <f t="shared" si="381"/>
        <v>0</v>
      </c>
      <c r="PB217">
        <f t="shared" si="382"/>
        <v>0</v>
      </c>
      <c r="PK217">
        <f t="shared" si="383"/>
        <v>0</v>
      </c>
      <c r="QC217">
        <f t="shared" si="384"/>
        <v>0</v>
      </c>
      <c r="QL217">
        <f t="shared" si="385"/>
        <v>0</v>
      </c>
    </row>
    <row r="218" spans="64:454" x14ac:dyDescent="0.25">
      <c r="BL218">
        <v>216</v>
      </c>
      <c r="BM218">
        <v>140.9</v>
      </c>
      <c r="BN218">
        <f t="shared" si="386"/>
        <v>0.98870961818434511</v>
      </c>
      <c r="BO218">
        <f t="shared" si="387"/>
        <v>0</v>
      </c>
      <c r="BP218">
        <f t="shared" si="361"/>
        <v>19852.810000000001</v>
      </c>
      <c r="DE218">
        <v>216</v>
      </c>
      <c r="DF218">
        <v>12</v>
      </c>
      <c r="DG218">
        <f t="shared" si="388"/>
        <v>0.55996809066985609</v>
      </c>
      <c r="DH218">
        <f t="shared" si="389"/>
        <v>0</v>
      </c>
      <c r="DI218">
        <f t="shared" si="362"/>
        <v>144</v>
      </c>
      <c r="EX218">
        <v>216</v>
      </c>
      <c r="EY218">
        <v>0</v>
      </c>
      <c r="EZ218">
        <f t="shared" si="390"/>
        <v>0.69550194627606288</v>
      </c>
      <c r="FA218">
        <f t="shared" si="391"/>
        <v>0</v>
      </c>
      <c r="FB218">
        <f t="shared" si="363"/>
        <v>0</v>
      </c>
      <c r="HI218">
        <v>216</v>
      </c>
      <c r="HJ218">
        <v>16.100000000000001</v>
      </c>
      <c r="HK218">
        <f t="shared" si="394"/>
        <v>0.77142857142857146</v>
      </c>
      <c r="HL218">
        <f t="shared" si="395"/>
        <v>0</v>
      </c>
      <c r="HM218">
        <f t="shared" si="365"/>
        <v>259.21000000000004</v>
      </c>
      <c r="HR218">
        <v>295</v>
      </c>
      <c r="HS218">
        <v>3250.6253962882893</v>
      </c>
      <c r="HT218" t="e">
        <f t="shared" si="396"/>
        <v>#DIV/0!</v>
      </c>
      <c r="HU218" t="e">
        <f t="shared" si="397"/>
        <v>#NUM!</v>
      </c>
      <c r="HV218" t="e">
        <f t="shared" si="366"/>
        <v>#NUM!</v>
      </c>
      <c r="IA218">
        <v>216</v>
      </c>
      <c r="IB218">
        <v>0</v>
      </c>
      <c r="IC218">
        <f t="shared" si="398"/>
        <v>0.33131471832360948</v>
      </c>
      <c r="ID218">
        <f t="shared" si="399"/>
        <v>0</v>
      </c>
      <c r="IE218">
        <f t="shared" si="367"/>
        <v>0</v>
      </c>
      <c r="IJ218">
        <v>216</v>
      </c>
      <c r="IK218">
        <v>-24.1</v>
      </c>
      <c r="IL218">
        <f t="shared" si="400"/>
        <v>0.30088278154044257</v>
      </c>
      <c r="IM218">
        <f t="shared" si="401"/>
        <v>0</v>
      </c>
      <c r="IN218">
        <f t="shared" si="368"/>
        <v>580.81000000000006</v>
      </c>
      <c r="KK218">
        <v>216</v>
      </c>
      <c r="KL218">
        <v>2040</v>
      </c>
      <c r="KM218">
        <f t="shared" si="402"/>
        <v>1.1721712938762965</v>
      </c>
      <c r="KN218">
        <f t="shared" si="403"/>
        <v>2064.6055638644316</v>
      </c>
      <c r="KO218">
        <f t="shared" si="369"/>
        <v>605.4337730866215</v>
      </c>
      <c r="KT218">
        <v>216</v>
      </c>
      <c r="KU218">
        <v>10.590196078431219</v>
      </c>
      <c r="KV218">
        <f t="shared" si="404"/>
        <v>0.45228533574199759</v>
      </c>
      <c r="KW218">
        <f t="shared" si="405"/>
        <v>0</v>
      </c>
      <c r="KX218">
        <f t="shared" si="370"/>
        <v>112.15225297961997</v>
      </c>
      <c r="LC218">
        <v>216</v>
      </c>
      <c r="LD218">
        <v>21</v>
      </c>
      <c r="LE218">
        <f t="shared" si="406"/>
        <v>0.23122496467520209</v>
      </c>
      <c r="LF218">
        <f t="shared" si="407"/>
        <v>0</v>
      </c>
      <c r="LG218">
        <f t="shared" si="371"/>
        <v>441</v>
      </c>
      <c r="LP218">
        <f t="shared" si="372"/>
        <v>0</v>
      </c>
      <c r="LY218">
        <f t="shared" si="373"/>
        <v>0</v>
      </c>
      <c r="MH218">
        <f t="shared" si="374"/>
        <v>0</v>
      </c>
      <c r="MM218">
        <v>216</v>
      </c>
      <c r="MN218">
        <v>32</v>
      </c>
      <c r="MO218">
        <f t="shared" si="408"/>
        <v>0.94651846581820975</v>
      </c>
      <c r="MP218">
        <f t="shared" si="409"/>
        <v>0</v>
      </c>
      <c r="MQ218">
        <f t="shared" si="375"/>
        <v>1024</v>
      </c>
      <c r="MZ218">
        <f t="shared" si="376"/>
        <v>0</v>
      </c>
      <c r="NI218">
        <f t="shared" si="377"/>
        <v>0</v>
      </c>
      <c r="NR218">
        <f t="shared" si="378"/>
        <v>0</v>
      </c>
      <c r="OA218">
        <f t="shared" si="379"/>
        <v>0</v>
      </c>
      <c r="OF218">
        <v>216</v>
      </c>
      <c r="OG218">
        <f>128-(136)</f>
        <v>-8</v>
      </c>
      <c r="OH218">
        <f t="shared" si="412"/>
        <v>0.27715935476842313</v>
      </c>
      <c r="OI218">
        <f t="shared" si="413"/>
        <v>0</v>
      </c>
      <c r="OJ218">
        <f t="shared" si="380"/>
        <v>64</v>
      </c>
      <c r="OO218">
        <v>216</v>
      </c>
      <c r="OP218">
        <v>0</v>
      </c>
      <c r="OQ218">
        <f t="shared" si="414"/>
        <v>0.28632508503966242</v>
      </c>
      <c r="OR218">
        <f t="shared" si="415"/>
        <v>0</v>
      </c>
      <c r="OS218">
        <f t="shared" si="381"/>
        <v>0</v>
      </c>
      <c r="PB218">
        <f t="shared" si="382"/>
        <v>0</v>
      </c>
      <c r="PK218">
        <f t="shared" si="383"/>
        <v>0</v>
      </c>
      <c r="QC218">
        <f t="shared" si="384"/>
        <v>0</v>
      </c>
      <c r="QL218">
        <f t="shared" si="385"/>
        <v>0</v>
      </c>
    </row>
    <row r="219" spans="64:454" x14ac:dyDescent="0.25">
      <c r="BL219">
        <v>217</v>
      </c>
      <c r="BM219">
        <v>147.9</v>
      </c>
      <c r="BN219">
        <f t="shared" si="386"/>
        <v>0.99328697752779116</v>
      </c>
      <c r="BO219">
        <f t="shared" si="387"/>
        <v>0</v>
      </c>
      <c r="BP219">
        <f t="shared" si="361"/>
        <v>21874.410000000003</v>
      </c>
      <c r="DE219">
        <v>217</v>
      </c>
      <c r="DF219">
        <v>12</v>
      </c>
      <c r="DG219">
        <f t="shared" si="388"/>
        <v>0.56256053553406837</v>
      </c>
      <c r="DH219">
        <f t="shared" si="389"/>
        <v>0</v>
      </c>
      <c r="DI219">
        <f t="shared" si="362"/>
        <v>144</v>
      </c>
      <c r="EX219">
        <v>217</v>
      </c>
      <c r="EY219">
        <v>4</v>
      </c>
      <c r="EZ219">
        <f t="shared" si="390"/>
        <v>0.6987218626940076</v>
      </c>
      <c r="FA219">
        <f t="shared" si="391"/>
        <v>0</v>
      </c>
      <c r="FB219">
        <f t="shared" si="363"/>
        <v>16</v>
      </c>
      <c r="HI219">
        <v>217</v>
      </c>
      <c r="HJ219">
        <v>16.100000000000001</v>
      </c>
      <c r="HK219">
        <f t="shared" si="394"/>
        <v>0.77500000000000002</v>
      </c>
      <c r="HL219">
        <f t="shared" si="395"/>
        <v>0</v>
      </c>
      <c r="HM219">
        <f t="shared" si="365"/>
        <v>259.21000000000004</v>
      </c>
      <c r="HR219">
        <v>296</v>
      </c>
      <c r="HS219">
        <v>3317.8885380381398</v>
      </c>
      <c r="HT219" t="e">
        <f t="shared" si="396"/>
        <v>#DIV/0!</v>
      </c>
      <c r="HU219" t="e">
        <f t="shared" si="397"/>
        <v>#NUM!</v>
      </c>
      <c r="HV219" t="e">
        <f t="shared" si="366"/>
        <v>#NUM!</v>
      </c>
      <c r="IA219">
        <v>217</v>
      </c>
      <c r="IB219">
        <v>4</v>
      </c>
      <c r="IC219">
        <f t="shared" si="398"/>
        <v>0.33284858276029289</v>
      </c>
      <c r="ID219">
        <f t="shared" si="399"/>
        <v>0</v>
      </c>
      <c r="IE219">
        <f t="shared" si="367"/>
        <v>16</v>
      </c>
      <c r="IJ219">
        <v>217</v>
      </c>
      <c r="IK219">
        <v>-24.1</v>
      </c>
      <c r="IL219">
        <f t="shared" si="400"/>
        <v>0.30227575738090762</v>
      </c>
      <c r="IM219">
        <f t="shared" si="401"/>
        <v>0</v>
      </c>
      <c r="IN219">
        <f t="shared" si="368"/>
        <v>580.81000000000006</v>
      </c>
      <c r="KK219">
        <v>217</v>
      </c>
      <c r="KL219">
        <v>2050</v>
      </c>
      <c r="KM219">
        <f t="shared" si="402"/>
        <v>1.1775980128294274</v>
      </c>
      <c r="KN219">
        <f t="shared" si="403"/>
        <v>2129.6804894917714</v>
      </c>
      <c r="KO219">
        <f t="shared" si="369"/>
        <v>6348.9804056482872</v>
      </c>
      <c r="KT219">
        <v>217</v>
      </c>
      <c r="KU219">
        <v>-37.209803921568778</v>
      </c>
      <c r="KV219">
        <f t="shared" si="404"/>
        <v>0.45437924933339574</v>
      </c>
      <c r="KW219">
        <f t="shared" si="405"/>
        <v>0</v>
      </c>
      <c r="KX219">
        <f t="shared" si="370"/>
        <v>1384.5695078815952</v>
      </c>
      <c r="LC219">
        <v>217</v>
      </c>
      <c r="LD219">
        <v>21</v>
      </c>
      <c r="LE219">
        <f t="shared" si="406"/>
        <v>0.23229545062277249</v>
      </c>
      <c r="LF219">
        <f t="shared" si="407"/>
        <v>0</v>
      </c>
      <c r="LG219">
        <f t="shared" si="371"/>
        <v>441</v>
      </c>
      <c r="LP219">
        <f t="shared" si="372"/>
        <v>0</v>
      </c>
      <c r="LY219">
        <f t="shared" si="373"/>
        <v>0</v>
      </c>
      <c r="MH219">
        <f t="shared" si="374"/>
        <v>0</v>
      </c>
      <c r="MM219">
        <v>217</v>
      </c>
      <c r="MN219">
        <v>36</v>
      </c>
      <c r="MO219">
        <f t="shared" si="408"/>
        <v>0.95090049575255342</v>
      </c>
      <c r="MP219">
        <f t="shared" si="409"/>
        <v>0</v>
      </c>
      <c r="MQ219">
        <f t="shared" si="375"/>
        <v>1296</v>
      </c>
      <c r="MZ219">
        <f t="shared" si="376"/>
        <v>0</v>
      </c>
      <c r="NI219">
        <f t="shared" si="377"/>
        <v>0</v>
      </c>
      <c r="NR219">
        <f t="shared" si="378"/>
        <v>0</v>
      </c>
      <c r="OA219">
        <f t="shared" si="379"/>
        <v>0</v>
      </c>
      <c r="OF219">
        <v>217</v>
      </c>
      <c r="OG219">
        <f>128-(136)</f>
        <v>-8</v>
      </c>
      <c r="OH219">
        <f t="shared" si="412"/>
        <v>0.27844249992938802</v>
      </c>
      <c r="OI219">
        <f t="shared" si="413"/>
        <v>0</v>
      </c>
      <c r="OJ219">
        <f t="shared" si="380"/>
        <v>64</v>
      </c>
      <c r="OO219">
        <v>217</v>
      </c>
      <c r="OP219">
        <v>0</v>
      </c>
      <c r="OQ219">
        <f t="shared" si="414"/>
        <v>0.28765066413706825</v>
      </c>
      <c r="OR219">
        <f t="shared" si="415"/>
        <v>0</v>
      </c>
      <c r="OS219">
        <f t="shared" si="381"/>
        <v>0</v>
      </c>
      <c r="PB219">
        <f t="shared" si="382"/>
        <v>0</v>
      </c>
      <c r="PK219">
        <f t="shared" si="383"/>
        <v>0</v>
      </c>
      <c r="QC219">
        <f t="shared" si="384"/>
        <v>0</v>
      </c>
      <c r="QL219">
        <f t="shared" si="385"/>
        <v>0</v>
      </c>
    </row>
    <row r="220" spans="64:454" x14ac:dyDescent="0.25">
      <c r="BL220">
        <v>218</v>
      </c>
      <c r="BM220">
        <v>160.9</v>
      </c>
      <c r="BN220">
        <f t="shared" si="386"/>
        <v>0.99786433687123721</v>
      </c>
      <c r="BO220">
        <f t="shared" si="387"/>
        <v>0</v>
      </c>
      <c r="BP220">
        <f t="shared" si="361"/>
        <v>25888.81</v>
      </c>
      <c r="DE220">
        <v>218</v>
      </c>
      <c r="DF220">
        <v>12</v>
      </c>
      <c r="DG220">
        <f t="shared" si="388"/>
        <v>0.56515298039828066</v>
      </c>
      <c r="DH220">
        <f t="shared" si="389"/>
        <v>0</v>
      </c>
      <c r="DI220">
        <f t="shared" si="362"/>
        <v>144</v>
      </c>
      <c r="EX220">
        <v>218</v>
      </c>
      <c r="EY220">
        <v>0</v>
      </c>
      <c r="EZ220">
        <f t="shared" si="390"/>
        <v>0.70194177911195232</v>
      </c>
      <c r="FA220">
        <f t="shared" si="391"/>
        <v>0</v>
      </c>
      <c r="FB220">
        <f t="shared" si="363"/>
        <v>0</v>
      </c>
      <c r="HI220">
        <v>218</v>
      </c>
      <c r="HJ220">
        <v>16.100000000000001</v>
      </c>
      <c r="HK220">
        <f t="shared" si="394"/>
        <v>0.77857142857142858</v>
      </c>
      <c r="HL220">
        <f t="shared" si="395"/>
        <v>0</v>
      </c>
      <c r="HM220">
        <f t="shared" si="365"/>
        <v>259.21000000000004</v>
      </c>
      <c r="HR220">
        <v>297</v>
      </c>
      <c r="HS220">
        <v>3355.1516797879922</v>
      </c>
      <c r="HT220" t="e">
        <f t="shared" si="396"/>
        <v>#DIV/0!</v>
      </c>
      <c r="HU220" t="e">
        <f t="shared" si="397"/>
        <v>#NUM!</v>
      </c>
      <c r="HV220" t="e">
        <f t="shared" si="366"/>
        <v>#NUM!</v>
      </c>
      <c r="IA220">
        <v>218</v>
      </c>
      <c r="IB220">
        <v>4</v>
      </c>
      <c r="IC220">
        <f t="shared" si="398"/>
        <v>0.33438244719697624</v>
      </c>
      <c r="ID220">
        <f t="shared" si="399"/>
        <v>0</v>
      </c>
      <c r="IE220">
        <f t="shared" si="367"/>
        <v>16</v>
      </c>
      <c r="IJ220">
        <v>218</v>
      </c>
      <c r="IK220">
        <v>-20.100000000000001</v>
      </c>
      <c r="IL220">
        <f t="shared" si="400"/>
        <v>0.30366873322137261</v>
      </c>
      <c r="IM220">
        <f t="shared" si="401"/>
        <v>0</v>
      </c>
      <c r="IN220">
        <f t="shared" si="368"/>
        <v>404.01000000000005</v>
      </c>
      <c r="KK220">
        <v>218</v>
      </c>
      <c r="KL220">
        <v>2150</v>
      </c>
      <c r="KM220">
        <f t="shared" si="402"/>
        <v>1.1830247317825584</v>
      </c>
      <c r="KN220">
        <f t="shared" si="403"/>
        <v>2194.7554151191107</v>
      </c>
      <c r="KO220">
        <f t="shared" si="369"/>
        <v>2003.0471824839221</v>
      </c>
      <c r="KT220">
        <v>218</v>
      </c>
      <c r="KU220">
        <v>-21.409803921568781</v>
      </c>
      <c r="KV220">
        <f t="shared" si="404"/>
        <v>0.45647316292479384</v>
      </c>
      <c r="KW220">
        <f t="shared" si="405"/>
        <v>0</v>
      </c>
      <c r="KX220">
        <f t="shared" si="370"/>
        <v>458.37970396002191</v>
      </c>
      <c r="LC220">
        <v>218</v>
      </c>
      <c r="LD220">
        <v>8</v>
      </c>
      <c r="LE220">
        <f t="shared" si="406"/>
        <v>0.23336593657034285</v>
      </c>
      <c r="LF220">
        <f t="shared" si="407"/>
        <v>0</v>
      </c>
      <c r="LG220">
        <f t="shared" si="371"/>
        <v>64</v>
      </c>
      <c r="LP220">
        <f t="shared" si="372"/>
        <v>0</v>
      </c>
      <c r="LY220">
        <f t="shared" si="373"/>
        <v>0</v>
      </c>
      <c r="MH220">
        <f t="shared" si="374"/>
        <v>0</v>
      </c>
      <c r="MM220">
        <v>218</v>
      </c>
      <c r="MN220">
        <v>36</v>
      </c>
      <c r="MO220">
        <f t="shared" si="408"/>
        <v>0.95528252568689698</v>
      </c>
      <c r="MP220">
        <f t="shared" si="409"/>
        <v>0</v>
      </c>
      <c r="MQ220">
        <f t="shared" si="375"/>
        <v>1296</v>
      </c>
      <c r="MZ220">
        <f t="shared" si="376"/>
        <v>0</v>
      </c>
      <c r="NI220">
        <f t="shared" si="377"/>
        <v>0</v>
      </c>
      <c r="NR220">
        <f t="shared" si="378"/>
        <v>0</v>
      </c>
      <c r="OA220">
        <f t="shared" si="379"/>
        <v>0</v>
      </c>
      <c r="OF220">
        <v>218</v>
      </c>
      <c r="OG220">
        <f>132-(136)</f>
        <v>-4</v>
      </c>
      <c r="OH220">
        <f t="shared" si="412"/>
        <v>0.27972564509035297</v>
      </c>
      <c r="OI220">
        <f t="shared" si="413"/>
        <v>0</v>
      </c>
      <c r="OJ220">
        <f t="shared" si="380"/>
        <v>16</v>
      </c>
      <c r="OO220">
        <v>218</v>
      </c>
      <c r="OP220">
        <v>0</v>
      </c>
      <c r="OQ220">
        <f t="shared" si="414"/>
        <v>0.28897624323447413</v>
      </c>
      <c r="OR220">
        <f t="shared" si="415"/>
        <v>0</v>
      </c>
      <c r="OS220">
        <f t="shared" si="381"/>
        <v>0</v>
      </c>
      <c r="PB220">
        <f t="shared" si="382"/>
        <v>0</v>
      </c>
      <c r="PK220">
        <f t="shared" si="383"/>
        <v>0</v>
      </c>
      <c r="QC220">
        <f t="shared" si="384"/>
        <v>0</v>
      </c>
      <c r="QL220">
        <f t="shared" si="385"/>
        <v>0</v>
      </c>
    </row>
    <row r="221" spans="64:454" x14ac:dyDescent="0.25">
      <c r="BL221">
        <v>219</v>
      </c>
      <c r="BM221">
        <v>172.9</v>
      </c>
      <c r="BN221">
        <f t="shared" si="386"/>
        <v>1.0024416962146832</v>
      </c>
      <c r="BO221">
        <f t="shared" si="387"/>
        <v>29.279791518112596</v>
      </c>
      <c r="BP221">
        <f t="shared" si="361"/>
        <v>20626.764284380803</v>
      </c>
      <c r="DE221">
        <v>219</v>
      </c>
      <c r="DF221">
        <v>12</v>
      </c>
      <c r="DG221">
        <f t="shared" si="388"/>
        <v>0.56774542526249294</v>
      </c>
      <c r="DH221">
        <f t="shared" si="389"/>
        <v>0</v>
      </c>
      <c r="DI221">
        <f t="shared" si="362"/>
        <v>144</v>
      </c>
      <c r="EX221">
        <v>219</v>
      </c>
      <c r="EY221">
        <v>0</v>
      </c>
      <c r="EZ221">
        <f t="shared" si="390"/>
        <v>0.70516169552989716</v>
      </c>
      <c r="FA221">
        <f t="shared" si="391"/>
        <v>0</v>
      </c>
      <c r="FB221">
        <f t="shared" si="363"/>
        <v>0</v>
      </c>
      <c r="HI221">
        <v>219</v>
      </c>
      <c r="HJ221">
        <v>16.100000000000001</v>
      </c>
      <c r="HK221">
        <f t="shared" si="394"/>
        <v>0.78214285714285714</v>
      </c>
      <c r="HL221">
        <f t="shared" si="395"/>
        <v>0</v>
      </c>
      <c r="HM221">
        <f t="shared" si="365"/>
        <v>259.21000000000004</v>
      </c>
      <c r="HR221">
        <v>298</v>
      </c>
      <c r="HS221">
        <v>3400.4148215378427</v>
      </c>
      <c r="HT221" t="e">
        <f t="shared" si="396"/>
        <v>#DIV/0!</v>
      </c>
      <c r="HU221" t="e">
        <f t="shared" si="397"/>
        <v>#NUM!</v>
      </c>
      <c r="HV221" t="e">
        <f t="shared" si="366"/>
        <v>#NUM!</v>
      </c>
      <c r="IA221">
        <v>219</v>
      </c>
      <c r="IB221">
        <v>0</v>
      </c>
      <c r="IC221">
        <f t="shared" si="398"/>
        <v>0.33591631163365965</v>
      </c>
      <c r="ID221">
        <f t="shared" si="399"/>
        <v>0</v>
      </c>
      <c r="IE221">
        <f t="shared" si="367"/>
        <v>0</v>
      </c>
      <c r="IJ221">
        <v>219</v>
      </c>
      <c r="IK221">
        <v>-20.100000000000001</v>
      </c>
      <c r="IL221">
        <f t="shared" si="400"/>
        <v>0.3050617090618376</v>
      </c>
      <c r="IM221">
        <f t="shared" si="401"/>
        <v>0</v>
      </c>
      <c r="IN221">
        <f t="shared" si="368"/>
        <v>404.01000000000005</v>
      </c>
      <c r="KK221">
        <v>219</v>
      </c>
      <c r="KL221">
        <v>2290</v>
      </c>
      <c r="KM221">
        <f t="shared" si="402"/>
        <v>1.1884514507356894</v>
      </c>
      <c r="KN221">
        <f t="shared" si="403"/>
        <v>2259.8303407464505</v>
      </c>
      <c r="KO221">
        <f t="shared" si="369"/>
        <v>910.20833947528649</v>
      </c>
      <c r="KT221">
        <v>219</v>
      </c>
      <c r="KU221">
        <v>-17.409803921568781</v>
      </c>
      <c r="KV221">
        <f t="shared" si="404"/>
        <v>0.458567076516192</v>
      </c>
      <c r="KW221">
        <f t="shared" si="405"/>
        <v>0</v>
      </c>
      <c r="KX221">
        <f t="shared" si="370"/>
        <v>303.10127258747167</v>
      </c>
      <c r="LC221">
        <v>219</v>
      </c>
      <c r="LD221">
        <v>0</v>
      </c>
      <c r="LE221">
        <f t="shared" si="406"/>
        <v>0.23443642251791325</v>
      </c>
      <c r="LF221">
        <f t="shared" si="407"/>
        <v>0</v>
      </c>
      <c r="LG221">
        <f t="shared" si="371"/>
        <v>0</v>
      </c>
      <c r="LP221">
        <f t="shared" si="372"/>
        <v>0</v>
      </c>
      <c r="LY221">
        <f t="shared" si="373"/>
        <v>0</v>
      </c>
      <c r="MH221">
        <f t="shared" si="374"/>
        <v>0</v>
      </c>
      <c r="MM221">
        <v>219</v>
      </c>
      <c r="MN221">
        <v>73</v>
      </c>
      <c r="MO221">
        <f t="shared" si="408"/>
        <v>0.95966455562124053</v>
      </c>
      <c r="MP221">
        <f t="shared" si="409"/>
        <v>0</v>
      </c>
      <c r="MQ221">
        <f t="shared" si="375"/>
        <v>5329</v>
      </c>
      <c r="MZ221">
        <f t="shared" si="376"/>
        <v>0</v>
      </c>
      <c r="NI221">
        <f t="shared" si="377"/>
        <v>0</v>
      </c>
      <c r="NR221">
        <f t="shared" si="378"/>
        <v>0</v>
      </c>
      <c r="OA221">
        <f t="shared" si="379"/>
        <v>0</v>
      </c>
      <c r="OF221">
        <v>219</v>
      </c>
      <c r="OG221">
        <f>132-(136)</f>
        <v>-4</v>
      </c>
      <c r="OH221">
        <f t="shared" si="412"/>
        <v>0.28100879025131786</v>
      </c>
      <c r="OI221">
        <f t="shared" si="413"/>
        <v>0</v>
      </c>
      <c r="OJ221">
        <f t="shared" si="380"/>
        <v>16</v>
      </c>
      <c r="OO221">
        <v>219</v>
      </c>
      <c r="OP221">
        <v>0</v>
      </c>
      <c r="OQ221">
        <f t="shared" si="414"/>
        <v>0.29030182233187996</v>
      </c>
      <c r="OR221">
        <f t="shared" si="415"/>
        <v>0</v>
      </c>
      <c r="OS221">
        <f t="shared" si="381"/>
        <v>0</v>
      </c>
      <c r="PB221">
        <f t="shared" si="382"/>
        <v>0</v>
      </c>
      <c r="PK221">
        <f t="shared" si="383"/>
        <v>0</v>
      </c>
      <c r="QC221">
        <f t="shared" si="384"/>
        <v>0</v>
      </c>
      <c r="QL221">
        <f t="shared" si="385"/>
        <v>0</v>
      </c>
    </row>
    <row r="222" spans="64:454" x14ac:dyDescent="0.25">
      <c r="BL222">
        <v>220</v>
      </c>
      <c r="BM222">
        <v>215.9</v>
      </c>
      <c r="BN222">
        <f t="shared" si="386"/>
        <v>1.0070190555581293</v>
      </c>
      <c r="BO222">
        <f t="shared" si="387"/>
        <v>84.169554820208702</v>
      </c>
      <c r="BP222">
        <f t="shared" si="361"/>
        <v>17352.910187266003</v>
      </c>
      <c r="DE222">
        <v>220</v>
      </c>
      <c r="DF222">
        <v>12</v>
      </c>
      <c r="DG222">
        <f t="shared" si="388"/>
        <v>0.57033787012670523</v>
      </c>
      <c r="DH222">
        <f t="shared" si="389"/>
        <v>0</v>
      </c>
      <c r="DI222">
        <f t="shared" si="362"/>
        <v>144</v>
      </c>
      <c r="EX222">
        <v>220</v>
      </c>
      <c r="EY222">
        <v>8</v>
      </c>
      <c r="EZ222">
        <f t="shared" si="390"/>
        <v>0.70838161194784188</v>
      </c>
      <c r="FA222">
        <f t="shared" si="391"/>
        <v>0</v>
      </c>
      <c r="FB222">
        <f t="shared" si="363"/>
        <v>64</v>
      </c>
      <c r="HI222">
        <v>220</v>
      </c>
      <c r="HJ222">
        <v>16.100000000000001</v>
      </c>
      <c r="HK222">
        <f t="shared" si="394"/>
        <v>0.7857142857142857</v>
      </c>
      <c r="HL222">
        <f t="shared" si="395"/>
        <v>0</v>
      </c>
      <c r="HM222">
        <f t="shared" si="365"/>
        <v>259.21000000000004</v>
      </c>
      <c r="HR222">
        <v>299</v>
      </c>
      <c r="HS222">
        <v>3435.6779632876933</v>
      </c>
      <c r="HT222" t="e">
        <f t="shared" si="396"/>
        <v>#DIV/0!</v>
      </c>
      <c r="HU222" t="e">
        <f t="shared" si="397"/>
        <v>#NUM!</v>
      </c>
      <c r="HV222" t="e">
        <f t="shared" si="366"/>
        <v>#NUM!</v>
      </c>
      <c r="IA222">
        <v>220</v>
      </c>
      <c r="IB222">
        <v>8</v>
      </c>
      <c r="IC222">
        <f t="shared" si="398"/>
        <v>0.337450176070343</v>
      </c>
      <c r="ID222">
        <f t="shared" si="399"/>
        <v>0</v>
      </c>
      <c r="IE222">
        <f t="shared" si="367"/>
        <v>64</v>
      </c>
      <c r="IJ222">
        <v>220</v>
      </c>
      <c r="IK222">
        <v>-24.1</v>
      </c>
      <c r="IL222">
        <f t="shared" si="400"/>
        <v>0.30645468490230265</v>
      </c>
      <c r="IM222">
        <f t="shared" si="401"/>
        <v>0</v>
      </c>
      <c r="IN222">
        <f t="shared" si="368"/>
        <v>580.81000000000006</v>
      </c>
      <c r="KK222">
        <v>220</v>
      </c>
      <c r="KL222">
        <v>2270</v>
      </c>
      <c r="KM222">
        <f t="shared" si="402"/>
        <v>1.1938781696888205</v>
      </c>
      <c r="KN222">
        <f t="shared" si="403"/>
        <v>2324.9052663737903</v>
      </c>
      <c r="KO222">
        <f t="shared" si="369"/>
        <v>3014.588275576863</v>
      </c>
      <c r="KT222">
        <v>220</v>
      </c>
      <c r="KU222">
        <v>-57.309803921568786</v>
      </c>
      <c r="KV222">
        <f t="shared" si="404"/>
        <v>0.46066099010759015</v>
      </c>
      <c r="KW222">
        <f t="shared" si="405"/>
        <v>0</v>
      </c>
      <c r="KX222">
        <f t="shared" si="370"/>
        <v>3284.4136255286612</v>
      </c>
      <c r="LC222">
        <v>220</v>
      </c>
      <c r="LD222">
        <v>36</v>
      </c>
      <c r="LE222">
        <f t="shared" si="406"/>
        <v>0.23550690846548361</v>
      </c>
      <c r="LF222">
        <f t="shared" si="407"/>
        <v>0</v>
      </c>
      <c r="LG222">
        <f t="shared" si="371"/>
        <v>1296</v>
      </c>
      <c r="LP222">
        <f t="shared" si="372"/>
        <v>0</v>
      </c>
      <c r="LY222">
        <f t="shared" si="373"/>
        <v>0</v>
      </c>
      <c r="MH222">
        <f t="shared" si="374"/>
        <v>0</v>
      </c>
      <c r="MM222">
        <v>220</v>
      </c>
      <c r="MN222">
        <v>73</v>
      </c>
      <c r="MO222">
        <f t="shared" si="408"/>
        <v>0.96404658555558409</v>
      </c>
      <c r="MP222">
        <f t="shared" si="409"/>
        <v>0</v>
      </c>
      <c r="MQ222">
        <f t="shared" si="375"/>
        <v>5329</v>
      </c>
      <c r="MZ222">
        <f t="shared" si="376"/>
        <v>0</v>
      </c>
      <c r="NI222">
        <f t="shared" si="377"/>
        <v>0</v>
      </c>
      <c r="NR222">
        <f t="shared" si="378"/>
        <v>0</v>
      </c>
      <c r="OA222">
        <f t="shared" si="379"/>
        <v>0</v>
      </c>
      <c r="OF222">
        <v>220</v>
      </c>
      <c r="OG222">
        <f>132-(136)</f>
        <v>-4</v>
      </c>
      <c r="OH222">
        <f t="shared" si="412"/>
        <v>0.28229193541228281</v>
      </c>
      <c r="OI222">
        <f t="shared" si="413"/>
        <v>0</v>
      </c>
      <c r="OJ222">
        <f t="shared" si="380"/>
        <v>16</v>
      </c>
      <c r="OO222">
        <v>220</v>
      </c>
      <c r="OP222">
        <v>0</v>
      </c>
      <c r="OQ222">
        <f t="shared" si="414"/>
        <v>0.29162740142928578</v>
      </c>
      <c r="OR222">
        <f t="shared" si="415"/>
        <v>0</v>
      </c>
      <c r="OS222">
        <f t="shared" si="381"/>
        <v>0</v>
      </c>
      <c r="PB222">
        <f t="shared" si="382"/>
        <v>0</v>
      </c>
      <c r="PK222">
        <f t="shared" si="383"/>
        <v>0</v>
      </c>
      <c r="QC222">
        <f t="shared" si="384"/>
        <v>0</v>
      </c>
      <c r="QL222">
        <f t="shared" si="385"/>
        <v>0</v>
      </c>
    </row>
    <row r="223" spans="64:454" x14ac:dyDescent="0.25">
      <c r="BL223">
        <v>221</v>
      </c>
      <c r="BM223">
        <v>195.9</v>
      </c>
      <c r="BN223">
        <f t="shared" si="386"/>
        <v>1.0115964149015753</v>
      </c>
      <c r="BO223">
        <f t="shared" si="387"/>
        <v>139.0593181223048</v>
      </c>
      <c r="BP223">
        <f t="shared" si="361"/>
        <v>3230.8631163213481</v>
      </c>
      <c r="DE223">
        <v>221</v>
      </c>
      <c r="DF223">
        <v>12</v>
      </c>
      <c r="DG223">
        <f t="shared" si="388"/>
        <v>0.57293031499091751</v>
      </c>
      <c r="DH223">
        <f t="shared" si="389"/>
        <v>0</v>
      </c>
      <c r="DI223">
        <f t="shared" si="362"/>
        <v>144</v>
      </c>
      <c r="EX223">
        <v>221</v>
      </c>
      <c r="EY223">
        <v>12</v>
      </c>
      <c r="EZ223">
        <f t="shared" si="390"/>
        <v>0.71160152836578661</v>
      </c>
      <c r="FA223">
        <f t="shared" si="391"/>
        <v>0</v>
      </c>
      <c r="FB223">
        <f t="shared" si="363"/>
        <v>144</v>
      </c>
      <c r="HI223">
        <v>221</v>
      </c>
      <c r="HJ223">
        <v>16.100000000000001</v>
      </c>
      <c r="HK223">
        <f t="shared" si="394"/>
        <v>0.78928571428571426</v>
      </c>
      <c r="HL223">
        <f t="shared" si="395"/>
        <v>0</v>
      </c>
      <c r="HM223">
        <f t="shared" si="365"/>
        <v>259.21000000000004</v>
      </c>
      <c r="HR223">
        <v>300</v>
      </c>
      <c r="HS223">
        <v>3477.9411050375438</v>
      </c>
      <c r="HT223" t="e">
        <f t="shared" si="396"/>
        <v>#DIV/0!</v>
      </c>
      <c r="HU223" t="e">
        <f t="shared" si="397"/>
        <v>#NUM!</v>
      </c>
      <c r="HV223" t="e">
        <f t="shared" si="366"/>
        <v>#NUM!</v>
      </c>
      <c r="IA223">
        <v>221</v>
      </c>
      <c r="IB223">
        <v>0</v>
      </c>
      <c r="IC223">
        <f t="shared" si="398"/>
        <v>0.33898404050702641</v>
      </c>
      <c r="ID223">
        <f t="shared" si="399"/>
        <v>0</v>
      </c>
      <c r="IE223">
        <f t="shared" si="367"/>
        <v>0</v>
      </c>
      <c r="IJ223">
        <v>221</v>
      </c>
      <c r="IK223">
        <v>-20.100000000000001</v>
      </c>
      <c r="IL223">
        <f t="shared" si="400"/>
        <v>0.30784766074276765</v>
      </c>
      <c r="IM223">
        <f t="shared" si="401"/>
        <v>0</v>
      </c>
      <c r="IN223">
        <f t="shared" si="368"/>
        <v>404.01000000000005</v>
      </c>
      <c r="KK223">
        <v>221</v>
      </c>
      <c r="KL223">
        <v>2370</v>
      </c>
      <c r="KM223">
        <f t="shared" si="402"/>
        <v>1.1993048886419515</v>
      </c>
      <c r="KN223">
        <f t="shared" si="403"/>
        <v>2389.98019200113</v>
      </c>
      <c r="KO223">
        <f t="shared" si="369"/>
        <v>399.20807240202066</v>
      </c>
      <c r="KT223">
        <v>221</v>
      </c>
      <c r="KU223">
        <v>-33.609803921568783</v>
      </c>
      <c r="KV223">
        <f t="shared" si="404"/>
        <v>0.46275490369898825</v>
      </c>
      <c r="KW223">
        <f t="shared" si="405"/>
        <v>0</v>
      </c>
      <c r="KX223">
        <f t="shared" si="370"/>
        <v>1129.6189196463004</v>
      </c>
      <c r="LC223">
        <v>221</v>
      </c>
      <c r="LD223">
        <v>4</v>
      </c>
      <c r="LE223">
        <f t="shared" si="406"/>
        <v>0.236577394413054</v>
      </c>
      <c r="LF223">
        <f t="shared" si="407"/>
        <v>0</v>
      </c>
      <c r="LG223">
        <f t="shared" si="371"/>
        <v>16</v>
      </c>
      <c r="LP223">
        <f t="shared" si="372"/>
        <v>0</v>
      </c>
      <c r="LY223">
        <f t="shared" si="373"/>
        <v>0</v>
      </c>
      <c r="MH223">
        <f t="shared" si="374"/>
        <v>0</v>
      </c>
      <c r="MM223">
        <v>221</v>
      </c>
      <c r="MN223">
        <v>76</v>
      </c>
      <c r="MO223">
        <f t="shared" si="408"/>
        <v>0.96842861548992765</v>
      </c>
      <c r="MP223">
        <f t="shared" si="409"/>
        <v>0</v>
      </c>
      <c r="MQ223">
        <f t="shared" si="375"/>
        <v>5776</v>
      </c>
      <c r="MZ223">
        <f t="shared" si="376"/>
        <v>0</v>
      </c>
      <c r="NI223">
        <f t="shared" si="377"/>
        <v>0</v>
      </c>
      <c r="NR223">
        <f t="shared" si="378"/>
        <v>0</v>
      </c>
      <c r="OA223">
        <f t="shared" si="379"/>
        <v>0</v>
      </c>
      <c r="OF223">
        <v>221</v>
      </c>
      <c r="OG223">
        <f>128-(136)</f>
        <v>-8</v>
      </c>
      <c r="OH223">
        <f t="shared" si="412"/>
        <v>0.28357508057324771</v>
      </c>
      <c r="OI223">
        <f t="shared" si="413"/>
        <v>0</v>
      </c>
      <c r="OJ223">
        <f t="shared" si="380"/>
        <v>64</v>
      </c>
      <c r="OO223">
        <v>221</v>
      </c>
      <c r="OP223">
        <v>0</v>
      </c>
      <c r="OQ223">
        <f t="shared" si="414"/>
        <v>0.29295298052669166</v>
      </c>
      <c r="OR223">
        <f t="shared" si="415"/>
        <v>0</v>
      </c>
      <c r="OS223">
        <f t="shared" si="381"/>
        <v>0</v>
      </c>
      <c r="PB223">
        <f t="shared" si="382"/>
        <v>0</v>
      </c>
      <c r="PK223">
        <f t="shared" si="383"/>
        <v>0</v>
      </c>
      <c r="QC223">
        <f t="shared" si="384"/>
        <v>0</v>
      </c>
      <c r="QL223">
        <f t="shared" si="385"/>
        <v>0</v>
      </c>
    </row>
    <row r="224" spans="64:454" x14ac:dyDescent="0.25">
      <c r="BL224">
        <v>222</v>
      </c>
      <c r="BM224">
        <v>219.9</v>
      </c>
      <c r="BN224">
        <f t="shared" si="386"/>
        <v>1.0161737742450214</v>
      </c>
      <c r="BO224">
        <f t="shared" si="387"/>
        <v>193.94908142440093</v>
      </c>
      <c r="BP224">
        <f t="shared" si="361"/>
        <v>673.45017491737315</v>
      </c>
      <c r="DE224">
        <v>222</v>
      </c>
      <c r="DF224">
        <v>12</v>
      </c>
      <c r="DG224">
        <f t="shared" si="388"/>
        <v>0.5755227598551298</v>
      </c>
      <c r="DH224">
        <f t="shared" si="389"/>
        <v>0</v>
      </c>
      <c r="DI224">
        <f t="shared" si="362"/>
        <v>144</v>
      </c>
      <c r="EX224">
        <v>222</v>
      </c>
      <c r="EY224">
        <v>4</v>
      </c>
      <c r="EZ224">
        <f t="shared" si="390"/>
        <v>0.71482144478373133</v>
      </c>
      <c r="FA224">
        <f t="shared" si="391"/>
        <v>0</v>
      </c>
      <c r="FB224">
        <f t="shared" si="363"/>
        <v>16</v>
      </c>
      <c r="HI224">
        <v>222</v>
      </c>
      <c r="HJ224">
        <v>16.100000000000001</v>
      </c>
      <c r="HK224">
        <f t="shared" si="394"/>
        <v>0.79285714285714282</v>
      </c>
      <c r="HL224">
        <f t="shared" si="395"/>
        <v>0</v>
      </c>
      <c r="HM224">
        <f t="shared" si="365"/>
        <v>259.21000000000004</v>
      </c>
      <c r="HR224">
        <v>301</v>
      </c>
      <c r="HS224">
        <v>3531.7042467873962</v>
      </c>
      <c r="HT224" t="e">
        <f t="shared" si="396"/>
        <v>#DIV/0!</v>
      </c>
      <c r="HU224" t="e">
        <f t="shared" si="397"/>
        <v>#NUM!</v>
      </c>
      <c r="HV224" t="e">
        <f t="shared" si="366"/>
        <v>#NUM!</v>
      </c>
      <c r="IA224">
        <v>222</v>
      </c>
      <c r="IB224">
        <v>4</v>
      </c>
      <c r="IC224">
        <f t="shared" si="398"/>
        <v>0.34051790494370976</v>
      </c>
      <c r="ID224">
        <f t="shared" si="399"/>
        <v>0</v>
      </c>
      <c r="IE224">
        <f t="shared" si="367"/>
        <v>16</v>
      </c>
      <c r="IJ224">
        <v>222</v>
      </c>
      <c r="IK224">
        <v>-20.100000000000001</v>
      </c>
      <c r="IL224">
        <f t="shared" si="400"/>
        <v>0.30924063658323264</v>
      </c>
      <c r="IM224">
        <f t="shared" si="401"/>
        <v>0</v>
      </c>
      <c r="IN224">
        <f t="shared" si="368"/>
        <v>404.01000000000005</v>
      </c>
      <c r="KK224">
        <v>222</v>
      </c>
      <c r="KL224">
        <v>2500</v>
      </c>
      <c r="KM224">
        <f t="shared" si="402"/>
        <v>1.2047316075950825</v>
      </c>
      <c r="KN224">
        <f t="shared" si="403"/>
        <v>2455.0551176284694</v>
      </c>
      <c r="KO224">
        <f t="shared" si="369"/>
        <v>2020.0424513907255</v>
      </c>
      <c r="KT224">
        <v>222</v>
      </c>
      <c r="KU224">
        <v>-1.4098039215687805</v>
      </c>
      <c r="KV224">
        <f t="shared" si="404"/>
        <v>0.46484881729038641</v>
      </c>
      <c r="KW224">
        <f t="shared" si="405"/>
        <v>0</v>
      </c>
      <c r="KX224">
        <f t="shared" si="370"/>
        <v>1.9875470972707123</v>
      </c>
      <c r="LC224">
        <v>222</v>
      </c>
      <c r="LD224">
        <v>4</v>
      </c>
      <c r="LE224">
        <f t="shared" si="406"/>
        <v>0.23764788036062437</v>
      </c>
      <c r="LF224">
        <f t="shared" si="407"/>
        <v>0</v>
      </c>
      <c r="LG224">
        <f t="shared" si="371"/>
        <v>16</v>
      </c>
      <c r="LP224">
        <f t="shared" si="372"/>
        <v>0</v>
      </c>
      <c r="LY224">
        <f t="shared" si="373"/>
        <v>0</v>
      </c>
      <c r="MH224">
        <f t="shared" si="374"/>
        <v>0</v>
      </c>
      <c r="MM224">
        <v>222</v>
      </c>
      <c r="MN224">
        <v>76</v>
      </c>
      <c r="MO224">
        <f t="shared" si="408"/>
        <v>0.9728106454242712</v>
      </c>
      <c r="MP224">
        <f t="shared" si="409"/>
        <v>0</v>
      </c>
      <c r="MQ224">
        <f t="shared" si="375"/>
        <v>5776</v>
      </c>
      <c r="MZ224">
        <f t="shared" si="376"/>
        <v>0</v>
      </c>
      <c r="NI224">
        <f t="shared" si="377"/>
        <v>0</v>
      </c>
      <c r="NR224">
        <f t="shared" si="378"/>
        <v>0</v>
      </c>
      <c r="OA224">
        <f t="shared" si="379"/>
        <v>0</v>
      </c>
      <c r="OF224">
        <v>222</v>
      </c>
      <c r="OG224">
        <f>128-(136)</f>
        <v>-8</v>
      </c>
      <c r="OH224">
        <f t="shared" si="412"/>
        <v>0.28485822573421266</v>
      </c>
      <c r="OI224">
        <f t="shared" si="413"/>
        <v>0</v>
      </c>
      <c r="OJ224">
        <f t="shared" si="380"/>
        <v>64</v>
      </c>
      <c r="OO224">
        <v>222</v>
      </c>
      <c r="OP224">
        <v>0</v>
      </c>
      <c r="OQ224">
        <f t="shared" si="414"/>
        <v>0.29427855962409749</v>
      </c>
      <c r="OR224">
        <f t="shared" si="415"/>
        <v>0</v>
      </c>
      <c r="OS224">
        <f t="shared" si="381"/>
        <v>0</v>
      </c>
      <c r="PB224">
        <f t="shared" si="382"/>
        <v>0</v>
      </c>
      <c r="PK224">
        <f t="shared" si="383"/>
        <v>0</v>
      </c>
      <c r="QC224">
        <f t="shared" si="384"/>
        <v>0</v>
      </c>
      <c r="QL224">
        <f t="shared" si="385"/>
        <v>0</v>
      </c>
    </row>
    <row r="225" spans="64:454" x14ac:dyDescent="0.25">
      <c r="BL225">
        <v>223</v>
      </c>
      <c r="BM225">
        <v>244.9</v>
      </c>
      <c r="BN225">
        <f t="shared" si="386"/>
        <v>1.0207511335884674</v>
      </c>
      <c r="BO225">
        <f t="shared" si="387"/>
        <v>248.83884472649703</v>
      </c>
      <c r="BP225">
        <f t="shared" si="361"/>
        <v>15.514497779453414</v>
      </c>
      <c r="DE225">
        <v>223</v>
      </c>
      <c r="DF225">
        <v>12</v>
      </c>
      <c r="DG225">
        <f t="shared" si="388"/>
        <v>0.57811520471934219</v>
      </c>
      <c r="DH225">
        <f t="shared" si="389"/>
        <v>0</v>
      </c>
      <c r="DI225">
        <f t="shared" si="362"/>
        <v>144</v>
      </c>
      <c r="EX225">
        <v>223</v>
      </c>
      <c r="EY225">
        <v>4</v>
      </c>
      <c r="EZ225">
        <f t="shared" si="390"/>
        <v>0.71804136120167605</v>
      </c>
      <c r="FA225">
        <f t="shared" si="391"/>
        <v>0</v>
      </c>
      <c r="FB225">
        <f t="shared" si="363"/>
        <v>16</v>
      </c>
      <c r="HI225">
        <v>223</v>
      </c>
      <c r="HJ225">
        <v>19.899999999999999</v>
      </c>
      <c r="HK225">
        <f t="shared" si="394"/>
        <v>0.79642857142857137</v>
      </c>
      <c r="HL225">
        <f t="shared" si="395"/>
        <v>0</v>
      </c>
      <c r="HM225">
        <f t="shared" si="365"/>
        <v>396.00999999999993</v>
      </c>
      <c r="HR225">
        <v>302</v>
      </c>
      <c r="HS225">
        <v>3558.9673885372467</v>
      </c>
      <c r="HT225" t="e">
        <f t="shared" si="396"/>
        <v>#DIV/0!</v>
      </c>
      <c r="HU225" t="e">
        <f t="shared" si="397"/>
        <v>#NUM!</v>
      </c>
      <c r="HV225" t="e">
        <f t="shared" si="366"/>
        <v>#NUM!</v>
      </c>
      <c r="IA225">
        <v>223</v>
      </c>
      <c r="IB225">
        <v>25</v>
      </c>
      <c r="IC225">
        <f t="shared" si="398"/>
        <v>0.34205176938039311</v>
      </c>
      <c r="ID225">
        <f t="shared" si="399"/>
        <v>0</v>
      </c>
      <c r="IE225">
        <f t="shared" si="367"/>
        <v>625</v>
      </c>
      <c r="IJ225">
        <v>223</v>
      </c>
      <c r="IK225">
        <v>-20.100000000000001</v>
      </c>
      <c r="IL225">
        <f t="shared" si="400"/>
        <v>0.31063361242369769</v>
      </c>
      <c r="IM225">
        <f t="shared" si="401"/>
        <v>0</v>
      </c>
      <c r="IN225">
        <f t="shared" si="368"/>
        <v>404.01000000000005</v>
      </c>
      <c r="KK225">
        <v>223</v>
      </c>
      <c r="KL225">
        <v>2500</v>
      </c>
      <c r="KM225">
        <f t="shared" si="402"/>
        <v>1.2101583265482134</v>
      </c>
      <c r="KN225">
        <f t="shared" si="403"/>
        <v>2520.1300432558091</v>
      </c>
      <c r="KO225">
        <f t="shared" si="369"/>
        <v>405.21864148074712</v>
      </c>
      <c r="KT225">
        <v>223</v>
      </c>
      <c r="KU225">
        <v>-53.309803921568786</v>
      </c>
      <c r="KV225">
        <f t="shared" si="404"/>
        <v>0.46694273088178456</v>
      </c>
      <c r="KW225">
        <f t="shared" si="405"/>
        <v>0</v>
      </c>
      <c r="KX225">
        <f t="shared" si="370"/>
        <v>2841.9351941561108</v>
      </c>
      <c r="LC225">
        <v>223</v>
      </c>
      <c r="LD225">
        <v>4</v>
      </c>
      <c r="LE225">
        <f t="shared" si="406"/>
        <v>0.23871836630819476</v>
      </c>
      <c r="LF225">
        <f t="shared" si="407"/>
        <v>0</v>
      </c>
      <c r="LG225">
        <f t="shared" si="371"/>
        <v>16</v>
      </c>
      <c r="LP225">
        <f t="shared" si="372"/>
        <v>0</v>
      </c>
      <c r="LY225">
        <f t="shared" si="373"/>
        <v>0</v>
      </c>
      <c r="MH225">
        <f t="shared" si="374"/>
        <v>0</v>
      </c>
      <c r="MM225">
        <v>223</v>
      </c>
      <c r="MN225">
        <v>81</v>
      </c>
      <c r="MO225">
        <f t="shared" si="408"/>
        <v>0.97719267535861476</v>
      </c>
      <c r="MP225">
        <f t="shared" si="409"/>
        <v>0</v>
      </c>
      <c r="MQ225">
        <f t="shared" si="375"/>
        <v>6561</v>
      </c>
      <c r="MZ225">
        <f t="shared" si="376"/>
        <v>0</v>
      </c>
      <c r="NI225">
        <f t="shared" si="377"/>
        <v>0</v>
      </c>
      <c r="NR225">
        <f t="shared" si="378"/>
        <v>0</v>
      </c>
      <c r="OA225">
        <f t="shared" si="379"/>
        <v>0</v>
      </c>
      <c r="OF225">
        <v>223</v>
      </c>
      <c r="OG225">
        <f>128-(136)</f>
        <v>-8</v>
      </c>
      <c r="OH225">
        <f t="shared" si="412"/>
        <v>0.28614137089517755</v>
      </c>
      <c r="OI225">
        <f t="shared" si="413"/>
        <v>0</v>
      </c>
      <c r="OJ225">
        <f t="shared" si="380"/>
        <v>64</v>
      </c>
      <c r="OO225">
        <v>223</v>
      </c>
      <c r="OP225">
        <v>0</v>
      </c>
      <c r="OQ225">
        <f t="shared" si="414"/>
        <v>0.29560413872150332</v>
      </c>
      <c r="OR225">
        <f t="shared" si="415"/>
        <v>0</v>
      </c>
      <c r="OS225">
        <f t="shared" si="381"/>
        <v>0</v>
      </c>
      <c r="PB225">
        <f t="shared" si="382"/>
        <v>0</v>
      </c>
      <c r="PK225">
        <f t="shared" si="383"/>
        <v>0</v>
      </c>
      <c r="QC225">
        <f t="shared" si="384"/>
        <v>0</v>
      </c>
      <c r="QL225">
        <f t="shared" si="385"/>
        <v>0</v>
      </c>
    </row>
    <row r="226" spans="64:454" x14ac:dyDescent="0.25">
      <c r="BL226">
        <v>224</v>
      </c>
      <c r="BM226">
        <v>279.89999999999998</v>
      </c>
      <c r="BN226">
        <f t="shared" si="386"/>
        <v>1.0253284929319133</v>
      </c>
      <c r="BO226">
        <f t="shared" si="387"/>
        <v>303.72860802859316</v>
      </c>
      <c r="BP226">
        <f t="shared" si="361"/>
        <v>567.80256058033535</v>
      </c>
      <c r="DE226">
        <v>224</v>
      </c>
      <c r="DF226">
        <v>12</v>
      </c>
      <c r="DG226">
        <f t="shared" si="388"/>
        <v>0.58070764958355447</v>
      </c>
      <c r="DH226">
        <f t="shared" si="389"/>
        <v>0</v>
      </c>
      <c r="DI226">
        <f t="shared" si="362"/>
        <v>144</v>
      </c>
      <c r="EX226">
        <v>224</v>
      </c>
      <c r="EY226">
        <v>4</v>
      </c>
      <c r="EZ226">
        <f t="shared" si="390"/>
        <v>0.72126127761962078</v>
      </c>
      <c r="FA226">
        <f t="shared" si="391"/>
        <v>0</v>
      </c>
      <c r="FB226">
        <f t="shared" si="363"/>
        <v>16</v>
      </c>
      <c r="HI226">
        <v>224</v>
      </c>
      <c r="HJ226">
        <v>19.899999999999999</v>
      </c>
      <c r="HK226">
        <f t="shared" si="394"/>
        <v>0.8</v>
      </c>
      <c r="HL226">
        <f t="shared" si="395"/>
        <v>0</v>
      </c>
      <c r="HM226">
        <f t="shared" si="365"/>
        <v>396.00999999999993</v>
      </c>
      <c r="HR226">
        <v>303</v>
      </c>
      <c r="HS226">
        <v>3599.2305302870973</v>
      </c>
      <c r="HT226" t="e">
        <f t="shared" si="396"/>
        <v>#DIV/0!</v>
      </c>
      <c r="HU226" t="e">
        <f t="shared" si="397"/>
        <v>#NUM!</v>
      </c>
      <c r="HV226" t="e">
        <f t="shared" si="366"/>
        <v>#NUM!</v>
      </c>
      <c r="IA226">
        <v>224</v>
      </c>
      <c r="IB226">
        <v>0</v>
      </c>
      <c r="IC226">
        <f t="shared" si="398"/>
        <v>0.34358563381707652</v>
      </c>
      <c r="ID226">
        <f t="shared" si="399"/>
        <v>0</v>
      </c>
      <c r="IE226">
        <f t="shared" si="367"/>
        <v>0</v>
      </c>
      <c r="IJ226">
        <v>224</v>
      </c>
      <c r="IK226">
        <v>-16.100000000000001</v>
      </c>
      <c r="IL226">
        <f t="shared" si="400"/>
        <v>0.31202658826416269</v>
      </c>
      <c r="IM226">
        <f t="shared" si="401"/>
        <v>0</v>
      </c>
      <c r="IN226">
        <f t="shared" si="368"/>
        <v>259.21000000000004</v>
      </c>
      <c r="KK226">
        <v>224</v>
      </c>
      <c r="KL226">
        <v>2640</v>
      </c>
      <c r="KM226">
        <f t="shared" si="402"/>
        <v>1.2155850455013444</v>
      </c>
      <c r="KN226">
        <f t="shared" si="403"/>
        <v>2585.2049688831489</v>
      </c>
      <c r="KO226">
        <f t="shared" si="369"/>
        <v>3002.4954350966777</v>
      </c>
      <c r="KT226">
        <v>224</v>
      </c>
      <c r="KU226">
        <v>-69.309803921568772</v>
      </c>
      <c r="KV226">
        <f t="shared" si="404"/>
        <v>0.46903664447318266</v>
      </c>
      <c r="KW226">
        <f t="shared" si="405"/>
        <v>0</v>
      </c>
      <c r="KX226">
        <f t="shared" si="370"/>
        <v>4803.8489196463097</v>
      </c>
      <c r="LC226">
        <v>224</v>
      </c>
      <c r="LD226">
        <v>8</v>
      </c>
      <c r="LE226">
        <f t="shared" si="406"/>
        <v>0.23978885225576516</v>
      </c>
      <c r="LF226">
        <f t="shared" si="407"/>
        <v>0</v>
      </c>
      <c r="LG226">
        <f t="shared" si="371"/>
        <v>64</v>
      </c>
      <c r="LP226">
        <f t="shared" si="372"/>
        <v>0</v>
      </c>
      <c r="LY226">
        <f t="shared" si="373"/>
        <v>0</v>
      </c>
      <c r="MH226">
        <f t="shared" si="374"/>
        <v>0</v>
      </c>
      <c r="MM226">
        <v>224</v>
      </c>
      <c r="MN226">
        <v>81</v>
      </c>
      <c r="MO226">
        <f t="shared" si="408"/>
        <v>0.98157470529295832</v>
      </c>
      <c r="MP226">
        <f t="shared" si="409"/>
        <v>0</v>
      </c>
      <c r="MQ226">
        <f t="shared" si="375"/>
        <v>6561</v>
      </c>
      <c r="MZ226">
        <f t="shared" si="376"/>
        <v>0</v>
      </c>
      <c r="NI226">
        <f t="shared" si="377"/>
        <v>0</v>
      </c>
      <c r="NR226">
        <f t="shared" si="378"/>
        <v>0</v>
      </c>
      <c r="OA226">
        <f t="shared" si="379"/>
        <v>0</v>
      </c>
      <c r="OF226">
        <v>224</v>
      </c>
      <c r="OG226">
        <f>132-(136)</f>
        <v>-4</v>
      </c>
      <c r="OH226">
        <f t="shared" si="412"/>
        <v>0.2874245160561425</v>
      </c>
      <c r="OI226">
        <f t="shared" si="413"/>
        <v>0</v>
      </c>
      <c r="OJ226">
        <f t="shared" si="380"/>
        <v>16</v>
      </c>
      <c r="OO226">
        <v>224</v>
      </c>
      <c r="OP226">
        <v>0</v>
      </c>
      <c r="OQ226">
        <f t="shared" si="414"/>
        <v>0.2969297178189092</v>
      </c>
      <c r="OR226">
        <f t="shared" si="415"/>
        <v>0</v>
      </c>
      <c r="OS226">
        <f t="shared" si="381"/>
        <v>0</v>
      </c>
      <c r="PB226">
        <f t="shared" si="382"/>
        <v>0</v>
      </c>
      <c r="PK226">
        <f t="shared" si="383"/>
        <v>0</v>
      </c>
      <c r="QC226">
        <f t="shared" si="384"/>
        <v>0</v>
      </c>
      <c r="QL226">
        <f t="shared" si="385"/>
        <v>0</v>
      </c>
    </row>
    <row r="227" spans="64:454" x14ac:dyDescent="0.25">
      <c r="BL227">
        <v>225</v>
      </c>
      <c r="BM227">
        <v>292.89999999999998</v>
      </c>
      <c r="BN227">
        <f t="shared" si="386"/>
        <v>1.0299058522753595</v>
      </c>
      <c r="BO227">
        <f t="shared" si="387"/>
        <v>358.61837133068923</v>
      </c>
      <c r="BP227">
        <f t="shared" si="361"/>
        <v>4318.9043303583585</v>
      </c>
      <c r="DE227">
        <v>225</v>
      </c>
      <c r="DF227">
        <v>12</v>
      </c>
      <c r="DG227">
        <f t="shared" si="388"/>
        <v>0.58330009444776676</v>
      </c>
      <c r="DH227">
        <f t="shared" si="389"/>
        <v>0</v>
      </c>
      <c r="DI227">
        <f t="shared" si="362"/>
        <v>144</v>
      </c>
      <c r="EX227">
        <v>225</v>
      </c>
      <c r="EY227">
        <v>0</v>
      </c>
      <c r="EZ227">
        <f t="shared" si="390"/>
        <v>0.7244811940375655</v>
      </c>
      <c r="FA227">
        <f t="shared" si="391"/>
        <v>0</v>
      </c>
      <c r="FB227">
        <f t="shared" si="363"/>
        <v>0</v>
      </c>
      <c r="HI227">
        <v>225</v>
      </c>
      <c r="HJ227">
        <v>19.899999999999999</v>
      </c>
      <c r="HK227">
        <f t="shared" si="394"/>
        <v>0.8035714285714286</v>
      </c>
      <c r="HL227">
        <f t="shared" si="395"/>
        <v>0</v>
      </c>
      <c r="HM227">
        <f t="shared" si="365"/>
        <v>396.00999999999993</v>
      </c>
      <c r="HR227">
        <v>304</v>
      </c>
      <c r="HS227">
        <v>3654.9936720369478</v>
      </c>
      <c r="HT227" t="e">
        <f t="shared" si="396"/>
        <v>#DIV/0!</v>
      </c>
      <c r="HU227" t="e">
        <f t="shared" si="397"/>
        <v>#NUM!</v>
      </c>
      <c r="HV227" t="e">
        <f t="shared" si="366"/>
        <v>#NUM!</v>
      </c>
      <c r="IA227">
        <v>225</v>
      </c>
      <c r="IB227">
        <v>0</v>
      </c>
      <c r="IC227">
        <f t="shared" si="398"/>
        <v>0.34511949825375987</v>
      </c>
      <c r="ID227">
        <f t="shared" si="399"/>
        <v>0</v>
      </c>
      <c r="IE227">
        <f t="shared" si="367"/>
        <v>0</v>
      </c>
      <c r="IJ227">
        <v>225</v>
      </c>
      <c r="IK227">
        <v>71.8</v>
      </c>
      <c r="IL227">
        <f t="shared" si="400"/>
        <v>0.31341956410462768</v>
      </c>
      <c r="IM227">
        <f t="shared" si="401"/>
        <v>0</v>
      </c>
      <c r="IN227">
        <f t="shared" si="368"/>
        <v>5155.24</v>
      </c>
      <c r="KK227">
        <v>225</v>
      </c>
      <c r="KL227">
        <v>2590</v>
      </c>
      <c r="KM227">
        <f t="shared" si="402"/>
        <v>1.2210117644544756</v>
      </c>
      <c r="KN227">
        <f t="shared" si="403"/>
        <v>2650.2798945104887</v>
      </c>
      <c r="KO227">
        <f t="shared" si="369"/>
        <v>3633.6656821956458</v>
      </c>
      <c r="KT227">
        <v>225</v>
      </c>
      <c r="KU227">
        <v>-17.409803921568781</v>
      </c>
      <c r="KV227">
        <f t="shared" si="404"/>
        <v>0.47113055806458082</v>
      </c>
      <c r="KW227">
        <f t="shared" si="405"/>
        <v>0</v>
      </c>
      <c r="KX227">
        <f t="shared" si="370"/>
        <v>303.10127258747167</v>
      </c>
      <c r="LC227">
        <v>225</v>
      </c>
      <c r="LD227">
        <v>8</v>
      </c>
      <c r="LE227">
        <f t="shared" si="406"/>
        <v>0.24085933820333552</v>
      </c>
      <c r="LF227">
        <f t="shared" si="407"/>
        <v>0</v>
      </c>
      <c r="LG227">
        <f t="shared" si="371"/>
        <v>64</v>
      </c>
      <c r="LP227">
        <f t="shared" si="372"/>
        <v>0</v>
      </c>
      <c r="LY227">
        <f t="shared" si="373"/>
        <v>0</v>
      </c>
      <c r="MH227">
        <f t="shared" si="374"/>
        <v>0</v>
      </c>
      <c r="MM227">
        <v>225</v>
      </c>
      <c r="MN227">
        <v>88</v>
      </c>
      <c r="MO227">
        <f t="shared" si="408"/>
        <v>0.98595673522730187</v>
      </c>
      <c r="MP227">
        <f t="shared" si="409"/>
        <v>0</v>
      </c>
      <c r="MQ227">
        <f t="shared" si="375"/>
        <v>7744</v>
      </c>
      <c r="MZ227">
        <f t="shared" si="376"/>
        <v>0</v>
      </c>
      <c r="NI227">
        <f t="shared" si="377"/>
        <v>0</v>
      </c>
      <c r="NR227">
        <f t="shared" si="378"/>
        <v>0</v>
      </c>
      <c r="OA227">
        <f t="shared" si="379"/>
        <v>0</v>
      </c>
      <c r="OF227">
        <v>225</v>
      </c>
      <c r="OG227">
        <f>124-(136)</f>
        <v>-12</v>
      </c>
      <c r="OH227">
        <f t="shared" si="412"/>
        <v>0.28870766121710739</v>
      </c>
      <c r="OI227">
        <f t="shared" si="413"/>
        <v>0</v>
      </c>
      <c r="OJ227">
        <f t="shared" si="380"/>
        <v>144</v>
      </c>
      <c r="OO227">
        <v>225</v>
      </c>
      <c r="OP227">
        <v>0</v>
      </c>
      <c r="OQ227">
        <f t="shared" si="414"/>
        <v>0.29825529691631503</v>
      </c>
      <c r="OR227">
        <f t="shared" si="415"/>
        <v>0</v>
      </c>
      <c r="OS227">
        <f t="shared" si="381"/>
        <v>0</v>
      </c>
      <c r="PB227">
        <f t="shared" si="382"/>
        <v>0</v>
      </c>
      <c r="PK227">
        <f t="shared" si="383"/>
        <v>0</v>
      </c>
      <c r="QC227">
        <f t="shared" si="384"/>
        <v>0</v>
      </c>
      <c r="QL227">
        <f t="shared" si="385"/>
        <v>0</v>
      </c>
    </row>
    <row r="228" spans="64:454" x14ac:dyDescent="0.25">
      <c r="BL228">
        <v>226</v>
      </c>
      <c r="BM228">
        <v>320.89999999999998</v>
      </c>
      <c r="BN228">
        <f t="shared" si="386"/>
        <v>1.0344832116188054</v>
      </c>
      <c r="BO228">
        <f t="shared" si="387"/>
        <v>413.50813463278536</v>
      </c>
      <c r="BP228">
        <f t="shared" si="361"/>
        <v>8576.2666001641028</v>
      </c>
      <c r="DE228">
        <v>226</v>
      </c>
      <c r="DF228">
        <v>12</v>
      </c>
      <c r="DG228">
        <f t="shared" si="388"/>
        <v>0.58589253931197904</v>
      </c>
      <c r="DH228">
        <f t="shared" si="389"/>
        <v>0</v>
      </c>
      <c r="DI228">
        <f t="shared" si="362"/>
        <v>144</v>
      </c>
      <c r="EX228">
        <v>226</v>
      </c>
      <c r="EY228">
        <v>8</v>
      </c>
      <c r="EZ228">
        <f t="shared" si="390"/>
        <v>0.72770111045551022</v>
      </c>
      <c r="FA228">
        <f t="shared" si="391"/>
        <v>0</v>
      </c>
      <c r="FB228">
        <f t="shared" si="363"/>
        <v>64</v>
      </c>
      <c r="HI228">
        <v>226</v>
      </c>
      <c r="HJ228">
        <v>19.899999999999999</v>
      </c>
      <c r="HK228">
        <f t="shared" si="394"/>
        <v>0.80714285714285716</v>
      </c>
      <c r="HL228">
        <f t="shared" si="395"/>
        <v>0</v>
      </c>
      <c r="HM228">
        <f t="shared" si="365"/>
        <v>396.00999999999993</v>
      </c>
      <c r="HR228">
        <v>305</v>
      </c>
      <c r="HS228">
        <v>3714.2568137867984</v>
      </c>
      <c r="HT228" t="e">
        <f t="shared" si="396"/>
        <v>#DIV/0!</v>
      </c>
      <c r="HU228" t="e">
        <f t="shared" si="397"/>
        <v>#NUM!</v>
      </c>
      <c r="HV228" t="e">
        <f t="shared" si="366"/>
        <v>#NUM!</v>
      </c>
      <c r="IA228">
        <v>226</v>
      </c>
      <c r="IB228">
        <v>4</v>
      </c>
      <c r="IC228">
        <f t="shared" si="398"/>
        <v>0.34665336269044328</v>
      </c>
      <c r="ID228">
        <f t="shared" si="399"/>
        <v>0</v>
      </c>
      <c r="IE228">
        <f t="shared" si="367"/>
        <v>16</v>
      </c>
      <c r="IJ228">
        <v>226</v>
      </c>
      <c r="IK228">
        <v>59.8</v>
      </c>
      <c r="IL228">
        <f t="shared" si="400"/>
        <v>0.31481253994509273</v>
      </c>
      <c r="IM228">
        <f t="shared" si="401"/>
        <v>0</v>
      </c>
      <c r="IN228">
        <f t="shared" si="368"/>
        <v>3576.0399999999995</v>
      </c>
      <c r="KK228">
        <v>226</v>
      </c>
      <c r="KL228">
        <v>2770</v>
      </c>
      <c r="KM228">
        <f t="shared" si="402"/>
        <v>1.2264384834076065</v>
      </c>
      <c r="KN228">
        <f t="shared" si="403"/>
        <v>2715.354820137828</v>
      </c>
      <c r="KO228">
        <f t="shared" si="369"/>
        <v>2986.0956821691252</v>
      </c>
      <c r="KT228">
        <v>226</v>
      </c>
      <c r="KU228">
        <v>-13.409803921568781</v>
      </c>
      <c r="KV228">
        <f t="shared" si="404"/>
        <v>0.47322447165597897</v>
      </c>
      <c r="KW228">
        <f t="shared" si="405"/>
        <v>0</v>
      </c>
      <c r="KX228">
        <f t="shared" si="370"/>
        <v>179.82284121492145</v>
      </c>
      <c r="LC228">
        <v>226</v>
      </c>
      <c r="LD228">
        <v>8</v>
      </c>
      <c r="LE228">
        <f t="shared" si="406"/>
        <v>0.24192982415090591</v>
      </c>
      <c r="LF228">
        <f t="shared" si="407"/>
        <v>0</v>
      </c>
      <c r="LG228">
        <f t="shared" si="371"/>
        <v>64</v>
      </c>
      <c r="LP228">
        <f t="shared" si="372"/>
        <v>0</v>
      </c>
      <c r="LY228">
        <f t="shared" si="373"/>
        <v>0</v>
      </c>
      <c r="MH228">
        <f t="shared" si="374"/>
        <v>0</v>
      </c>
      <c r="MM228">
        <v>226</v>
      </c>
      <c r="MN228">
        <v>93</v>
      </c>
      <c r="MO228">
        <f t="shared" si="408"/>
        <v>0.99033876516164543</v>
      </c>
      <c r="MP228">
        <f t="shared" si="409"/>
        <v>0</v>
      </c>
      <c r="MQ228">
        <f t="shared" si="375"/>
        <v>8649</v>
      </c>
      <c r="MZ228">
        <f t="shared" si="376"/>
        <v>0</v>
      </c>
      <c r="NI228">
        <f t="shared" si="377"/>
        <v>0</v>
      </c>
      <c r="NR228">
        <f t="shared" si="378"/>
        <v>0</v>
      </c>
      <c r="OA228">
        <f t="shared" si="379"/>
        <v>0</v>
      </c>
      <c r="OF228">
        <v>226</v>
      </c>
      <c r="OG228">
        <f>152-(136)</f>
        <v>16</v>
      </c>
      <c r="OH228">
        <f t="shared" si="412"/>
        <v>0.28999080637807234</v>
      </c>
      <c r="OI228">
        <f t="shared" si="413"/>
        <v>0</v>
      </c>
      <c r="OJ228">
        <f t="shared" si="380"/>
        <v>256</v>
      </c>
      <c r="OO228">
        <v>226</v>
      </c>
      <c r="OP228">
        <v>0</v>
      </c>
      <c r="OQ228">
        <f t="shared" si="414"/>
        <v>0.29958087601372085</v>
      </c>
      <c r="OR228">
        <f t="shared" si="415"/>
        <v>0</v>
      </c>
      <c r="OS228">
        <f t="shared" si="381"/>
        <v>0</v>
      </c>
      <c r="PB228">
        <f t="shared" si="382"/>
        <v>0</v>
      </c>
      <c r="PK228">
        <f t="shared" si="383"/>
        <v>0</v>
      </c>
      <c r="QC228">
        <f t="shared" si="384"/>
        <v>0</v>
      </c>
      <c r="QL228">
        <f t="shared" si="385"/>
        <v>0</v>
      </c>
    </row>
    <row r="229" spans="64:454" x14ac:dyDescent="0.25">
      <c r="BL229">
        <v>227</v>
      </c>
      <c r="BM229">
        <v>360.9</v>
      </c>
      <c r="BN229">
        <f t="shared" si="386"/>
        <v>1.0390605709622516</v>
      </c>
      <c r="BO229">
        <f t="shared" si="387"/>
        <v>468.39789793488143</v>
      </c>
      <c r="BP229">
        <f t="shared" si="361"/>
        <v>11555.79806041819</v>
      </c>
      <c r="DE229">
        <v>227</v>
      </c>
      <c r="DF229">
        <v>12</v>
      </c>
      <c r="DG229">
        <f t="shared" si="388"/>
        <v>0.58848498417619133</v>
      </c>
      <c r="DH229">
        <f t="shared" si="389"/>
        <v>0</v>
      </c>
      <c r="DI229">
        <f t="shared" si="362"/>
        <v>144</v>
      </c>
      <c r="EX229">
        <v>227</v>
      </c>
      <c r="EY229">
        <v>0</v>
      </c>
      <c r="EZ229">
        <f t="shared" si="390"/>
        <v>0.73092102687345495</v>
      </c>
      <c r="FA229">
        <f t="shared" si="391"/>
        <v>0</v>
      </c>
      <c r="FB229">
        <f t="shared" si="363"/>
        <v>0</v>
      </c>
      <c r="HI229">
        <v>227</v>
      </c>
      <c r="HJ229">
        <v>19.899999999999999</v>
      </c>
      <c r="HK229">
        <f t="shared" si="394"/>
        <v>0.81071428571428572</v>
      </c>
      <c r="HL229">
        <f t="shared" si="395"/>
        <v>0</v>
      </c>
      <c r="HM229">
        <f t="shared" si="365"/>
        <v>396.00999999999993</v>
      </c>
      <c r="HR229">
        <v>306</v>
      </c>
      <c r="HS229">
        <v>3763.0199555366507</v>
      </c>
      <c r="HT229" t="e">
        <f t="shared" si="396"/>
        <v>#DIV/0!</v>
      </c>
      <c r="HU229" t="e">
        <f t="shared" si="397"/>
        <v>#NUM!</v>
      </c>
      <c r="HV229" t="e">
        <f t="shared" si="366"/>
        <v>#NUM!</v>
      </c>
      <c r="IA229">
        <v>227</v>
      </c>
      <c r="IB229">
        <v>4</v>
      </c>
      <c r="IC229">
        <f t="shared" si="398"/>
        <v>0.34818722712712663</v>
      </c>
      <c r="ID229">
        <f t="shared" si="399"/>
        <v>0</v>
      </c>
      <c r="IE229">
        <f t="shared" si="367"/>
        <v>16</v>
      </c>
      <c r="IJ229">
        <v>227</v>
      </c>
      <c r="IK229">
        <v>-12.100000000000009</v>
      </c>
      <c r="IL229">
        <f t="shared" si="400"/>
        <v>0.31620551578555772</v>
      </c>
      <c r="IM229">
        <f t="shared" si="401"/>
        <v>0</v>
      </c>
      <c r="IN229">
        <f t="shared" si="368"/>
        <v>146.4100000000002</v>
      </c>
      <c r="KK229">
        <v>227</v>
      </c>
      <c r="KL229">
        <v>2770</v>
      </c>
      <c r="KM229">
        <f t="shared" si="402"/>
        <v>1.2318652023607375</v>
      </c>
      <c r="KN229">
        <f t="shared" si="403"/>
        <v>2780.4297457651678</v>
      </c>
      <c r="KO229">
        <f t="shared" si="369"/>
        <v>108.77959672603583</v>
      </c>
      <c r="KT229">
        <v>227</v>
      </c>
      <c r="KU229">
        <v>-45.209803921568778</v>
      </c>
      <c r="KV229">
        <f t="shared" si="404"/>
        <v>0.47531838524737707</v>
      </c>
      <c r="KW229">
        <f t="shared" si="405"/>
        <v>0</v>
      </c>
      <c r="KX229">
        <f t="shared" si="370"/>
        <v>2043.9263706266956</v>
      </c>
      <c r="LC229">
        <v>227</v>
      </c>
      <c r="LD229">
        <v>4</v>
      </c>
      <c r="LE229">
        <f t="shared" si="406"/>
        <v>0.24300031009847628</v>
      </c>
      <c r="LF229">
        <f t="shared" si="407"/>
        <v>0</v>
      </c>
      <c r="LG229">
        <f t="shared" si="371"/>
        <v>16</v>
      </c>
      <c r="LP229">
        <f t="shared" si="372"/>
        <v>0</v>
      </c>
      <c r="LY229">
        <f t="shared" si="373"/>
        <v>0</v>
      </c>
      <c r="MH229">
        <f t="shared" si="374"/>
        <v>0</v>
      </c>
      <c r="MM229">
        <v>227</v>
      </c>
      <c r="MN229">
        <v>99</v>
      </c>
      <c r="MO229">
        <f t="shared" si="408"/>
        <v>0.99472079509598899</v>
      </c>
      <c r="MP229">
        <f t="shared" si="409"/>
        <v>0</v>
      </c>
      <c r="MQ229">
        <f t="shared" si="375"/>
        <v>9801</v>
      </c>
      <c r="MZ229">
        <f t="shared" si="376"/>
        <v>0</v>
      </c>
      <c r="NI229">
        <f t="shared" si="377"/>
        <v>0</v>
      </c>
      <c r="NR229">
        <f t="shared" si="378"/>
        <v>0</v>
      </c>
      <c r="OA229">
        <f t="shared" si="379"/>
        <v>0</v>
      </c>
      <c r="OF229">
        <v>227</v>
      </c>
      <c r="OG229">
        <f>148-(136)</f>
        <v>12</v>
      </c>
      <c r="OH229">
        <f t="shared" si="412"/>
        <v>0.29127395153903723</v>
      </c>
      <c r="OI229">
        <f t="shared" si="413"/>
        <v>0</v>
      </c>
      <c r="OJ229">
        <f t="shared" si="380"/>
        <v>144</v>
      </c>
      <c r="OO229">
        <v>227</v>
      </c>
      <c r="OP229">
        <v>0</v>
      </c>
      <c r="OQ229">
        <f t="shared" si="414"/>
        <v>0.30090645511112674</v>
      </c>
      <c r="OR229">
        <f t="shared" si="415"/>
        <v>0</v>
      </c>
      <c r="OS229">
        <f t="shared" si="381"/>
        <v>0</v>
      </c>
      <c r="PB229">
        <f t="shared" si="382"/>
        <v>0</v>
      </c>
      <c r="PK229">
        <f t="shared" si="383"/>
        <v>0</v>
      </c>
      <c r="QC229">
        <f t="shared" si="384"/>
        <v>0</v>
      </c>
      <c r="QL229">
        <f t="shared" si="385"/>
        <v>0</v>
      </c>
    </row>
    <row r="230" spans="64:454" x14ac:dyDescent="0.25">
      <c r="BL230">
        <v>228</v>
      </c>
      <c r="BM230">
        <v>411.9</v>
      </c>
      <c r="BN230">
        <f t="shared" si="386"/>
        <v>1.0436379303056975</v>
      </c>
      <c r="BO230">
        <f t="shared" si="387"/>
        <v>523.28766123697756</v>
      </c>
      <c r="BP230">
        <f t="shared" si="361"/>
        <v>12407.211075843677</v>
      </c>
      <c r="DE230">
        <v>228</v>
      </c>
      <c r="DF230">
        <v>12</v>
      </c>
      <c r="DG230">
        <f t="shared" si="388"/>
        <v>0.59107742904040361</v>
      </c>
      <c r="DH230">
        <f t="shared" si="389"/>
        <v>0</v>
      </c>
      <c r="DI230">
        <f t="shared" si="362"/>
        <v>144</v>
      </c>
      <c r="EX230">
        <v>228</v>
      </c>
      <c r="EY230">
        <v>4</v>
      </c>
      <c r="EZ230">
        <f t="shared" si="390"/>
        <v>0.73414094329139978</v>
      </c>
      <c r="FA230">
        <f t="shared" si="391"/>
        <v>0</v>
      </c>
      <c r="FB230">
        <f t="shared" si="363"/>
        <v>16</v>
      </c>
      <c r="HI230">
        <v>228</v>
      </c>
      <c r="HJ230">
        <v>19.899999999999999</v>
      </c>
      <c r="HK230">
        <f t="shared" si="394"/>
        <v>0.81428571428571428</v>
      </c>
      <c r="HL230">
        <f t="shared" si="395"/>
        <v>0</v>
      </c>
      <c r="HM230">
        <f t="shared" si="365"/>
        <v>396.00999999999993</v>
      </c>
      <c r="HR230">
        <v>307</v>
      </c>
      <c r="HS230">
        <v>3821.7830972865013</v>
      </c>
      <c r="HT230" t="e">
        <f t="shared" si="396"/>
        <v>#DIV/0!</v>
      </c>
      <c r="HU230" t="e">
        <f t="shared" si="397"/>
        <v>#NUM!</v>
      </c>
      <c r="HV230" t="e">
        <f t="shared" si="366"/>
        <v>#NUM!</v>
      </c>
      <c r="IA230">
        <v>228</v>
      </c>
      <c r="IB230">
        <v>8</v>
      </c>
      <c r="IC230">
        <f t="shared" si="398"/>
        <v>0.34972109156381004</v>
      </c>
      <c r="ID230">
        <f t="shared" si="399"/>
        <v>0</v>
      </c>
      <c r="IE230">
        <f t="shared" si="367"/>
        <v>64</v>
      </c>
      <c r="IJ230">
        <v>228</v>
      </c>
      <c r="IK230">
        <v>-76.2</v>
      </c>
      <c r="IL230">
        <f t="shared" si="400"/>
        <v>0.31759849162602272</v>
      </c>
      <c r="IM230">
        <f t="shared" si="401"/>
        <v>0</v>
      </c>
      <c r="IN230">
        <f t="shared" si="368"/>
        <v>5806.4400000000005</v>
      </c>
      <c r="KK230">
        <v>228</v>
      </c>
      <c r="KL230">
        <v>2820</v>
      </c>
      <c r="KM230">
        <f t="shared" si="402"/>
        <v>1.2372919213138684</v>
      </c>
      <c r="KN230">
        <f t="shared" si="403"/>
        <v>2845.5046713925076</v>
      </c>
      <c r="KO230">
        <f t="shared" si="369"/>
        <v>650.48826283979497</v>
      </c>
      <c r="KT230">
        <v>228</v>
      </c>
      <c r="KU230">
        <v>-45.209803921568778</v>
      </c>
      <c r="KV230">
        <f t="shared" si="404"/>
        <v>0.47741229883877523</v>
      </c>
      <c r="KW230">
        <f t="shared" si="405"/>
        <v>0</v>
      </c>
      <c r="KX230">
        <f t="shared" si="370"/>
        <v>2043.9263706266956</v>
      </c>
      <c r="LC230">
        <v>228</v>
      </c>
      <c r="LD230">
        <v>13</v>
      </c>
      <c r="LE230">
        <f t="shared" si="406"/>
        <v>0.24407079604604667</v>
      </c>
      <c r="LF230">
        <f t="shared" si="407"/>
        <v>0</v>
      </c>
      <c r="LG230">
        <f t="shared" si="371"/>
        <v>169</v>
      </c>
      <c r="LP230">
        <f t="shared" si="372"/>
        <v>0</v>
      </c>
      <c r="LY230">
        <f t="shared" si="373"/>
        <v>0</v>
      </c>
      <c r="MH230">
        <f t="shared" si="374"/>
        <v>0</v>
      </c>
      <c r="MM230">
        <v>228</v>
      </c>
      <c r="MN230">
        <v>113</v>
      </c>
      <c r="MO230">
        <f t="shared" si="408"/>
        <v>0.99910282503033254</v>
      </c>
      <c r="MP230">
        <f t="shared" si="409"/>
        <v>0</v>
      </c>
      <c r="MQ230">
        <f t="shared" si="375"/>
        <v>12769</v>
      </c>
      <c r="MZ230">
        <f t="shared" si="376"/>
        <v>0</v>
      </c>
      <c r="NI230">
        <f t="shared" si="377"/>
        <v>0</v>
      </c>
      <c r="NR230">
        <f t="shared" si="378"/>
        <v>0</v>
      </c>
      <c r="OA230">
        <f t="shared" si="379"/>
        <v>0</v>
      </c>
      <c r="OF230">
        <v>228</v>
      </c>
      <c r="OG230">
        <f>136-(136)</f>
        <v>0</v>
      </c>
      <c r="OH230">
        <f t="shared" si="412"/>
        <v>0.29255709670000218</v>
      </c>
      <c r="OI230">
        <f t="shared" si="413"/>
        <v>0</v>
      </c>
      <c r="OJ230">
        <f t="shared" si="380"/>
        <v>0</v>
      </c>
      <c r="OO230">
        <v>228</v>
      </c>
      <c r="OP230">
        <v>0</v>
      </c>
      <c r="OQ230">
        <f t="shared" si="414"/>
        <v>0.30223203420853256</v>
      </c>
      <c r="OR230">
        <f t="shared" si="415"/>
        <v>0</v>
      </c>
      <c r="OS230">
        <f t="shared" si="381"/>
        <v>0</v>
      </c>
      <c r="PB230">
        <f t="shared" si="382"/>
        <v>0</v>
      </c>
      <c r="PK230">
        <f t="shared" si="383"/>
        <v>0</v>
      </c>
      <c r="QC230">
        <f t="shared" si="384"/>
        <v>0</v>
      </c>
      <c r="QL230">
        <f t="shared" si="385"/>
        <v>0</v>
      </c>
    </row>
    <row r="231" spans="64:454" x14ac:dyDescent="0.25">
      <c r="BL231">
        <v>229</v>
      </c>
      <c r="BM231">
        <v>454.9</v>
      </c>
      <c r="BN231">
        <f t="shared" si="386"/>
        <v>1.0482152896491437</v>
      </c>
      <c r="BO231">
        <f t="shared" si="387"/>
        <v>578.17742453907363</v>
      </c>
      <c r="BP231">
        <f t="shared" si="361"/>
        <v>15197.323400986998</v>
      </c>
      <c r="DE231">
        <v>229</v>
      </c>
      <c r="DF231">
        <v>12</v>
      </c>
      <c r="DG231">
        <f t="shared" si="388"/>
        <v>0.5936698739046159</v>
      </c>
      <c r="DH231">
        <f t="shared" si="389"/>
        <v>0</v>
      </c>
      <c r="DI231">
        <f t="shared" si="362"/>
        <v>144</v>
      </c>
      <c r="EX231">
        <v>229</v>
      </c>
      <c r="EY231">
        <v>4</v>
      </c>
      <c r="EZ231">
        <f t="shared" si="390"/>
        <v>0.73736085970934451</v>
      </c>
      <c r="FA231">
        <f t="shared" si="391"/>
        <v>0</v>
      </c>
      <c r="FB231">
        <f t="shared" si="363"/>
        <v>16</v>
      </c>
      <c r="HI231">
        <v>229</v>
      </c>
      <c r="HJ231">
        <v>24.1</v>
      </c>
      <c r="HK231">
        <f t="shared" si="394"/>
        <v>0.81785714285714284</v>
      </c>
      <c r="HL231">
        <f t="shared" si="395"/>
        <v>0</v>
      </c>
      <c r="HM231">
        <f t="shared" si="365"/>
        <v>580.81000000000006</v>
      </c>
      <c r="HR231">
        <v>308</v>
      </c>
      <c r="HS231">
        <v>3860.5462390363518</v>
      </c>
      <c r="HT231" t="e">
        <f t="shared" si="396"/>
        <v>#DIV/0!</v>
      </c>
      <c r="HU231" t="e">
        <f t="shared" si="397"/>
        <v>#NUM!</v>
      </c>
      <c r="HV231" t="e">
        <f t="shared" si="366"/>
        <v>#NUM!</v>
      </c>
      <c r="IA231">
        <v>229</v>
      </c>
      <c r="IB231">
        <v>4</v>
      </c>
      <c r="IC231">
        <f t="shared" si="398"/>
        <v>0.35125495600049339</v>
      </c>
      <c r="ID231">
        <f t="shared" si="399"/>
        <v>0</v>
      </c>
      <c r="IE231">
        <f t="shared" si="367"/>
        <v>16</v>
      </c>
      <c r="IJ231">
        <v>229</v>
      </c>
      <c r="IK231">
        <v>-16.100000000000001</v>
      </c>
      <c r="IL231">
        <f t="shared" si="400"/>
        <v>0.31899146746648777</v>
      </c>
      <c r="IM231">
        <f t="shared" si="401"/>
        <v>0</v>
      </c>
      <c r="IN231">
        <f t="shared" si="368"/>
        <v>259.21000000000004</v>
      </c>
      <c r="KK231">
        <v>229</v>
      </c>
      <c r="KL231">
        <v>2910</v>
      </c>
      <c r="KM231">
        <f t="shared" si="402"/>
        <v>1.2427186402669994</v>
      </c>
      <c r="KN231">
        <f t="shared" si="403"/>
        <v>2910.5795970198469</v>
      </c>
      <c r="KO231">
        <f t="shared" si="369"/>
        <v>0.33593270541542508</v>
      </c>
      <c r="KT231">
        <v>229</v>
      </c>
      <c r="KU231">
        <v>-21.409803921568781</v>
      </c>
      <c r="KV231">
        <f t="shared" si="404"/>
        <v>0.47950621243017338</v>
      </c>
      <c r="KW231">
        <f t="shared" si="405"/>
        <v>0</v>
      </c>
      <c r="KX231">
        <f t="shared" si="370"/>
        <v>458.37970396002191</v>
      </c>
      <c r="LC231">
        <v>229</v>
      </c>
      <c r="LD231">
        <v>13</v>
      </c>
      <c r="LE231">
        <f t="shared" si="406"/>
        <v>0.24514128199361704</v>
      </c>
      <c r="LF231">
        <f t="shared" si="407"/>
        <v>0</v>
      </c>
      <c r="LG231">
        <f t="shared" si="371"/>
        <v>169</v>
      </c>
      <c r="LP231">
        <f t="shared" si="372"/>
        <v>0</v>
      </c>
      <c r="LY231">
        <f t="shared" si="373"/>
        <v>0</v>
      </c>
      <c r="MH231">
        <f t="shared" si="374"/>
        <v>0</v>
      </c>
      <c r="MM231">
        <v>229</v>
      </c>
      <c r="MN231">
        <v>116</v>
      </c>
      <c r="MO231">
        <f t="shared" si="408"/>
        <v>1.0034848549646762</v>
      </c>
      <c r="MP231">
        <f t="shared" si="409"/>
        <v>41.78891142271592</v>
      </c>
      <c r="MQ231">
        <f t="shared" si="375"/>
        <v>5507.285667825503</v>
      </c>
      <c r="MZ231">
        <f t="shared" si="376"/>
        <v>0</v>
      </c>
      <c r="NI231">
        <f t="shared" si="377"/>
        <v>0</v>
      </c>
      <c r="NR231">
        <f t="shared" si="378"/>
        <v>0</v>
      </c>
      <c r="OA231">
        <f t="shared" si="379"/>
        <v>0</v>
      </c>
      <c r="OF231">
        <v>229</v>
      </c>
      <c r="OG231">
        <f>132-(136)</f>
        <v>-4</v>
      </c>
      <c r="OH231">
        <f t="shared" si="412"/>
        <v>0.29384024186096708</v>
      </c>
      <c r="OI231">
        <f t="shared" si="413"/>
        <v>0</v>
      </c>
      <c r="OJ231">
        <f t="shared" si="380"/>
        <v>16</v>
      </c>
      <c r="OO231">
        <v>229</v>
      </c>
      <c r="OP231">
        <v>16</v>
      </c>
      <c r="OQ231">
        <f t="shared" si="414"/>
        <v>0.30355761330593839</v>
      </c>
      <c r="OR231">
        <f t="shared" si="415"/>
        <v>0</v>
      </c>
      <c r="OS231">
        <f t="shared" si="381"/>
        <v>256</v>
      </c>
      <c r="PB231">
        <f t="shared" si="382"/>
        <v>0</v>
      </c>
      <c r="PK231">
        <f t="shared" si="383"/>
        <v>0</v>
      </c>
      <c r="QC231">
        <f t="shared" si="384"/>
        <v>0</v>
      </c>
      <c r="QL231">
        <f t="shared" si="385"/>
        <v>0</v>
      </c>
    </row>
    <row r="232" spans="64:454" x14ac:dyDescent="0.25">
      <c r="BL232">
        <v>230</v>
      </c>
      <c r="BM232">
        <v>494.9</v>
      </c>
      <c r="BN232">
        <f t="shared" si="386"/>
        <v>1.0527926489925896</v>
      </c>
      <c r="BO232">
        <f t="shared" si="387"/>
        <v>633.06718784116981</v>
      </c>
      <c r="BP232">
        <f t="shared" si="361"/>
        <v>19090.171795937109</v>
      </c>
      <c r="DE232">
        <v>230</v>
      </c>
      <c r="DF232">
        <v>12</v>
      </c>
      <c r="DG232">
        <f t="shared" si="388"/>
        <v>0.59626231876882818</v>
      </c>
      <c r="DH232">
        <f t="shared" si="389"/>
        <v>0</v>
      </c>
      <c r="DI232">
        <f t="shared" si="362"/>
        <v>144</v>
      </c>
      <c r="EX232">
        <v>230</v>
      </c>
      <c r="EY232">
        <v>0</v>
      </c>
      <c r="EZ232">
        <f t="shared" si="390"/>
        <v>0.74058077612728923</v>
      </c>
      <c r="FA232">
        <f t="shared" si="391"/>
        <v>0</v>
      </c>
      <c r="FB232">
        <f t="shared" si="363"/>
        <v>0</v>
      </c>
      <c r="HI232">
        <v>230</v>
      </c>
      <c r="HJ232">
        <v>24.1</v>
      </c>
      <c r="HK232">
        <f t="shared" si="394"/>
        <v>0.8214285714285714</v>
      </c>
      <c r="HL232">
        <f t="shared" si="395"/>
        <v>0</v>
      </c>
      <c r="HM232">
        <f t="shared" si="365"/>
        <v>580.81000000000006</v>
      </c>
      <c r="HR232">
        <v>309</v>
      </c>
      <c r="HS232">
        <v>3909.3093807862024</v>
      </c>
      <c r="HT232" t="e">
        <f t="shared" si="396"/>
        <v>#DIV/0!</v>
      </c>
      <c r="HU232" t="e">
        <f t="shared" si="397"/>
        <v>#NUM!</v>
      </c>
      <c r="HV232" t="e">
        <f t="shared" si="366"/>
        <v>#NUM!</v>
      </c>
      <c r="IA232">
        <v>230</v>
      </c>
      <c r="IB232">
        <v>4</v>
      </c>
      <c r="IC232">
        <f t="shared" si="398"/>
        <v>0.3527888204371768</v>
      </c>
      <c r="ID232">
        <f t="shared" si="399"/>
        <v>0</v>
      </c>
      <c r="IE232">
        <f t="shared" si="367"/>
        <v>16</v>
      </c>
      <c r="IJ232">
        <v>230</v>
      </c>
      <c r="IK232">
        <v>-16.100000000000001</v>
      </c>
      <c r="IL232">
        <f t="shared" si="400"/>
        <v>0.32038444330695276</v>
      </c>
      <c r="IM232">
        <f t="shared" si="401"/>
        <v>0</v>
      </c>
      <c r="IN232">
        <f t="shared" si="368"/>
        <v>259.21000000000004</v>
      </c>
      <c r="KK232">
        <v>230</v>
      </c>
      <c r="KL232">
        <v>2990</v>
      </c>
      <c r="KM232">
        <f t="shared" si="402"/>
        <v>1.2481453592201306</v>
      </c>
      <c r="KN232">
        <f t="shared" si="403"/>
        <v>2975.6545226471867</v>
      </c>
      <c r="KO232">
        <f t="shared" si="369"/>
        <v>205.79272048007942</v>
      </c>
      <c r="KT232">
        <v>230</v>
      </c>
      <c r="KU232">
        <v>18.590196078431219</v>
      </c>
      <c r="KV232">
        <f t="shared" si="404"/>
        <v>0.48160012602157148</v>
      </c>
      <c r="KW232">
        <f t="shared" si="405"/>
        <v>0</v>
      </c>
      <c r="KX232">
        <f t="shared" si="370"/>
        <v>345.59539023451947</v>
      </c>
      <c r="LC232">
        <v>230</v>
      </c>
      <c r="LD232">
        <v>4</v>
      </c>
      <c r="LE232">
        <f t="shared" si="406"/>
        <v>0.24621176794118743</v>
      </c>
      <c r="LF232">
        <f t="shared" si="407"/>
        <v>0</v>
      </c>
      <c r="LG232">
        <f t="shared" si="371"/>
        <v>16</v>
      </c>
      <c r="LP232">
        <f t="shared" si="372"/>
        <v>0</v>
      </c>
      <c r="LY232">
        <f t="shared" si="373"/>
        <v>0</v>
      </c>
      <c r="MH232">
        <f t="shared" si="374"/>
        <v>0</v>
      </c>
      <c r="MM232">
        <v>230</v>
      </c>
      <c r="MN232">
        <v>124</v>
      </c>
      <c r="MO232">
        <f t="shared" si="408"/>
        <v>1.0078668848990198</v>
      </c>
      <c r="MP232">
        <f t="shared" si="409"/>
        <v>94.33636680727335</v>
      </c>
      <c r="MQ232">
        <f t="shared" si="375"/>
        <v>879.9311341926342</v>
      </c>
      <c r="MZ232">
        <f t="shared" si="376"/>
        <v>0</v>
      </c>
      <c r="NI232">
        <f t="shared" si="377"/>
        <v>0</v>
      </c>
      <c r="NR232">
        <f t="shared" si="378"/>
        <v>0</v>
      </c>
      <c r="OA232">
        <f t="shared" si="379"/>
        <v>0</v>
      </c>
      <c r="OF232">
        <v>230</v>
      </c>
      <c r="OG232">
        <f>140-(136)</f>
        <v>4</v>
      </c>
      <c r="OH232">
        <f t="shared" si="412"/>
        <v>0.29512338702193203</v>
      </c>
      <c r="OI232">
        <f t="shared" si="413"/>
        <v>0</v>
      </c>
      <c r="OJ232">
        <f t="shared" si="380"/>
        <v>16</v>
      </c>
      <c r="OO232">
        <v>230</v>
      </c>
      <c r="OP232">
        <v>0</v>
      </c>
      <c r="OQ232">
        <f t="shared" si="414"/>
        <v>0.30488319240334422</v>
      </c>
      <c r="OR232">
        <f t="shared" si="415"/>
        <v>0</v>
      </c>
      <c r="OS232">
        <f t="shared" si="381"/>
        <v>0</v>
      </c>
      <c r="PB232">
        <f t="shared" si="382"/>
        <v>0</v>
      </c>
      <c r="PK232">
        <f t="shared" si="383"/>
        <v>0</v>
      </c>
      <c r="QC232">
        <f t="shared" si="384"/>
        <v>0</v>
      </c>
      <c r="QL232">
        <f t="shared" si="385"/>
        <v>0</v>
      </c>
    </row>
    <row r="233" spans="64:454" x14ac:dyDescent="0.25">
      <c r="BL233">
        <v>231</v>
      </c>
      <c r="BM233">
        <v>544.9</v>
      </c>
      <c r="BN233">
        <f t="shared" si="386"/>
        <v>1.0573700083360358</v>
      </c>
      <c r="BO233">
        <f t="shared" si="387"/>
        <v>687.95695114326588</v>
      </c>
      <c r="BP233">
        <f t="shared" si="361"/>
        <v>20465.291270406768</v>
      </c>
      <c r="DE233">
        <v>231</v>
      </c>
      <c r="DF233">
        <v>12</v>
      </c>
      <c r="DG233">
        <f t="shared" si="388"/>
        <v>0.59885476363304047</v>
      </c>
      <c r="DH233">
        <f t="shared" si="389"/>
        <v>0</v>
      </c>
      <c r="DI233">
        <f t="shared" si="362"/>
        <v>144</v>
      </c>
      <c r="EX233">
        <v>231</v>
      </c>
      <c r="EY233">
        <v>4</v>
      </c>
      <c r="EZ233">
        <f t="shared" si="390"/>
        <v>0.74380069254523395</v>
      </c>
      <c r="FA233">
        <f t="shared" si="391"/>
        <v>0</v>
      </c>
      <c r="FB233">
        <f t="shared" si="363"/>
        <v>16</v>
      </c>
      <c r="HI233">
        <v>231</v>
      </c>
      <c r="HJ233">
        <v>24.1</v>
      </c>
      <c r="HK233">
        <f t="shared" si="394"/>
        <v>0.82499999999999996</v>
      </c>
      <c r="HL233">
        <f t="shared" si="395"/>
        <v>0</v>
      </c>
      <c r="HM233">
        <f t="shared" si="365"/>
        <v>580.81000000000006</v>
      </c>
      <c r="HR233">
        <v>310</v>
      </c>
      <c r="HS233">
        <v>3973.0725225360547</v>
      </c>
      <c r="HT233" t="e">
        <f t="shared" si="396"/>
        <v>#DIV/0!</v>
      </c>
      <c r="HU233" t="e">
        <f t="shared" si="397"/>
        <v>#NUM!</v>
      </c>
      <c r="HV233" t="e">
        <f t="shared" si="366"/>
        <v>#NUM!</v>
      </c>
      <c r="IA233">
        <v>231</v>
      </c>
      <c r="IB233">
        <v>4</v>
      </c>
      <c r="IC233">
        <f t="shared" si="398"/>
        <v>0.35432268487386015</v>
      </c>
      <c r="ID233">
        <f t="shared" si="399"/>
        <v>0</v>
      </c>
      <c r="IE233">
        <f t="shared" si="367"/>
        <v>16</v>
      </c>
      <c r="IJ233">
        <v>231</v>
      </c>
      <c r="IK233">
        <v>-24.1</v>
      </c>
      <c r="IL233">
        <f t="shared" si="400"/>
        <v>0.32177741914741775</v>
      </c>
      <c r="IM233">
        <f t="shared" si="401"/>
        <v>0</v>
      </c>
      <c r="IN233">
        <f t="shared" si="368"/>
        <v>580.81000000000006</v>
      </c>
      <c r="KK233">
        <v>231</v>
      </c>
      <c r="KL233">
        <v>3040</v>
      </c>
      <c r="KM233">
        <f t="shared" si="402"/>
        <v>1.2535720781732616</v>
      </c>
      <c r="KN233">
        <f t="shared" si="403"/>
        <v>3040.7294482745265</v>
      </c>
      <c r="KO233">
        <f t="shared" si="369"/>
        <v>0.53209478520965292</v>
      </c>
      <c r="KT233">
        <v>231</v>
      </c>
      <c r="KU233">
        <v>-29.209803921568778</v>
      </c>
      <c r="KV233">
        <f t="shared" si="404"/>
        <v>0.48369403961296964</v>
      </c>
      <c r="KW233">
        <f t="shared" si="405"/>
        <v>0</v>
      </c>
      <c r="KX233">
        <f t="shared" si="370"/>
        <v>853.21264513649476</v>
      </c>
      <c r="LC233">
        <v>231</v>
      </c>
      <c r="LD233">
        <v>16</v>
      </c>
      <c r="LE233">
        <f t="shared" si="406"/>
        <v>0.2472822538887578</v>
      </c>
      <c r="LF233">
        <f t="shared" si="407"/>
        <v>0</v>
      </c>
      <c r="LG233">
        <f t="shared" si="371"/>
        <v>256</v>
      </c>
      <c r="LP233">
        <f t="shared" si="372"/>
        <v>0</v>
      </c>
      <c r="LY233">
        <f t="shared" si="373"/>
        <v>0</v>
      </c>
      <c r="MH233">
        <f t="shared" si="374"/>
        <v>0</v>
      </c>
      <c r="MM233">
        <v>231</v>
      </c>
      <c r="MN233">
        <v>176</v>
      </c>
      <c r="MO233">
        <f t="shared" si="408"/>
        <v>1.0122489148333633</v>
      </c>
      <c r="MP233">
        <f t="shared" si="409"/>
        <v>146.88382219183077</v>
      </c>
      <c r="MQ233">
        <f t="shared" si="375"/>
        <v>847.75181015692613</v>
      </c>
      <c r="MZ233">
        <f t="shared" si="376"/>
        <v>0</v>
      </c>
      <c r="NI233">
        <f t="shared" si="377"/>
        <v>0</v>
      </c>
      <c r="NR233">
        <f t="shared" si="378"/>
        <v>0</v>
      </c>
      <c r="OA233">
        <f t="shared" si="379"/>
        <v>0</v>
      </c>
      <c r="OF233">
        <v>231</v>
      </c>
      <c r="OG233">
        <f>156-(136)</f>
        <v>20</v>
      </c>
      <c r="OH233">
        <f t="shared" si="412"/>
        <v>0.29640653218289692</v>
      </c>
      <c r="OI233">
        <f t="shared" si="413"/>
        <v>0</v>
      </c>
      <c r="OJ233">
        <f t="shared" si="380"/>
        <v>400</v>
      </c>
      <c r="OO233">
        <v>231</v>
      </c>
      <c r="OP233">
        <v>8.02</v>
      </c>
      <c r="OQ233">
        <f t="shared" si="414"/>
        <v>0.3062087715007501</v>
      </c>
      <c r="OR233">
        <f t="shared" si="415"/>
        <v>0</v>
      </c>
      <c r="OS233">
        <f t="shared" si="381"/>
        <v>64.320399999999992</v>
      </c>
      <c r="PB233">
        <f t="shared" si="382"/>
        <v>0</v>
      </c>
      <c r="PK233">
        <f t="shared" si="383"/>
        <v>0</v>
      </c>
      <c r="QC233">
        <f t="shared" si="384"/>
        <v>0</v>
      </c>
      <c r="QL233">
        <f t="shared" si="385"/>
        <v>0</v>
      </c>
    </row>
    <row r="234" spans="64:454" x14ac:dyDescent="0.25">
      <c r="BL234">
        <v>232</v>
      </c>
      <c r="BM234">
        <v>584.9</v>
      </c>
      <c r="BN234">
        <f t="shared" si="386"/>
        <v>1.0619473676794817</v>
      </c>
      <c r="BO234">
        <f t="shared" si="387"/>
        <v>742.84671444536195</v>
      </c>
      <c r="BP234">
        <f t="shared" si="361"/>
        <v>24947.164604084719</v>
      </c>
      <c r="DE234">
        <v>232</v>
      </c>
      <c r="DF234">
        <v>12</v>
      </c>
      <c r="DG234">
        <f t="shared" si="388"/>
        <v>0.60144720849725286</v>
      </c>
      <c r="DH234">
        <f t="shared" si="389"/>
        <v>0</v>
      </c>
      <c r="DI234">
        <f t="shared" si="362"/>
        <v>144</v>
      </c>
      <c r="EX234">
        <v>232</v>
      </c>
      <c r="EY234">
        <v>0</v>
      </c>
      <c r="EZ234">
        <f t="shared" si="390"/>
        <v>0.74702060896317868</v>
      </c>
      <c r="FA234">
        <f t="shared" si="391"/>
        <v>0</v>
      </c>
      <c r="FB234">
        <f t="shared" si="363"/>
        <v>0</v>
      </c>
      <c r="HI234">
        <v>232</v>
      </c>
      <c r="HJ234">
        <v>24.1</v>
      </c>
      <c r="HK234">
        <f t="shared" si="394"/>
        <v>0.82857142857142863</v>
      </c>
      <c r="HL234">
        <f t="shared" si="395"/>
        <v>0</v>
      </c>
      <c r="HM234">
        <f t="shared" si="365"/>
        <v>580.81000000000006</v>
      </c>
      <c r="HR234">
        <v>311</v>
      </c>
      <c r="HS234">
        <v>4041.8356642859053</v>
      </c>
      <c r="HT234" t="e">
        <f t="shared" si="396"/>
        <v>#DIV/0!</v>
      </c>
      <c r="HU234" t="e">
        <f t="shared" si="397"/>
        <v>#NUM!</v>
      </c>
      <c r="HV234" t="e">
        <f t="shared" si="366"/>
        <v>#NUM!</v>
      </c>
      <c r="IA234">
        <v>232</v>
      </c>
      <c r="IB234">
        <v>0</v>
      </c>
      <c r="IC234">
        <f t="shared" si="398"/>
        <v>0.35585654931054356</v>
      </c>
      <c r="ID234">
        <f t="shared" si="399"/>
        <v>0</v>
      </c>
      <c r="IE234">
        <f t="shared" si="367"/>
        <v>0</v>
      </c>
      <c r="IJ234">
        <v>232</v>
      </c>
      <c r="IK234">
        <v>-24.1</v>
      </c>
      <c r="IL234">
        <f t="shared" si="400"/>
        <v>0.3231703949878828</v>
      </c>
      <c r="IM234">
        <f t="shared" si="401"/>
        <v>0</v>
      </c>
      <c r="IN234">
        <f t="shared" si="368"/>
        <v>580.81000000000006</v>
      </c>
      <c r="KK234">
        <v>232</v>
      </c>
      <c r="KL234">
        <v>3060</v>
      </c>
      <c r="KM234">
        <f t="shared" si="402"/>
        <v>1.2589987971263925</v>
      </c>
      <c r="KN234">
        <f t="shared" si="403"/>
        <v>3105.8043739018663</v>
      </c>
      <c r="KO234">
        <f t="shared" si="369"/>
        <v>2098.0406685419666</v>
      </c>
      <c r="KT234">
        <v>232</v>
      </c>
      <c r="KU234">
        <v>-45.209803921568778</v>
      </c>
      <c r="KV234">
        <f t="shared" si="404"/>
        <v>0.4857879532043678</v>
      </c>
      <c r="KW234">
        <f t="shared" si="405"/>
        <v>0</v>
      </c>
      <c r="KX234">
        <f t="shared" si="370"/>
        <v>2043.9263706266956</v>
      </c>
      <c r="LC234">
        <v>232</v>
      </c>
      <c r="LD234">
        <v>8</v>
      </c>
      <c r="LE234">
        <f t="shared" si="406"/>
        <v>0.24835273983632819</v>
      </c>
      <c r="LF234">
        <f t="shared" si="407"/>
        <v>0</v>
      </c>
      <c r="LG234">
        <f t="shared" si="371"/>
        <v>64</v>
      </c>
      <c r="LP234">
        <f t="shared" si="372"/>
        <v>0</v>
      </c>
      <c r="LY234">
        <f t="shared" si="373"/>
        <v>0</v>
      </c>
      <c r="MH234">
        <f t="shared" si="374"/>
        <v>0</v>
      </c>
      <c r="MM234">
        <v>232</v>
      </c>
      <c r="MN234">
        <v>176</v>
      </c>
      <c r="MO234">
        <f t="shared" si="408"/>
        <v>1.0166309447677069</v>
      </c>
      <c r="MP234">
        <f t="shared" si="409"/>
        <v>199.4312775763882</v>
      </c>
      <c r="MQ234">
        <f t="shared" si="375"/>
        <v>549.02476886175236</v>
      </c>
      <c r="MZ234">
        <f t="shared" si="376"/>
        <v>0</v>
      </c>
      <c r="NI234">
        <f t="shared" si="377"/>
        <v>0</v>
      </c>
      <c r="NR234">
        <f t="shared" si="378"/>
        <v>0</v>
      </c>
      <c r="OA234">
        <f t="shared" si="379"/>
        <v>0</v>
      </c>
      <c r="OF234">
        <v>232</v>
      </c>
      <c r="OG234">
        <f>189-(136)</f>
        <v>53</v>
      </c>
      <c r="OH234">
        <f t="shared" si="412"/>
        <v>0.29768967734386187</v>
      </c>
      <c r="OI234">
        <f t="shared" si="413"/>
        <v>0</v>
      </c>
      <c r="OJ234">
        <f t="shared" si="380"/>
        <v>2809</v>
      </c>
      <c r="OO234">
        <v>232</v>
      </c>
      <c r="OP234">
        <v>0</v>
      </c>
      <c r="OQ234">
        <f t="shared" si="414"/>
        <v>0.30753435059815593</v>
      </c>
      <c r="OR234">
        <f t="shared" si="415"/>
        <v>0</v>
      </c>
      <c r="OS234">
        <f t="shared" si="381"/>
        <v>0</v>
      </c>
      <c r="PB234">
        <f t="shared" si="382"/>
        <v>0</v>
      </c>
      <c r="PK234">
        <f t="shared" si="383"/>
        <v>0</v>
      </c>
      <c r="QC234">
        <f t="shared" si="384"/>
        <v>0</v>
      </c>
      <c r="QL234">
        <f t="shared" si="385"/>
        <v>0</v>
      </c>
    </row>
    <row r="235" spans="64:454" x14ac:dyDescent="0.25">
      <c r="BL235">
        <v>233</v>
      </c>
      <c r="BM235">
        <v>634.9</v>
      </c>
      <c r="BN235">
        <f t="shared" si="386"/>
        <v>1.0665247270229279</v>
      </c>
      <c r="BO235">
        <f t="shared" si="387"/>
        <v>797.73647774745814</v>
      </c>
      <c r="BP235">
        <f t="shared" si="361"/>
        <v>26515.718485198438</v>
      </c>
      <c r="DE235">
        <v>233</v>
      </c>
      <c r="DF235">
        <v>12</v>
      </c>
      <c r="DG235">
        <f t="shared" si="388"/>
        <v>0.60403965336146515</v>
      </c>
      <c r="DH235">
        <f t="shared" si="389"/>
        <v>0</v>
      </c>
      <c r="DI235">
        <f t="shared" si="362"/>
        <v>144</v>
      </c>
      <c r="EX235">
        <v>233</v>
      </c>
      <c r="EY235">
        <v>4</v>
      </c>
      <c r="EZ235">
        <f t="shared" si="390"/>
        <v>0.7502405253811234</v>
      </c>
      <c r="FA235">
        <f t="shared" si="391"/>
        <v>0</v>
      </c>
      <c r="FB235">
        <f t="shared" si="363"/>
        <v>16</v>
      </c>
      <c r="HI235">
        <v>233</v>
      </c>
      <c r="HJ235">
        <v>24.1</v>
      </c>
      <c r="HK235">
        <f t="shared" si="394"/>
        <v>0.83214285714285718</v>
      </c>
      <c r="HL235">
        <f t="shared" si="395"/>
        <v>0</v>
      </c>
      <c r="HM235">
        <f t="shared" si="365"/>
        <v>580.81000000000006</v>
      </c>
      <c r="HR235">
        <v>312</v>
      </c>
      <c r="HS235">
        <v>4090.5988060357558</v>
      </c>
      <c r="HT235" t="e">
        <f t="shared" si="396"/>
        <v>#DIV/0!</v>
      </c>
      <c r="HU235" t="e">
        <f t="shared" si="397"/>
        <v>#NUM!</v>
      </c>
      <c r="HV235" t="e">
        <f t="shared" si="366"/>
        <v>#NUM!</v>
      </c>
      <c r="IA235">
        <v>233</v>
      </c>
      <c r="IB235">
        <v>0</v>
      </c>
      <c r="IC235">
        <f t="shared" si="398"/>
        <v>0.35739041374722691</v>
      </c>
      <c r="ID235">
        <f t="shared" si="399"/>
        <v>0</v>
      </c>
      <c r="IE235">
        <f t="shared" si="367"/>
        <v>0</v>
      </c>
      <c r="IJ235">
        <v>233</v>
      </c>
      <c r="IK235">
        <v>-16.100000000000001</v>
      </c>
      <c r="IL235">
        <f t="shared" si="400"/>
        <v>0.3245633708283478</v>
      </c>
      <c r="IM235">
        <f t="shared" si="401"/>
        <v>0</v>
      </c>
      <c r="IN235">
        <f t="shared" si="368"/>
        <v>259.21000000000004</v>
      </c>
      <c r="KK235">
        <v>233</v>
      </c>
      <c r="KL235">
        <v>3110</v>
      </c>
      <c r="KM235">
        <f t="shared" si="402"/>
        <v>1.2644255160795235</v>
      </c>
      <c r="KN235">
        <f t="shared" si="403"/>
        <v>3170.8792995292056</v>
      </c>
      <c r="KO235">
        <f t="shared" si="369"/>
        <v>3706.2891111667309</v>
      </c>
      <c r="KT235">
        <v>233</v>
      </c>
      <c r="KU235">
        <v>-37.209803921568778</v>
      </c>
      <c r="KV235">
        <f t="shared" si="404"/>
        <v>0.48788186679576589</v>
      </c>
      <c r="KW235">
        <f t="shared" si="405"/>
        <v>0</v>
      </c>
      <c r="KX235">
        <f t="shared" si="370"/>
        <v>1384.5695078815952</v>
      </c>
      <c r="LC235">
        <v>233</v>
      </c>
      <c r="LD235">
        <v>21</v>
      </c>
      <c r="LE235">
        <f t="shared" si="406"/>
        <v>0.24942322578389856</v>
      </c>
      <c r="LF235">
        <f t="shared" si="407"/>
        <v>0</v>
      </c>
      <c r="LG235">
        <f t="shared" si="371"/>
        <v>441</v>
      </c>
      <c r="LP235">
        <f t="shared" si="372"/>
        <v>0</v>
      </c>
      <c r="LY235">
        <f t="shared" si="373"/>
        <v>0</v>
      </c>
      <c r="MH235">
        <f t="shared" si="374"/>
        <v>0</v>
      </c>
      <c r="MM235">
        <v>233</v>
      </c>
      <c r="MN235">
        <v>180</v>
      </c>
      <c r="MO235">
        <f t="shared" si="408"/>
        <v>1.0210129747020504</v>
      </c>
      <c r="MP235">
        <f t="shared" si="409"/>
        <v>251.97873296094565</v>
      </c>
      <c r="MQ235">
        <f t="shared" si="375"/>
        <v>5180.9379986631238</v>
      </c>
      <c r="MZ235">
        <f t="shared" si="376"/>
        <v>0</v>
      </c>
      <c r="NI235">
        <f t="shared" si="377"/>
        <v>0</v>
      </c>
      <c r="NR235">
        <f t="shared" si="378"/>
        <v>0</v>
      </c>
      <c r="OA235">
        <f t="shared" si="379"/>
        <v>0</v>
      </c>
      <c r="OF235">
        <v>233</v>
      </c>
      <c r="OG235">
        <f>136-(136)</f>
        <v>0</v>
      </c>
      <c r="OH235">
        <f t="shared" si="412"/>
        <v>0.29897282250482676</v>
      </c>
      <c r="OI235">
        <f t="shared" si="413"/>
        <v>0</v>
      </c>
      <c r="OJ235">
        <f t="shared" si="380"/>
        <v>0</v>
      </c>
      <c r="OO235">
        <v>233</v>
      </c>
      <c r="OP235">
        <v>0</v>
      </c>
      <c r="OQ235">
        <f t="shared" si="414"/>
        <v>0.30885992969556175</v>
      </c>
      <c r="OR235">
        <f t="shared" si="415"/>
        <v>0</v>
      </c>
      <c r="OS235">
        <f t="shared" si="381"/>
        <v>0</v>
      </c>
      <c r="PB235">
        <f t="shared" si="382"/>
        <v>0</v>
      </c>
      <c r="PK235">
        <f t="shared" si="383"/>
        <v>0</v>
      </c>
      <c r="QC235">
        <f t="shared" si="384"/>
        <v>0</v>
      </c>
      <c r="QL235">
        <f t="shared" si="385"/>
        <v>0</v>
      </c>
    </row>
    <row r="236" spans="64:454" x14ac:dyDescent="0.25">
      <c r="BL236">
        <v>234</v>
      </c>
      <c r="BM236">
        <v>681.9</v>
      </c>
      <c r="BN236">
        <f t="shared" si="386"/>
        <v>1.0711020863663738</v>
      </c>
      <c r="BO236">
        <f t="shared" si="387"/>
        <v>852.62624104955421</v>
      </c>
      <c r="BP236">
        <f t="shared" si="361"/>
        <v>29147.449382910498</v>
      </c>
      <c r="DE236">
        <v>234</v>
      </c>
      <c r="DF236">
        <v>12</v>
      </c>
      <c r="DG236">
        <f t="shared" si="388"/>
        <v>0.60663209822567743</v>
      </c>
      <c r="DH236">
        <f t="shared" si="389"/>
        <v>0</v>
      </c>
      <c r="DI236">
        <f t="shared" si="362"/>
        <v>144</v>
      </c>
      <c r="EX236">
        <v>234</v>
      </c>
      <c r="EY236">
        <v>4</v>
      </c>
      <c r="EZ236">
        <f t="shared" si="390"/>
        <v>0.75346044179906813</v>
      </c>
      <c r="FA236">
        <f t="shared" si="391"/>
        <v>0</v>
      </c>
      <c r="FB236">
        <f t="shared" si="363"/>
        <v>16</v>
      </c>
      <c r="HI236">
        <v>234</v>
      </c>
      <c r="HJ236">
        <v>24.1</v>
      </c>
      <c r="HK236">
        <f t="shared" si="394"/>
        <v>0.83571428571428574</v>
      </c>
      <c r="HL236">
        <f t="shared" si="395"/>
        <v>0</v>
      </c>
      <c r="HM236">
        <f t="shared" si="365"/>
        <v>580.81000000000006</v>
      </c>
      <c r="HR236">
        <v>313</v>
      </c>
      <c r="HS236">
        <v>4144.3619477856064</v>
      </c>
      <c r="HT236" t="e">
        <f t="shared" si="396"/>
        <v>#DIV/0!</v>
      </c>
      <c r="HU236" t="e">
        <f t="shared" si="397"/>
        <v>#NUM!</v>
      </c>
      <c r="HV236" t="e">
        <f t="shared" si="366"/>
        <v>#NUM!</v>
      </c>
      <c r="IA236">
        <v>234</v>
      </c>
      <c r="IB236">
        <v>4</v>
      </c>
      <c r="IC236">
        <f t="shared" si="398"/>
        <v>0.35892427818391026</v>
      </c>
      <c r="ID236">
        <f t="shared" si="399"/>
        <v>0</v>
      </c>
      <c r="IE236">
        <f t="shared" si="367"/>
        <v>16</v>
      </c>
      <c r="IJ236">
        <v>234</v>
      </c>
      <c r="IK236">
        <v>-16.100000000000001</v>
      </c>
      <c r="IL236">
        <f t="shared" si="400"/>
        <v>0.32595634666881279</v>
      </c>
      <c r="IM236">
        <f t="shared" si="401"/>
        <v>0</v>
      </c>
      <c r="IN236">
        <f t="shared" si="368"/>
        <v>259.21000000000004</v>
      </c>
      <c r="KK236">
        <v>234</v>
      </c>
      <c r="KL236">
        <v>3190</v>
      </c>
      <c r="KM236">
        <f t="shared" si="402"/>
        <v>1.2698522350326544</v>
      </c>
      <c r="KN236">
        <f t="shared" si="403"/>
        <v>3235.9542251565454</v>
      </c>
      <c r="KO236">
        <f t="shared" si="369"/>
        <v>2111.7908097384666</v>
      </c>
      <c r="KT236">
        <v>234</v>
      </c>
      <c r="KU236">
        <v>66.590196078431219</v>
      </c>
      <c r="KV236">
        <f t="shared" si="404"/>
        <v>0.48997578038716405</v>
      </c>
      <c r="KW236">
        <f t="shared" si="405"/>
        <v>0</v>
      </c>
      <c r="KX236">
        <f t="shared" si="370"/>
        <v>4434.2542137639166</v>
      </c>
      <c r="LC236">
        <v>234</v>
      </c>
      <c r="LD236">
        <v>24</v>
      </c>
      <c r="LE236">
        <f t="shared" si="406"/>
        <v>0.25049371173146895</v>
      </c>
      <c r="LF236">
        <f t="shared" si="407"/>
        <v>0</v>
      </c>
      <c r="LG236">
        <f t="shared" si="371"/>
        <v>576</v>
      </c>
      <c r="LP236">
        <f t="shared" si="372"/>
        <v>0</v>
      </c>
      <c r="LY236">
        <f t="shared" si="373"/>
        <v>0</v>
      </c>
      <c r="MH236">
        <f t="shared" si="374"/>
        <v>0</v>
      </c>
      <c r="MM236">
        <v>234</v>
      </c>
      <c r="MN236">
        <v>196</v>
      </c>
      <c r="MO236">
        <f t="shared" si="408"/>
        <v>1.025395004636394</v>
      </c>
      <c r="MP236">
        <f t="shared" si="409"/>
        <v>304.52618834550304</v>
      </c>
      <c r="MQ236">
        <f t="shared" si="375"/>
        <v>11777.9335568036</v>
      </c>
      <c r="MZ236">
        <f t="shared" si="376"/>
        <v>0</v>
      </c>
      <c r="NI236">
        <f t="shared" si="377"/>
        <v>0</v>
      </c>
      <c r="NR236">
        <f t="shared" si="378"/>
        <v>0</v>
      </c>
      <c r="OA236">
        <f t="shared" si="379"/>
        <v>0</v>
      </c>
      <c r="OF236">
        <v>234</v>
      </c>
      <c r="OG236">
        <f>152-(136)</f>
        <v>16</v>
      </c>
      <c r="OH236">
        <f t="shared" si="412"/>
        <v>0.30025596766579171</v>
      </c>
      <c r="OI236">
        <f t="shared" si="413"/>
        <v>0</v>
      </c>
      <c r="OJ236">
        <f t="shared" si="380"/>
        <v>256</v>
      </c>
      <c r="OO236">
        <v>234</v>
      </c>
      <c r="OP236">
        <v>0</v>
      </c>
      <c r="OQ236">
        <f t="shared" si="414"/>
        <v>0.31018550879296763</v>
      </c>
      <c r="OR236">
        <f t="shared" si="415"/>
        <v>0</v>
      </c>
      <c r="OS236">
        <f t="shared" si="381"/>
        <v>0</v>
      </c>
      <c r="PB236">
        <f t="shared" si="382"/>
        <v>0</v>
      </c>
      <c r="PK236">
        <f t="shared" si="383"/>
        <v>0</v>
      </c>
      <c r="QC236">
        <f t="shared" si="384"/>
        <v>0</v>
      </c>
      <c r="QL236">
        <f t="shared" si="385"/>
        <v>0</v>
      </c>
    </row>
    <row r="237" spans="64:454" x14ac:dyDescent="0.25">
      <c r="BL237">
        <v>235</v>
      </c>
      <c r="BM237">
        <v>738.9</v>
      </c>
      <c r="BN237">
        <f t="shared" si="386"/>
        <v>1.0756794457098198</v>
      </c>
      <c r="BO237">
        <f t="shared" si="387"/>
        <v>907.51600435165028</v>
      </c>
      <c r="BP237">
        <f t="shared" si="361"/>
        <v>28431.356923515756</v>
      </c>
      <c r="DE237">
        <v>235</v>
      </c>
      <c r="DF237">
        <v>12</v>
      </c>
      <c r="DG237">
        <f t="shared" si="388"/>
        <v>0.60922454308988971</v>
      </c>
      <c r="DH237">
        <f t="shared" si="389"/>
        <v>0</v>
      </c>
      <c r="DI237">
        <f t="shared" si="362"/>
        <v>144</v>
      </c>
      <c r="EX237">
        <v>235</v>
      </c>
      <c r="EY237">
        <v>4</v>
      </c>
      <c r="EZ237">
        <f t="shared" si="390"/>
        <v>0.75668035821701285</v>
      </c>
      <c r="FA237">
        <f t="shared" si="391"/>
        <v>0</v>
      </c>
      <c r="FB237">
        <f t="shared" si="363"/>
        <v>16</v>
      </c>
      <c r="HI237">
        <v>235</v>
      </c>
      <c r="HJ237">
        <v>28.1</v>
      </c>
      <c r="HK237">
        <f t="shared" si="394"/>
        <v>0.8392857142857143</v>
      </c>
      <c r="HL237">
        <f t="shared" si="395"/>
        <v>0</v>
      </c>
      <c r="HM237">
        <f t="shared" si="365"/>
        <v>789.61000000000013</v>
      </c>
      <c r="HR237">
        <v>314</v>
      </c>
      <c r="HS237">
        <v>4193.1250895354588</v>
      </c>
      <c r="HT237" t="e">
        <f t="shared" si="396"/>
        <v>#DIV/0!</v>
      </c>
      <c r="HU237" t="e">
        <f t="shared" si="397"/>
        <v>#NUM!</v>
      </c>
      <c r="HV237" t="e">
        <f t="shared" si="366"/>
        <v>#NUM!</v>
      </c>
      <c r="IA237">
        <v>235</v>
      </c>
      <c r="IB237">
        <v>4</v>
      </c>
      <c r="IC237">
        <f t="shared" si="398"/>
        <v>0.36045814262059367</v>
      </c>
      <c r="ID237">
        <f t="shared" si="399"/>
        <v>0</v>
      </c>
      <c r="IE237">
        <f t="shared" si="367"/>
        <v>16</v>
      </c>
      <c r="IJ237">
        <v>235</v>
      </c>
      <c r="IK237">
        <v>-24.1</v>
      </c>
      <c r="IL237">
        <f t="shared" si="400"/>
        <v>0.32734932250927778</v>
      </c>
      <c r="IM237">
        <f t="shared" si="401"/>
        <v>0</v>
      </c>
      <c r="IN237">
        <f t="shared" si="368"/>
        <v>580.81000000000006</v>
      </c>
      <c r="KK237">
        <v>235</v>
      </c>
      <c r="KL237">
        <v>3190</v>
      </c>
      <c r="KM237">
        <f t="shared" si="402"/>
        <v>1.2752789539857854</v>
      </c>
      <c r="KN237">
        <f t="shared" si="403"/>
        <v>3301.0291507838851</v>
      </c>
      <c r="KO237">
        <f t="shared" si="369"/>
        <v>12327.472323790704</v>
      </c>
      <c r="KT237">
        <v>235</v>
      </c>
      <c r="KU237">
        <v>-33.609803921568783</v>
      </c>
      <c r="KV237">
        <f t="shared" si="404"/>
        <v>0.49206969397856221</v>
      </c>
      <c r="KW237">
        <f t="shared" si="405"/>
        <v>0</v>
      </c>
      <c r="KX237">
        <f t="shared" si="370"/>
        <v>1129.6189196463004</v>
      </c>
      <c r="LC237">
        <v>235</v>
      </c>
      <c r="LD237">
        <v>4</v>
      </c>
      <c r="LE237">
        <f t="shared" si="406"/>
        <v>0.25156419767903931</v>
      </c>
      <c r="LF237">
        <f t="shared" si="407"/>
        <v>0</v>
      </c>
      <c r="LG237">
        <f t="shared" si="371"/>
        <v>16</v>
      </c>
      <c r="LP237">
        <f t="shared" si="372"/>
        <v>0</v>
      </c>
      <c r="LY237">
        <f t="shared" si="373"/>
        <v>0</v>
      </c>
      <c r="MH237">
        <f t="shared" si="374"/>
        <v>0</v>
      </c>
      <c r="MM237">
        <v>235</v>
      </c>
      <c r="MN237">
        <v>203</v>
      </c>
      <c r="MO237">
        <f t="shared" si="408"/>
        <v>1.0297770345707375</v>
      </c>
      <c r="MP237">
        <f t="shared" si="409"/>
        <v>357.0736437300605</v>
      </c>
      <c r="MQ237">
        <f t="shared" si="375"/>
        <v>23738.687692257608</v>
      </c>
      <c r="MZ237">
        <f t="shared" si="376"/>
        <v>0</v>
      </c>
      <c r="NI237">
        <f t="shared" si="377"/>
        <v>0</v>
      </c>
      <c r="NR237">
        <f t="shared" si="378"/>
        <v>0</v>
      </c>
      <c r="OA237">
        <f t="shared" si="379"/>
        <v>0</v>
      </c>
      <c r="OF237">
        <v>235</v>
      </c>
      <c r="OG237">
        <f>136-(136)</f>
        <v>0</v>
      </c>
      <c r="OH237">
        <f t="shared" si="412"/>
        <v>0.30153911282675661</v>
      </c>
      <c r="OI237">
        <f t="shared" si="413"/>
        <v>0</v>
      </c>
      <c r="OJ237">
        <f t="shared" si="380"/>
        <v>0</v>
      </c>
      <c r="OO237">
        <v>235</v>
      </c>
      <c r="OP237">
        <v>12</v>
      </c>
      <c r="OQ237">
        <f t="shared" si="414"/>
        <v>0.31151108789037346</v>
      </c>
      <c r="OR237">
        <f t="shared" si="415"/>
        <v>0</v>
      </c>
      <c r="OS237">
        <f t="shared" si="381"/>
        <v>144</v>
      </c>
      <c r="PB237">
        <f t="shared" si="382"/>
        <v>0</v>
      </c>
      <c r="PK237">
        <f t="shared" si="383"/>
        <v>0</v>
      </c>
      <c r="QC237">
        <f t="shared" si="384"/>
        <v>0</v>
      </c>
      <c r="QL237">
        <f t="shared" si="385"/>
        <v>0</v>
      </c>
    </row>
    <row r="238" spans="64:454" x14ac:dyDescent="0.25">
      <c r="BL238">
        <v>236</v>
      </c>
      <c r="BM238">
        <v>818.9</v>
      </c>
      <c r="BN238">
        <f t="shared" si="386"/>
        <v>1.0802568050532659</v>
      </c>
      <c r="BO238">
        <f t="shared" si="387"/>
        <v>962.40576765374647</v>
      </c>
      <c r="BP238">
        <f t="shared" si="361"/>
        <v>20593.905349891073</v>
      </c>
      <c r="DE238">
        <v>236</v>
      </c>
      <c r="DF238">
        <v>12</v>
      </c>
      <c r="DG238">
        <f t="shared" si="388"/>
        <v>0.611816987954102</v>
      </c>
      <c r="DH238">
        <f t="shared" si="389"/>
        <v>0</v>
      </c>
      <c r="DI238">
        <f t="shared" si="362"/>
        <v>144</v>
      </c>
      <c r="EX238">
        <v>236</v>
      </c>
      <c r="EY238">
        <v>0</v>
      </c>
      <c r="EZ238">
        <f t="shared" si="390"/>
        <v>0.75990027463495757</v>
      </c>
      <c r="FA238">
        <f t="shared" si="391"/>
        <v>0</v>
      </c>
      <c r="FB238">
        <f t="shared" si="363"/>
        <v>0</v>
      </c>
      <c r="HI238">
        <v>236</v>
      </c>
      <c r="HJ238">
        <v>28.1</v>
      </c>
      <c r="HK238">
        <f t="shared" si="394"/>
        <v>0.84285714285714286</v>
      </c>
      <c r="HL238">
        <f t="shared" si="395"/>
        <v>0</v>
      </c>
      <c r="HM238">
        <f t="shared" si="365"/>
        <v>789.61000000000013</v>
      </c>
      <c r="HR238">
        <v>315</v>
      </c>
      <c r="HS238">
        <v>4261.8882312853093</v>
      </c>
      <c r="HT238" t="e">
        <f t="shared" si="396"/>
        <v>#DIV/0!</v>
      </c>
      <c r="HU238" t="e">
        <f t="shared" si="397"/>
        <v>#NUM!</v>
      </c>
      <c r="HV238" t="e">
        <f t="shared" si="366"/>
        <v>#NUM!</v>
      </c>
      <c r="IA238">
        <v>236</v>
      </c>
      <c r="IB238">
        <v>0</v>
      </c>
      <c r="IC238">
        <f t="shared" si="398"/>
        <v>0.36199200705727702</v>
      </c>
      <c r="ID238">
        <f t="shared" si="399"/>
        <v>0</v>
      </c>
      <c r="IE238">
        <f t="shared" si="367"/>
        <v>0</v>
      </c>
      <c r="IJ238">
        <v>236</v>
      </c>
      <c r="IK238">
        <v>-20.100000000000001</v>
      </c>
      <c r="IL238">
        <f t="shared" si="400"/>
        <v>0.32874229834974283</v>
      </c>
      <c r="IM238">
        <f t="shared" si="401"/>
        <v>0</v>
      </c>
      <c r="IN238">
        <f t="shared" si="368"/>
        <v>404.01000000000005</v>
      </c>
      <c r="KK238">
        <v>236</v>
      </c>
      <c r="KL238">
        <v>3320</v>
      </c>
      <c r="KM238">
        <f t="shared" si="402"/>
        <v>1.2807056729389166</v>
      </c>
      <c r="KN238">
        <f t="shared" si="403"/>
        <v>3366.1040764112245</v>
      </c>
      <c r="KO238">
        <f t="shared" si="369"/>
        <v>2125.5858617320246</v>
      </c>
      <c r="KT238">
        <v>236</v>
      </c>
      <c r="KU238">
        <v>-9.4098039215687805</v>
      </c>
      <c r="KV238">
        <f t="shared" si="404"/>
        <v>0.49416360756996031</v>
      </c>
      <c r="KW238">
        <f t="shared" si="405"/>
        <v>0</v>
      </c>
      <c r="KX238">
        <f t="shared" si="370"/>
        <v>88.544409842371195</v>
      </c>
      <c r="LC238">
        <v>236</v>
      </c>
      <c r="LD238">
        <v>4</v>
      </c>
      <c r="LE238">
        <f t="shared" si="406"/>
        <v>0.25263468362660968</v>
      </c>
      <c r="LF238">
        <f t="shared" si="407"/>
        <v>0</v>
      </c>
      <c r="LG238">
        <f t="shared" si="371"/>
        <v>16</v>
      </c>
      <c r="LP238">
        <f t="shared" si="372"/>
        <v>0</v>
      </c>
      <c r="LY238">
        <f t="shared" si="373"/>
        <v>0</v>
      </c>
      <c r="MH238">
        <f t="shared" si="374"/>
        <v>0</v>
      </c>
      <c r="MM238">
        <v>236</v>
      </c>
      <c r="MN238">
        <v>225</v>
      </c>
      <c r="MO238">
        <f t="shared" si="408"/>
        <v>1.0341590645050811</v>
      </c>
      <c r="MP238">
        <f t="shared" si="409"/>
        <v>409.62109911461795</v>
      </c>
      <c r="MQ238">
        <f t="shared" si="375"/>
        <v>34084.950238289581</v>
      </c>
      <c r="MZ238">
        <f t="shared" si="376"/>
        <v>0</v>
      </c>
      <c r="NI238">
        <f t="shared" si="377"/>
        <v>0</v>
      </c>
      <c r="NR238">
        <f t="shared" si="378"/>
        <v>0</v>
      </c>
      <c r="OA238">
        <f t="shared" si="379"/>
        <v>0</v>
      </c>
      <c r="OF238">
        <v>236</v>
      </c>
      <c r="OG238">
        <f>124-(136)</f>
        <v>-12</v>
      </c>
      <c r="OH238">
        <f t="shared" si="412"/>
        <v>0.30282225798772155</v>
      </c>
      <c r="OI238">
        <f t="shared" si="413"/>
        <v>0</v>
      </c>
      <c r="OJ238">
        <f t="shared" si="380"/>
        <v>144</v>
      </c>
      <c r="OO238">
        <v>236</v>
      </c>
      <c r="OP238">
        <v>0</v>
      </c>
      <c r="OQ238">
        <f t="shared" si="414"/>
        <v>0.31283666698777929</v>
      </c>
      <c r="OR238">
        <f t="shared" si="415"/>
        <v>0</v>
      </c>
      <c r="OS238">
        <f t="shared" si="381"/>
        <v>0</v>
      </c>
      <c r="PB238">
        <f t="shared" si="382"/>
        <v>0</v>
      </c>
      <c r="PK238">
        <f t="shared" si="383"/>
        <v>0</v>
      </c>
      <c r="QC238">
        <f t="shared" si="384"/>
        <v>0</v>
      </c>
      <c r="QL238">
        <f t="shared" si="385"/>
        <v>0</v>
      </c>
    </row>
    <row r="239" spans="64:454" x14ac:dyDescent="0.25">
      <c r="BL239">
        <v>237</v>
      </c>
      <c r="BM239">
        <v>888.9</v>
      </c>
      <c r="BN239">
        <f t="shared" si="386"/>
        <v>1.0848341643967119</v>
      </c>
      <c r="BO239">
        <f t="shared" si="387"/>
        <v>1017.2955309558425</v>
      </c>
      <c r="BP239">
        <f t="shared" si="361"/>
        <v>16485.412369432725</v>
      </c>
      <c r="DE239">
        <v>237</v>
      </c>
      <c r="DF239">
        <v>12</v>
      </c>
      <c r="DG239">
        <f t="shared" si="388"/>
        <v>0.61440943281831428</v>
      </c>
      <c r="DH239">
        <f t="shared" si="389"/>
        <v>0</v>
      </c>
      <c r="DI239">
        <f t="shared" si="362"/>
        <v>144</v>
      </c>
      <c r="EX239">
        <v>237</v>
      </c>
      <c r="EY239">
        <v>0</v>
      </c>
      <c r="EZ239">
        <f t="shared" si="390"/>
        <v>0.76312019105290241</v>
      </c>
      <c r="FA239">
        <f t="shared" si="391"/>
        <v>0</v>
      </c>
      <c r="FB239">
        <f t="shared" si="363"/>
        <v>0</v>
      </c>
      <c r="HI239">
        <v>237</v>
      </c>
      <c r="HJ239">
        <v>28.1</v>
      </c>
      <c r="HK239">
        <f t="shared" si="394"/>
        <v>0.84642857142857142</v>
      </c>
      <c r="HL239">
        <f t="shared" si="395"/>
        <v>0</v>
      </c>
      <c r="HM239">
        <f t="shared" si="365"/>
        <v>789.61000000000013</v>
      </c>
      <c r="HR239">
        <v>316</v>
      </c>
      <c r="HS239">
        <v>4320.6513730351598</v>
      </c>
      <c r="HT239" t="e">
        <f t="shared" si="396"/>
        <v>#DIV/0!</v>
      </c>
      <c r="HU239" t="e">
        <f t="shared" si="397"/>
        <v>#NUM!</v>
      </c>
      <c r="HV239" t="e">
        <f t="shared" si="366"/>
        <v>#NUM!</v>
      </c>
      <c r="IA239">
        <v>237</v>
      </c>
      <c r="IB239">
        <v>0</v>
      </c>
      <c r="IC239">
        <f t="shared" si="398"/>
        <v>0.36352587149396043</v>
      </c>
      <c r="ID239">
        <f t="shared" si="399"/>
        <v>0</v>
      </c>
      <c r="IE239">
        <f t="shared" si="367"/>
        <v>0</v>
      </c>
      <c r="IJ239">
        <v>237</v>
      </c>
      <c r="IK239">
        <v>-4.1000000000000085</v>
      </c>
      <c r="IL239">
        <f t="shared" si="400"/>
        <v>0.33013527419020783</v>
      </c>
      <c r="IM239">
        <f t="shared" si="401"/>
        <v>0</v>
      </c>
      <c r="IN239">
        <f t="shared" si="368"/>
        <v>16.81000000000007</v>
      </c>
      <c r="KK239">
        <v>237</v>
      </c>
      <c r="KL239">
        <v>3290</v>
      </c>
      <c r="KM239">
        <f t="shared" si="402"/>
        <v>1.2861323918920475</v>
      </c>
      <c r="KN239">
        <f t="shared" si="403"/>
        <v>3431.1790020385642</v>
      </c>
      <c r="KO239">
        <f t="shared" si="369"/>
        <v>19931.51061660493</v>
      </c>
      <c r="KT239">
        <v>237</v>
      </c>
      <c r="KU239">
        <v>18.590196078431219</v>
      </c>
      <c r="KV239">
        <f t="shared" si="404"/>
        <v>0.49625752116135846</v>
      </c>
      <c r="KW239">
        <f t="shared" si="405"/>
        <v>0</v>
      </c>
      <c r="KX239">
        <f t="shared" si="370"/>
        <v>345.59539023451947</v>
      </c>
      <c r="LC239">
        <v>237</v>
      </c>
      <c r="LD239">
        <v>16</v>
      </c>
      <c r="LE239">
        <f t="shared" si="406"/>
        <v>0.2537051695741801</v>
      </c>
      <c r="LF239">
        <f t="shared" si="407"/>
        <v>0</v>
      </c>
      <c r="LG239">
        <f t="shared" si="371"/>
        <v>256</v>
      </c>
      <c r="LP239">
        <f t="shared" si="372"/>
        <v>0</v>
      </c>
      <c r="LY239">
        <f t="shared" si="373"/>
        <v>0</v>
      </c>
      <c r="MH239">
        <f t="shared" si="374"/>
        <v>0</v>
      </c>
      <c r="MM239">
        <v>237</v>
      </c>
      <c r="MN239">
        <v>255</v>
      </c>
      <c r="MO239">
        <f t="shared" si="408"/>
        <v>1.0385410944394247</v>
      </c>
      <c r="MP239">
        <f t="shared" si="409"/>
        <v>462.16855449917534</v>
      </c>
      <c r="MQ239">
        <f t="shared" si="375"/>
        <v>42918.809973277785</v>
      </c>
      <c r="MZ239">
        <f t="shared" si="376"/>
        <v>0</v>
      </c>
      <c r="NI239">
        <f t="shared" si="377"/>
        <v>0</v>
      </c>
      <c r="NR239">
        <f t="shared" si="378"/>
        <v>0</v>
      </c>
      <c r="OA239">
        <f t="shared" si="379"/>
        <v>0</v>
      </c>
      <c r="OF239">
        <v>237</v>
      </c>
      <c r="OG239">
        <f>128-(136)</f>
        <v>-8</v>
      </c>
      <c r="OH239">
        <f t="shared" si="412"/>
        <v>0.30410540314868645</v>
      </c>
      <c r="OI239">
        <f t="shared" si="413"/>
        <v>0</v>
      </c>
      <c r="OJ239">
        <f t="shared" si="380"/>
        <v>64</v>
      </c>
      <c r="OO239">
        <v>237</v>
      </c>
      <c r="OP239">
        <v>0</v>
      </c>
      <c r="OQ239">
        <f t="shared" si="414"/>
        <v>0.31416224608518517</v>
      </c>
      <c r="OR239">
        <f t="shared" si="415"/>
        <v>0</v>
      </c>
      <c r="OS239">
        <f t="shared" si="381"/>
        <v>0</v>
      </c>
      <c r="PB239">
        <f t="shared" si="382"/>
        <v>0</v>
      </c>
      <c r="PK239">
        <f t="shared" si="383"/>
        <v>0</v>
      </c>
      <c r="QC239">
        <f t="shared" si="384"/>
        <v>0</v>
      </c>
      <c r="QL239">
        <f t="shared" si="385"/>
        <v>0</v>
      </c>
    </row>
    <row r="240" spans="64:454" x14ac:dyDescent="0.25">
      <c r="BL240">
        <v>238</v>
      </c>
      <c r="BM240">
        <v>962.9</v>
      </c>
      <c r="BN240">
        <f t="shared" si="386"/>
        <v>1.089411523740158</v>
      </c>
      <c r="BO240">
        <f t="shared" si="387"/>
        <v>1072.1852942579387</v>
      </c>
      <c r="BP240">
        <f t="shared" si="361"/>
        <v>11943.275541044259</v>
      </c>
      <c r="DE240">
        <v>238</v>
      </c>
      <c r="DF240">
        <v>12</v>
      </c>
      <c r="DG240">
        <f t="shared" si="388"/>
        <v>0.61700187768252657</v>
      </c>
      <c r="DH240">
        <f t="shared" si="389"/>
        <v>0</v>
      </c>
      <c r="DI240">
        <f t="shared" si="362"/>
        <v>144</v>
      </c>
      <c r="EX240">
        <v>238</v>
      </c>
      <c r="EY240">
        <v>4</v>
      </c>
      <c r="EZ240">
        <f t="shared" si="390"/>
        <v>0.76634010747084713</v>
      </c>
      <c r="FA240">
        <f t="shared" si="391"/>
        <v>0</v>
      </c>
      <c r="FB240">
        <f t="shared" si="363"/>
        <v>16</v>
      </c>
      <c r="HI240">
        <v>238</v>
      </c>
      <c r="HJ240">
        <v>28.1</v>
      </c>
      <c r="HK240">
        <f t="shared" si="394"/>
        <v>0.85</v>
      </c>
      <c r="HL240">
        <f t="shared" si="395"/>
        <v>0</v>
      </c>
      <c r="HM240">
        <f t="shared" si="365"/>
        <v>789.61000000000013</v>
      </c>
      <c r="HR240">
        <v>317</v>
      </c>
      <c r="HS240">
        <v>4364.4145147850104</v>
      </c>
      <c r="HT240" t="e">
        <f t="shared" si="396"/>
        <v>#DIV/0!</v>
      </c>
      <c r="HU240" t="e">
        <f t="shared" si="397"/>
        <v>#NUM!</v>
      </c>
      <c r="HV240" t="e">
        <f t="shared" si="366"/>
        <v>#NUM!</v>
      </c>
      <c r="IA240">
        <v>238</v>
      </c>
      <c r="IB240">
        <v>4</v>
      </c>
      <c r="IC240">
        <f t="shared" si="398"/>
        <v>0.36505973593064378</v>
      </c>
      <c r="ID240">
        <f t="shared" si="399"/>
        <v>0</v>
      </c>
      <c r="IE240">
        <f t="shared" si="367"/>
        <v>16</v>
      </c>
      <c r="IJ240">
        <v>238</v>
      </c>
      <c r="IK240">
        <v>-24.1</v>
      </c>
      <c r="IL240">
        <f t="shared" si="400"/>
        <v>0.33152825003067282</v>
      </c>
      <c r="IM240">
        <f t="shared" si="401"/>
        <v>0</v>
      </c>
      <c r="IN240">
        <f t="shared" si="368"/>
        <v>580.81000000000006</v>
      </c>
      <c r="KK240">
        <v>238</v>
      </c>
      <c r="KL240">
        <v>3410</v>
      </c>
      <c r="KM240">
        <f t="shared" si="402"/>
        <v>1.2915591108451785</v>
      </c>
      <c r="KN240">
        <f t="shared" si="403"/>
        <v>3496.253927665904</v>
      </c>
      <c r="KO240">
        <f t="shared" si="369"/>
        <v>7439.7400377950044</v>
      </c>
      <c r="KT240">
        <v>238</v>
      </c>
      <c r="KU240">
        <v>114.59019607843122</v>
      </c>
      <c r="KV240">
        <f t="shared" si="404"/>
        <v>0.49835143475275662</v>
      </c>
      <c r="KW240">
        <f t="shared" si="405"/>
        <v>0</v>
      </c>
      <c r="KX240">
        <f t="shared" si="370"/>
        <v>13130.913037293314</v>
      </c>
      <c r="LC240">
        <v>238</v>
      </c>
      <c r="LD240">
        <v>13</v>
      </c>
      <c r="LE240">
        <f t="shared" si="406"/>
        <v>0.25477565552175047</v>
      </c>
      <c r="LF240">
        <f t="shared" si="407"/>
        <v>0</v>
      </c>
      <c r="LG240">
        <f t="shared" si="371"/>
        <v>169</v>
      </c>
      <c r="LP240">
        <f t="shared" si="372"/>
        <v>0</v>
      </c>
      <c r="LY240">
        <f t="shared" si="373"/>
        <v>0</v>
      </c>
      <c r="MH240">
        <f t="shared" si="374"/>
        <v>0</v>
      </c>
      <c r="MM240">
        <v>238</v>
      </c>
      <c r="MN240">
        <v>271</v>
      </c>
      <c r="MO240">
        <f t="shared" si="408"/>
        <v>1.0429231243737682</v>
      </c>
      <c r="MP240">
        <f t="shared" si="409"/>
        <v>514.7160098837328</v>
      </c>
      <c r="MQ240">
        <f t="shared" si="375"/>
        <v>59397.493473647744</v>
      </c>
      <c r="MZ240">
        <f t="shared" si="376"/>
        <v>0</v>
      </c>
      <c r="NI240">
        <f t="shared" si="377"/>
        <v>0</v>
      </c>
      <c r="NR240">
        <f t="shared" si="378"/>
        <v>0</v>
      </c>
      <c r="OA240">
        <f t="shared" si="379"/>
        <v>0</v>
      </c>
      <c r="OF240">
        <v>238</v>
      </c>
      <c r="OG240">
        <f>132-(136)</f>
        <v>-4</v>
      </c>
      <c r="OH240">
        <f t="shared" si="412"/>
        <v>0.3053885483096514</v>
      </c>
      <c r="OI240">
        <f t="shared" si="413"/>
        <v>0</v>
      </c>
      <c r="OJ240">
        <f t="shared" si="380"/>
        <v>16</v>
      </c>
      <c r="OO240">
        <v>238</v>
      </c>
      <c r="OP240">
        <v>0</v>
      </c>
      <c r="OQ240">
        <f t="shared" si="414"/>
        <v>0.315487825182591</v>
      </c>
      <c r="OR240">
        <f t="shared" si="415"/>
        <v>0</v>
      </c>
      <c r="OS240">
        <f t="shared" si="381"/>
        <v>0</v>
      </c>
      <c r="PB240">
        <f t="shared" si="382"/>
        <v>0</v>
      </c>
      <c r="PK240">
        <f t="shared" si="383"/>
        <v>0</v>
      </c>
      <c r="QC240">
        <f t="shared" si="384"/>
        <v>0</v>
      </c>
      <c r="QL240">
        <f t="shared" si="385"/>
        <v>0</v>
      </c>
    </row>
    <row r="241" spans="64:454" x14ac:dyDescent="0.25">
      <c r="BL241">
        <v>239</v>
      </c>
      <c r="BM241">
        <v>1013.9</v>
      </c>
      <c r="BN241">
        <f t="shared" si="386"/>
        <v>1.093988883083604</v>
      </c>
      <c r="BO241">
        <f t="shared" si="387"/>
        <v>1127.0750575600348</v>
      </c>
      <c r="BP241">
        <f t="shared" si="361"/>
        <v>12808.593653717193</v>
      </c>
      <c r="DE241">
        <v>239</v>
      </c>
      <c r="DF241">
        <v>12</v>
      </c>
      <c r="DG241">
        <f t="shared" si="388"/>
        <v>0.61959432254673885</v>
      </c>
      <c r="DH241">
        <f t="shared" si="389"/>
        <v>0</v>
      </c>
      <c r="DI241">
        <f t="shared" si="362"/>
        <v>144</v>
      </c>
      <c r="EX241">
        <v>239</v>
      </c>
      <c r="EY241">
        <v>8</v>
      </c>
      <c r="EZ241">
        <f t="shared" si="390"/>
        <v>0.76956002388879186</v>
      </c>
      <c r="FA241">
        <f t="shared" si="391"/>
        <v>0</v>
      </c>
      <c r="FB241">
        <f t="shared" si="363"/>
        <v>64</v>
      </c>
      <c r="HI241">
        <v>239</v>
      </c>
      <c r="HJ241">
        <v>32.1</v>
      </c>
      <c r="HK241">
        <f t="shared" si="394"/>
        <v>0.85357142857142854</v>
      </c>
      <c r="HL241">
        <f t="shared" si="395"/>
        <v>0</v>
      </c>
      <c r="HM241">
        <f t="shared" si="365"/>
        <v>1030.4100000000001</v>
      </c>
      <c r="HR241">
        <v>318</v>
      </c>
      <c r="HS241">
        <v>4423.1776565348628</v>
      </c>
      <c r="HT241" t="e">
        <f t="shared" si="396"/>
        <v>#DIV/0!</v>
      </c>
      <c r="HU241" t="e">
        <f t="shared" si="397"/>
        <v>#NUM!</v>
      </c>
      <c r="HV241" t="e">
        <f t="shared" si="366"/>
        <v>#NUM!</v>
      </c>
      <c r="IA241">
        <v>239</v>
      </c>
      <c r="IB241">
        <v>4</v>
      </c>
      <c r="IC241">
        <f t="shared" si="398"/>
        <v>0.36659360036732719</v>
      </c>
      <c r="ID241">
        <f t="shared" si="399"/>
        <v>0</v>
      </c>
      <c r="IE241">
        <f t="shared" si="367"/>
        <v>16</v>
      </c>
      <c r="IJ241">
        <v>239</v>
      </c>
      <c r="IK241">
        <v>-20.100000000000001</v>
      </c>
      <c r="IL241">
        <f t="shared" si="400"/>
        <v>0.33292122587113787</v>
      </c>
      <c r="IM241">
        <f t="shared" si="401"/>
        <v>0</v>
      </c>
      <c r="IN241">
        <f t="shared" si="368"/>
        <v>404.01000000000005</v>
      </c>
      <c r="KK241">
        <v>239</v>
      </c>
      <c r="KL241">
        <v>3440</v>
      </c>
      <c r="KM241">
        <f t="shared" si="402"/>
        <v>1.2969858297983095</v>
      </c>
      <c r="KN241">
        <f t="shared" si="403"/>
        <v>3561.3288532932438</v>
      </c>
      <c r="KO241">
        <f t="shared" si="369"/>
        <v>14720.690641453479</v>
      </c>
      <c r="KT241">
        <v>239</v>
      </c>
      <c r="KU241">
        <v>-17.409803921568781</v>
      </c>
      <c r="KV241">
        <f t="shared" si="404"/>
        <v>0.50044534834415477</v>
      </c>
      <c r="KW241">
        <f t="shared" si="405"/>
        <v>0</v>
      </c>
      <c r="KX241">
        <f t="shared" si="370"/>
        <v>303.10127258747167</v>
      </c>
      <c r="LC241">
        <v>239</v>
      </c>
      <c r="LD241">
        <v>13</v>
      </c>
      <c r="LE241">
        <f t="shared" si="406"/>
        <v>0.25584614146932083</v>
      </c>
      <c r="LF241">
        <f t="shared" si="407"/>
        <v>0</v>
      </c>
      <c r="LG241">
        <f t="shared" si="371"/>
        <v>169</v>
      </c>
      <c r="LP241">
        <f t="shared" si="372"/>
        <v>0</v>
      </c>
      <c r="LY241">
        <f t="shared" si="373"/>
        <v>0</v>
      </c>
      <c r="MH241">
        <f t="shared" si="374"/>
        <v>0</v>
      </c>
      <c r="MM241">
        <v>239</v>
      </c>
      <c r="MN241">
        <v>301</v>
      </c>
      <c r="MO241">
        <f t="shared" si="408"/>
        <v>1.0473051543081118</v>
      </c>
      <c r="MP241">
        <f t="shared" si="409"/>
        <v>567.26346526829025</v>
      </c>
      <c r="MQ241">
        <f t="shared" si="375"/>
        <v>70896.232936678003</v>
      </c>
      <c r="MZ241">
        <f t="shared" si="376"/>
        <v>0</v>
      </c>
      <c r="NI241">
        <f t="shared" si="377"/>
        <v>0</v>
      </c>
      <c r="NR241">
        <f t="shared" si="378"/>
        <v>0</v>
      </c>
      <c r="OA241">
        <f t="shared" si="379"/>
        <v>0</v>
      </c>
      <c r="OF241">
        <v>239</v>
      </c>
      <c r="OG241">
        <f>164-(136)</f>
        <v>28</v>
      </c>
      <c r="OH241">
        <f t="shared" si="412"/>
        <v>0.30667169347061629</v>
      </c>
      <c r="OI241">
        <f t="shared" si="413"/>
        <v>0</v>
      </c>
      <c r="OJ241">
        <f t="shared" si="380"/>
        <v>784</v>
      </c>
      <c r="OO241">
        <v>239</v>
      </c>
      <c r="OP241">
        <v>0</v>
      </c>
      <c r="OQ241">
        <f t="shared" si="414"/>
        <v>0.31681340427999682</v>
      </c>
      <c r="OR241">
        <f t="shared" si="415"/>
        <v>0</v>
      </c>
      <c r="OS241">
        <f t="shared" si="381"/>
        <v>0</v>
      </c>
      <c r="PB241">
        <f t="shared" si="382"/>
        <v>0</v>
      </c>
      <c r="PK241">
        <f t="shared" si="383"/>
        <v>0</v>
      </c>
      <c r="QC241">
        <f t="shared" si="384"/>
        <v>0</v>
      </c>
      <c r="QL241">
        <f t="shared" si="385"/>
        <v>0</v>
      </c>
    </row>
    <row r="242" spans="64:454" x14ac:dyDescent="0.25">
      <c r="BL242">
        <v>240</v>
      </c>
      <c r="BM242">
        <v>1073.9000000000001</v>
      </c>
      <c r="BN242">
        <f t="shared" si="386"/>
        <v>1.0985662424270501</v>
      </c>
      <c r="BO242">
        <f t="shared" si="387"/>
        <v>1181.9648208621309</v>
      </c>
      <c r="BP242">
        <f t="shared" si="361"/>
        <v>11678.005507964413</v>
      </c>
      <c r="DE242">
        <v>240</v>
      </c>
      <c r="DF242">
        <v>12</v>
      </c>
      <c r="DG242">
        <f t="shared" si="388"/>
        <v>0.62218676741095114</v>
      </c>
      <c r="DH242">
        <f t="shared" si="389"/>
        <v>0</v>
      </c>
      <c r="DI242">
        <f t="shared" si="362"/>
        <v>144</v>
      </c>
      <c r="EX242">
        <v>240</v>
      </c>
      <c r="EY242">
        <v>4</v>
      </c>
      <c r="EZ242">
        <f t="shared" si="390"/>
        <v>0.77277994030673658</v>
      </c>
      <c r="FA242">
        <f t="shared" si="391"/>
        <v>0</v>
      </c>
      <c r="FB242">
        <f t="shared" si="363"/>
        <v>16</v>
      </c>
      <c r="HI242">
        <v>240</v>
      </c>
      <c r="HJ242">
        <v>32.1</v>
      </c>
      <c r="HK242">
        <f t="shared" si="394"/>
        <v>0.8571428571428571</v>
      </c>
      <c r="HL242">
        <f t="shared" si="395"/>
        <v>0</v>
      </c>
      <c r="HM242">
        <f t="shared" si="365"/>
        <v>1030.4100000000001</v>
      </c>
      <c r="HR242">
        <v>319</v>
      </c>
      <c r="HS242">
        <v>4476.9407982847133</v>
      </c>
      <c r="HT242" t="e">
        <f t="shared" si="396"/>
        <v>#DIV/0!</v>
      </c>
      <c r="HU242" t="e">
        <f t="shared" si="397"/>
        <v>#NUM!</v>
      </c>
      <c r="HV242" t="e">
        <f t="shared" si="366"/>
        <v>#NUM!</v>
      </c>
      <c r="IA242">
        <v>240</v>
      </c>
      <c r="IB242">
        <v>53</v>
      </c>
      <c r="IC242">
        <f t="shared" si="398"/>
        <v>0.36812746480401054</v>
      </c>
      <c r="ID242">
        <f t="shared" si="399"/>
        <v>0</v>
      </c>
      <c r="IE242">
        <f t="shared" si="367"/>
        <v>2809</v>
      </c>
      <c r="IJ242">
        <v>240</v>
      </c>
      <c r="IK242">
        <v>-20.100000000000001</v>
      </c>
      <c r="IL242">
        <f t="shared" si="400"/>
        <v>0.33431420171160287</v>
      </c>
      <c r="IM242">
        <f t="shared" si="401"/>
        <v>0</v>
      </c>
      <c r="IN242">
        <f t="shared" si="368"/>
        <v>404.01000000000005</v>
      </c>
      <c r="KK242">
        <v>240</v>
      </c>
      <c r="KL242">
        <v>3510</v>
      </c>
      <c r="KM242">
        <f t="shared" si="402"/>
        <v>1.3024125487514404</v>
      </c>
      <c r="KN242">
        <f t="shared" si="403"/>
        <v>3626.4037789205831</v>
      </c>
      <c r="KO242">
        <f t="shared" si="369"/>
        <v>13549.839746991995</v>
      </c>
      <c r="KT242">
        <v>240</v>
      </c>
      <c r="KU242">
        <v>-45.209803921568778</v>
      </c>
      <c r="KV242">
        <f t="shared" si="404"/>
        <v>0.50253926193555287</v>
      </c>
      <c r="KW242">
        <f t="shared" si="405"/>
        <v>0</v>
      </c>
      <c r="KX242">
        <f t="shared" si="370"/>
        <v>2043.9263706266956</v>
      </c>
      <c r="LC242">
        <v>240</v>
      </c>
      <c r="LD242">
        <v>4</v>
      </c>
      <c r="LE242">
        <f t="shared" si="406"/>
        <v>0.2569166274168912</v>
      </c>
      <c r="LF242">
        <f t="shared" si="407"/>
        <v>0</v>
      </c>
      <c r="LG242">
        <f t="shared" si="371"/>
        <v>16</v>
      </c>
      <c r="LP242">
        <f t="shared" si="372"/>
        <v>0</v>
      </c>
      <c r="LY242">
        <f t="shared" si="373"/>
        <v>0</v>
      </c>
      <c r="MH242">
        <f t="shared" si="374"/>
        <v>0</v>
      </c>
      <c r="MM242">
        <v>240</v>
      </c>
      <c r="MN242">
        <v>328</v>
      </c>
      <c r="MO242">
        <f t="shared" si="408"/>
        <v>1.0516871842424553</v>
      </c>
      <c r="MP242">
        <f t="shared" si="409"/>
        <v>619.8109206528477</v>
      </c>
      <c r="MQ242">
        <f t="shared" si="375"/>
        <v>85153.613412262581</v>
      </c>
      <c r="MZ242">
        <f t="shared" si="376"/>
        <v>0</v>
      </c>
      <c r="NI242">
        <f t="shared" si="377"/>
        <v>0</v>
      </c>
      <c r="NR242">
        <f t="shared" si="378"/>
        <v>0</v>
      </c>
      <c r="OA242">
        <f t="shared" si="379"/>
        <v>0</v>
      </c>
      <c r="OF242">
        <v>240</v>
      </c>
      <c r="OG242">
        <f>112-(136)</f>
        <v>-24</v>
      </c>
      <c r="OH242">
        <f t="shared" si="412"/>
        <v>0.30795483863158124</v>
      </c>
      <c r="OI242">
        <f t="shared" si="413"/>
        <v>0</v>
      </c>
      <c r="OJ242">
        <f t="shared" si="380"/>
        <v>576</v>
      </c>
      <c r="OO242">
        <v>240</v>
      </c>
      <c r="OP242">
        <v>0</v>
      </c>
      <c r="OQ242">
        <f t="shared" si="414"/>
        <v>0.31813898337740271</v>
      </c>
      <c r="OR242">
        <f t="shared" si="415"/>
        <v>0</v>
      </c>
      <c r="OS242">
        <f t="shared" si="381"/>
        <v>0</v>
      </c>
      <c r="PB242">
        <f t="shared" si="382"/>
        <v>0</v>
      </c>
      <c r="PK242">
        <f t="shared" si="383"/>
        <v>0</v>
      </c>
      <c r="QC242">
        <f t="shared" si="384"/>
        <v>0</v>
      </c>
      <c r="QL242">
        <f t="shared" si="385"/>
        <v>0</v>
      </c>
    </row>
    <row r="243" spans="64:454" x14ac:dyDescent="0.25">
      <c r="BL243">
        <v>241</v>
      </c>
      <c r="BM243">
        <v>1133.9000000000001</v>
      </c>
      <c r="BN243">
        <f t="shared" si="386"/>
        <v>1.1031436017704961</v>
      </c>
      <c r="BO243">
        <f t="shared" si="387"/>
        <v>1236.8545841642269</v>
      </c>
      <c r="BP243">
        <f t="shared" si="361"/>
        <v>10599.646400428868</v>
      </c>
      <c r="DE243">
        <v>241</v>
      </c>
      <c r="DF243">
        <v>12</v>
      </c>
      <c r="DG243">
        <f t="shared" si="388"/>
        <v>0.62477921227516353</v>
      </c>
      <c r="DH243">
        <f t="shared" si="389"/>
        <v>0</v>
      </c>
      <c r="DI243">
        <f t="shared" si="362"/>
        <v>144</v>
      </c>
      <c r="EX243">
        <v>241</v>
      </c>
      <c r="EY243">
        <v>0</v>
      </c>
      <c r="EZ243">
        <f t="shared" si="390"/>
        <v>0.7759998567246813</v>
      </c>
      <c r="FA243">
        <f t="shared" si="391"/>
        <v>0</v>
      </c>
      <c r="FB243">
        <f t="shared" si="363"/>
        <v>0</v>
      </c>
      <c r="HI243">
        <v>241</v>
      </c>
      <c r="HJ243">
        <v>32.1</v>
      </c>
      <c r="HK243">
        <f t="shared" si="394"/>
        <v>0.86071428571428577</v>
      </c>
      <c r="HL243">
        <f t="shared" si="395"/>
        <v>0</v>
      </c>
      <c r="HM243">
        <f t="shared" si="365"/>
        <v>1030.4100000000001</v>
      </c>
      <c r="HR243">
        <v>320</v>
      </c>
      <c r="HS243">
        <v>4530.7039400345639</v>
      </c>
      <c r="HT243" t="e">
        <f t="shared" si="396"/>
        <v>#DIV/0!</v>
      </c>
      <c r="HU243" t="e">
        <f t="shared" si="397"/>
        <v>#NUM!</v>
      </c>
      <c r="HV243" t="e">
        <f t="shared" si="366"/>
        <v>#NUM!</v>
      </c>
      <c r="IA243">
        <v>241</v>
      </c>
      <c r="IB243">
        <v>0</v>
      </c>
      <c r="IC243">
        <f t="shared" si="398"/>
        <v>0.36966132924069395</v>
      </c>
      <c r="ID243">
        <f t="shared" si="399"/>
        <v>0</v>
      </c>
      <c r="IE243">
        <f t="shared" si="367"/>
        <v>0</v>
      </c>
      <c r="IJ243">
        <v>241</v>
      </c>
      <c r="IK243">
        <v>-24.1</v>
      </c>
      <c r="IL243">
        <f t="shared" si="400"/>
        <v>0.33570717755206786</v>
      </c>
      <c r="IM243">
        <f t="shared" si="401"/>
        <v>0</v>
      </c>
      <c r="IN243">
        <f t="shared" si="368"/>
        <v>580.81000000000006</v>
      </c>
      <c r="KK243">
        <v>241</v>
      </c>
      <c r="KL243">
        <v>3540</v>
      </c>
      <c r="KM243">
        <f t="shared" si="402"/>
        <v>1.3078392677045716</v>
      </c>
      <c r="KN243">
        <f t="shared" si="403"/>
        <v>3691.4787045479229</v>
      </c>
      <c r="KO243">
        <f t="shared" si="369"/>
        <v>22945.797931516921</v>
      </c>
      <c r="KT243">
        <v>241</v>
      </c>
      <c r="KU243">
        <v>-25.409803921568781</v>
      </c>
      <c r="KV243">
        <f t="shared" si="404"/>
        <v>0.50463317552695097</v>
      </c>
      <c r="KW243">
        <f t="shared" si="405"/>
        <v>0</v>
      </c>
      <c r="KX243">
        <f t="shared" si="370"/>
        <v>645.65813533257221</v>
      </c>
      <c r="LC243">
        <v>241</v>
      </c>
      <c r="LD243">
        <v>0</v>
      </c>
      <c r="LE243">
        <f t="shared" si="406"/>
        <v>0.25798711336446162</v>
      </c>
      <c r="LF243">
        <f t="shared" si="407"/>
        <v>0</v>
      </c>
      <c r="LG243">
        <f t="shared" si="371"/>
        <v>0</v>
      </c>
      <c r="LP243">
        <f t="shared" si="372"/>
        <v>0</v>
      </c>
      <c r="LY243">
        <f t="shared" si="373"/>
        <v>0</v>
      </c>
      <c r="MH243">
        <f t="shared" si="374"/>
        <v>0</v>
      </c>
      <c r="MM243">
        <v>241</v>
      </c>
      <c r="MN243">
        <v>395</v>
      </c>
      <c r="MO243">
        <f t="shared" si="408"/>
        <v>1.0560692141767989</v>
      </c>
      <c r="MP243">
        <f t="shared" si="409"/>
        <v>672.35837603740504</v>
      </c>
      <c r="MQ243">
        <f t="shared" si="375"/>
        <v>76927.668758106578</v>
      </c>
      <c r="MZ243">
        <f t="shared" si="376"/>
        <v>0</v>
      </c>
      <c r="NI243">
        <f t="shared" si="377"/>
        <v>0</v>
      </c>
      <c r="NR243">
        <f t="shared" si="378"/>
        <v>0</v>
      </c>
      <c r="OA243">
        <f t="shared" si="379"/>
        <v>0</v>
      </c>
      <c r="OF243">
        <v>241</v>
      </c>
      <c r="OG243">
        <f>136-(136)</f>
        <v>0</v>
      </c>
      <c r="OH243">
        <f t="shared" si="412"/>
        <v>0.30923798379254613</v>
      </c>
      <c r="OI243">
        <f t="shared" si="413"/>
        <v>0</v>
      </c>
      <c r="OJ243">
        <f t="shared" si="380"/>
        <v>0</v>
      </c>
      <c r="OO243">
        <v>241</v>
      </c>
      <c r="OP243">
        <v>0</v>
      </c>
      <c r="OQ243">
        <f t="shared" si="414"/>
        <v>0.31946456247480853</v>
      </c>
      <c r="OR243">
        <f t="shared" si="415"/>
        <v>0</v>
      </c>
      <c r="OS243">
        <f t="shared" si="381"/>
        <v>0</v>
      </c>
      <c r="PB243">
        <f t="shared" si="382"/>
        <v>0</v>
      </c>
      <c r="PK243">
        <f t="shared" si="383"/>
        <v>0</v>
      </c>
      <c r="QC243">
        <f t="shared" si="384"/>
        <v>0</v>
      </c>
      <c r="QL243">
        <f t="shared" si="385"/>
        <v>0</v>
      </c>
    </row>
    <row r="244" spans="64:454" x14ac:dyDescent="0.25">
      <c r="BL244">
        <v>242</v>
      </c>
      <c r="BM244">
        <v>1193.9000000000001</v>
      </c>
      <c r="BN244">
        <f t="shared" si="386"/>
        <v>1.1077209611139422</v>
      </c>
      <c r="BO244">
        <f t="shared" si="387"/>
        <v>1291.744347466323</v>
      </c>
      <c r="BP244">
        <f t="shared" si="361"/>
        <v>9573.5163311105316</v>
      </c>
      <c r="DE244">
        <v>242</v>
      </c>
      <c r="DF244">
        <v>12</v>
      </c>
      <c r="DG244">
        <f t="shared" si="388"/>
        <v>0.62737165713937582</v>
      </c>
      <c r="DH244">
        <f t="shared" si="389"/>
        <v>0</v>
      </c>
      <c r="DI244">
        <f t="shared" si="362"/>
        <v>144</v>
      </c>
      <c r="EX244">
        <v>242</v>
      </c>
      <c r="EY244">
        <v>4</v>
      </c>
      <c r="EZ244">
        <f t="shared" si="390"/>
        <v>0.77921977314262603</v>
      </c>
      <c r="FA244">
        <f t="shared" si="391"/>
        <v>0</v>
      </c>
      <c r="FB244">
        <f t="shared" si="363"/>
        <v>16</v>
      </c>
      <c r="HI244">
        <v>242</v>
      </c>
      <c r="HJ244">
        <v>36.1</v>
      </c>
      <c r="HK244">
        <f t="shared" si="394"/>
        <v>0.86428571428571432</v>
      </c>
      <c r="HL244">
        <f t="shared" si="395"/>
        <v>0</v>
      </c>
      <c r="HM244">
        <f t="shared" si="365"/>
        <v>1303.21</v>
      </c>
      <c r="HR244">
        <v>321</v>
      </c>
      <c r="HS244">
        <v>4594.4670817844144</v>
      </c>
      <c r="HT244" t="e">
        <f t="shared" si="396"/>
        <v>#DIV/0!</v>
      </c>
      <c r="HU244" t="e">
        <f t="shared" si="397"/>
        <v>#NUM!</v>
      </c>
      <c r="HV244" t="e">
        <f t="shared" si="366"/>
        <v>#NUM!</v>
      </c>
      <c r="IA244">
        <v>242</v>
      </c>
      <c r="IB244">
        <v>0</v>
      </c>
      <c r="IC244">
        <f t="shared" si="398"/>
        <v>0.3711951936773773</v>
      </c>
      <c r="ID244">
        <f t="shared" si="399"/>
        <v>0</v>
      </c>
      <c r="IE244">
        <f t="shared" si="367"/>
        <v>0</v>
      </c>
      <c r="IJ244">
        <v>242</v>
      </c>
      <c r="IK244">
        <v>-24.1</v>
      </c>
      <c r="IL244">
        <f t="shared" si="400"/>
        <v>0.33710015339253291</v>
      </c>
      <c r="IM244">
        <f t="shared" si="401"/>
        <v>0</v>
      </c>
      <c r="IN244">
        <f t="shared" si="368"/>
        <v>580.81000000000006</v>
      </c>
      <c r="KK244">
        <v>242</v>
      </c>
      <c r="KL244">
        <v>3570</v>
      </c>
      <c r="KM244">
        <f t="shared" si="402"/>
        <v>1.3132659866577026</v>
      </c>
      <c r="KN244">
        <f t="shared" si="403"/>
        <v>3756.5536301752627</v>
      </c>
      <c r="KO244">
        <f t="shared" si="369"/>
        <v>34802.256931568685</v>
      </c>
      <c r="KT244">
        <v>242</v>
      </c>
      <c r="KU244">
        <v>6.5901960784312195</v>
      </c>
      <c r="KV244">
        <f t="shared" si="404"/>
        <v>0.50672708911834918</v>
      </c>
      <c r="KW244">
        <f t="shared" si="405"/>
        <v>0</v>
      </c>
      <c r="KX244">
        <f t="shared" si="370"/>
        <v>43.430684352170225</v>
      </c>
      <c r="LC244">
        <v>242</v>
      </c>
      <c r="LD244">
        <v>8</v>
      </c>
      <c r="LE244">
        <f t="shared" si="406"/>
        <v>0.25905759931203198</v>
      </c>
      <c r="LF244">
        <f t="shared" si="407"/>
        <v>0</v>
      </c>
      <c r="LG244">
        <f t="shared" si="371"/>
        <v>64</v>
      </c>
      <c r="LP244">
        <f t="shared" si="372"/>
        <v>0</v>
      </c>
      <c r="LY244">
        <f t="shared" si="373"/>
        <v>0</v>
      </c>
      <c r="MH244">
        <f t="shared" si="374"/>
        <v>0</v>
      </c>
      <c r="MM244">
        <v>242</v>
      </c>
      <c r="MN244">
        <v>438</v>
      </c>
      <c r="MO244">
        <f t="shared" si="408"/>
        <v>1.0604512441111424</v>
      </c>
      <c r="MP244">
        <f t="shared" si="409"/>
        <v>724.90583142196249</v>
      </c>
      <c r="MQ244">
        <f t="shared" si="375"/>
        <v>82314.956103927558</v>
      </c>
      <c r="MZ244">
        <f t="shared" si="376"/>
        <v>0</v>
      </c>
      <c r="NI244">
        <f t="shared" si="377"/>
        <v>0</v>
      </c>
      <c r="NR244">
        <f t="shared" si="378"/>
        <v>0</v>
      </c>
      <c r="OA244">
        <f t="shared" si="379"/>
        <v>0</v>
      </c>
      <c r="OF244">
        <v>242</v>
      </c>
      <c r="OG244">
        <f>128-(136)</f>
        <v>-8</v>
      </c>
      <c r="OH244">
        <f t="shared" si="412"/>
        <v>0.31052112895351108</v>
      </c>
      <c r="OI244">
        <f t="shared" si="413"/>
        <v>0</v>
      </c>
      <c r="OJ244">
        <f t="shared" si="380"/>
        <v>64</v>
      </c>
      <c r="OO244">
        <v>242</v>
      </c>
      <c r="OP244">
        <v>0</v>
      </c>
      <c r="OQ244">
        <f t="shared" si="414"/>
        <v>0.32079014157221436</v>
      </c>
      <c r="OR244">
        <f t="shared" si="415"/>
        <v>0</v>
      </c>
      <c r="OS244">
        <f t="shared" si="381"/>
        <v>0</v>
      </c>
      <c r="PB244">
        <f t="shared" si="382"/>
        <v>0</v>
      </c>
      <c r="PK244">
        <f t="shared" si="383"/>
        <v>0</v>
      </c>
      <c r="QC244">
        <f t="shared" si="384"/>
        <v>0</v>
      </c>
      <c r="QL244">
        <f t="shared" si="385"/>
        <v>0</v>
      </c>
    </row>
    <row r="245" spans="64:454" x14ac:dyDescent="0.25">
      <c r="BL245">
        <v>243</v>
      </c>
      <c r="BM245">
        <v>1233.9000000000001</v>
      </c>
      <c r="BN245">
        <f t="shared" si="386"/>
        <v>1.1122983204573882</v>
      </c>
      <c r="BO245">
        <f t="shared" si="387"/>
        <v>1346.6341107684191</v>
      </c>
      <c r="BP245">
        <f t="shared" si="361"/>
        <v>12708.979730746161</v>
      </c>
      <c r="DE245">
        <v>243</v>
      </c>
      <c r="DF245">
        <v>12</v>
      </c>
      <c r="DG245">
        <f t="shared" si="388"/>
        <v>0.6299641020035881</v>
      </c>
      <c r="DH245">
        <f t="shared" si="389"/>
        <v>0</v>
      </c>
      <c r="DI245">
        <f t="shared" si="362"/>
        <v>144</v>
      </c>
      <c r="EX245">
        <v>243</v>
      </c>
      <c r="EY245">
        <v>8</v>
      </c>
      <c r="EZ245">
        <f t="shared" si="390"/>
        <v>0.78243968956057075</v>
      </c>
      <c r="FA245">
        <f t="shared" si="391"/>
        <v>0</v>
      </c>
      <c r="FB245">
        <f t="shared" si="363"/>
        <v>64</v>
      </c>
      <c r="HI245">
        <v>243</v>
      </c>
      <c r="HJ245">
        <v>36.1</v>
      </c>
      <c r="HK245">
        <f t="shared" si="394"/>
        <v>0.86785714285714288</v>
      </c>
      <c r="HL245">
        <f t="shared" si="395"/>
        <v>0</v>
      </c>
      <c r="HM245">
        <f t="shared" si="365"/>
        <v>1303.21</v>
      </c>
      <c r="HR245">
        <v>322</v>
      </c>
      <c r="HS245">
        <v>4653.230223534265</v>
      </c>
      <c r="HT245" t="e">
        <f t="shared" si="396"/>
        <v>#DIV/0!</v>
      </c>
      <c r="HU245" t="e">
        <f t="shared" si="397"/>
        <v>#NUM!</v>
      </c>
      <c r="HV245" t="e">
        <f t="shared" si="366"/>
        <v>#NUM!</v>
      </c>
      <c r="IA245">
        <v>243</v>
      </c>
      <c r="IB245">
        <v>0</v>
      </c>
      <c r="IC245">
        <f t="shared" si="398"/>
        <v>0.37272905811406071</v>
      </c>
      <c r="ID245">
        <f t="shared" si="399"/>
        <v>0</v>
      </c>
      <c r="IE245">
        <f t="shared" si="367"/>
        <v>0</v>
      </c>
      <c r="IJ245">
        <v>243</v>
      </c>
      <c r="IK245">
        <v>-4.1000000000000085</v>
      </c>
      <c r="IL245">
        <f t="shared" si="400"/>
        <v>0.3384931292329979</v>
      </c>
      <c r="IM245">
        <f t="shared" si="401"/>
        <v>0</v>
      </c>
      <c r="IN245">
        <f t="shared" si="368"/>
        <v>16.81000000000007</v>
      </c>
      <c r="KK245">
        <v>243</v>
      </c>
      <c r="KL245">
        <v>3670</v>
      </c>
      <c r="KM245">
        <f t="shared" si="402"/>
        <v>1.3186927056108335</v>
      </c>
      <c r="KN245">
        <f t="shared" si="403"/>
        <v>3821.628555802602</v>
      </c>
      <c r="KO245">
        <f t="shared" si="369"/>
        <v>22991.218934782795</v>
      </c>
      <c r="KT245">
        <v>243</v>
      </c>
      <c r="KU245">
        <v>-33.609803921568783</v>
      </c>
      <c r="KV245">
        <f t="shared" si="404"/>
        <v>0.50882100270974728</v>
      </c>
      <c r="KW245">
        <f t="shared" si="405"/>
        <v>0</v>
      </c>
      <c r="KX245">
        <f t="shared" si="370"/>
        <v>1129.6189196463004</v>
      </c>
      <c r="LC245">
        <v>243</v>
      </c>
      <c r="LD245">
        <v>24</v>
      </c>
      <c r="LE245">
        <f t="shared" si="406"/>
        <v>0.26012808525960235</v>
      </c>
      <c r="LF245">
        <f t="shared" si="407"/>
        <v>0</v>
      </c>
      <c r="LG245">
        <f t="shared" si="371"/>
        <v>576</v>
      </c>
      <c r="LP245">
        <f t="shared" si="372"/>
        <v>0</v>
      </c>
      <c r="LY245">
        <f t="shared" si="373"/>
        <v>0</v>
      </c>
      <c r="MH245">
        <f t="shared" si="374"/>
        <v>0</v>
      </c>
      <c r="MM245">
        <v>243</v>
      </c>
      <c r="MN245">
        <v>502</v>
      </c>
      <c r="MO245">
        <f t="shared" si="408"/>
        <v>1.064833274045486</v>
      </c>
      <c r="MP245">
        <f t="shared" si="409"/>
        <v>777.45328680651994</v>
      </c>
      <c r="MQ245">
        <f t="shared" si="375"/>
        <v>75874.513212514939</v>
      </c>
      <c r="MZ245">
        <f t="shared" si="376"/>
        <v>0</v>
      </c>
      <c r="NI245">
        <f t="shared" si="377"/>
        <v>0</v>
      </c>
      <c r="NR245">
        <f t="shared" si="378"/>
        <v>0</v>
      </c>
      <c r="OA245">
        <f t="shared" si="379"/>
        <v>0</v>
      </c>
      <c r="OF245">
        <v>243</v>
      </c>
      <c r="OG245">
        <f>124-(136)</f>
        <v>-12</v>
      </c>
      <c r="OH245">
        <f t="shared" si="412"/>
        <v>0.31180427411447598</v>
      </c>
      <c r="OI245">
        <f t="shared" si="413"/>
        <v>0</v>
      </c>
      <c r="OJ245">
        <f t="shared" si="380"/>
        <v>144</v>
      </c>
      <c r="OO245">
        <v>243</v>
      </c>
      <c r="OP245">
        <v>0</v>
      </c>
      <c r="OQ245">
        <f t="shared" si="414"/>
        <v>0.32211572066962024</v>
      </c>
      <c r="OR245">
        <f t="shared" si="415"/>
        <v>0</v>
      </c>
      <c r="OS245">
        <f t="shared" si="381"/>
        <v>0</v>
      </c>
      <c r="PB245">
        <f t="shared" si="382"/>
        <v>0</v>
      </c>
      <c r="PK245">
        <f t="shared" si="383"/>
        <v>0</v>
      </c>
      <c r="QC245">
        <f t="shared" si="384"/>
        <v>0</v>
      </c>
      <c r="QL245">
        <f t="shared" si="385"/>
        <v>0</v>
      </c>
    </row>
    <row r="246" spans="64:454" x14ac:dyDescent="0.25">
      <c r="BL246">
        <v>244</v>
      </c>
      <c r="BM246">
        <v>1293.9000000000001</v>
      </c>
      <c r="BN246">
        <f t="shared" si="386"/>
        <v>1.1168756798008344</v>
      </c>
      <c r="BO246">
        <f t="shared" si="387"/>
        <v>1401.5238740705154</v>
      </c>
      <c r="BP246">
        <f t="shared" si="361"/>
        <v>11582.898269946132</v>
      </c>
      <c r="DE246">
        <v>244</v>
      </c>
      <c r="DF246">
        <v>12</v>
      </c>
      <c r="DG246">
        <f t="shared" si="388"/>
        <v>0.63255654686780038</v>
      </c>
      <c r="DH246">
        <f t="shared" si="389"/>
        <v>0</v>
      </c>
      <c r="DI246">
        <f t="shared" si="362"/>
        <v>144</v>
      </c>
      <c r="EX246">
        <v>244</v>
      </c>
      <c r="EY246">
        <v>4</v>
      </c>
      <c r="EZ246">
        <f t="shared" si="390"/>
        <v>0.78565960597851547</v>
      </c>
      <c r="FA246">
        <f t="shared" si="391"/>
        <v>0</v>
      </c>
      <c r="FB246">
        <f t="shared" si="363"/>
        <v>16</v>
      </c>
      <c r="HI246">
        <v>244</v>
      </c>
      <c r="HJ246">
        <v>36.1</v>
      </c>
      <c r="HK246">
        <f t="shared" si="394"/>
        <v>0.87142857142857144</v>
      </c>
      <c r="HL246">
        <f t="shared" si="395"/>
        <v>0</v>
      </c>
      <c r="HM246">
        <f t="shared" si="365"/>
        <v>1303.21</v>
      </c>
      <c r="HR246">
        <v>323</v>
      </c>
      <c r="HS246">
        <v>4701.9933652841173</v>
      </c>
      <c r="HT246" t="e">
        <f t="shared" si="396"/>
        <v>#DIV/0!</v>
      </c>
      <c r="HU246" t="e">
        <f t="shared" si="397"/>
        <v>#NUM!</v>
      </c>
      <c r="HV246" t="e">
        <f t="shared" si="366"/>
        <v>#NUM!</v>
      </c>
      <c r="IA246">
        <v>244</v>
      </c>
      <c r="IB246">
        <v>0</v>
      </c>
      <c r="IC246">
        <f t="shared" si="398"/>
        <v>0.37426292255074406</v>
      </c>
      <c r="ID246">
        <f t="shared" si="399"/>
        <v>0</v>
      </c>
      <c r="IE246">
        <f t="shared" si="367"/>
        <v>0</v>
      </c>
      <c r="IJ246">
        <v>244</v>
      </c>
      <c r="IK246">
        <v>-20.100000000000001</v>
      </c>
      <c r="IL246">
        <f t="shared" si="400"/>
        <v>0.3398861050734629</v>
      </c>
      <c r="IM246">
        <f t="shared" si="401"/>
        <v>0</v>
      </c>
      <c r="IN246">
        <f t="shared" si="368"/>
        <v>404.01000000000005</v>
      </c>
      <c r="KK246">
        <v>244</v>
      </c>
      <c r="KL246">
        <v>3640</v>
      </c>
      <c r="KM246">
        <f t="shared" si="402"/>
        <v>1.3241194245639645</v>
      </c>
      <c r="KN246">
        <f t="shared" si="403"/>
        <v>3886.7034814299418</v>
      </c>
      <c r="KO246">
        <f t="shared" si="369"/>
        <v>60862.607749653638</v>
      </c>
      <c r="KT246">
        <v>244</v>
      </c>
      <c r="KU246">
        <v>-41.209803921568778</v>
      </c>
      <c r="KV246">
        <f t="shared" si="404"/>
        <v>0.51091491630114538</v>
      </c>
      <c r="KW246">
        <f t="shared" si="405"/>
        <v>0</v>
      </c>
      <c r="KX246">
        <f t="shared" si="370"/>
        <v>1698.2479392541454</v>
      </c>
      <c r="LC246">
        <v>244</v>
      </c>
      <c r="LD246">
        <v>48</v>
      </c>
      <c r="LE246">
        <f t="shared" si="406"/>
        <v>0.26119857120717277</v>
      </c>
      <c r="LF246">
        <f t="shared" si="407"/>
        <v>0</v>
      </c>
      <c r="LG246">
        <f t="shared" si="371"/>
        <v>2304</v>
      </c>
      <c r="LP246">
        <f t="shared" si="372"/>
        <v>0</v>
      </c>
      <c r="LY246">
        <f t="shared" si="373"/>
        <v>0</v>
      </c>
      <c r="MH246">
        <f t="shared" si="374"/>
        <v>0</v>
      </c>
      <c r="MM246">
        <v>244</v>
      </c>
      <c r="MN246">
        <v>555</v>
      </c>
      <c r="MO246">
        <f t="shared" si="408"/>
        <v>1.0692153039798296</v>
      </c>
      <c r="MP246">
        <f t="shared" si="409"/>
        <v>830.00074219107739</v>
      </c>
      <c r="MQ246">
        <f t="shared" si="375"/>
        <v>75625.408205643413</v>
      </c>
      <c r="MZ246">
        <f t="shared" si="376"/>
        <v>0</v>
      </c>
      <c r="NI246">
        <f t="shared" si="377"/>
        <v>0</v>
      </c>
      <c r="NR246">
        <f t="shared" si="378"/>
        <v>0</v>
      </c>
      <c r="OA246">
        <f t="shared" si="379"/>
        <v>0</v>
      </c>
      <c r="OF246">
        <v>244</v>
      </c>
      <c r="OG246">
        <f>128-(136)</f>
        <v>-8</v>
      </c>
      <c r="OH246">
        <f t="shared" si="412"/>
        <v>0.31308741927544093</v>
      </c>
      <c r="OI246">
        <f t="shared" si="413"/>
        <v>0</v>
      </c>
      <c r="OJ246">
        <f t="shared" si="380"/>
        <v>64</v>
      </c>
      <c r="OO246">
        <v>244</v>
      </c>
      <c r="OP246">
        <v>0</v>
      </c>
      <c r="OQ246">
        <f t="shared" si="414"/>
        <v>0.32344129976702607</v>
      </c>
      <c r="OR246">
        <f t="shared" si="415"/>
        <v>0</v>
      </c>
      <c r="OS246">
        <f t="shared" si="381"/>
        <v>0</v>
      </c>
      <c r="PB246">
        <f t="shared" si="382"/>
        <v>0</v>
      </c>
      <c r="PK246">
        <f t="shared" si="383"/>
        <v>0</v>
      </c>
      <c r="QC246">
        <f t="shared" si="384"/>
        <v>0</v>
      </c>
      <c r="QL246">
        <f t="shared" si="385"/>
        <v>0</v>
      </c>
    </row>
    <row r="247" spans="64:454" x14ac:dyDescent="0.25">
      <c r="BL247">
        <v>245</v>
      </c>
      <c r="BM247">
        <v>1323.9</v>
      </c>
      <c r="BN247">
        <f t="shared" si="386"/>
        <v>1.1214530391442803</v>
      </c>
      <c r="BO247">
        <f t="shared" si="387"/>
        <v>1456.4136373726114</v>
      </c>
      <c r="BP247">
        <f t="shared" si="361"/>
        <v>17559.86408971994</v>
      </c>
      <c r="DE247">
        <v>245</v>
      </c>
      <c r="DF247">
        <v>12</v>
      </c>
      <c r="DG247">
        <f t="shared" si="388"/>
        <v>0.63514899173201267</v>
      </c>
      <c r="DH247">
        <f t="shared" si="389"/>
        <v>0</v>
      </c>
      <c r="DI247">
        <f t="shared" si="362"/>
        <v>144</v>
      </c>
      <c r="EX247">
        <v>245</v>
      </c>
      <c r="EY247">
        <v>8</v>
      </c>
      <c r="EZ247">
        <f t="shared" si="390"/>
        <v>0.7888795223964602</v>
      </c>
      <c r="FA247">
        <f t="shared" si="391"/>
        <v>0</v>
      </c>
      <c r="FB247">
        <f t="shared" si="363"/>
        <v>64</v>
      </c>
      <c r="HI247">
        <v>245</v>
      </c>
      <c r="HJ247">
        <v>40.1</v>
      </c>
      <c r="HK247">
        <f t="shared" si="394"/>
        <v>0.875</v>
      </c>
      <c r="HL247">
        <f t="shared" si="395"/>
        <v>0</v>
      </c>
      <c r="HM247">
        <f t="shared" si="365"/>
        <v>1608.0100000000002</v>
      </c>
      <c r="HR247">
        <v>324</v>
      </c>
      <c r="HS247">
        <v>4755.7565070339679</v>
      </c>
      <c r="HT247" t="e">
        <f t="shared" si="396"/>
        <v>#DIV/0!</v>
      </c>
      <c r="HU247" t="e">
        <f t="shared" si="397"/>
        <v>#NUM!</v>
      </c>
      <c r="HV247" t="e">
        <f t="shared" si="366"/>
        <v>#NUM!</v>
      </c>
      <c r="IA247">
        <v>245</v>
      </c>
      <c r="IB247">
        <v>0</v>
      </c>
      <c r="IC247">
        <f t="shared" si="398"/>
        <v>0.37579678698742747</v>
      </c>
      <c r="ID247">
        <f t="shared" si="399"/>
        <v>0</v>
      </c>
      <c r="IE247">
        <f t="shared" si="367"/>
        <v>0</v>
      </c>
      <c r="IJ247">
        <v>245</v>
      </c>
      <c r="IK247">
        <v>-12.100000000000009</v>
      </c>
      <c r="IL247">
        <f t="shared" si="400"/>
        <v>0.34127908091392795</v>
      </c>
      <c r="IM247">
        <f t="shared" si="401"/>
        <v>0</v>
      </c>
      <c r="IN247">
        <f t="shared" si="368"/>
        <v>146.4100000000002</v>
      </c>
      <c r="KK247">
        <v>245</v>
      </c>
      <c r="KL247">
        <v>3710</v>
      </c>
      <c r="KM247">
        <f t="shared" si="402"/>
        <v>1.3295461435170954</v>
      </c>
      <c r="KN247">
        <f t="shared" si="403"/>
        <v>3951.7784070572816</v>
      </c>
      <c r="KO247">
        <f t="shared" si="369"/>
        <v>58456.798119156549</v>
      </c>
      <c r="KT247">
        <v>245</v>
      </c>
      <c r="KU247">
        <v>-17.409803921568781</v>
      </c>
      <c r="KV247">
        <f t="shared" si="404"/>
        <v>0.51300882989254359</v>
      </c>
      <c r="KW247">
        <f t="shared" si="405"/>
        <v>0</v>
      </c>
      <c r="KX247">
        <f t="shared" si="370"/>
        <v>303.10127258747167</v>
      </c>
      <c r="LC247">
        <v>245</v>
      </c>
      <c r="LD247">
        <v>36</v>
      </c>
      <c r="LE247">
        <f t="shared" si="406"/>
        <v>0.26226905715474313</v>
      </c>
      <c r="LF247">
        <f t="shared" si="407"/>
        <v>0</v>
      </c>
      <c r="LG247">
        <f t="shared" si="371"/>
        <v>1296</v>
      </c>
      <c r="LP247">
        <f t="shared" si="372"/>
        <v>0</v>
      </c>
      <c r="LY247">
        <f t="shared" si="373"/>
        <v>0</v>
      </c>
      <c r="MH247">
        <f t="shared" si="374"/>
        <v>0</v>
      </c>
      <c r="MM247">
        <v>245</v>
      </c>
      <c r="MN247">
        <v>656</v>
      </c>
      <c r="MO247">
        <f t="shared" si="408"/>
        <v>1.0735973339141731</v>
      </c>
      <c r="MP247">
        <f t="shared" si="409"/>
        <v>882.54819757563484</v>
      </c>
      <c r="MQ247">
        <f t="shared" si="375"/>
        <v>51324.085824768881</v>
      </c>
      <c r="MZ247">
        <f t="shared" si="376"/>
        <v>0</v>
      </c>
      <c r="NI247">
        <f t="shared" si="377"/>
        <v>0</v>
      </c>
      <c r="NR247">
        <f t="shared" si="378"/>
        <v>0</v>
      </c>
      <c r="OA247">
        <f t="shared" si="379"/>
        <v>0</v>
      </c>
      <c r="OF247">
        <v>245</v>
      </c>
      <c r="OG247">
        <f>136-(136)</f>
        <v>0</v>
      </c>
      <c r="OH247">
        <f t="shared" si="412"/>
        <v>0.31437056443640582</v>
      </c>
      <c r="OI247">
        <f t="shared" si="413"/>
        <v>0</v>
      </c>
      <c r="OJ247">
        <f t="shared" si="380"/>
        <v>0</v>
      </c>
      <c r="OO247">
        <v>245</v>
      </c>
      <c r="OP247">
        <v>0</v>
      </c>
      <c r="OQ247">
        <f t="shared" si="414"/>
        <v>0.3247668788644319</v>
      </c>
      <c r="OR247">
        <f t="shared" si="415"/>
        <v>0</v>
      </c>
      <c r="OS247">
        <f t="shared" si="381"/>
        <v>0</v>
      </c>
      <c r="PB247">
        <f t="shared" si="382"/>
        <v>0</v>
      </c>
      <c r="PK247">
        <f t="shared" si="383"/>
        <v>0</v>
      </c>
      <c r="QC247">
        <f t="shared" si="384"/>
        <v>0</v>
      </c>
      <c r="QL247">
        <f t="shared" si="385"/>
        <v>0</v>
      </c>
    </row>
    <row r="248" spans="64:454" x14ac:dyDescent="0.25">
      <c r="BL248">
        <v>246</v>
      </c>
      <c r="BM248">
        <v>1403.9</v>
      </c>
      <c r="BN248">
        <f t="shared" si="386"/>
        <v>1.1260303984877262</v>
      </c>
      <c r="BO248">
        <f t="shared" si="387"/>
        <v>1511.3034006747075</v>
      </c>
      <c r="BP248">
        <f t="shared" si="361"/>
        <v>11535.490476491745</v>
      </c>
      <c r="DE248">
        <v>246</v>
      </c>
      <c r="DF248">
        <v>12</v>
      </c>
      <c r="DG248">
        <f t="shared" si="388"/>
        <v>0.63774143659622495</v>
      </c>
      <c r="DH248">
        <f t="shared" si="389"/>
        <v>0</v>
      </c>
      <c r="DI248">
        <f t="shared" si="362"/>
        <v>144</v>
      </c>
      <c r="EX248">
        <v>246</v>
      </c>
      <c r="EY248">
        <v>19.999999999999993</v>
      </c>
      <c r="EZ248">
        <f t="shared" si="390"/>
        <v>0.79209943881440492</v>
      </c>
      <c r="FA248">
        <f t="shared" si="391"/>
        <v>0</v>
      </c>
      <c r="FB248">
        <f t="shared" si="363"/>
        <v>399.99999999999972</v>
      </c>
      <c r="HI248">
        <v>246</v>
      </c>
      <c r="HJ248">
        <v>40.1</v>
      </c>
      <c r="HK248">
        <f t="shared" si="394"/>
        <v>0.87857142857142856</v>
      </c>
      <c r="HL248">
        <f t="shared" si="395"/>
        <v>0</v>
      </c>
      <c r="HM248">
        <f t="shared" si="365"/>
        <v>1608.0100000000002</v>
      </c>
      <c r="HR248">
        <v>325</v>
      </c>
      <c r="HS248">
        <v>4819.5196487838184</v>
      </c>
      <c r="HT248" t="e">
        <f t="shared" si="396"/>
        <v>#DIV/0!</v>
      </c>
      <c r="HU248" t="e">
        <f t="shared" si="397"/>
        <v>#NUM!</v>
      </c>
      <c r="HV248" t="e">
        <f t="shared" si="366"/>
        <v>#NUM!</v>
      </c>
      <c r="IA248">
        <v>246</v>
      </c>
      <c r="IB248">
        <v>0</v>
      </c>
      <c r="IC248">
        <f t="shared" si="398"/>
        <v>0.37733065142411082</v>
      </c>
      <c r="ID248">
        <f t="shared" si="399"/>
        <v>0</v>
      </c>
      <c r="IE248">
        <f t="shared" si="367"/>
        <v>0</v>
      </c>
      <c r="IJ248">
        <v>246</v>
      </c>
      <c r="IK248">
        <v>-16.100000000000001</v>
      </c>
      <c r="IL248">
        <f t="shared" si="400"/>
        <v>0.34267205675439294</v>
      </c>
      <c r="IM248">
        <f t="shared" si="401"/>
        <v>0</v>
      </c>
      <c r="IN248">
        <f t="shared" si="368"/>
        <v>259.21000000000004</v>
      </c>
      <c r="KK248">
        <v>246</v>
      </c>
      <c r="KL248">
        <v>3970</v>
      </c>
      <c r="KM248">
        <f t="shared" si="402"/>
        <v>1.3349728624702266</v>
      </c>
      <c r="KN248">
        <f t="shared" si="403"/>
        <v>4016.8533326846214</v>
      </c>
      <c r="KO248">
        <f t="shared" si="369"/>
        <v>2195.2347836558088</v>
      </c>
      <c r="KT248">
        <v>246</v>
      </c>
      <c r="KU248">
        <v>10.590196078431219</v>
      </c>
      <c r="KV248">
        <f t="shared" si="404"/>
        <v>0.51510274348394169</v>
      </c>
      <c r="KW248">
        <f t="shared" si="405"/>
        <v>0</v>
      </c>
      <c r="KX248">
        <f t="shared" si="370"/>
        <v>112.15225297961997</v>
      </c>
      <c r="LC248">
        <v>246</v>
      </c>
      <c r="LD248">
        <v>44</v>
      </c>
      <c r="LE248">
        <f t="shared" si="406"/>
        <v>0.2633395431023135</v>
      </c>
      <c r="LF248">
        <f t="shared" si="407"/>
        <v>0</v>
      </c>
      <c r="LG248">
        <f t="shared" si="371"/>
        <v>1936</v>
      </c>
      <c r="LP248">
        <f t="shared" si="372"/>
        <v>0</v>
      </c>
      <c r="LY248">
        <f t="shared" si="373"/>
        <v>0</v>
      </c>
      <c r="MH248">
        <f t="shared" si="374"/>
        <v>0</v>
      </c>
      <c r="MM248">
        <v>246</v>
      </c>
      <c r="MN248">
        <v>689</v>
      </c>
      <c r="MO248">
        <f t="shared" si="408"/>
        <v>1.0779793638485167</v>
      </c>
      <c r="MP248">
        <f t="shared" si="409"/>
        <v>935.09565296019218</v>
      </c>
      <c r="MQ248">
        <f t="shared" si="375"/>
        <v>60563.070405903345</v>
      </c>
      <c r="MZ248">
        <f t="shared" si="376"/>
        <v>0</v>
      </c>
      <c r="NI248">
        <f t="shared" si="377"/>
        <v>0</v>
      </c>
      <c r="NR248">
        <f t="shared" si="378"/>
        <v>0</v>
      </c>
      <c r="OA248">
        <f t="shared" si="379"/>
        <v>0</v>
      </c>
      <c r="OF248">
        <v>246</v>
      </c>
      <c r="OG248">
        <f>128-(136)</f>
        <v>-8</v>
      </c>
      <c r="OH248">
        <f t="shared" si="412"/>
        <v>0.31565370959737077</v>
      </c>
      <c r="OI248">
        <f t="shared" si="413"/>
        <v>0</v>
      </c>
      <c r="OJ248">
        <f t="shared" si="380"/>
        <v>64</v>
      </c>
      <c r="OO248">
        <v>246</v>
      </c>
      <c r="OP248">
        <v>0</v>
      </c>
      <c r="OQ248">
        <f t="shared" si="414"/>
        <v>0.32609245796183778</v>
      </c>
      <c r="OR248">
        <f t="shared" si="415"/>
        <v>0</v>
      </c>
      <c r="OS248">
        <f t="shared" si="381"/>
        <v>0</v>
      </c>
      <c r="PB248">
        <f t="shared" si="382"/>
        <v>0</v>
      </c>
      <c r="PK248">
        <f t="shared" si="383"/>
        <v>0</v>
      </c>
      <c r="QC248">
        <f t="shared" si="384"/>
        <v>0</v>
      </c>
      <c r="QL248">
        <f t="shared" si="385"/>
        <v>0</v>
      </c>
    </row>
    <row r="249" spans="64:454" x14ac:dyDescent="0.25">
      <c r="BL249">
        <v>247</v>
      </c>
      <c r="BM249">
        <v>1503.9</v>
      </c>
      <c r="BN249">
        <f t="shared" si="386"/>
        <v>1.1306077578311724</v>
      </c>
      <c r="BO249">
        <f t="shared" si="387"/>
        <v>1566.1931639768036</v>
      </c>
      <c r="BP249">
        <f t="shared" si="361"/>
        <v>3880.4382782409289</v>
      </c>
      <c r="DE249">
        <v>247</v>
      </c>
      <c r="DF249">
        <v>12</v>
      </c>
      <c r="DG249">
        <f t="shared" si="388"/>
        <v>0.64033388146043724</v>
      </c>
      <c r="DH249">
        <f t="shared" si="389"/>
        <v>0</v>
      </c>
      <c r="DI249">
        <f t="shared" si="362"/>
        <v>144</v>
      </c>
      <c r="EX249">
        <v>247</v>
      </c>
      <c r="EY249">
        <v>8</v>
      </c>
      <c r="EZ249">
        <f t="shared" si="390"/>
        <v>0.79531935523234976</v>
      </c>
      <c r="FA249">
        <f t="shared" si="391"/>
        <v>0</v>
      </c>
      <c r="FB249">
        <f t="shared" si="363"/>
        <v>64</v>
      </c>
      <c r="HI249">
        <v>247</v>
      </c>
      <c r="HJ249">
        <v>44.1</v>
      </c>
      <c r="HK249">
        <f t="shared" si="394"/>
        <v>0.88214285714285712</v>
      </c>
      <c r="HL249">
        <f t="shared" si="395"/>
        <v>0</v>
      </c>
      <c r="HM249">
        <f t="shared" si="365"/>
        <v>1944.8100000000002</v>
      </c>
      <c r="HR249">
        <v>326</v>
      </c>
      <c r="HS249">
        <v>4873.282790533669</v>
      </c>
      <c r="HT249" t="e">
        <f t="shared" si="396"/>
        <v>#DIV/0!</v>
      </c>
      <c r="HU249" t="e">
        <f t="shared" si="397"/>
        <v>#NUM!</v>
      </c>
      <c r="HV249" t="e">
        <f t="shared" si="366"/>
        <v>#NUM!</v>
      </c>
      <c r="IA249">
        <v>247</v>
      </c>
      <c r="IB249">
        <v>0</v>
      </c>
      <c r="IC249">
        <f t="shared" si="398"/>
        <v>0.37886451586079417</v>
      </c>
      <c r="ID249">
        <f t="shared" si="399"/>
        <v>0</v>
      </c>
      <c r="IE249">
        <f t="shared" si="367"/>
        <v>0</v>
      </c>
      <c r="IJ249">
        <v>247</v>
      </c>
      <c r="IK249">
        <v>-24.1</v>
      </c>
      <c r="IL249">
        <f t="shared" si="400"/>
        <v>0.34406503259485793</v>
      </c>
      <c r="IM249">
        <f t="shared" si="401"/>
        <v>0</v>
      </c>
      <c r="IN249">
        <f t="shared" si="368"/>
        <v>580.81000000000006</v>
      </c>
      <c r="KK249">
        <v>247</v>
      </c>
      <c r="KL249">
        <v>4010</v>
      </c>
      <c r="KM249">
        <f t="shared" si="402"/>
        <v>1.3403995814233576</v>
      </c>
      <c r="KN249">
        <f t="shared" si="403"/>
        <v>4081.9282583119607</v>
      </c>
      <c r="KO249">
        <f t="shared" si="369"/>
        <v>5173.6743437921423</v>
      </c>
      <c r="KT249">
        <v>247</v>
      </c>
      <c r="KU249">
        <v>-49.209803921568778</v>
      </c>
      <c r="KV249">
        <f t="shared" si="404"/>
        <v>0.51719665707533979</v>
      </c>
      <c r="KW249">
        <f t="shared" si="405"/>
        <v>0</v>
      </c>
      <c r="KX249">
        <f t="shared" si="370"/>
        <v>2421.6048019992459</v>
      </c>
      <c r="LC249">
        <v>247</v>
      </c>
      <c r="LD249">
        <v>33</v>
      </c>
      <c r="LE249">
        <f t="shared" si="406"/>
        <v>0.26441002904988387</v>
      </c>
      <c r="LF249">
        <f t="shared" si="407"/>
        <v>0</v>
      </c>
      <c r="LG249">
        <f t="shared" si="371"/>
        <v>1089</v>
      </c>
      <c r="LP249">
        <f t="shared" si="372"/>
        <v>0</v>
      </c>
      <c r="LY249">
        <f t="shared" si="373"/>
        <v>0</v>
      </c>
      <c r="MH249">
        <f t="shared" si="374"/>
        <v>0</v>
      </c>
      <c r="MM249">
        <v>247</v>
      </c>
      <c r="MN249">
        <v>749</v>
      </c>
      <c r="MO249">
        <f t="shared" si="408"/>
        <v>1.0823613937828602</v>
      </c>
      <c r="MP249">
        <f t="shared" si="409"/>
        <v>987.64310834474963</v>
      </c>
      <c r="MQ249">
        <f t="shared" si="375"/>
        <v>56950.533160443912</v>
      </c>
      <c r="MZ249">
        <f t="shared" si="376"/>
        <v>0</v>
      </c>
      <c r="NI249">
        <f t="shared" si="377"/>
        <v>0</v>
      </c>
      <c r="NR249">
        <f t="shared" si="378"/>
        <v>0</v>
      </c>
      <c r="OA249">
        <f t="shared" si="379"/>
        <v>0</v>
      </c>
      <c r="OF249">
        <v>247</v>
      </c>
      <c r="OG249">
        <f>128-(136)</f>
        <v>-8</v>
      </c>
      <c r="OH249">
        <f t="shared" si="412"/>
        <v>0.31693685475833566</v>
      </c>
      <c r="OI249">
        <f t="shared" si="413"/>
        <v>0</v>
      </c>
      <c r="OJ249">
        <f t="shared" si="380"/>
        <v>64</v>
      </c>
      <c r="OO249">
        <v>247</v>
      </c>
      <c r="OP249">
        <v>0</v>
      </c>
      <c r="OQ249">
        <f t="shared" si="414"/>
        <v>0.32741803705924361</v>
      </c>
      <c r="OR249">
        <f t="shared" si="415"/>
        <v>0</v>
      </c>
      <c r="OS249">
        <f t="shared" si="381"/>
        <v>0</v>
      </c>
      <c r="PB249">
        <f t="shared" si="382"/>
        <v>0</v>
      </c>
      <c r="PK249">
        <f t="shared" si="383"/>
        <v>0</v>
      </c>
      <c r="QC249">
        <f t="shared" si="384"/>
        <v>0</v>
      </c>
      <c r="QL249">
        <f t="shared" si="385"/>
        <v>0</v>
      </c>
    </row>
    <row r="250" spans="64:454" x14ac:dyDescent="0.25">
      <c r="BL250">
        <v>248</v>
      </c>
      <c r="BM250">
        <v>1573.9</v>
      </c>
      <c r="BN250">
        <f t="shared" si="386"/>
        <v>1.1351851171746183</v>
      </c>
      <c r="BO250">
        <f t="shared" si="387"/>
        <v>1621.0829272788997</v>
      </c>
      <c r="BP250">
        <f t="shared" si="361"/>
        <v>2226.228626605925</v>
      </c>
      <c r="DE250">
        <v>248</v>
      </c>
      <c r="DF250">
        <v>12</v>
      </c>
      <c r="DG250">
        <f t="shared" si="388"/>
        <v>0.64292632632464952</v>
      </c>
      <c r="DH250">
        <f t="shared" si="389"/>
        <v>0</v>
      </c>
      <c r="DI250">
        <f t="shared" si="362"/>
        <v>144</v>
      </c>
      <c r="EX250">
        <v>248</v>
      </c>
      <c r="EY250">
        <v>0</v>
      </c>
      <c r="EZ250">
        <f t="shared" si="390"/>
        <v>0.79853927165029448</v>
      </c>
      <c r="FA250">
        <f t="shared" si="391"/>
        <v>0</v>
      </c>
      <c r="FB250">
        <f t="shared" si="363"/>
        <v>0</v>
      </c>
      <c r="HI250">
        <v>248</v>
      </c>
      <c r="HJ250">
        <v>48.1</v>
      </c>
      <c r="HK250">
        <f t="shared" si="394"/>
        <v>0.88571428571428568</v>
      </c>
      <c r="HL250">
        <f t="shared" si="395"/>
        <v>0</v>
      </c>
      <c r="HM250">
        <f t="shared" si="365"/>
        <v>2313.61</v>
      </c>
      <c r="HR250">
        <v>327</v>
      </c>
      <c r="HS250">
        <v>4937.0459322835213</v>
      </c>
      <c r="HT250" t="e">
        <f t="shared" si="396"/>
        <v>#DIV/0!</v>
      </c>
      <c r="HU250" t="e">
        <f t="shared" si="397"/>
        <v>#NUM!</v>
      </c>
      <c r="HV250" t="e">
        <f t="shared" si="366"/>
        <v>#NUM!</v>
      </c>
      <c r="IA250">
        <v>248</v>
      </c>
      <c r="IB250">
        <v>0</v>
      </c>
      <c r="IC250">
        <f t="shared" si="398"/>
        <v>0.38039838029747758</v>
      </c>
      <c r="ID250">
        <f t="shared" si="399"/>
        <v>0</v>
      </c>
      <c r="IE250">
        <f t="shared" si="367"/>
        <v>0</v>
      </c>
      <c r="IJ250">
        <v>248</v>
      </c>
      <c r="IK250">
        <v>-20.100000000000001</v>
      </c>
      <c r="IL250">
        <f t="shared" si="400"/>
        <v>0.34545800843532298</v>
      </c>
      <c r="IM250">
        <f t="shared" si="401"/>
        <v>0</v>
      </c>
      <c r="IN250">
        <f t="shared" si="368"/>
        <v>404.01000000000005</v>
      </c>
      <c r="KT250">
        <v>248</v>
      </c>
      <c r="KU250">
        <v>-37.209803921568778</v>
      </c>
      <c r="KV250">
        <f t="shared" si="404"/>
        <v>0.51929057066673801</v>
      </c>
      <c r="KW250">
        <f t="shared" si="405"/>
        <v>0</v>
      </c>
      <c r="KX250">
        <f t="shared" si="370"/>
        <v>1384.5695078815952</v>
      </c>
      <c r="LC250">
        <v>248</v>
      </c>
      <c r="LD250">
        <v>8</v>
      </c>
      <c r="LE250">
        <f t="shared" si="406"/>
        <v>0.26548051499745429</v>
      </c>
      <c r="LF250">
        <f t="shared" si="407"/>
        <v>0</v>
      </c>
      <c r="LG250">
        <f t="shared" si="371"/>
        <v>64</v>
      </c>
      <c r="LP250">
        <f t="shared" si="372"/>
        <v>0</v>
      </c>
      <c r="LY250">
        <f t="shared" si="373"/>
        <v>0</v>
      </c>
      <c r="MH250">
        <f t="shared" si="374"/>
        <v>0</v>
      </c>
      <c r="MM250">
        <v>248</v>
      </c>
      <c r="MN250">
        <v>813</v>
      </c>
      <c r="MO250">
        <f t="shared" si="408"/>
        <v>1.0867434237172038</v>
      </c>
      <c r="MP250">
        <f t="shared" si="409"/>
        <v>1040.1905637293071</v>
      </c>
      <c r="MQ250">
        <f t="shared" si="375"/>
        <v>51615.552247640342</v>
      </c>
      <c r="MZ250">
        <f t="shared" si="376"/>
        <v>0</v>
      </c>
      <c r="NI250">
        <f t="shared" si="377"/>
        <v>0</v>
      </c>
      <c r="NR250">
        <f t="shared" si="378"/>
        <v>0</v>
      </c>
      <c r="OA250">
        <f t="shared" si="379"/>
        <v>0</v>
      </c>
      <c r="OF250">
        <v>248</v>
      </c>
      <c r="OG250">
        <f>128-(136)</f>
        <v>-8</v>
      </c>
      <c r="OH250">
        <f t="shared" si="412"/>
        <v>0.31821999991930061</v>
      </c>
      <c r="OI250">
        <f t="shared" si="413"/>
        <v>0</v>
      </c>
      <c r="OJ250">
        <f t="shared" si="380"/>
        <v>64</v>
      </c>
      <c r="OO250">
        <v>248</v>
      </c>
      <c r="OP250">
        <v>0</v>
      </c>
      <c r="OQ250">
        <f t="shared" si="414"/>
        <v>0.32874361615664943</v>
      </c>
      <c r="OR250">
        <f t="shared" si="415"/>
        <v>0</v>
      </c>
      <c r="OS250">
        <f t="shared" si="381"/>
        <v>0</v>
      </c>
      <c r="PB250">
        <f t="shared" si="382"/>
        <v>0</v>
      </c>
      <c r="PK250">
        <f t="shared" si="383"/>
        <v>0</v>
      </c>
      <c r="QC250">
        <f t="shared" si="384"/>
        <v>0</v>
      </c>
      <c r="QL250">
        <f t="shared" si="385"/>
        <v>0</v>
      </c>
    </row>
    <row r="251" spans="64:454" x14ac:dyDescent="0.25">
      <c r="BL251">
        <v>249</v>
      </c>
      <c r="BM251">
        <v>1633.9</v>
      </c>
      <c r="BN251">
        <f t="shared" si="386"/>
        <v>1.1397624765180645</v>
      </c>
      <c r="BO251">
        <f t="shared" si="387"/>
        <v>1675.9726905809957</v>
      </c>
      <c r="BP251">
        <f t="shared" si="361"/>
        <v>1770.1112927241993</v>
      </c>
      <c r="DE251">
        <v>249</v>
      </c>
      <c r="DF251">
        <v>12</v>
      </c>
      <c r="DG251">
        <f t="shared" si="388"/>
        <v>0.64551877118886181</v>
      </c>
      <c r="DH251">
        <f t="shared" si="389"/>
        <v>0</v>
      </c>
      <c r="DI251">
        <f t="shared" si="362"/>
        <v>144</v>
      </c>
      <c r="EX251">
        <v>249</v>
      </c>
      <c r="EY251">
        <v>4</v>
      </c>
      <c r="EZ251">
        <f t="shared" si="390"/>
        <v>0.8017591880682392</v>
      </c>
      <c r="FA251">
        <f t="shared" si="391"/>
        <v>0</v>
      </c>
      <c r="FB251">
        <f t="shared" si="363"/>
        <v>16</v>
      </c>
      <c r="HI251">
        <v>249</v>
      </c>
      <c r="HJ251">
        <v>48.1</v>
      </c>
      <c r="HK251">
        <f t="shared" si="394"/>
        <v>0.88928571428571423</v>
      </c>
      <c r="HL251">
        <f t="shared" si="395"/>
        <v>0</v>
      </c>
      <c r="HM251">
        <f t="shared" si="365"/>
        <v>2313.61</v>
      </c>
      <c r="HR251">
        <v>328</v>
      </c>
      <c r="HS251">
        <v>5005.8090740333719</v>
      </c>
      <c r="HT251" t="e">
        <f t="shared" si="396"/>
        <v>#DIV/0!</v>
      </c>
      <c r="HU251" t="e">
        <f t="shared" si="397"/>
        <v>#NUM!</v>
      </c>
      <c r="HV251" t="e">
        <f t="shared" si="366"/>
        <v>#NUM!</v>
      </c>
      <c r="IA251">
        <v>249</v>
      </c>
      <c r="IB251">
        <v>0</v>
      </c>
      <c r="IC251">
        <f t="shared" si="398"/>
        <v>0.38193224473416093</v>
      </c>
      <c r="ID251">
        <f t="shared" si="399"/>
        <v>0</v>
      </c>
      <c r="IE251">
        <f t="shared" si="367"/>
        <v>0</v>
      </c>
      <c r="IJ251">
        <v>249</v>
      </c>
      <c r="IK251">
        <v>-16.100000000000001</v>
      </c>
      <c r="IL251">
        <f t="shared" si="400"/>
        <v>0.34685098427578798</v>
      </c>
      <c r="IM251">
        <f t="shared" si="401"/>
        <v>0</v>
      </c>
      <c r="IN251">
        <f t="shared" si="368"/>
        <v>259.21000000000004</v>
      </c>
      <c r="KT251">
        <v>249</v>
      </c>
      <c r="KU251">
        <v>-21.409803921568781</v>
      </c>
      <c r="KV251">
        <f t="shared" si="404"/>
        <v>0.5213844842581361</v>
      </c>
      <c r="KW251">
        <f t="shared" si="405"/>
        <v>0</v>
      </c>
      <c r="KX251">
        <f t="shared" si="370"/>
        <v>458.37970396002191</v>
      </c>
      <c r="LC251">
        <v>249</v>
      </c>
      <c r="LD251">
        <v>100</v>
      </c>
      <c r="LE251">
        <f t="shared" si="406"/>
        <v>0.26655100094502465</v>
      </c>
      <c r="LF251">
        <f t="shared" si="407"/>
        <v>0</v>
      </c>
      <c r="LG251">
        <f t="shared" si="371"/>
        <v>10000</v>
      </c>
      <c r="LP251">
        <f t="shared" si="372"/>
        <v>0</v>
      </c>
      <c r="LY251">
        <f t="shared" si="373"/>
        <v>0</v>
      </c>
      <c r="MH251">
        <f t="shared" si="374"/>
        <v>0</v>
      </c>
      <c r="MM251">
        <v>249</v>
      </c>
      <c r="MN251">
        <v>869</v>
      </c>
      <c r="MO251">
        <f t="shared" si="408"/>
        <v>1.0911254536515473</v>
      </c>
      <c r="MP251">
        <f t="shared" si="409"/>
        <v>1092.7380191138645</v>
      </c>
      <c r="MQ251">
        <f t="shared" si="375"/>
        <v>50058.701196996015</v>
      </c>
      <c r="MZ251">
        <f t="shared" si="376"/>
        <v>0</v>
      </c>
      <c r="NI251">
        <f t="shared" si="377"/>
        <v>0</v>
      </c>
      <c r="NR251">
        <f t="shared" si="378"/>
        <v>0</v>
      </c>
      <c r="OA251">
        <f t="shared" si="379"/>
        <v>0</v>
      </c>
      <c r="OF251">
        <v>249</v>
      </c>
      <c r="OG251">
        <f>128-(136)</f>
        <v>-8</v>
      </c>
      <c r="OH251">
        <f t="shared" si="412"/>
        <v>0.3195031450802655</v>
      </c>
      <c r="OI251">
        <f t="shared" si="413"/>
        <v>0</v>
      </c>
      <c r="OJ251">
        <f t="shared" si="380"/>
        <v>64</v>
      </c>
      <c r="OO251">
        <v>249</v>
      </c>
      <c r="OP251">
        <v>0</v>
      </c>
      <c r="OQ251">
        <f t="shared" si="414"/>
        <v>0.33006919525405531</v>
      </c>
      <c r="OR251">
        <f t="shared" si="415"/>
        <v>0</v>
      </c>
      <c r="OS251">
        <f t="shared" si="381"/>
        <v>0</v>
      </c>
      <c r="PB251">
        <f t="shared" si="382"/>
        <v>0</v>
      </c>
      <c r="PK251">
        <f t="shared" si="383"/>
        <v>0</v>
      </c>
      <c r="QC251">
        <f t="shared" si="384"/>
        <v>0</v>
      </c>
      <c r="QL251">
        <f t="shared" si="385"/>
        <v>0</v>
      </c>
    </row>
    <row r="252" spans="64:454" x14ac:dyDescent="0.25">
      <c r="BL252">
        <v>250</v>
      </c>
      <c r="BM252">
        <v>1703.9</v>
      </c>
      <c r="BN252">
        <f t="shared" si="386"/>
        <v>1.1443398358615104</v>
      </c>
      <c r="BO252">
        <f t="shared" si="387"/>
        <v>1730.8624538830918</v>
      </c>
      <c r="BP252">
        <f t="shared" si="361"/>
        <v>726.97391939784734</v>
      </c>
      <c r="DE252">
        <v>250</v>
      </c>
      <c r="DF252">
        <v>12</v>
      </c>
      <c r="DG252">
        <f t="shared" si="388"/>
        <v>0.64811121605307409</v>
      </c>
      <c r="DH252">
        <f t="shared" si="389"/>
        <v>0</v>
      </c>
      <c r="DI252">
        <f t="shared" si="362"/>
        <v>144</v>
      </c>
      <c r="EX252">
        <v>250</v>
      </c>
      <c r="EY252">
        <v>4</v>
      </c>
      <c r="EZ252">
        <f t="shared" si="390"/>
        <v>0.80497910448618393</v>
      </c>
      <c r="FA252">
        <f t="shared" si="391"/>
        <v>0</v>
      </c>
      <c r="FB252">
        <f t="shared" si="363"/>
        <v>16</v>
      </c>
      <c r="HI252">
        <v>250</v>
      </c>
      <c r="HJ252">
        <v>52.099999999999994</v>
      </c>
      <c r="HK252">
        <f t="shared" si="394"/>
        <v>0.8928571428571429</v>
      </c>
      <c r="HL252">
        <f t="shared" si="395"/>
        <v>0</v>
      </c>
      <c r="HM252">
        <f t="shared" si="365"/>
        <v>2714.4099999999994</v>
      </c>
      <c r="HR252">
        <v>329</v>
      </c>
      <c r="HS252">
        <v>5074.5722157832224</v>
      </c>
      <c r="HT252" t="e">
        <f t="shared" si="396"/>
        <v>#DIV/0!</v>
      </c>
      <c r="HU252" t="e">
        <f t="shared" si="397"/>
        <v>#NUM!</v>
      </c>
      <c r="HV252" t="e">
        <f t="shared" si="366"/>
        <v>#NUM!</v>
      </c>
      <c r="IA252">
        <v>250</v>
      </c>
      <c r="IB252">
        <v>0</v>
      </c>
      <c r="IC252">
        <f t="shared" si="398"/>
        <v>0.38346610917084434</v>
      </c>
      <c r="ID252">
        <f t="shared" si="399"/>
        <v>0</v>
      </c>
      <c r="IE252">
        <f t="shared" si="367"/>
        <v>0</v>
      </c>
      <c r="IJ252">
        <v>250</v>
      </c>
      <c r="IK252">
        <v>-8.1000000000000085</v>
      </c>
      <c r="IL252">
        <f t="shared" si="400"/>
        <v>0.34824396011625297</v>
      </c>
      <c r="IM252">
        <f t="shared" si="401"/>
        <v>0</v>
      </c>
      <c r="IN252">
        <f t="shared" si="368"/>
        <v>65.610000000000142</v>
      </c>
      <c r="KT252">
        <v>250</v>
      </c>
      <c r="KU252">
        <v>-1.4098039215687805</v>
      </c>
      <c r="KV252">
        <f t="shared" si="404"/>
        <v>0.5234783978495342</v>
      </c>
      <c r="KW252">
        <f t="shared" si="405"/>
        <v>0</v>
      </c>
      <c r="KX252">
        <f t="shared" si="370"/>
        <v>1.9875470972707123</v>
      </c>
      <c r="LC252">
        <v>250</v>
      </c>
      <c r="LD252">
        <v>36</v>
      </c>
      <c r="LE252">
        <f t="shared" si="406"/>
        <v>0.26762148689259502</v>
      </c>
      <c r="LF252">
        <f t="shared" si="407"/>
        <v>0</v>
      </c>
      <c r="LG252">
        <f t="shared" si="371"/>
        <v>1296</v>
      </c>
      <c r="LP252">
        <f t="shared" si="372"/>
        <v>0</v>
      </c>
      <c r="LY252">
        <f t="shared" si="373"/>
        <v>0</v>
      </c>
      <c r="MH252">
        <f t="shared" si="374"/>
        <v>0</v>
      </c>
      <c r="MM252">
        <v>250</v>
      </c>
      <c r="MN252">
        <v>994</v>
      </c>
      <c r="MO252">
        <f t="shared" si="408"/>
        <v>1.0955074835858909</v>
      </c>
      <c r="MP252">
        <f t="shared" si="409"/>
        <v>1145.285474498422</v>
      </c>
      <c r="MQ252">
        <f t="shared" si="375"/>
        <v>22887.294794212692</v>
      </c>
      <c r="MZ252">
        <f t="shared" si="376"/>
        <v>0</v>
      </c>
      <c r="NI252">
        <f t="shared" si="377"/>
        <v>0</v>
      </c>
      <c r="NR252">
        <f t="shared" si="378"/>
        <v>0</v>
      </c>
      <c r="OA252">
        <f t="shared" si="379"/>
        <v>0</v>
      </c>
      <c r="OF252">
        <v>250</v>
      </c>
      <c r="OG252">
        <f>128-(136)</f>
        <v>-8</v>
      </c>
      <c r="OH252">
        <f t="shared" si="412"/>
        <v>0.32078629024123045</v>
      </c>
      <c r="OI252">
        <f t="shared" si="413"/>
        <v>0</v>
      </c>
      <c r="OJ252">
        <f t="shared" si="380"/>
        <v>64</v>
      </c>
      <c r="OO252">
        <v>250</v>
      </c>
      <c r="OP252">
        <v>0</v>
      </c>
      <c r="OQ252">
        <f t="shared" si="414"/>
        <v>0.33139477435146114</v>
      </c>
      <c r="OR252">
        <f t="shared" si="415"/>
        <v>0</v>
      </c>
      <c r="OS252">
        <f t="shared" si="381"/>
        <v>0</v>
      </c>
      <c r="PB252">
        <f t="shared" si="382"/>
        <v>0</v>
      </c>
      <c r="PK252">
        <f t="shared" si="383"/>
        <v>0</v>
      </c>
      <c r="QC252">
        <f t="shared" si="384"/>
        <v>0</v>
      </c>
      <c r="QL252">
        <f t="shared" si="385"/>
        <v>0</v>
      </c>
    </row>
    <row r="253" spans="64:454" x14ac:dyDescent="0.25">
      <c r="BL253">
        <v>251</v>
      </c>
      <c r="BM253">
        <v>1753.9</v>
      </c>
      <c r="BN253">
        <f t="shared" si="386"/>
        <v>1.1489171952049566</v>
      </c>
      <c r="BO253">
        <f t="shared" si="387"/>
        <v>1785.7522171851881</v>
      </c>
      <c r="BP253">
        <f t="shared" si="361"/>
        <v>1014.5637396123864</v>
      </c>
      <c r="DE253">
        <v>251</v>
      </c>
      <c r="DF253">
        <v>12</v>
      </c>
      <c r="DG253">
        <f t="shared" si="388"/>
        <v>0.65070366091728649</v>
      </c>
      <c r="DH253">
        <f t="shared" si="389"/>
        <v>0</v>
      </c>
      <c r="DI253">
        <f t="shared" si="362"/>
        <v>144</v>
      </c>
      <c r="EX253">
        <v>251</v>
      </c>
      <c r="EY253">
        <v>12</v>
      </c>
      <c r="EZ253">
        <f t="shared" si="390"/>
        <v>0.80819902090412865</v>
      </c>
      <c r="FA253">
        <f t="shared" si="391"/>
        <v>0</v>
      </c>
      <c r="FB253">
        <f t="shared" si="363"/>
        <v>144</v>
      </c>
      <c r="HI253">
        <v>251</v>
      </c>
      <c r="HJ253">
        <v>56.099999999999994</v>
      </c>
      <c r="HK253">
        <f t="shared" si="394"/>
        <v>0.89642857142857146</v>
      </c>
      <c r="HL253">
        <f t="shared" si="395"/>
        <v>0</v>
      </c>
      <c r="HM253">
        <f t="shared" si="365"/>
        <v>3147.2099999999996</v>
      </c>
      <c r="HR253">
        <v>330</v>
      </c>
      <c r="HS253">
        <v>5133.335357533073</v>
      </c>
      <c r="HT253" t="e">
        <f t="shared" si="396"/>
        <v>#DIV/0!</v>
      </c>
      <c r="HU253" t="e">
        <f t="shared" si="397"/>
        <v>#NUM!</v>
      </c>
      <c r="HV253" t="e">
        <f t="shared" si="366"/>
        <v>#NUM!</v>
      </c>
      <c r="IA253">
        <v>251</v>
      </c>
      <c r="IB253">
        <v>0</v>
      </c>
      <c r="IC253">
        <f t="shared" si="398"/>
        <v>0.38499997360752769</v>
      </c>
      <c r="ID253">
        <f t="shared" si="399"/>
        <v>0</v>
      </c>
      <c r="IE253">
        <f t="shared" si="367"/>
        <v>0</v>
      </c>
      <c r="IJ253">
        <v>251</v>
      </c>
      <c r="IK253">
        <v>35.799999999999997</v>
      </c>
      <c r="IL253">
        <f t="shared" si="400"/>
        <v>0.34963693595671802</v>
      </c>
      <c r="IM253">
        <f t="shared" si="401"/>
        <v>0</v>
      </c>
      <c r="IN253">
        <f t="shared" si="368"/>
        <v>1281.6399999999999</v>
      </c>
      <c r="KT253">
        <v>251</v>
      </c>
      <c r="KU253">
        <v>-37.209803921568778</v>
      </c>
      <c r="KV253">
        <f t="shared" si="404"/>
        <v>0.52557231144093242</v>
      </c>
      <c r="KW253">
        <f t="shared" si="405"/>
        <v>0</v>
      </c>
      <c r="KX253">
        <f t="shared" si="370"/>
        <v>1384.5695078815952</v>
      </c>
      <c r="LC253">
        <v>251</v>
      </c>
      <c r="LD253">
        <v>8</v>
      </c>
      <c r="LE253">
        <f t="shared" si="406"/>
        <v>0.26869197284016538</v>
      </c>
      <c r="LF253">
        <f t="shared" si="407"/>
        <v>0</v>
      </c>
      <c r="LG253">
        <f t="shared" si="371"/>
        <v>64</v>
      </c>
      <c r="LP253">
        <f t="shared" si="372"/>
        <v>0</v>
      </c>
      <c r="LY253">
        <f t="shared" si="373"/>
        <v>0</v>
      </c>
      <c r="MH253">
        <f t="shared" si="374"/>
        <v>0</v>
      </c>
      <c r="MM253">
        <v>251</v>
      </c>
      <c r="MN253">
        <v>1024</v>
      </c>
      <c r="MO253">
        <f t="shared" si="408"/>
        <v>1.0998895135202345</v>
      </c>
      <c r="MP253">
        <f t="shared" si="409"/>
        <v>1197.8329298829794</v>
      </c>
      <c r="MQ253">
        <f t="shared" si="375"/>
        <v>30217.887511700847</v>
      </c>
      <c r="MZ253">
        <f t="shared" si="376"/>
        <v>0</v>
      </c>
      <c r="NI253">
        <f t="shared" si="377"/>
        <v>0</v>
      </c>
      <c r="NR253">
        <f t="shared" si="378"/>
        <v>0</v>
      </c>
      <c r="OA253">
        <f t="shared" si="379"/>
        <v>0</v>
      </c>
      <c r="OF253">
        <v>251</v>
      </c>
      <c r="OG253">
        <f>124-(136)</f>
        <v>-12</v>
      </c>
      <c r="OH253">
        <f t="shared" si="412"/>
        <v>0.32206943540219535</v>
      </c>
      <c r="OI253">
        <f t="shared" si="413"/>
        <v>0</v>
      </c>
      <c r="OJ253">
        <f t="shared" si="380"/>
        <v>144</v>
      </c>
      <c r="OO253">
        <v>251</v>
      </c>
      <c r="OP253">
        <v>0</v>
      </c>
      <c r="OQ253">
        <f t="shared" si="414"/>
        <v>0.33272035344886697</v>
      </c>
      <c r="OR253">
        <f t="shared" si="415"/>
        <v>0</v>
      </c>
      <c r="OS253">
        <f t="shared" si="381"/>
        <v>0</v>
      </c>
      <c r="PB253">
        <f t="shared" si="382"/>
        <v>0</v>
      </c>
      <c r="PK253">
        <f t="shared" si="383"/>
        <v>0</v>
      </c>
      <c r="QC253">
        <f t="shared" si="384"/>
        <v>0</v>
      </c>
      <c r="QL253">
        <f t="shared" si="385"/>
        <v>0</v>
      </c>
    </row>
    <row r="254" spans="64:454" x14ac:dyDescent="0.25">
      <c r="BL254">
        <v>252</v>
      </c>
      <c r="BM254">
        <v>1803.9</v>
      </c>
      <c r="BN254">
        <f t="shared" si="386"/>
        <v>1.1534945545484026</v>
      </c>
      <c r="BO254">
        <f t="shared" si="387"/>
        <v>1840.6419804872842</v>
      </c>
      <c r="BP254">
        <f t="shared" si="361"/>
        <v>1349.9731301279642</v>
      </c>
      <c r="DE254">
        <v>252</v>
      </c>
      <c r="DF254">
        <v>12</v>
      </c>
      <c r="DG254">
        <f t="shared" si="388"/>
        <v>0.65329610578149877</v>
      </c>
      <c r="DH254">
        <f t="shared" si="389"/>
        <v>0</v>
      </c>
      <c r="DI254">
        <f t="shared" si="362"/>
        <v>144</v>
      </c>
      <c r="EX254">
        <v>252</v>
      </c>
      <c r="EY254">
        <v>4</v>
      </c>
      <c r="EZ254">
        <f t="shared" si="390"/>
        <v>0.81141893732207337</v>
      </c>
      <c r="FA254">
        <f t="shared" si="391"/>
        <v>0</v>
      </c>
      <c r="FB254">
        <f t="shared" si="363"/>
        <v>16</v>
      </c>
      <c r="HI254">
        <v>252</v>
      </c>
      <c r="HJ254">
        <v>56.099999999999994</v>
      </c>
      <c r="HK254">
        <f t="shared" si="394"/>
        <v>0.9</v>
      </c>
      <c r="HL254">
        <f t="shared" si="395"/>
        <v>0</v>
      </c>
      <c r="HM254">
        <f t="shared" si="365"/>
        <v>3147.2099999999996</v>
      </c>
      <c r="HR254">
        <v>331</v>
      </c>
      <c r="HS254">
        <v>5207.0984992829253</v>
      </c>
      <c r="HT254" t="e">
        <f t="shared" si="396"/>
        <v>#DIV/0!</v>
      </c>
      <c r="HU254" t="e">
        <f t="shared" si="397"/>
        <v>#NUM!</v>
      </c>
      <c r="HV254" t="e">
        <f t="shared" si="366"/>
        <v>#NUM!</v>
      </c>
      <c r="IA254">
        <v>252</v>
      </c>
      <c r="IB254">
        <v>0</v>
      </c>
      <c r="IC254">
        <f t="shared" si="398"/>
        <v>0.3865338380442111</v>
      </c>
      <c r="ID254">
        <f t="shared" si="399"/>
        <v>0</v>
      </c>
      <c r="IE254">
        <f t="shared" si="367"/>
        <v>0</v>
      </c>
      <c r="IJ254">
        <v>252</v>
      </c>
      <c r="IK254">
        <v>-16.100000000000001</v>
      </c>
      <c r="IL254">
        <f t="shared" si="400"/>
        <v>0.35102991179718301</v>
      </c>
      <c r="IM254">
        <f t="shared" si="401"/>
        <v>0</v>
      </c>
      <c r="IN254">
        <f t="shared" si="368"/>
        <v>259.21000000000004</v>
      </c>
      <c r="KT254">
        <v>252</v>
      </c>
      <c r="KU254">
        <v>-5.4098039215687805</v>
      </c>
      <c r="KV254">
        <f t="shared" si="404"/>
        <v>0.52766622503233052</v>
      </c>
      <c r="KW254">
        <f t="shared" si="405"/>
        <v>0</v>
      </c>
      <c r="KX254">
        <f t="shared" si="370"/>
        <v>29.265978469820958</v>
      </c>
      <c r="LC254">
        <v>252</v>
      </c>
      <c r="LD254">
        <v>16</v>
      </c>
      <c r="LE254">
        <f t="shared" si="406"/>
        <v>0.2697624587877358</v>
      </c>
      <c r="LF254">
        <f t="shared" si="407"/>
        <v>0</v>
      </c>
      <c r="LG254">
        <f t="shared" si="371"/>
        <v>256</v>
      </c>
      <c r="LP254">
        <f t="shared" si="372"/>
        <v>0</v>
      </c>
      <c r="LY254">
        <f t="shared" si="373"/>
        <v>0</v>
      </c>
      <c r="MH254">
        <f t="shared" si="374"/>
        <v>0</v>
      </c>
      <c r="MM254">
        <v>252</v>
      </c>
      <c r="MN254">
        <v>1094</v>
      </c>
      <c r="MO254">
        <f t="shared" si="408"/>
        <v>1.104271543454578</v>
      </c>
      <c r="MP254">
        <f t="shared" si="409"/>
        <v>1250.3803852675369</v>
      </c>
      <c r="MQ254">
        <f t="shared" si="375"/>
        <v>24454.82489642327</v>
      </c>
      <c r="MZ254">
        <f t="shared" si="376"/>
        <v>0</v>
      </c>
      <c r="NI254">
        <f t="shared" si="377"/>
        <v>0</v>
      </c>
      <c r="NR254">
        <f t="shared" si="378"/>
        <v>0</v>
      </c>
      <c r="OA254">
        <f t="shared" si="379"/>
        <v>0</v>
      </c>
      <c r="OF254">
        <v>252</v>
      </c>
      <c r="OG254">
        <f>128-(136)</f>
        <v>-8</v>
      </c>
      <c r="OH254">
        <f t="shared" si="412"/>
        <v>0.3233525805631603</v>
      </c>
      <c r="OI254">
        <f t="shared" si="413"/>
        <v>0</v>
      </c>
      <c r="OJ254">
        <f t="shared" si="380"/>
        <v>64</v>
      </c>
      <c r="OO254">
        <v>252</v>
      </c>
      <c r="OP254">
        <v>0</v>
      </c>
      <c r="OQ254">
        <f t="shared" si="414"/>
        <v>0.33404593254627285</v>
      </c>
      <c r="OR254">
        <f t="shared" si="415"/>
        <v>0</v>
      </c>
      <c r="OS254">
        <f t="shared" si="381"/>
        <v>0</v>
      </c>
      <c r="PB254">
        <f t="shared" si="382"/>
        <v>0</v>
      </c>
      <c r="PK254">
        <f t="shared" si="383"/>
        <v>0</v>
      </c>
      <c r="QC254">
        <f t="shared" si="384"/>
        <v>0</v>
      </c>
      <c r="QL254">
        <f t="shared" si="385"/>
        <v>0</v>
      </c>
    </row>
    <row r="255" spans="64:454" x14ac:dyDescent="0.25">
      <c r="BL255">
        <v>253</v>
      </c>
      <c r="BM255">
        <v>1853.9</v>
      </c>
      <c r="BN255">
        <f t="shared" si="386"/>
        <v>1.1580719138918487</v>
      </c>
      <c r="BO255">
        <f t="shared" si="387"/>
        <v>1895.5317437893802</v>
      </c>
      <c r="BP255">
        <f t="shared" si="361"/>
        <v>1733.202090944593</v>
      </c>
      <c r="DE255">
        <v>253</v>
      </c>
      <c r="DF255">
        <v>12</v>
      </c>
      <c r="DG255">
        <f t="shared" si="388"/>
        <v>0.65588855064571105</v>
      </c>
      <c r="DH255">
        <f t="shared" si="389"/>
        <v>0</v>
      </c>
      <c r="DI255">
        <f t="shared" si="362"/>
        <v>144</v>
      </c>
      <c r="EX255">
        <v>253</v>
      </c>
      <c r="EY255">
        <v>4</v>
      </c>
      <c r="EZ255">
        <f t="shared" si="390"/>
        <v>0.8146388537400181</v>
      </c>
      <c r="FA255">
        <f t="shared" si="391"/>
        <v>0</v>
      </c>
      <c r="FB255">
        <f t="shared" si="363"/>
        <v>16</v>
      </c>
      <c r="HI255">
        <v>253</v>
      </c>
      <c r="HJ255">
        <v>60.099999999999994</v>
      </c>
      <c r="HK255">
        <f t="shared" si="394"/>
        <v>0.90357142857142858</v>
      </c>
      <c r="HL255">
        <f t="shared" si="395"/>
        <v>0</v>
      </c>
      <c r="HM255">
        <f t="shared" si="365"/>
        <v>3612.0099999999993</v>
      </c>
      <c r="HR255">
        <v>332</v>
      </c>
      <c r="HS255">
        <v>5280.8616410327759</v>
      </c>
      <c r="HT255" t="e">
        <f t="shared" si="396"/>
        <v>#DIV/0!</v>
      </c>
      <c r="HU255" t="e">
        <f t="shared" si="397"/>
        <v>#NUM!</v>
      </c>
      <c r="HV255" t="e">
        <f t="shared" si="366"/>
        <v>#NUM!</v>
      </c>
      <c r="IA255">
        <v>253</v>
      </c>
      <c r="IB255">
        <v>0</v>
      </c>
      <c r="IC255">
        <f t="shared" si="398"/>
        <v>0.38806770248089445</v>
      </c>
      <c r="ID255">
        <f t="shared" si="399"/>
        <v>0</v>
      </c>
      <c r="IE255">
        <f t="shared" si="367"/>
        <v>0</v>
      </c>
      <c r="IJ255">
        <v>253</v>
      </c>
      <c r="IK255">
        <v>-20.100000000000001</v>
      </c>
      <c r="IL255">
        <f t="shared" si="400"/>
        <v>0.35242288763764801</v>
      </c>
      <c r="IM255">
        <f t="shared" si="401"/>
        <v>0</v>
      </c>
      <c r="IN255">
        <f t="shared" si="368"/>
        <v>404.01000000000005</v>
      </c>
      <c r="KT255">
        <v>253</v>
      </c>
      <c r="KU255">
        <v>-25.409803921568781</v>
      </c>
      <c r="KV255">
        <f t="shared" si="404"/>
        <v>0.52976013862372862</v>
      </c>
      <c r="KW255">
        <f t="shared" si="405"/>
        <v>0</v>
      </c>
      <c r="KX255">
        <f t="shared" si="370"/>
        <v>645.65813533257221</v>
      </c>
      <c r="LC255">
        <v>253</v>
      </c>
      <c r="LD255">
        <v>64</v>
      </c>
      <c r="LE255">
        <f t="shared" si="406"/>
        <v>0.27083294473530617</v>
      </c>
      <c r="LF255">
        <f t="shared" si="407"/>
        <v>0</v>
      </c>
      <c r="LG255">
        <f t="shared" si="371"/>
        <v>4096</v>
      </c>
      <c r="LP255">
        <f t="shared" si="372"/>
        <v>0</v>
      </c>
      <c r="LY255">
        <f t="shared" si="373"/>
        <v>0</v>
      </c>
      <c r="MH255">
        <f t="shared" si="374"/>
        <v>0</v>
      </c>
      <c r="MM255">
        <v>253</v>
      </c>
      <c r="MN255">
        <v>1144</v>
      </c>
      <c r="MO255">
        <f t="shared" si="408"/>
        <v>1.1086535733889216</v>
      </c>
      <c r="MP255">
        <f t="shared" si="409"/>
        <v>1302.9278406520943</v>
      </c>
      <c r="MQ255">
        <f t="shared" si="375"/>
        <v>25258.058534337491</v>
      </c>
      <c r="MZ255">
        <f t="shared" si="376"/>
        <v>0</v>
      </c>
      <c r="NI255">
        <f t="shared" si="377"/>
        <v>0</v>
      </c>
      <c r="NR255">
        <f t="shared" si="378"/>
        <v>0</v>
      </c>
      <c r="OA255">
        <f t="shared" si="379"/>
        <v>0</v>
      </c>
      <c r="OF255">
        <v>253</v>
      </c>
      <c r="OG255">
        <f>128-(136)</f>
        <v>-8</v>
      </c>
      <c r="OH255">
        <f t="shared" si="412"/>
        <v>0.32463572572412519</v>
      </c>
      <c r="OI255">
        <f t="shared" si="413"/>
        <v>0</v>
      </c>
      <c r="OJ255">
        <f t="shared" si="380"/>
        <v>64</v>
      </c>
      <c r="OO255">
        <v>253</v>
      </c>
      <c r="OP255">
        <v>8.02</v>
      </c>
      <c r="OQ255">
        <f t="shared" si="414"/>
        <v>0.33537151164367868</v>
      </c>
      <c r="OR255">
        <f t="shared" si="415"/>
        <v>0</v>
      </c>
      <c r="OS255">
        <f t="shared" si="381"/>
        <v>64.320399999999992</v>
      </c>
      <c r="PB255">
        <f t="shared" si="382"/>
        <v>0</v>
      </c>
      <c r="PK255">
        <f t="shared" si="383"/>
        <v>0</v>
      </c>
      <c r="QC255">
        <f t="shared" si="384"/>
        <v>0</v>
      </c>
      <c r="QL255">
        <f t="shared" si="385"/>
        <v>0</v>
      </c>
    </row>
    <row r="256" spans="64:454" x14ac:dyDescent="0.25">
      <c r="BL256">
        <v>254</v>
      </c>
      <c r="BM256">
        <v>1913.9</v>
      </c>
      <c r="BN256">
        <f t="shared" si="386"/>
        <v>1.1626492732352947</v>
      </c>
      <c r="BO256">
        <f t="shared" si="387"/>
        <v>1950.4215070914763</v>
      </c>
      <c r="BP256">
        <f t="shared" si="361"/>
        <v>1333.8204802327482</v>
      </c>
      <c r="DE256">
        <v>254</v>
      </c>
      <c r="DF256">
        <v>0</v>
      </c>
      <c r="DG256">
        <f t="shared" si="388"/>
        <v>0.65848099550992334</v>
      </c>
      <c r="DH256">
        <f t="shared" si="389"/>
        <v>0</v>
      </c>
      <c r="DI256">
        <f t="shared" si="362"/>
        <v>0</v>
      </c>
      <c r="EX256">
        <v>254</v>
      </c>
      <c r="EY256">
        <v>4</v>
      </c>
      <c r="EZ256">
        <f t="shared" si="390"/>
        <v>0.81785877015796282</v>
      </c>
      <c r="FA256">
        <f t="shared" si="391"/>
        <v>0</v>
      </c>
      <c r="FB256">
        <f t="shared" si="363"/>
        <v>16</v>
      </c>
      <c r="HI256">
        <v>254</v>
      </c>
      <c r="HJ256">
        <v>64.2</v>
      </c>
      <c r="HK256">
        <f t="shared" si="394"/>
        <v>0.90714285714285714</v>
      </c>
      <c r="HL256">
        <f t="shared" si="395"/>
        <v>0</v>
      </c>
      <c r="HM256">
        <f t="shared" si="365"/>
        <v>4121.6400000000003</v>
      </c>
      <c r="HR256">
        <v>333</v>
      </c>
      <c r="HS256">
        <v>5339.6247827826264</v>
      </c>
      <c r="HT256" t="e">
        <f t="shared" si="396"/>
        <v>#DIV/0!</v>
      </c>
      <c r="HU256" t="e">
        <f t="shared" si="397"/>
        <v>#NUM!</v>
      </c>
      <c r="HV256" t="e">
        <f t="shared" si="366"/>
        <v>#NUM!</v>
      </c>
      <c r="IA256">
        <v>254</v>
      </c>
      <c r="IB256">
        <v>0</v>
      </c>
      <c r="IC256">
        <f t="shared" si="398"/>
        <v>0.38960156691757786</v>
      </c>
      <c r="ID256">
        <f t="shared" si="399"/>
        <v>0</v>
      </c>
      <c r="IE256">
        <f t="shared" si="367"/>
        <v>0</v>
      </c>
      <c r="IJ256">
        <v>254</v>
      </c>
      <c r="IK256">
        <v>12</v>
      </c>
      <c r="IL256">
        <f t="shared" si="400"/>
        <v>0.35381586347811306</v>
      </c>
      <c r="IM256">
        <f t="shared" si="401"/>
        <v>0</v>
      </c>
      <c r="IN256">
        <f t="shared" si="368"/>
        <v>144</v>
      </c>
      <c r="KT256">
        <v>254</v>
      </c>
      <c r="KU256">
        <v>-41.209803921568778</v>
      </c>
      <c r="KV256">
        <f t="shared" si="404"/>
        <v>0.53185405221512683</v>
      </c>
      <c r="KW256">
        <f t="shared" si="405"/>
        <v>0</v>
      </c>
      <c r="KX256">
        <f t="shared" si="370"/>
        <v>1698.2479392541454</v>
      </c>
      <c r="LC256">
        <v>254</v>
      </c>
      <c r="LD256">
        <v>44</v>
      </c>
      <c r="LE256">
        <f t="shared" si="406"/>
        <v>0.27190343068287653</v>
      </c>
      <c r="LF256">
        <f t="shared" si="407"/>
        <v>0</v>
      </c>
      <c r="LG256">
        <f t="shared" si="371"/>
        <v>1936</v>
      </c>
      <c r="LP256">
        <f t="shared" si="372"/>
        <v>0</v>
      </c>
      <c r="LY256">
        <f t="shared" si="373"/>
        <v>0</v>
      </c>
      <c r="MH256">
        <f t="shared" si="374"/>
        <v>0</v>
      </c>
      <c r="MM256">
        <v>254</v>
      </c>
      <c r="MN256">
        <v>1194</v>
      </c>
      <c r="MO256">
        <f t="shared" si="408"/>
        <v>1.1130356033232653</v>
      </c>
      <c r="MP256">
        <f t="shared" si="409"/>
        <v>1355.4752960366516</v>
      </c>
      <c r="MQ256">
        <f t="shared" si="375"/>
        <v>26074.271230124261</v>
      </c>
      <c r="MZ256">
        <f t="shared" si="376"/>
        <v>0</v>
      </c>
      <c r="NI256">
        <f t="shared" si="377"/>
        <v>0</v>
      </c>
      <c r="NR256">
        <f t="shared" si="378"/>
        <v>0</v>
      </c>
      <c r="OA256">
        <f t="shared" si="379"/>
        <v>0</v>
      </c>
      <c r="OF256">
        <v>254</v>
      </c>
      <c r="OG256">
        <f>136-(136)</f>
        <v>0</v>
      </c>
      <c r="OH256">
        <f t="shared" si="412"/>
        <v>0.32591887088509014</v>
      </c>
      <c r="OI256">
        <f t="shared" si="413"/>
        <v>0</v>
      </c>
      <c r="OJ256">
        <f t="shared" si="380"/>
        <v>0</v>
      </c>
      <c r="OO256">
        <v>254</v>
      </c>
      <c r="OP256">
        <v>0</v>
      </c>
      <c r="OQ256">
        <f t="shared" si="414"/>
        <v>0.3366970907410845</v>
      </c>
      <c r="OR256">
        <f t="shared" si="415"/>
        <v>0</v>
      </c>
      <c r="OS256">
        <f t="shared" si="381"/>
        <v>0</v>
      </c>
      <c r="PB256">
        <f t="shared" si="382"/>
        <v>0</v>
      </c>
      <c r="PK256">
        <f t="shared" si="383"/>
        <v>0</v>
      </c>
      <c r="QC256">
        <f t="shared" si="384"/>
        <v>0</v>
      </c>
      <c r="QL256">
        <f t="shared" si="385"/>
        <v>0</v>
      </c>
    </row>
    <row r="257" spans="64:454" x14ac:dyDescent="0.25">
      <c r="BL257">
        <v>255</v>
      </c>
      <c r="BM257">
        <v>1953.9</v>
      </c>
      <c r="BN257">
        <f t="shared" si="386"/>
        <v>1.1672266325787408</v>
      </c>
      <c r="BO257">
        <f t="shared" si="387"/>
        <v>2005.3112703935724</v>
      </c>
      <c r="BP257">
        <f t="shared" si="361"/>
        <v>2643.1187234810031</v>
      </c>
      <c r="DE257">
        <v>255</v>
      </c>
      <c r="DF257">
        <v>16</v>
      </c>
      <c r="DG257">
        <f t="shared" si="388"/>
        <v>0.66107344037413562</v>
      </c>
      <c r="DH257">
        <f t="shared" si="389"/>
        <v>0</v>
      </c>
      <c r="DI257">
        <f t="shared" si="362"/>
        <v>256</v>
      </c>
      <c r="EX257">
        <v>255</v>
      </c>
      <c r="EY257">
        <v>8</v>
      </c>
      <c r="EZ257">
        <f t="shared" si="390"/>
        <v>0.82107868657590755</v>
      </c>
      <c r="FA257">
        <f t="shared" si="391"/>
        <v>0</v>
      </c>
      <c r="FB257">
        <f t="shared" si="363"/>
        <v>64</v>
      </c>
      <c r="HI257">
        <v>255</v>
      </c>
      <c r="HJ257">
        <v>68.2</v>
      </c>
      <c r="HK257">
        <f t="shared" si="394"/>
        <v>0.9107142857142857</v>
      </c>
      <c r="HL257">
        <f t="shared" si="395"/>
        <v>0</v>
      </c>
      <c r="HM257">
        <f t="shared" si="365"/>
        <v>4651.2400000000007</v>
      </c>
      <c r="HR257">
        <v>334</v>
      </c>
      <c r="HS257">
        <v>5408.387924532477</v>
      </c>
      <c r="HT257" t="e">
        <f t="shared" si="396"/>
        <v>#DIV/0!</v>
      </c>
      <c r="HU257" t="e">
        <f t="shared" si="397"/>
        <v>#NUM!</v>
      </c>
      <c r="HV257" t="e">
        <f t="shared" si="366"/>
        <v>#NUM!</v>
      </c>
      <c r="IA257">
        <v>255</v>
      </c>
      <c r="IB257">
        <v>0</v>
      </c>
      <c r="IC257">
        <f t="shared" si="398"/>
        <v>0.39113543135426121</v>
      </c>
      <c r="ID257">
        <f t="shared" si="399"/>
        <v>0</v>
      </c>
      <c r="IE257">
        <f t="shared" si="367"/>
        <v>0</v>
      </c>
      <c r="IJ257">
        <v>255</v>
      </c>
      <c r="IK257">
        <v>-12.100000000000009</v>
      </c>
      <c r="IL257">
        <f t="shared" si="400"/>
        <v>0.35520883931857805</v>
      </c>
      <c r="IM257">
        <f t="shared" si="401"/>
        <v>0</v>
      </c>
      <c r="IN257">
        <f t="shared" si="368"/>
        <v>146.4100000000002</v>
      </c>
      <c r="KT257">
        <v>255</v>
      </c>
      <c r="KU257">
        <v>-53.309803921568786</v>
      </c>
      <c r="KV257">
        <f t="shared" si="404"/>
        <v>0.53394796580652493</v>
      </c>
      <c r="KW257">
        <f t="shared" si="405"/>
        <v>0</v>
      </c>
      <c r="KX257">
        <f t="shared" si="370"/>
        <v>2841.9351941561108</v>
      </c>
      <c r="LC257">
        <v>255</v>
      </c>
      <c r="LD257">
        <v>153</v>
      </c>
      <c r="LE257">
        <f t="shared" si="406"/>
        <v>0.2729739166304469</v>
      </c>
      <c r="LF257">
        <f t="shared" si="407"/>
        <v>0</v>
      </c>
      <c r="LG257">
        <f t="shared" si="371"/>
        <v>23409</v>
      </c>
      <c r="LP257">
        <f t="shared" si="372"/>
        <v>0</v>
      </c>
      <c r="LY257">
        <f t="shared" si="373"/>
        <v>0</v>
      </c>
      <c r="MH257">
        <f t="shared" si="374"/>
        <v>0</v>
      </c>
      <c r="MM257">
        <v>255</v>
      </c>
      <c r="MN257">
        <v>1244</v>
      </c>
      <c r="MO257">
        <f t="shared" si="408"/>
        <v>1.1174176332576089</v>
      </c>
      <c r="MP257">
        <f t="shared" si="409"/>
        <v>1408.022751421209</v>
      </c>
      <c r="MQ257">
        <f t="shared" si="375"/>
        <v>26903.462983783727</v>
      </c>
      <c r="MZ257">
        <f t="shared" si="376"/>
        <v>0</v>
      </c>
      <c r="NI257">
        <f t="shared" si="377"/>
        <v>0</v>
      </c>
      <c r="NR257">
        <f t="shared" si="378"/>
        <v>0</v>
      </c>
      <c r="OA257">
        <f t="shared" si="379"/>
        <v>0</v>
      </c>
      <c r="OF257">
        <v>255</v>
      </c>
      <c r="OG257">
        <f>132-(136)</f>
        <v>-4</v>
      </c>
      <c r="OH257">
        <f t="shared" si="412"/>
        <v>0.32720201604605503</v>
      </c>
      <c r="OI257">
        <f t="shared" si="413"/>
        <v>0</v>
      </c>
      <c r="OJ257">
        <f t="shared" si="380"/>
        <v>16</v>
      </c>
      <c r="OO257">
        <v>255</v>
      </c>
      <c r="OP257">
        <v>0</v>
      </c>
      <c r="OQ257">
        <f t="shared" si="414"/>
        <v>0.33802266983849033</v>
      </c>
      <c r="OR257">
        <f t="shared" si="415"/>
        <v>0</v>
      </c>
      <c r="OS257">
        <f t="shared" si="381"/>
        <v>0</v>
      </c>
      <c r="PB257">
        <f t="shared" si="382"/>
        <v>0</v>
      </c>
      <c r="PK257">
        <f t="shared" si="383"/>
        <v>0</v>
      </c>
      <c r="QC257">
        <f t="shared" si="384"/>
        <v>0</v>
      </c>
      <c r="QL257">
        <f t="shared" si="385"/>
        <v>0</v>
      </c>
    </row>
    <row r="258" spans="64:454" x14ac:dyDescent="0.25">
      <c r="BL258">
        <v>256</v>
      </c>
      <c r="BM258">
        <v>2013.9</v>
      </c>
      <c r="BN258">
        <f t="shared" si="386"/>
        <v>1.1718039919221868</v>
      </c>
      <c r="BO258">
        <f t="shared" si="387"/>
        <v>2060.2010336956687</v>
      </c>
      <c r="BP258">
        <f t="shared" ref="BP258:BP287" si="416">(BO258-BM258)^2</f>
        <v>2143.7857212874383</v>
      </c>
      <c r="DE258">
        <v>256</v>
      </c>
      <c r="DF258">
        <v>12</v>
      </c>
      <c r="DG258">
        <f t="shared" si="388"/>
        <v>0.66366588523834791</v>
      </c>
      <c r="DH258">
        <f t="shared" si="389"/>
        <v>0</v>
      </c>
      <c r="DI258">
        <f t="shared" ref="DI258:DI321" si="417">(DH258-DF258)^2</f>
        <v>144</v>
      </c>
      <c r="EX258">
        <v>256</v>
      </c>
      <c r="EY258">
        <v>4</v>
      </c>
      <c r="EZ258">
        <f t="shared" si="390"/>
        <v>0.82429860299385238</v>
      </c>
      <c r="FA258">
        <f t="shared" si="391"/>
        <v>0</v>
      </c>
      <c r="FB258">
        <f t="shared" ref="FB258:FB321" si="418">(FA258-EY258)^2</f>
        <v>16</v>
      </c>
      <c r="HI258">
        <v>256</v>
      </c>
      <c r="HJ258">
        <v>72.2</v>
      </c>
      <c r="HK258">
        <f t="shared" si="394"/>
        <v>0.91428571428571426</v>
      </c>
      <c r="HL258">
        <f t="shared" si="395"/>
        <v>0</v>
      </c>
      <c r="HM258">
        <f t="shared" ref="HM258:HM321" si="419">(HL258-HJ258)^2</f>
        <v>5212.84</v>
      </c>
      <c r="HR258">
        <v>335</v>
      </c>
      <c r="HS258">
        <v>5467.1510662823293</v>
      </c>
      <c r="HT258" t="e">
        <f t="shared" si="396"/>
        <v>#DIV/0!</v>
      </c>
      <c r="HU258" t="e">
        <f t="shared" si="397"/>
        <v>#NUM!</v>
      </c>
      <c r="HV258" t="e">
        <f t="shared" ref="HV258:HV282" si="420">(HU258-HS258)^2</f>
        <v>#NUM!</v>
      </c>
      <c r="IA258">
        <v>256</v>
      </c>
      <c r="IB258">
        <v>4</v>
      </c>
      <c r="IC258">
        <f t="shared" si="398"/>
        <v>0.39266929579094462</v>
      </c>
      <c r="ID258">
        <f t="shared" si="399"/>
        <v>0</v>
      </c>
      <c r="IE258">
        <f t="shared" ref="IE258:IE321" si="421">(ID258-IB258)^2</f>
        <v>16</v>
      </c>
      <c r="IJ258">
        <v>256</v>
      </c>
      <c r="IK258">
        <v>51.8</v>
      </c>
      <c r="IL258">
        <f t="shared" si="400"/>
        <v>0.35660181515904305</v>
      </c>
      <c r="IM258">
        <f t="shared" si="401"/>
        <v>0</v>
      </c>
      <c r="IN258">
        <f t="shared" ref="IN258:IN321" si="422">(IM258-IK258)^2</f>
        <v>2683.24</v>
      </c>
      <c r="KT258">
        <v>256</v>
      </c>
      <c r="KU258">
        <v>-41.209803921568778</v>
      </c>
      <c r="KV258">
        <f t="shared" si="404"/>
        <v>0.53604187939792303</v>
      </c>
      <c r="KW258">
        <f t="shared" si="405"/>
        <v>0</v>
      </c>
      <c r="KX258">
        <f t="shared" ref="KX258:KX321" si="423">(KW258-KU258)^2</f>
        <v>1698.2479392541454</v>
      </c>
      <c r="LC258">
        <v>256</v>
      </c>
      <c r="LD258">
        <v>41</v>
      </c>
      <c r="LE258">
        <f t="shared" si="406"/>
        <v>0.27404440257801732</v>
      </c>
      <c r="LF258">
        <f t="shared" si="407"/>
        <v>0</v>
      </c>
      <c r="LG258">
        <f t="shared" ref="LG258:LG321" si="424">(LF258-LD258)^2</f>
        <v>1681</v>
      </c>
      <c r="LP258">
        <f t="shared" ref="LP258:LP321" si="425">(LO258-LM258)^2</f>
        <v>0</v>
      </c>
      <c r="LY258">
        <f t="shared" ref="LY258:LY321" si="426">(LX258-LV258)^2</f>
        <v>0</v>
      </c>
      <c r="MH258">
        <f t="shared" ref="MH258:MH321" si="427">(MG258-ME258)^2</f>
        <v>0</v>
      </c>
      <c r="MM258">
        <v>256</v>
      </c>
      <c r="MN258">
        <v>1264</v>
      </c>
      <c r="MO258">
        <f t="shared" si="408"/>
        <v>1.1217996631919525</v>
      </c>
      <c r="MP258">
        <f t="shared" si="409"/>
        <v>1460.5702068057665</v>
      </c>
      <c r="MQ258">
        <f t="shared" ref="MQ258:MQ321" si="428">(MP258-MN258)^2</f>
        <v>38639.8462036618</v>
      </c>
      <c r="MZ258">
        <f t="shared" ref="MZ258:MZ321" si="429">(MY258-MW258)^2</f>
        <v>0</v>
      </c>
      <c r="NI258">
        <f t="shared" ref="NI258:NI321" si="430">(NH258-NF258)^2</f>
        <v>0</v>
      </c>
      <c r="NR258">
        <f t="shared" ref="NR258:NR321" si="431">(NQ258-NO258)^2</f>
        <v>0</v>
      </c>
      <c r="OA258">
        <f t="shared" ref="OA258:OA321" si="432">(NZ258-NX258)^2</f>
        <v>0</v>
      </c>
      <c r="OF258">
        <v>256</v>
      </c>
      <c r="OG258">
        <f>140-(136)</f>
        <v>4</v>
      </c>
      <c r="OH258">
        <f t="shared" si="412"/>
        <v>0.32848516120701998</v>
      </c>
      <c r="OI258">
        <f t="shared" si="413"/>
        <v>0</v>
      </c>
      <c r="OJ258">
        <f t="shared" ref="OJ258:OJ321" si="433">(OI258-OG258)^2</f>
        <v>16</v>
      </c>
      <c r="OO258">
        <v>256</v>
      </c>
      <c r="OP258">
        <v>0</v>
      </c>
      <c r="OQ258">
        <f t="shared" si="414"/>
        <v>0.33934824893589621</v>
      </c>
      <c r="OR258">
        <f t="shared" si="415"/>
        <v>0</v>
      </c>
      <c r="OS258">
        <f t="shared" ref="OS258:OS321" si="434">(OR258-OP258)^2</f>
        <v>0</v>
      </c>
      <c r="PB258">
        <f t="shared" ref="PB258:PB321" si="435">(PA258-OY258)^2</f>
        <v>0</v>
      </c>
      <c r="PK258">
        <f t="shared" ref="PK258:PK321" si="436">(PJ258-PH258)^2</f>
        <v>0</v>
      </c>
      <c r="QC258">
        <f t="shared" ref="QC258:QC321" si="437">(QB258-PZ258)^2</f>
        <v>0</v>
      </c>
      <c r="QL258">
        <f t="shared" ref="QL258:QL321" si="438">(QK258-QI258)^2</f>
        <v>0</v>
      </c>
    </row>
    <row r="259" spans="64:454" x14ac:dyDescent="0.25">
      <c r="BL259">
        <v>257</v>
      </c>
      <c r="BM259">
        <v>2063.9</v>
      </c>
      <c r="BN259">
        <f t="shared" ref="BN259:BN287" si="439">BL259/$BQ$2</f>
        <v>1.1763813512656327</v>
      </c>
      <c r="BO259">
        <f t="shared" ref="BO259:BO287" si="440">IF(BL259&lt;BQ$2,0,(BQ$6*BQ$2^BR$6)*(BL259-BQ$2))</f>
        <v>2115.0907969977648</v>
      </c>
      <c r="BP259">
        <f t="shared" si="416"/>
        <v>2620.4976972663517</v>
      </c>
      <c r="DE259">
        <v>257</v>
      </c>
      <c r="DF259">
        <v>12</v>
      </c>
      <c r="DG259">
        <f t="shared" ref="DG259:DG322" si="441">DE259/$DJ$2</f>
        <v>0.66625833010256019</v>
      </c>
      <c r="DH259">
        <f t="shared" ref="DH259:DH322" si="442">IF(DE259&lt;DJ$2,0,(DJ$6*DJ$2^DK$6)*(DE259-DJ$2))</f>
        <v>0</v>
      </c>
      <c r="DI259">
        <f t="shared" si="417"/>
        <v>144</v>
      </c>
      <c r="EX259">
        <v>257</v>
      </c>
      <c r="EY259">
        <v>4</v>
      </c>
      <c r="EZ259">
        <f t="shared" ref="EZ259:EZ322" si="443">EX259/$FC$2</f>
        <v>0.8275185194117971</v>
      </c>
      <c r="FA259">
        <f t="shared" ref="FA259:FA322" si="444">IF(EX259&lt;FC$2,0,(FC$6*FC$2^FD$6)*(EX259-FC$2))</f>
        <v>0</v>
      </c>
      <c r="FB259">
        <f t="shared" si="418"/>
        <v>16</v>
      </c>
      <c r="HI259">
        <v>257</v>
      </c>
      <c r="HJ259">
        <v>76.2</v>
      </c>
      <c r="HK259">
        <f t="shared" ref="HK259:HK322" si="445">HI259/HN$2</f>
        <v>0.91785714285714282</v>
      </c>
      <c r="HL259">
        <f t="shared" ref="HL259:HL322" si="446">IF(HI259&lt;HN$2,0,(HN$6*HN$2^HO$6)*(HI259-HN$2))</f>
        <v>0</v>
      </c>
      <c r="HM259">
        <f t="shared" si="419"/>
        <v>5806.4400000000005</v>
      </c>
      <c r="HR259">
        <v>336</v>
      </c>
      <c r="HS259">
        <v>5535.9142080321799</v>
      </c>
      <c r="HT259" t="e">
        <f t="shared" ref="HT259:HT282" si="447">HR259/HW$2</f>
        <v>#DIV/0!</v>
      </c>
      <c r="HU259" t="e">
        <f t="shared" ref="HU259:HU282" si="448">IF(HR259&lt;HW$2,0,(HW$6*HW$2^HX$6)*(HR259-HW$2))</f>
        <v>#NUM!</v>
      </c>
      <c r="HV259" t="e">
        <f t="shared" si="420"/>
        <v>#NUM!</v>
      </c>
      <c r="IA259">
        <v>257</v>
      </c>
      <c r="IB259">
        <v>0</v>
      </c>
      <c r="IC259">
        <f t="shared" ref="IC259:IC322" si="449">IA259/IF$2</f>
        <v>0.39420316022762797</v>
      </c>
      <c r="ID259">
        <f t="shared" ref="ID259:ID322" si="450">IF(IA259&lt;IF$2,0,(IF$6*IF$2^IG$6)*(IA259-IF$2))</f>
        <v>0</v>
      </c>
      <c r="IE259">
        <f t="shared" si="421"/>
        <v>0</v>
      </c>
      <c r="IJ259">
        <v>257</v>
      </c>
      <c r="IK259">
        <v>-24.1</v>
      </c>
      <c r="IL259">
        <f t="shared" ref="IL259:IL322" si="451">IJ259/IO$2</f>
        <v>0.35799479099950809</v>
      </c>
      <c r="IM259">
        <f t="shared" ref="IM259:IM322" si="452">IF(IJ259&lt;IO$2,0,(IO$6*IO$2^IP$6)*(IJ259-IO$2))</f>
        <v>0</v>
      </c>
      <c r="IN259">
        <f t="shared" si="422"/>
        <v>580.81000000000006</v>
      </c>
      <c r="KT259">
        <v>257</v>
      </c>
      <c r="KU259">
        <v>-29.209803921568778</v>
      </c>
      <c r="KV259">
        <f t="shared" ref="KV259:KV322" si="453">KT259/KY$2</f>
        <v>0.53813579298932124</v>
      </c>
      <c r="KW259">
        <f t="shared" ref="KW259:KW322" si="454">IF(KT259&lt;KY$2,0,(KY$6*KY$2^KZ$6)*(KT259-KY$2))</f>
        <v>0</v>
      </c>
      <c r="KX259">
        <f t="shared" si="423"/>
        <v>853.21264513649476</v>
      </c>
      <c r="LC259">
        <v>257</v>
      </c>
      <c r="LD259">
        <v>-52</v>
      </c>
      <c r="LE259">
        <f t="shared" ref="LE259:LE322" si="455">LC259/LH$2</f>
        <v>0.27511488852558769</v>
      </c>
      <c r="LF259">
        <f t="shared" ref="LF259:LF322" si="456">IF(LC259&lt;LH$2,0,(LH$6*LH$2^LI$6)*(LC259-LH$2))</f>
        <v>0</v>
      </c>
      <c r="LG259">
        <f t="shared" si="424"/>
        <v>2704</v>
      </c>
      <c r="LP259">
        <f t="shared" si="425"/>
        <v>0</v>
      </c>
      <c r="LY259">
        <f t="shared" si="426"/>
        <v>0</v>
      </c>
      <c r="MH259">
        <f t="shared" si="427"/>
        <v>0</v>
      </c>
      <c r="MM259">
        <v>257</v>
      </c>
      <c r="MN259">
        <v>1324</v>
      </c>
      <c r="MO259">
        <f t="shared" ref="MO259:MO295" si="457">MM259/MR$2</f>
        <v>1.126181693126296</v>
      </c>
      <c r="MP259">
        <f t="shared" ref="MP259:MP295" si="458">IF(MM259&lt;MR$2,0,(MR$6*MR$2^MS$6)*(MM259-MR$2))</f>
        <v>1513.1176621903239</v>
      </c>
      <c r="MQ259">
        <f t="shared" si="428"/>
        <v>35765.490152333477</v>
      </c>
      <c r="MZ259">
        <f t="shared" si="429"/>
        <v>0</v>
      </c>
      <c r="NI259">
        <f t="shared" si="430"/>
        <v>0</v>
      </c>
      <c r="NR259">
        <f t="shared" si="431"/>
        <v>0</v>
      </c>
      <c r="OA259">
        <f t="shared" si="432"/>
        <v>0</v>
      </c>
      <c r="OF259">
        <v>257</v>
      </c>
      <c r="OG259">
        <f>136-(136)</f>
        <v>0</v>
      </c>
      <c r="OH259">
        <f t="shared" ref="OH259:OH322" si="459">OF259/OK$2</f>
        <v>0.32976830636798488</v>
      </c>
      <c r="OI259">
        <f t="shared" ref="OI259:OI322" si="460">IF(OF259&lt;OK$2,0,(OK$6*OK$2^OL$6)*(OF259-OK$2))</f>
        <v>0</v>
      </c>
      <c r="OJ259">
        <f t="shared" si="433"/>
        <v>0</v>
      </c>
      <c r="OO259">
        <v>257</v>
      </c>
      <c r="OP259">
        <v>0</v>
      </c>
      <c r="OQ259">
        <f t="shared" ref="OQ259:OQ322" si="461">OO259/OT$2</f>
        <v>0.34067382803330204</v>
      </c>
      <c r="OR259">
        <f t="shared" ref="OR259:OR322" si="462">IF(OO259&lt;OT$2,0,(OT$6*OT$2^OU$6)*(OO259-OT$2))</f>
        <v>0</v>
      </c>
      <c r="OS259">
        <f t="shared" si="434"/>
        <v>0</v>
      </c>
      <c r="PB259">
        <f t="shared" si="435"/>
        <v>0</v>
      </c>
      <c r="PK259">
        <f t="shared" si="436"/>
        <v>0</v>
      </c>
      <c r="QC259">
        <f t="shared" si="437"/>
        <v>0</v>
      </c>
      <c r="QL259">
        <f t="shared" si="438"/>
        <v>0</v>
      </c>
    </row>
    <row r="260" spans="64:454" x14ac:dyDescent="0.25">
      <c r="BL260">
        <v>258</v>
      </c>
      <c r="BM260">
        <v>2113.9</v>
      </c>
      <c r="BN260">
        <f t="shared" si="439"/>
        <v>1.1809587106090789</v>
      </c>
      <c r="BO260">
        <f t="shared" si="440"/>
        <v>2169.9805602998608</v>
      </c>
      <c r="BP260">
        <f t="shared" si="416"/>
        <v>3145.0292435463161</v>
      </c>
      <c r="DE260">
        <v>258</v>
      </c>
      <c r="DF260">
        <v>12</v>
      </c>
      <c r="DG260">
        <f t="shared" si="441"/>
        <v>0.66885077496677248</v>
      </c>
      <c r="DH260">
        <f t="shared" si="442"/>
        <v>0</v>
      </c>
      <c r="DI260">
        <f t="shared" si="417"/>
        <v>144</v>
      </c>
      <c r="EX260">
        <v>258</v>
      </c>
      <c r="EY260">
        <v>4</v>
      </c>
      <c r="EZ260">
        <f t="shared" si="443"/>
        <v>0.83073843582974183</v>
      </c>
      <c r="FA260">
        <f t="shared" si="444"/>
        <v>0</v>
      </c>
      <c r="FB260">
        <f t="shared" si="418"/>
        <v>16</v>
      </c>
      <c r="HI260">
        <v>258</v>
      </c>
      <c r="HJ260">
        <v>79.8</v>
      </c>
      <c r="HK260">
        <f t="shared" si="445"/>
        <v>0.92142857142857137</v>
      </c>
      <c r="HL260">
        <f t="shared" si="446"/>
        <v>0</v>
      </c>
      <c r="HM260">
        <f t="shared" si="419"/>
        <v>6368.04</v>
      </c>
      <c r="HR260">
        <v>337</v>
      </c>
      <c r="HS260">
        <v>5599.6773497820304</v>
      </c>
      <c r="HT260" t="e">
        <f t="shared" si="447"/>
        <v>#DIV/0!</v>
      </c>
      <c r="HU260" t="e">
        <f t="shared" si="448"/>
        <v>#NUM!</v>
      </c>
      <c r="HV260" t="e">
        <f t="shared" si="420"/>
        <v>#NUM!</v>
      </c>
      <c r="IA260">
        <v>258</v>
      </c>
      <c r="IB260">
        <v>0</v>
      </c>
      <c r="IC260">
        <f t="shared" si="449"/>
        <v>0.39573702466431132</v>
      </c>
      <c r="ID260">
        <f t="shared" si="450"/>
        <v>0</v>
      </c>
      <c r="IE260">
        <f t="shared" si="421"/>
        <v>0</v>
      </c>
      <c r="IJ260">
        <v>258</v>
      </c>
      <c r="IK260">
        <v>-24.1</v>
      </c>
      <c r="IL260">
        <f t="shared" si="451"/>
        <v>0.35938776683997309</v>
      </c>
      <c r="IM260">
        <f t="shared" si="452"/>
        <v>0</v>
      </c>
      <c r="IN260">
        <f t="shared" si="422"/>
        <v>580.81000000000006</v>
      </c>
      <c r="KT260">
        <v>258</v>
      </c>
      <c r="KU260">
        <v>-29.209803921568778</v>
      </c>
      <c r="KV260">
        <f t="shared" si="453"/>
        <v>0.54022970658071934</v>
      </c>
      <c r="KW260">
        <f t="shared" si="454"/>
        <v>0</v>
      </c>
      <c r="KX260">
        <f t="shared" si="423"/>
        <v>853.21264513649476</v>
      </c>
      <c r="LC260">
        <v>258</v>
      </c>
      <c r="LD260">
        <v>41</v>
      </c>
      <c r="LE260">
        <f t="shared" si="455"/>
        <v>0.27618537447315805</v>
      </c>
      <c r="LF260">
        <f t="shared" si="456"/>
        <v>0</v>
      </c>
      <c r="LG260">
        <f t="shared" si="424"/>
        <v>1681</v>
      </c>
      <c r="LP260">
        <f t="shared" si="425"/>
        <v>0</v>
      </c>
      <c r="LY260">
        <f t="shared" si="426"/>
        <v>0</v>
      </c>
      <c r="MH260">
        <f t="shared" si="427"/>
        <v>0</v>
      </c>
      <c r="MM260">
        <v>258</v>
      </c>
      <c r="MN260">
        <v>1344</v>
      </c>
      <c r="MO260">
        <f t="shared" si="457"/>
        <v>1.1305637230606396</v>
      </c>
      <c r="MP260">
        <f t="shared" si="458"/>
        <v>1565.6651175748814</v>
      </c>
      <c r="MQ260">
        <f t="shared" si="428"/>
        <v>49135.424349485984</v>
      </c>
      <c r="MZ260">
        <f t="shared" si="429"/>
        <v>0</v>
      </c>
      <c r="NI260">
        <f t="shared" si="430"/>
        <v>0</v>
      </c>
      <c r="NR260">
        <f t="shared" si="431"/>
        <v>0</v>
      </c>
      <c r="OA260">
        <f t="shared" si="432"/>
        <v>0</v>
      </c>
      <c r="OF260">
        <v>258</v>
      </c>
      <c r="OG260">
        <f>132-(136)</f>
        <v>-4</v>
      </c>
      <c r="OH260">
        <f t="shared" si="459"/>
        <v>0.33105145152894982</v>
      </c>
      <c r="OI260">
        <f t="shared" si="460"/>
        <v>0</v>
      </c>
      <c r="OJ260">
        <f t="shared" si="433"/>
        <v>16</v>
      </c>
      <c r="OO260">
        <v>258</v>
      </c>
      <c r="OP260">
        <v>0</v>
      </c>
      <c r="OQ260">
        <f t="shared" si="461"/>
        <v>0.34199940713070787</v>
      </c>
      <c r="OR260">
        <f t="shared" si="462"/>
        <v>0</v>
      </c>
      <c r="OS260">
        <f t="shared" si="434"/>
        <v>0</v>
      </c>
      <c r="PB260">
        <f t="shared" si="435"/>
        <v>0</v>
      </c>
      <c r="PK260">
        <f t="shared" si="436"/>
        <v>0</v>
      </c>
      <c r="QC260">
        <f t="shared" si="437"/>
        <v>0</v>
      </c>
      <c r="QL260">
        <f t="shared" si="438"/>
        <v>0</v>
      </c>
    </row>
    <row r="261" spans="64:454" x14ac:dyDescent="0.25">
      <c r="BL261">
        <v>259</v>
      </c>
      <c r="BM261">
        <v>2183.9</v>
      </c>
      <c r="BN261">
        <f t="shared" si="439"/>
        <v>1.1855360699525248</v>
      </c>
      <c r="BO261">
        <f t="shared" si="440"/>
        <v>2224.8703236019569</v>
      </c>
      <c r="BP261">
        <f t="shared" si="416"/>
        <v>1678.5674160490589</v>
      </c>
      <c r="DE261">
        <v>259</v>
      </c>
      <c r="DF261">
        <v>12</v>
      </c>
      <c r="DG261">
        <f t="shared" si="441"/>
        <v>0.67144321983098476</v>
      </c>
      <c r="DH261">
        <f t="shared" si="442"/>
        <v>0</v>
      </c>
      <c r="DI261">
        <f t="shared" si="417"/>
        <v>144</v>
      </c>
      <c r="EX261">
        <v>259</v>
      </c>
      <c r="EY261">
        <v>4</v>
      </c>
      <c r="EZ261">
        <f t="shared" si="443"/>
        <v>0.83395835224768655</v>
      </c>
      <c r="FA261">
        <f t="shared" si="444"/>
        <v>0</v>
      </c>
      <c r="FB261">
        <f t="shared" si="418"/>
        <v>16</v>
      </c>
      <c r="HI261">
        <v>259</v>
      </c>
      <c r="HJ261">
        <v>88</v>
      </c>
      <c r="HK261">
        <f t="shared" si="445"/>
        <v>0.92500000000000004</v>
      </c>
      <c r="HL261">
        <f t="shared" si="446"/>
        <v>0</v>
      </c>
      <c r="HM261">
        <f t="shared" si="419"/>
        <v>7744</v>
      </c>
      <c r="HR261">
        <v>338</v>
      </c>
      <c r="HS261">
        <v>5653.440491531881</v>
      </c>
      <c r="HT261" t="e">
        <f t="shared" si="447"/>
        <v>#DIV/0!</v>
      </c>
      <c r="HU261" t="e">
        <f t="shared" si="448"/>
        <v>#NUM!</v>
      </c>
      <c r="HV261" t="e">
        <f t="shared" si="420"/>
        <v>#NUM!</v>
      </c>
      <c r="IA261">
        <v>259</v>
      </c>
      <c r="IB261">
        <v>0</v>
      </c>
      <c r="IC261">
        <f t="shared" si="449"/>
        <v>0.39727088910099473</v>
      </c>
      <c r="ID261">
        <f t="shared" si="450"/>
        <v>0</v>
      </c>
      <c r="IE261">
        <f t="shared" si="421"/>
        <v>0</v>
      </c>
      <c r="IJ261">
        <v>259</v>
      </c>
      <c r="IK261">
        <v>12</v>
      </c>
      <c r="IL261">
        <f t="shared" si="451"/>
        <v>0.36078074268043808</v>
      </c>
      <c r="IM261">
        <f t="shared" si="452"/>
        <v>0</v>
      </c>
      <c r="IN261">
        <f t="shared" si="422"/>
        <v>144</v>
      </c>
      <c r="KT261">
        <v>259</v>
      </c>
      <c r="KU261">
        <v>-29.209803921568778</v>
      </c>
      <c r="KV261">
        <f t="shared" si="453"/>
        <v>0.54232362017211744</v>
      </c>
      <c r="KW261">
        <f t="shared" si="454"/>
        <v>0</v>
      </c>
      <c r="KX261">
        <f t="shared" si="423"/>
        <v>853.21264513649476</v>
      </c>
      <c r="LC261">
        <v>259</v>
      </c>
      <c r="LD261">
        <v>100</v>
      </c>
      <c r="LE261">
        <f t="shared" si="455"/>
        <v>0.27725586042072847</v>
      </c>
      <c r="LF261">
        <f t="shared" si="456"/>
        <v>0</v>
      </c>
      <c r="LG261">
        <f t="shared" si="424"/>
        <v>10000</v>
      </c>
      <c r="LP261">
        <f t="shared" si="425"/>
        <v>0</v>
      </c>
      <c r="LY261">
        <f t="shared" si="426"/>
        <v>0</v>
      </c>
      <c r="MH261">
        <f t="shared" si="427"/>
        <v>0</v>
      </c>
      <c r="MM261">
        <v>259</v>
      </c>
      <c r="MN261">
        <v>1374</v>
      </c>
      <c r="MO261">
        <f t="shared" si="457"/>
        <v>1.1349457529949831</v>
      </c>
      <c r="MP261">
        <f t="shared" si="458"/>
        <v>1618.2125729594388</v>
      </c>
      <c r="MQ261">
        <f t="shared" si="428"/>
        <v>59639.780791469231</v>
      </c>
      <c r="MZ261">
        <f t="shared" si="429"/>
        <v>0</v>
      </c>
      <c r="NI261">
        <f t="shared" si="430"/>
        <v>0</v>
      </c>
      <c r="NR261">
        <f t="shared" si="431"/>
        <v>0</v>
      </c>
      <c r="OA261">
        <f t="shared" si="432"/>
        <v>0</v>
      </c>
      <c r="OF261">
        <v>259</v>
      </c>
      <c r="OG261">
        <f>132-(136)</f>
        <v>-4</v>
      </c>
      <c r="OH261">
        <f t="shared" si="459"/>
        <v>0.33233459668991472</v>
      </c>
      <c r="OI261">
        <f t="shared" si="460"/>
        <v>0</v>
      </c>
      <c r="OJ261">
        <f t="shared" si="433"/>
        <v>16</v>
      </c>
      <c r="OO261">
        <v>259</v>
      </c>
      <c r="OP261">
        <v>12</v>
      </c>
      <c r="OQ261">
        <f t="shared" si="461"/>
        <v>0.34332498622811375</v>
      </c>
      <c r="OR261">
        <f t="shared" si="462"/>
        <v>0</v>
      </c>
      <c r="OS261">
        <f t="shared" si="434"/>
        <v>144</v>
      </c>
      <c r="PB261">
        <f t="shared" si="435"/>
        <v>0</v>
      </c>
      <c r="PK261">
        <f t="shared" si="436"/>
        <v>0</v>
      </c>
      <c r="QC261">
        <f t="shared" si="437"/>
        <v>0</v>
      </c>
      <c r="QL261">
        <f t="shared" si="438"/>
        <v>0</v>
      </c>
    </row>
    <row r="262" spans="64:454" x14ac:dyDescent="0.25">
      <c r="BL262">
        <v>260</v>
      </c>
      <c r="BM262">
        <v>2233.9</v>
      </c>
      <c r="BN262">
        <f t="shared" si="439"/>
        <v>1.190113429295971</v>
      </c>
      <c r="BO262">
        <f t="shared" si="440"/>
        <v>2279.760086904053</v>
      </c>
      <c r="BP262">
        <f t="shared" si="416"/>
        <v>2103.1475708472822</v>
      </c>
      <c r="DE262">
        <v>260</v>
      </c>
      <c r="DF262">
        <v>16</v>
      </c>
      <c r="DG262">
        <f t="shared" si="441"/>
        <v>0.67403566469519716</v>
      </c>
      <c r="DH262">
        <f t="shared" si="442"/>
        <v>0</v>
      </c>
      <c r="DI262">
        <f t="shared" si="417"/>
        <v>256</v>
      </c>
      <c r="EX262">
        <v>260</v>
      </c>
      <c r="EY262">
        <v>4</v>
      </c>
      <c r="EZ262">
        <f t="shared" si="443"/>
        <v>0.83717826866563128</v>
      </c>
      <c r="FA262">
        <f t="shared" si="444"/>
        <v>0</v>
      </c>
      <c r="FB262">
        <f t="shared" si="418"/>
        <v>16</v>
      </c>
      <c r="HI262">
        <v>260</v>
      </c>
      <c r="HJ262">
        <v>92</v>
      </c>
      <c r="HK262">
        <f t="shared" si="445"/>
        <v>0.9285714285714286</v>
      </c>
      <c r="HL262">
        <f t="shared" si="446"/>
        <v>0</v>
      </c>
      <c r="HM262">
        <f t="shared" si="419"/>
        <v>8464</v>
      </c>
      <c r="HR262">
        <v>339</v>
      </c>
      <c r="HS262">
        <v>5727.2036332817315</v>
      </c>
      <c r="HT262" t="e">
        <f t="shared" si="447"/>
        <v>#DIV/0!</v>
      </c>
      <c r="HU262" t="e">
        <f t="shared" si="448"/>
        <v>#NUM!</v>
      </c>
      <c r="HV262" t="e">
        <f t="shared" si="420"/>
        <v>#NUM!</v>
      </c>
      <c r="IA262">
        <v>260</v>
      </c>
      <c r="IB262">
        <v>4</v>
      </c>
      <c r="IC262">
        <f t="shared" si="449"/>
        <v>0.39880475353767808</v>
      </c>
      <c r="ID262">
        <f t="shared" si="450"/>
        <v>0</v>
      </c>
      <c r="IE262">
        <f t="shared" si="421"/>
        <v>16</v>
      </c>
      <c r="IJ262">
        <v>260</v>
      </c>
      <c r="IK262">
        <v>75.8</v>
      </c>
      <c r="IL262">
        <f t="shared" si="451"/>
        <v>0.36217371852090313</v>
      </c>
      <c r="IM262">
        <f t="shared" si="452"/>
        <v>0</v>
      </c>
      <c r="IN262">
        <f t="shared" si="422"/>
        <v>5745.6399999999994</v>
      </c>
      <c r="KT262">
        <v>260</v>
      </c>
      <c r="KU262">
        <v>-5.4098039215687805</v>
      </c>
      <c r="KV262">
        <f t="shared" si="453"/>
        <v>0.54441753376351565</v>
      </c>
      <c r="KW262">
        <f t="shared" si="454"/>
        <v>0</v>
      </c>
      <c r="KX262">
        <f t="shared" si="423"/>
        <v>29.265978469820958</v>
      </c>
      <c r="LC262">
        <v>260</v>
      </c>
      <c r="LD262">
        <v>48</v>
      </c>
      <c r="LE262">
        <f t="shared" si="455"/>
        <v>0.27832634636829884</v>
      </c>
      <c r="LF262">
        <f t="shared" si="456"/>
        <v>0</v>
      </c>
      <c r="LG262">
        <f t="shared" si="424"/>
        <v>2304</v>
      </c>
      <c r="LP262">
        <f t="shared" si="425"/>
        <v>0</v>
      </c>
      <c r="LY262">
        <f t="shared" si="426"/>
        <v>0</v>
      </c>
      <c r="MH262">
        <f t="shared" si="427"/>
        <v>0</v>
      </c>
      <c r="MM262">
        <v>260</v>
      </c>
      <c r="MN262">
        <v>1444</v>
      </c>
      <c r="MO262">
        <f t="shared" si="457"/>
        <v>1.1393277829293267</v>
      </c>
      <c r="MP262">
        <f t="shared" si="458"/>
        <v>1670.7600283439963</v>
      </c>
      <c r="MQ262">
        <f t="shared" si="428"/>
        <v>51420.11045457</v>
      </c>
      <c r="MZ262">
        <f t="shared" si="429"/>
        <v>0</v>
      </c>
      <c r="NI262">
        <f t="shared" si="430"/>
        <v>0</v>
      </c>
      <c r="NR262">
        <f t="shared" si="431"/>
        <v>0</v>
      </c>
      <c r="OA262">
        <f t="shared" si="432"/>
        <v>0</v>
      </c>
      <c r="OF262">
        <v>260</v>
      </c>
      <c r="OG262">
        <f>124-(136)</f>
        <v>-12</v>
      </c>
      <c r="OH262">
        <f t="shared" si="459"/>
        <v>0.33361774185087967</v>
      </c>
      <c r="OI262">
        <f t="shared" si="460"/>
        <v>0</v>
      </c>
      <c r="OJ262">
        <f t="shared" si="433"/>
        <v>144</v>
      </c>
      <c r="OO262">
        <v>260</v>
      </c>
      <c r="OP262">
        <v>0</v>
      </c>
      <c r="OQ262">
        <f t="shared" si="461"/>
        <v>0.34465056532551958</v>
      </c>
      <c r="OR262">
        <f t="shared" si="462"/>
        <v>0</v>
      </c>
      <c r="OS262">
        <f t="shared" si="434"/>
        <v>0</v>
      </c>
      <c r="PB262">
        <f t="shared" si="435"/>
        <v>0</v>
      </c>
      <c r="PK262">
        <f t="shared" si="436"/>
        <v>0</v>
      </c>
      <c r="QC262">
        <f t="shared" si="437"/>
        <v>0</v>
      </c>
      <c r="QL262">
        <f t="shared" si="438"/>
        <v>0</v>
      </c>
    </row>
    <row r="263" spans="64:454" x14ac:dyDescent="0.25">
      <c r="BL263">
        <v>261</v>
      </c>
      <c r="BM263">
        <v>2283.9</v>
      </c>
      <c r="BN263">
        <f t="shared" si="439"/>
        <v>1.1946907886394169</v>
      </c>
      <c r="BO263">
        <f t="shared" si="440"/>
        <v>2334.649850206149</v>
      </c>
      <c r="BP263">
        <f t="shared" si="416"/>
        <v>2575.5472959465565</v>
      </c>
      <c r="DE263">
        <v>261</v>
      </c>
      <c r="DF263">
        <v>16</v>
      </c>
      <c r="DG263">
        <f t="shared" si="441"/>
        <v>0.67662810955940944</v>
      </c>
      <c r="DH263">
        <f t="shared" si="442"/>
        <v>0</v>
      </c>
      <c r="DI263">
        <f t="shared" si="417"/>
        <v>256</v>
      </c>
      <c r="EX263">
        <v>261</v>
      </c>
      <c r="EY263">
        <v>4</v>
      </c>
      <c r="EZ263">
        <f t="shared" si="443"/>
        <v>0.840398185083576</v>
      </c>
      <c r="FA263">
        <f t="shared" si="444"/>
        <v>0</v>
      </c>
      <c r="FB263">
        <f t="shared" si="418"/>
        <v>16</v>
      </c>
      <c r="HI263">
        <v>261</v>
      </c>
      <c r="HJ263">
        <v>100</v>
      </c>
      <c r="HK263">
        <f t="shared" si="445"/>
        <v>0.93214285714285716</v>
      </c>
      <c r="HL263">
        <f t="shared" si="446"/>
        <v>0</v>
      </c>
      <c r="HM263">
        <f t="shared" si="419"/>
        <v>10000</v>
      </c>
      <c r="HR263">
        <v>340</v>
      </c>
      <c r="HS263">
        <v>5805.9667750315839</v>
      </c>
      <c r="HT263" t="e">
        <f t="shared" si="447"/>
        <v>#DIV/0!</v>
      </c>
      <c r="HU263" t="e">
        <f t="shared" si="448"/>
        <v>#NUM!</v>
      </c>
      <c r="HV263" t="e">
        <f t="shared" si="420"/>
        <v>#NUM!</v>
      </c>
      <c r="IA263">
        <v>261</v>
      </c>
      <c r="IB263">
        <v>0</v>
      </c>
      <c r="IC263">
        <f t="shared" si="449"/>
        <v>0.40033861797436149</v>
      </c>
      <c r="ID263">
        <f t="shared" si="450"/>
        <v>0</v>
      </c>
      <c r="IE263">
        <f t="shared" si="421"/>
        <v>0</v>
      </c>
      <c r="IJ263">
        <v>261</v>
      </c>
      <c r="IK263">
        <v>-4.1000000000000085</v>
      </c>
      <c r="IL263">
        <f t="shared" si="451"/>
        <v>0.36356669436136813</v>
      </c>
      <c r="IM263">
        <f t="shared" si="452"/>
        <v>0</v>
      </c>
      <c r="IN263">
        <f t="shared" si="422"/>
        <v>16.81000000000007</v>
      </c>
      <c r="KT263">
        <v>261</v>
      </c>
      <c r="KU263">
        <v>-9.4098039215687805</v>
      </c>
      <c r="KV263">
        <f t="shared" si="453"/>
        <v>0.54651144735491375</v>
      </c>
      <c r="KW263">
        <f t="shared" si="454"/>
        <v>0</v>
      </c>
      <c r="KX263">
        <f t="shared" si="423"/>
        <v>88.544409842371195</v>
      </c>
      <c r="LC263">
        <v>261</v>
      </c>
      <c r="LD263">
        <v>41</v>
      </c>
      <c r="LE263">
        <f t="shared" si="455"/>
        <v>0.2793968323158692</v>
      </c>
      <c r="LF263">
        <f t="shared" si="456"/>
        <v>0</v>
      </c>
      <c r="LG263">
        <f t="shared" si="424"/>
        <v>1681</v>
      </c>
      <c r="LP263">
        <f t="shared" si="425"/>
        <v>0</v>
      </c>
      <c r="LY263">
        <f t="shared" si="426"/>
        <v>0</v>
      </c>
      <c r="MH263">
        <f t="shared" si="427"/>
        <v>0</v>
      </c>
      <c r="MM263">
        <v>261</v>
      </c>
      <c r="MN263">
        <v>1554</v>
      </c>
      <c r="MO263">
        <f t="shared" si="457"/>
        <v>1.1437098128636702</v>
      </c>
      <c r="MP263">
        <f t="shared" si="458"/>
        <v>1723.3074837285537</v>
      </c>
      <c r="MQ263">
        <f t="shared" si="428"/>
        <v>28665.024046494487</v>
      </c>
      <c r="MZ263">
        <f t="shared" si="429"/>
        <v>0</v>
      </c>
      <c r="NI263">
        <f t="shared" si="430"/>
        <v>0</v>
      </c>
      <c r="NR263">
        <f t="shared" si="431"/>
        <v>0</v>
      </c>
      <c r="OA263">
        <f t="shared" si="432"/>
        <v>0</v>
      </c>
      <c r="OF263">
        <v>261</v>
      </c>
      <c r="OG263">
        <f>140-(136)</f>
        <v>4</v>
      </c>
      <c r="OH263">
        <f t="shared" si="459"/>
        <v>0.33490088701184456</v>
      </c>
      <c r="OI263">
        <f t="shared" si="460"/>
        <v>0</v>
      </c>
      <c r="OJ263">
        <f t="shared" si="433"/>
        <v>16</v>
      </c>
      <c r="OO263">
        <v>261</v>
      </c>
      <c r="OP263">
        <v>16</v>
      </c>
      <c r="OQ263">
        <f t="shared" si="461"/>
        <v>0.3459761444229254</v>
      </c>
      <c r="OR263">
        <f t="shared" si="462"/>
        <v>0</v>
      </c>
      <c r="OS263">
        <f t="shared" si="434"/>
        <v>256</v>
      </c>
      <c r="PB263">
        <f t="shared" si="435"/>
        <v>0</v>
      </c>
      <c r="PK263">
        <f t="shared" si="436"/>
        <v>0</v>
      </c>
      <c r="QC263">
        <f t="shared" si="437"/>
        <v>0</v>
      </c>
      <c r="QL263">
        <f t="shared" si="438"/>
        <v>0</v>
      </c>
    </row>
    <row r="264" spans="64:454" x14ac:dyDescent="0.25">
      <c r="BL264">
        <v>262</v>
      </c>
      <c r="BM264">
        <v>2333.9</v>
      </c>
      <c r="BN264">
        <f t="shared" si="439"/>
        <v>1.1992681479828631</v>
      </c>
      <c r="BO264">
        <f t="shared" si="440"/>
        <v>2389.5396135082451</v>
      </c>
      <c r="BP264">
        <f t="shared" si="416"/>
        <v>3095.7665913468818</v>
      </c>
      <c r="DE264">
        <v>262</v>
      </c>
      <c r="DF264">
        <v>12</v>
      </c>
      <c r="DG264">
        <f t="shared" si="441"/>
        <v>0.67922055442362173</v>
      </c>
      <c r="DH264">
        <f t="shared" si="442"/>
        <v>0</v>
      </c>
      <c r="DI264">
        <f t="shared" si="417"/>
        <v>144</v>
      </c>
      <c r="EX264">
        <v>262</v>
      </c>
      <c r="EY264">
        <v>8</v>
      </c>
      <c r="EZ264">
        <f t="shared" si="443"/>
        <v>0.84361810150152072</v>
      </c>
      <c r="FA264">
        <f t="shared" si="444"/>
        <v>0</v>
      </c>
      <c r="FB264">
        <f t="shared" si="418"/>
        <v>64</v>
      </c>
      <c r="HI264">
        <v>262</v>
      </c>
      <c r="HJ264">
        <v>108</v>
      </c>
      <c r="HK264">
        <f t="shared" si="445"/>
        <v>0.93571428571428572</v>
      </c>
      <c r="HL264">
        <f t="shared" si="446"/>
        <v>0</v>
      </c>
      <c r="HM264">
        <f t="shared" si="419"/>
        <v>11664</v>
      </c>
      <c r="HR264">
        <v>341</v>
      </c>
      <c r="HS264">
        <v>5854.7299167814344</v>
      </c>
      <c r="HT264" t="e">
        <f t="shared" si="447"/>
        <v>#DIV/0!</v>
      </c>
      <c r="HU264" t="e">
        <f t="shared" si="448"/>
        <v>#NUM!</v>
      </c>
      <c r="HV264" t="e">
        <f t="shared" si="420"/>
        <v>#NUM!</v>
      </c>
      <c r="IA264">
        <v>262</v>
      </c>
      <c r="IB264">
        <v>4</v>
      </c>
      <c r="IC264">
        <f t="shared" si="449"/>
        <v>0.40187248241104484</v>
      </c>
      <c r="ID264">
        <f t="shared" si="450"/>
        <v>0</v>
      </c>
      <c r="IE264">
        <f t="shared" si="421"/>
        <v>16</v>
      </c>
      <c r="IJ264">
        <v>262</v>
      </c>
      <c r="IK264">
        <v>-20.100000000000001</v>
      </c>
      <c r="IL264">
        <f t="shared" si="451"/>
        <v>0.36495967020183312</v>
      </c>
      <c r="IM264">
        <f t="shared" si="452"/>
        <v>0</v>
      </c>
      <c r="IN264">
        <f t="shared" si="422"/>
        <v>404.01000000000005</v>
      </c>
      <c r="KT264">
        <v>262</v>
      </c>
      <c r="KU264">
        <v>-29.209803921568778</v>
      </c>
      <c r="KV264">
        <f t="shared" si="453"/>
        <v>0.54860536094631185</v>
      </c>
      <c r="KW264">
        <f t="shared" si="454"/>
        <v>0</v>
      </c>
      <c r="KX264">
        <f t="shared" si="423"/>
        <v>853.21264513649476</v>
      </c>
      <c r="LC264">
        <v>262</v>
      </c>
      <c r="LD264">
        <v>145</v>
      </c>
      <c r="LE264">
        <f t="shared" si="455"/>
        <v>0.28046731826343957</v>
      </c>
      <c r="LF264">
        <f t="shared" si="456"/>
        <v>0</v>
      </c>
      <c r="LG264">
        <f t="shared" si="424"/>
        <v>21025</v>
      </c>
      <c r="LP264">
        <f t="shared" si="425"/>
        <v>0</v>
      </c>
      <c r="LY264">
        <f t="shared" si="426"/>
        <v>0</v>
      </c>
      <c r="MH264">
        <f t="shared" si="427"/>
        <v>0</v>
      </c>
      <c r="MM264">
        <v>262</v>
      </c>
      <c r="MN264">
        <v>1654</v>
      </c>
      <c r="MO264">
        <f t="shared" si="457"/>
        <v>1.1480918427980138</v>
      </c>
      <c r="MP264">
        <f t="shared" si="458"/>
        <v>1775.8549391131112</v>
      </c>
      <c r="MQ264">
        <f t="shared" si="428"/>
        <v>14848.626186260035</v>
      </c>
      <c r="MZ264">
        <f t="shared" si="429"/>
        <v>0</v>
      </c>
      <c r="NI264">
        <f t="shared" si="430"/>
        <v>0</v>
      </c>
      <c r="NR264">
        <f t="shared" si="431"/>
        <v>0</v>
      </c>
      <c r="OA264">
        <f t="shared" si="432"/>
        <v>0</v>
      </c>
      <c r="OF264">
        <v>262</v>
      </c>
      <c r="OG264">
        <f>120-(136)</f>
        <v>-16</v>
      </c>
      <c r="OH264">
        <f t="shared" si="459"/>
        <v>0.33618403217280951</v>
      </c>
      <c r="OI264">
        <f t="shared" si="460"/>
        <v>0</v>
      </c>
      <c r="OJ264">
        <f t="shared" si="433"/>
        <v>256</v>
      </c>
      <c r="OO264">
        <v>262</v>
      </c>
      <c r="OP264">
        <v>0</v>
      </c>
      <c r="OQ264">
        <f t="shared" si="461"/>
        <v>0.34730172352033128</v>
      </c>
      <c r="OR264">
        <f t="shared" si="462"/>
        <v>0</v>
      </c>
      <c r="OS264">
        <f t="shared" si="434"/>
        <v>0</v>
      </c>
      <c r="PB264">
        <f t="shared" si="435"/>
        <v>0</v>
      </c>
      <c r="PK264">
        <f t="shared" si="436"/>
        <v>0</v>
      </c>
      <c r="QC264">
        <f t="shared" si="437"/>
        <v>0</v>
      </c>
      <c r="QL264">
        <f t="shared" si="438"/>
        <v>0</v>
      </c>
    </row>
    <row r="265" spans="64:454" x14ac:dyDescent="0.25">
      <c r="BL265">
        <v>263</v>
      </c>
      <c r="BM265">
        <v>2413.9</v>
      </c>
      <c r="BN265">
        <f t="shared" si="439"/>
        <v>1.203845507326309</v>
      </c>
      <c r="BO265">
        <f t="shared" si="440"/>
        <v>2444.4293768103412</v>
      </c>
      <c r="BP265">
        <f t="shared" si="416"/>
        <v>932.04284842779236</v>
      </c>
      <c r="DE265">
        <v>263</v>
      </c>
      <c r="DF265">
        <v>12</v>
      </c>
      <c r="DG265">
        <f t="shared" si="441"/>
        <v>0.68181299928783401</v>
      </c>
      <c r="DH265">
        <f t="shared" si="442"/>
        <v>0</v>
      </c>
      <c r="DI265">
        <f t="shared" si="417"/>
        <v>144</v>
      </c>
      <c r="EX265">
        <v>263</v>
      </c>
      <c r="EY265">
        <v>4</v>
      </c>
      <c r="EZ265">
        <f t="shared" si="443"/>
        <v>0.84683801791946545</v>
      </c>
      <c r="FA265">
        <f t="shared" si="444"/>
        <v>0</v>
      </c>
      <c r="FB265">
        <f t="shared" si="418"/>
        <v>16</v>
      </c>
      <c r="HI265">
        <v>263</v>
      </c>
      <c r="HJ265">
        <v>124</v>
      </c>
      <c r="HK265">
        <f t="shared" si="445"/>
        <v>0.93928571428571428</v>
      </c>
      <c r="HL265">
        <f t="shared" si="446"/>
        <v>0</v>
      </c>
      <c r="HM265">
        <f t="shared" si="419"/>
        <v>15376</v>
      </c>
      <c r="HR265">
        <v>342</v>
      </c>
      <c r="HS265">
        <v>5913.493058531285</v>
      </c>
      <c r="HT265" t="e">
        <f t="shared" si="447"/>
        <v>#DIV/0!</v>
      </c>
      <c r="HU265" t="e">
        <f t="shared" si="448"/>
        <v>#NUM!</v>
      </c>
      <c r="HV265" t="e">
        <f t="shared" si="420"/>
        <v>#NUM!</v>
      </c>
      <c r="IA265">
        <v>263</v>
      </c>
      <c r="IB265">
        <v>0</v>
      </c>
      <c r="IC265">
        <f t="shared" si="449"/>
        <v>0.40340634684772825</v>
      </c>
      <c r="ID265">
        <f t="shared" si="450"/>
        <v>0</v>
      </c>
      <c r="IE265">
        <f t="shared" si="421"/>
        <v>0</v>
      </c>
      <c r="IJ265">
        <v>263</v>
      </c>
      <c r="IK265">
        <v>-24.1</v>
      </c>
      <c r="IL265">
        <f t="shared" si="451"/>
        <v>0.36635264604229817</v>
      </c>
      <c r="IM265">
        <f t="shared" si="452"/>
        <v>0</v>
      </c>
      <c r="IN265">
        <f t="shared" si="422"/>
        <v>580.81000000000006</v>
      </c>
      <c r="KT265">
        <v>263</v>
      </c>
      <c r="KU265">
        <v>-37.209803921568778</v>
      </c>
      <c r="KV265">
        <f t="shared" si="453"/>
        <v>0.55069927453771006</v>
      </c>
      <c r="KW265">
        <f t="shared" si="454"/>
        <v>0</v>
      </c>
      <c r="KX265">
        <f t="shared" si="423"/>
        <v>1384.5695078815952</v>
      </c>
      <c r="LC265">
        <v>263</v>
      </c>
      <c r="LD265">
        <v>41</v>
      </c>
      <c r="LE265">
        <f t="shared" si="455"/>
        <v>0.28153780421100999</v>
      </c>
      <c r="LF265">
        <f t="shared" si="456"/>
        <v>0</v>
      </c>
      <c r="LG265">
        <f t="shared" si="424"/>
        <v>1681</v>
      </c>
      <c r="LP265">
        <f t="shared" si="425"/>
        <v>0</v>
      </c>
      <c r="LY265">
        <f t="shared" si="426"/>
        <v>0</v>
      </c>
      <c r="MH265">
        <f t="shared" si="427"/>
        <v>0</v>
      </c>
      <c r="MM265">
        <v>263</v>
      </c>
      <c r="MN265">
        <v>1704</v>
      </c>
      <c r="MO265">
        <f t="shared" si="457"/>
        <v>1.1524738727323574</v>
      </c>
      <c r="MP265">
        <f t="shared" si="458"/>
        <v>1828.4023944976686</v>
      </c>
      <c r="MQ265">
        <f t="shared" si="428"/>
        <v>15475.955756753576</v>
      </c>
      <c r="MZ265">
        <f t="shared" si="429"/>
        <v>0</v>
      </c>
      <c r="NI265">
        <f t="shared" si="430"/>
        <v>0</v>
      </c>
      <c r="NR265">
        <f t="shared" si="431"/>
        <v>0</v>
      </c>
      <c r="OA265">
        <f t="shared" si="432"/>
        <v>0</v>
      </c>
      <c r="OF265">
        <v>263</v>
      </c>
      <c r="OG265">
        <f>136-(136)</f>
        <v>0</v>
      </c>
      <c r="OH265">
        <f t="shared" si="459"/>
        <v>0.3374671773337744</v>
      </c>
      <c r="OI265">
        <f t="shared" si="460"/>
        <v>0</v>
      </c>
      <c r="OJ265">
        <f t="shared" si="433"/>
        <v>0</v>
      </c>
      <c r="OO265">
        <v>263</v>
      </c>
      <c r="OP265">
        <v>0</v>
      </c>
      <c r="OQ265">
        <f t="shared" si="461"/>
        <v>0.34862730261773711</v>
      </c>
      <c r="OR265">
        <f t="shared" si="462"/>
        <v>0</v>
      </c>
      <c r="OS265">
        <f t="shared" si="434"/>
        <v>0</v>
      </c>
      <c r="PB265">
        <f t="shared" si="435"/>
        <v>0</v>
      </c>
      <c r="PK265">
        <f t="shared" si="436"/>
        <v>0</v>
      </c>
      <c r="QC265">
        <f t="shared" si="437"/>
        <v>0</v>
      </c>
      <c r="QL265">
        <f t="shared" si="438"/>
        <v>0</v>
      </c>
    </row>
    <row r="266" spans="64:454" x14ac:dyDescent="0.25">
      <c r="BL266">
        <v>264</v>
      </c>
      <c r="BM266">
        <v>2463.9</v>
      </c>
      <c r="BN266">
        <f t="shared" si="439"/>
        <v>1.2084228666697552</v>
      </c>
      <c r="BO266">
        <f t="shared" si="440"/>
        <v>2499.3191401124373</v>
      </c>
      <c r="BP266">
        <f t="shared" si="416"/>
        <v>1254.5154863044552</v>
      </c>
      <c r="DE266">
        <v>264</v>
      </c>
      <c r="DF266">
        <v>12</v>
      </c>
      <c r="DG266">
        <f t="shared" si="441"/>
        <v>0.68440544415204629</v>
      </c>
      <c r="DH266">
        <f t="shared" si="442"/>
        <v>0</v>
      </c>
      <c r="DI266">
        <f t="shared" si="417"/>
        <v>144</v>
      </c>
      <c r="EX266">
        <v>264</v>
      </c>
      <c r="EY266">
        <v>8</v>
      </c>
      <c r="EZ266">
        <f t="shared" si="443"/>
        <v>0.85005793433741017</v>
      </c>
      <c r="FA266">
        <f t="shared" si="444"/>
        <v>0</v>
      </c>
      <c r="FB266">
        <f t="shared" si="418"/>
        <v>64</v>
      </c>
      <c r="HI266">
        <v>264</v>
      </c>
      <c r="HJ266">
        <v>132</v>
      </c>
      <c r="HK266">
        <f t="shared" si="445"/>
        <v>0.94285714285714284</v>
      </c>
      <c r="HL266">
        <f t="shared" si="446"/>
        <v>0</v>
      </c>
      <c r="HM266">
        <f t="shared" si="419"/>
        <v>17424</v>
      </c>
      <c r="HR266">
        <v>343</v>
      </c>
      <c r="HS266">
        <v>5987.2562002811355</v>
      </c>
      <c r="HT266" t="e">
        <f t="shared" si="447"/>
        <v>#DIV/0!</v>
      </c>
      <c r="HU266" t="e">
        <f t="shared" si="448"/>
        <v>#NUM!</v>
      </c>
      <c r="HV266" t="e">
        <f t="shared" si="420"/>
        <v>#NUM!</v>
      </c>
      <c r="IA266">
        <v>264</v>
      </c>
      <c r="IB266">
        <v>4</v>
      </c>
      <c r="IC266">
        <f t="shared" si="449"/>
        <v>0.4049402112844116</v>
      </c>
      <c r="ID266">
        <f t="shared" si="450"/>
        <v>0</v>
      </c>
      <c r="IE266">
        <f t="shared" si="421"/>
        <v>16</v>
      </c>
      <c r="IJ266">
        <v>264</v>
      </c>
      <c r="IK266">
        <v>23.799999999999997</v>
      </c>
      <c r="IL266">
        <f t="shared" si="451"/>
        <v>0.36774562188276316</v>
      </c>
      <c r="IM266">
        <f t="shared" si="452"/>
        <v>0</v>
      </c>
      <c r="IN266">
        <f t="shared" si="422"/>
        <v>566.43999999999983</v>
      </c>
      <c r="KT266">
        <v>264</v>
      </c>
      <c r="KU266">
        <v>-37.209803921568778</v>
      </c>
      <c r="KV266">
        <f t="shared" si="453"/>
        <v>0.55279318812910816</v>
      </c>
      <c r="KW266">
        <f t="shared" si="454"/>
        <v>0</v>
      </c>
      <c r="KX266">
        <f t="shared" si="423"/>
        <v>1384.5695078815952</v>
      </c>
      <c r="LC266">
        <v>264</v>
      </c>
      <c r="LD266">
        <v>59</v>
      </c>
      <c r="LE266">
        <f t="shared" si="455"/>
        <v>0.28260829015858036</v>
      </c>
      <c r="LF266">
        <f t="shared" si="456"/>
        <v>0</v>
      </c>
      <c r="LG266">
        <f t="shared" si="424"/>
        <v>3481</v>
      </c>
      <c r="LP266">
        <f t="shared" si="425"/>
        <v>0</v>
      </c>
      <c r="LY266">
        <f t="shared" si="426"/>
        <v>0</v>
      </c>
      <c r="MH266">
        <f t="shared" si="427"/>
        <v>0</v>
      </c>
      <c r="MM266">
        <v>264</v>
      </c>
      <c r="MN266">
        <v>1804</v>
      </c>
      <c r="MO266">
        <f t="shared" si="457"/>
        <v>1.1568559026667009</v>
      </c>
      <c r="MP266">
        <f t="shared" si="458"/>
        <v>1880.9498498822261</v>
      </c>
      <c r="MQ266">
        <f t="shared" si="428"/>
        <v>5921.2793968971309</v>
      </c>
      <c r="MZ266">
        <f t="shared" si="429"/>
        <v>0</v>
      </c>
      <c r="NI266">
        <f t="shared" si="430"/>
        <v>0</v>
      </c>
      <c r="NR266">
        <f t="shared" si="431"/>
        <v>0</v>
      </c>
      <c r="OA266">
        <f t="shared" si="432"/>
        <v>0</v>
      </c>
      <c r="OF266">
        <v>264</v>
      </c>
      <c r="OG266">
        <f>128-(136)</f>
        <v>-8</v>
      </c>
      <c r="OH266">
        <f t="shared" si="459"/>
        <v>0.33875032249473935</v>
      </c>
      <c r="OI266">
        <f t="shared" si="460"/>
        <v>0</v>
      </c>
      <c r="OJ266">
        <f t="shared" si="433"/>
        <v>64</v>
      </c>
      <c r="OO266">
        <v>264</v>
      </c>
      <c r="OP266">
        <v>0</v>
      </c>
      <c r="OQ266">
        <f t="shared" si="461"/>
        <v>0.34995288171514294</v>
      </c>
      <c r="OR266">
        <f t="shared" si="462"/>
        <v>0</v>
      </c>
      <c r="OS266">
        <f t="shared" si="434"/>
        <v>0</v>
      </c>
      <c r="PB266">
        <f t="shared" si="435"/>
        <v>0</v>
      </c>
      <c r="PK266">
        <f t="shared" si="436"/>
        <v>0</v>
      </c>
      <c r="QC266">
        <f t="shared" si="437"/>
        <v>0</v>
      </c>
      <c r="QL266">
        <f t="shared" si="438"/>
        <v>0</v>
      </c>
    </row>
    <row r="267" spans="64:454" x14ac:dyDescent="0.25">
      <c r="BL267">
        <v>265</v>
      </c>
      <c r="BM267">
        <v>2503.9</v>
      </c>
      <c r="BN267">
        <f t="shared" si="439"/>
        <v>1.2130002260132011</v>
      </c>
      <c r="BO267">
        <f t="shared" si="440"/>
        <v>2554.2089034145333</v>
      </c>
      <c r="BP267">
        <f t="shared" si="416"/>
        <v>2530.9857627728338</v>
      </c>
      <c r="DE267">
        <v>265</v>
      </c>
      <c r="DF267">
        <v>12</v>
      </c>
      <c r="DG267">
        <f t="shared" si="441"/>
        <v>0.68699788901625858</v>
      </c>
      <c r="DH267">
        <f t="shared" si="442"/>
        <v>0</v>
      </c>
      <c r="DI267">
        <f t="shared" si="417"/>
        <v>144</v>
      </c>
      <c r="EX267">
        <v>265</v>
      </c>
      <c r="EY267">
        <v>0</v>
      </c>
      <c r="EZ267">
        <f t="shared" si="443"/>
        <v>0.85327785075535501</v>
      </c>
      <c r="FA267">
        <f t="shared" si="444"/>
        <v>0</v>
      </c>
      <c r="FB267">
        <f t="shared" si="418"/>
        <v>0</v>
      </c>
      <c r="HI267">
        <v>265</v>
      </c>
      <c r="HJ267">
        <v>148</v>
      </c>
      <c r="HK267">
        <f t="shared" si="445"/>
        <v>0.9464285714285714</v>
      </c>
      <c r="HL267">
        <f t="shared" si="446"/>
        <v>0</v>
      </c>
      <c r="HM267">
        <f t="shared" si="419"/>
        <v>21904</v>
      </c>
      <c r="HR267">
        <v>344</v>
      </c>
      <c r="HS267">
        <v>6041.0193420309879</v>
      </c>
      <c r="HT267" t="e">
        <f t="shared" si="447"/>
        <v>#DIV/0!</v>
      </c>
      <c r="HU267" t="e">
        <f t="shared" si="448"/>
        <v>#NUM!</v>
      </c>
      <c r="HV267" t="e">
        <f t="shared" si="420"/>
        <v>#NUM!</v>
      </c>
      <c r="IA267">
        <v>265</v>
      </c>
      <c r="IB267">
        <v>4</v>
      </c>
      <c r="IC267">
        <f t="shared" si="449"/>
        <v>0.40647407572109501</v>
      </c>
      <c r="ID267">
        <f t="shared" si="450"/>
        <v>0</v>
      </c>
      <c r="IE267">
        <f t="shared" si="421"/>
        <v>16</v>
      </c>
      <c r="IJ267">
        <v>265</v>
      </c>
      <c r="IK267">
        <v>27.799999999999997</v>
      </c>
      <c r="IL267">
        <f t="shared" si="451"/>
        <v>0.36913859772322816</v>
      </c>
      <c r="IM267">
        <f t="shared" si="452"/>
        <v>0</v>
      </c>
      <c r="IN267">
        <f t="shared" si="422"/>
        <v>772.8399999999998</v>
      </c>
      <c r="KT267">
        <v>265</v>
      </c>
      <c r="KU267">
        <v>10.590196078431219</v>
      </c>
      <c r="KV267">
        <f t="shared" si="453"/>
        <v>0.55488710172050626</v>
      </c>
      <c r="KW267">
        <f t="shared" si="454"/>
        <v>0</v>
      </c>
      <c r="KX267">
        <f t="shared" si="423"/>
        <v>112.15225297961997</v>
      </c>
      <c r="LC267">
        <v>265</v>
      </c>
      <c r="LD267">
        <v>178</v>
      </c>
      <c r="LE267">
        <f t="shared" si="455"/>
        <v>0.28367877610615072</v>
      </c>
      <c r="LF267">
        <f t="shared" si="456"/>
        <v>0</v>
      </c>
      <c r="LG267">
        <f t="shared" si="424"/>
        <v>31684</v>
      </c>
      <c r="LP267">
        <f t="shared" si="425"/>
        <v>0</v>
      </c>
      <c r="LY267">
        <f t="shared" si="426"/>
        <v>0</v>
      </c>
      <c r="MH267">
        <f t="shared" si="427"/>
        <v>0</v>
      </c>
      <c r="MM267">
        <v>265</v>
      </c>
      <c r="MN267">
        <v>1874</v>
      </c>
      <c r="MO267">
        <f t="shared" si="457"/>
        <v>1.1612379326010445</v>
      </c>
      <c r="MP267">
        <f t="shared" si="458"/>
        <v>1933.4973052667833</v>
      </c>
      <c r="MQ267">
        <f t="shared" si="428"/>
        <v>3539.9293340088016</v>
      </c>
      <c r="MZ267">
        <f t="shared" si="429"/>
        <v>0</v>
      </c>
      <c r="NI267">
        <f t="shared" si="430"/>
        <v>0</v>
      </c>
      <c r="NR267">
        <f t="shared" si="431"/>
        <v>0</v>
      </c>
      <c r="OA267">
        <f t="shared" si="432"/>
        <v>0</v>
      </c>
      <c r="OF267">
        <v>265</v>
      </c>
      <c r="OG267">
        <f>140-(136)</f>
        <v>4</v>
      </c>
      <c r="OH267">
        <f t="shared" si="459"/>
        <v>0.3400334676557043</v>
      </c>
      <c r="OI267">
        <f t="shared" si="460"/>
        <v>0</v>
      </c>
      <c r="OJ267">
        <f t="shared" si="433"/>
        <v>16</v>
      </c>
      <c r="OO267">
        <v>265</v>
      </c>
      <c r="OP267">
        <v>0</v>
      </c>
      <c r="OQ267">
        <f t="shared" si="461"/>
        <v>0.35127846081254882</v>
      </c>
      <c r="OR267">
        <f t="shared" si="462"/>
        <v>0</v>
      </c>
      <c r="OS267">
        <f t="shared" si="434"/>
        <v>0</v>
      </c>
      <c r="PB267">
        <f t="shared" si="435"/>
        <v>0</v>
      </c>
      <c r="PK267">
        <f t="shared" si="436"/>
        <v>0</v>
      </c>
      <c r="QC267">
        <f t="shared" si="437"/>
        <v>0</v>
      </c>
      <c r="QL267">
        <f t="shared" si="438"/>
        <v>0</v>
      </c>
    </row>
    <row r="268" spans="64:454" x14ac:dyDescent="0.25">
      <c r="BL268">
        <v>266</v>
      </c>
      <c r="BM268">
        <v>2583.9</v>
      </c>
      <c r="BN268">
        <f t="shared" si="439"/>
        <v>1.2175775853566471</v>
      </c>
      <c r="BO268">
        <f t="shared" si="440"/>
        <v>2609.0986667166294</v>
      </c>
      <c r="BP268">
        <f t="shared" si="416"/>
        <v>634.97280429576153</v>
      </c>
      <c r="DE268">
        <v>266</v>
      </c>
      <c r="DF268">
        <v>12</v>
      </c>
      <c r="DG268">
        <f t="shared" si="441"/>
        <v>0.68959033388047086</v>
      </c>
      <c r="DH268">
        <f t="shared" si="442"/>
        <v>0</v>
      </c>
      <c r="DI268">
        <f t="shared" si="417"/>
        <v>144</v>
      </c>
      <c r="EX268">
        <v>266</v>
      </c>
      <c r="EY268">
        <v>4</v>
      </c>
      <c r="EZ268">
        <f t="shared" si="443"/>
        <v>0.85649776717329973</v>
      </c>
      <c r="FA268">
        <f t="shared" si="444"/>
        <v>0</v>
      </c>
      <c r="FB268">
        <f t="shared" si="418"/>
        <v>16</v>
      </c>
      <c r="HI268">
        <v>266</v>
      </c>
      <c r="HJ268">
        <v>160</v>
      </c>
      <c r="HK268">
        <f t="shared" si="445"/>
        <v>0.95</v>
      </c>
      <c r="HL268">
        <f t="shared" si="446"/>
        <v>0</v>
      </c>
      <c r="HM268">
        <f t="shared" si="419"/>
        <v>25600</v>
      </c>
      <c r="HR268">
        <v>345</v>
      </c>
      <c r="HS268">
        <v>6104.7824837808384</v>
      </c>
      <c r="HT268" t="e">
        <f t="shared" si="447"/>
        <v>#DIV/0!</v>
      </c>
      <c r="HU268" t="e">
        <f t="shared" si="448"/>
        <v>#NUM!</v>
      </c>
      <c r="HV268" t="e">
        <f t="shared" si="420"/>
        <v>#NUM!</v>
      </c>
      <c r="IA268">
        <v>266</v>
      </c>
      <c r="IB268">
        <v>0</v>
      </c>
      <c r="IC268">
        <f t="shared" si="449"/>
        <v>0.40800794015777836</v>
      </c>
      <c r="ID268">
        <f t="shared" si="450"/>
        <v>0</v>
      </c>
      <c r="IE268">
        <f t="shared" si="421"/>
        <v>0</v>
      </c>
      <c r="IJ268">
        <v>266</v>
      </c>
      <c r="IK268">
        <v>-8.1000000000000085</v>
      </c>
      <c r="IL268">
        <f t="shared" si="451"/>
        <v>0.37053157356369321</v>
      </c>
      <c r="IM268">
        <f t="shared" si="452"/>
        <v>0</v>
      </c>
      <c r="IN268">
        <f t="shared" si="422"/>
        <v>65.610000000000142</v>
      </c>
      <c r="KT268">
        <v>266</v>
      </c>
      <c r="KU268">
        <v>-5.4098039215687805</v>
      </c>
      <c r="KV268">
        <f t="shared" si="453"/>
        <v>0.55698101531190447</v>
      </c>
      <c r="KW268">
        <f t="shared" si="454"/>
        <v>0</v>
      </c>
      <c r="KX268">
        <f t="shared" si="423"/>
        <v>29.265978469820958</v>
      </c>
      <c r="LC268">
        <v>266</v>
      </c>
      <c r="LD268">
        <v>59</v>
      </c>
      <c r="LE268">
        <f t="shared" si="455"/>
        <v>0.28474926205372109</v>
      </c>
      <c r="LF268">
        <f t="shared" si="456"/>
        <v>0</v>
      </c>
      <c r="LG268">
        <f t="shared" si="424"/>
        <v>3481</v>
      </c>
      <c r="LP268">
        <f t="shared" si="425"/>
        <v>0</v>
      </c>
      <c r="LY268">
        <f t="shared" si="426"/>
        <v>0</v>
      </c>
      <c r="MH268">
        <f t="shared" si="427"/>
        <v>0</v>
      </c>
      <c r="MM268">
        <v>266</v>
      </c>
      <c r="MN268">
        <v>1954</v>
      </c>
      <c r="MO268">
        <f t="shared" si="457"/>
        <v>1.165619962535388</v>
      </c>
      <c r="MP268">
        <f t="shared" si="458"/>
        <v>1986.0447606513408</v>
      </c>
      <c r="MQ268">
        <f t="shared" si="428"/>
        <v>1026.8666852017175</v>
      </c>
      <c r="MZ268">
        <f t="shared" si="429"/>
        <v>0</v>
      </c>
      <c r="NI268">
        <f t="shared" si="430"/>
        <v>0</v>
      </c>
      <c r="NR268">
        <f t="shared" si="431"/>
        <v>0</v>
      </c>
      <c r="OA268">
        <f t="shared" si="432"/>
        <v>0</v>
      </c>
      <c r="OF268">
        <v>266</v>
      </c>
      <c r="OG268">
        <f>128-(136)</f>
        <v>-8</v>
      </c>
      <c r="OH268">
        <f t="shared" si="459"/>
        <v>0.3413166128166692</v>
      </c>
      <c r="OI268">
        <f t="shared" si="460"/>
        <v>0</v>
      </c>
      <c r="OJ268">
        <f t="shared" si="433"/>
        <v>64</v>
      </c>
      <c r="OO268">
        <v>266</v>
      </c>
      <c r="OP268">
        <v>12</v>
      </c>
      <c r="OQ268">
        <f t="shared" si="461"/>
        <v>0.35260403990995465</v>
      </c>
      <c r="OR268">
        <f t="shared" si="462"/>
        <v>0</v>
      </c>
      <c r="OS268">
        <f t="shared" si="434"/>
        <v>144</v>
      </c>
      <c r="PB268">
        <f t="shared" si="435"/>
        <v>0</v>
      </c>
      <c r="PK268">
        <f t="shared" si="436"/>
        <v>0</v>
      </c>
      <c r="QC268">
        <f t="shared" si="437"/>
        <v>0</v>
      </c>
      <c r="QL268">
        <f t="shared" si="438"/>
        <v>0</v>
      </c>
    </row>
    <row r="269" spans="64:454" x14ac:dyDescent="0.25">
      <c r="BL269">
        <v>267</v>
      </c>
      <c r="BM269">
        <v>2633.9</v>
      </c>
      <c r="BN269">
        <f t="shared" si="439"/>
        <v>1.2221549447000932</v>
      </c>
      <c r="BO269">
        <f t="shared" si="440"/>
        <v>2663.9884300187259</v>
      </c>
      <c r="BP269">
        <f t="shared" si="416"/>
        <v>905.3136209917617</v>
      </c>
      <c r="DE269">
        <v>267</v>
      </c>
      <c r="DF269">
        <v>12</v>
      </c>
      <c r="DG269">
        <f t="shared" si="441"/>
        <v>0.69218277874468315</v>
      </c>
      <c r="DH269">
        <f t="shared" si="442"/>
        <v>0</v>
      </c>
      <c r="DI269">
        <f t="shared" si="417"/>
        <v>144</v>
      </c>
      <c r="EX269">
        <v>267</v>
      </c>
      <c r="EY269">
        <v>4</v>
      </c>
      <c r="EZ269">
        <f t="shared" si="443"/>
        <v>0.85971768359124445</v>
      </c>
      <c r="FA269">
        <f t="shared" si="444"/>
        <v>0</v>
      </c>
      <c r="FB269">
        <f t="shared" si="418"/>
        <v>16</v>
      </c>
      <c r="HI269">
        <v>267</v>
      </c>
      <c r="HJ269">
        <v>172</v>
      </c>
      <c r="HK269">
        <f t="shared" si="445"/>
        <v>0.95357142857142863</v>
      </c>
      <c r="HL269">
        <f t="shared" si="446"/>
        <v>0</v>
      </c>
      <c r="HM269">
        <f t="shared" si="419"/>
        <v>29584</v>
      </c>
      <c r="HR269">
        <v>346</v>
      </c>
      <c r="HS269">
        <v>6173.545625530689</v>
      </c>
      <c r="HT269" t="e">
        <f t="shared" si="447"/>
        <v>#DIV/0!</v>
      </c>
      <c r="HU269" t="e">
        <f t="shared" si="448"/>
        <v>#NUM!</v>
      </c>
      <c r="HV269" t="e">
        <f t="shared" si="420"/>
        <v>#NUM!</v>
      </c>
      <c r="IA269">
        <v>267</v>
      </c>
      <c r="IB269">
        <v>16</v>
      </c>
      <c r="IC269">
        <f t="shared" si="449"/>
        <v>0.40954180459446177</v>
      </c>
      <c r="ID269">
        <f t="shared" si="450"/>
        <v>0</v>
      </c>
      <c r="IE269">
        <f t="shared" si="421"/>
        <v>256</v>
      </c>
      <c r="IJ269">
        <v>267</v>
      </c>
      <c r="IK269">
        <v>-16.100000000000001</v>
      </c>
      <c r="IL269">
        <f t="shared" si="451"/>
        <v>0.3719245494041582</v>
      </c>
      <c r="IM269">
        <f t="shared" si="452"/>
        <v>0</v>
      </c>
      <c r="IN269">
        <f t="shared" si="422"/>
        <v>259.21000000000004</v>
      </c>
      <c r="KT269">
        <v>267</v>
      </c>
      <c r="KU269">
        <v>-45.209803921568778</v>
      </c>
      <c r="KV269">
        <f t="shared" si="453"/>
        <v>0.55907492890330257</v>
      </c>
      <c r="KW269">
        <f t="shared" si="454"/>
        <v>0</v>
      </c>
      <c r="KX269">
        <f t="shared" si="423"/>
        <v>2043.9263706266956</v>
      </c>
      <c r="LC269">
        <v>267</v>
      </c>
      <c r="LD269">
        <v>16</v>
      </c>
      <c r="LE269">
        <f t="shared" si="455"/>
        <v>0.28581974800129151</v>
      </c>
      <c r="LF269">
        <f t="shared" si="456"/>
        <v>0</v>
      </c>
      <c r="LG269">
        <f t="shared" si="424"/>
        <v>256</v>
      </c>
      <c r="LP269">
        <f t="shared" si="425"/>
        <v>0</v>
      </c>
      <c r="LY269">
        <f t="shared" si="426"/>
        <v>0</v>
      </c>
      <c r="MH269">
        <f t="shared" si="427"/>
        <v>0</v>
      </c>
      <c r="MM269">
        <v>267</v>
      </c>
      <c r="MN269">
        <v>2034</v>
      </c>
      <c r="MO269">
        <f t="shared" si="457"/>
        <v>1.1700019924697316</v>
      </c>
      <c r="MP269">
        <f t="shared" si="458"/>
        <v>2038.5922160358982</v>
      </c>
      <c r="MQ269">
        <f t="shared" si="428"/>
        <v>21.088448120360745</v>
      </c>
      <c r="MZ269">
        <f t="shared" si="429"/>
        <v>0</v>
      </c>
      <c r="NI269">
        <f t="shared" si="430"/>
        <v>0</v>
      </c>
      <c r="NR269">
        <f t="shared" si="431"/>
        <v>0</v>
      </c>
      <c r="OA269">
        <f t="shared" si="432"/>
        <v>0</v>
      </c>
      <c r="OF269">
        <v>267</v>
      </c>
      <c r="OG269">
        <f>132-(136)</f>
        <v>-4</v>
      </c>
      <c r="OH269">
        <f t="shared" si="459"/>
        <v>0.34259975797763415</v>
      </c>
      <c r="OI269">
        <f t="shared" si="460"/>
        <v>0</v>
      </c>
      <c r="OJ269">
        <f t="shared" si="433"/>
        <v>16</v>
      </c>
      <c r="OO269">
        <v>267</v>
      </c>
      <c r="OP269">
        <v>0</v>
      </c>
      <c r="OQ269">
        <f t="shared" si="461"/>
        <v>0.35392961900736047</v>
      </c>
      <c r="OR269">
        <f t="shared" si="462"/>
        <v>0</v>
      </c>
      <c r="OS269">
        <f t="shared" si="434"/>
        <v>0</v>
      </c>
      <c r="PB269">
        <f t="shared" si="435"/>
        <v>0</v>
      </c>
      <c r="PK269">
        <f t="shared" si="436"/>
        <v>0</v>
      </c>
      <c r="QC269">
        <f t="shared" si="437"/>
        <v>0</v>
      </c>
      <c r="QL269">
        <f t="shared" si="438"/>
        <v>0</v>
      </c>
    </row>
    <row r="270" spans="64:454" x14ac:dyDescent="0.25">
      <c r="BL270">
        <v>268</v>
      </c>
      <c r="BM270">
        <v>2723.9</v>
      </c>
      <c r="BN270">
        <f t="shared" si="439"/>
        <v>1.2267323040435392</v>
      </c>
      <c r="BO270">
        <f t="shared" si="440"/>
        <v>2718.878193320822</v>
      </c>
      <c r="BP270">
        <f t="shared" si="416"/>
        <v>25.218542323037759</v>
      </c>
      <c r="DE270">
        <v>268</v>
      </c>
      <c r="DF270">
        <v>12</v>
      </c>
      <c r="DG270">
        <f t="shared" si="441"/>
        <v>0.69477522360889543</v>
      </c>
      <c r="DH270">
        <f t="shared" si="442"/>
        <v>0</v>
      </c>
      <c r="DI270">
        <f t="shared" si="417"/>
        <v>144</v>
      </c>
      <c r="EX270">
        <v>268</v>
      </c>
      <c r="EY270">
        <v>8</v>
      </c>
      <c r="EZ270">
        <f t="shared" si="443"/>
        <v>0.86293760000918918</v>
      </c>
      <c r="FA270">
        <f t="shared" si="444"/>
        <v>0</v>
      </c>
      <c r="FB270">
        <f t="shared" si="418"/>
        <v>64</v>
      </c>
      <c r="HI270">
        <v>268</v>
      </c>
      <c r="HJ270">
        <v>188</v>
      </c>
      <c r="HK270">
        <f t="shared" si="445"/>
        <v>0.95714285714285718</v>
      </c>
      <c r="HL270">
        <f t="shared" si="446"/>
        <v>0</v>
      </c>
      <c r="HM270">
        <f t="shared" si="419"/>
        <v>35344</v>
      </c>
      <c r="HR270">
        <v>347</v>
      </c>
      <c r="HS270">
        <v>6222.3087672805395</v>
      </c>
      <c r="HT270" t="e">
        <f t="shared" si="447"/>
        <v>#DIV/0!</v>
      </c>
      <c r="HU270" t="e">
        <f t="shared" si="448"/>
        <v>#NUM!</v>
      </c>
      <c r="HV270" t="e">
        <f t="shared" si="420"/>
        <v>#NUM!</v>
      </c>
      <c r="IA270">
        <v>268</v>
      </c>
      <c r="IB270">
        <v>28</v>
      </c>
      <c r="IC270">
        <f t="shared" si="449"/>
        <v>0.41107566903114512</v>
      </c>
      <c r="ID270">
        <f t="shared" si="450"/>
        <v>0</v>
      </c>
      <c r="IE270">
        <f t="shared" si="421"/>
        <v>784</v>
      </c>
      <c r="IJ270">
        <v>268</v>
      </c>
      <c r="IK270">
        <v>-8.1000000000000085</v>
      </c>
      <c r="IL270">
        <f t="shared" si="451"/>
        <v>0.37331752524462319</v>
      </c>
      <c r="IM270">
        <f t="shared" si="452"/>
        <v>0</v>
      </c>
      <c r="IN270">
        <f t="shared" si="422"/>
        <v>65.610000000000142</v>
      </c>
      <c r="KT270">
        <v>268</v>
      </c>
      <c r="KU270">
        <v>-53.309803921568786</v>
      </c>
      <c r="KV270">
        <f t="shared" si="453"/>
        <v>0.56116884249470067</v>
      </c>
      <c r="KW270">
        <f t="shared" si="454"/>
        <v>0</v>
      </c>
      <c r="KX270">
        <f t="shared" si="423"/>
        <v>2841.9351941561108</v>
      </c>
      <c r="LC270">
        <v>268</v>
      </c>
      <c r="LD270">
        <v>0</v>
      </c>
      <c r="LE270">
        <f t="shared" si="455"/>
        <v>0.28689023394886187</v>
      </c>
      <c r="LF270">
        <f t="shared" si="456"/>
        <v>0</v>
      </c>
      <c r="LG270">
        <f t="shared" si="424"/>
        <v>0</v>
      </c>
      <c r="LP270">
        <f t="shared" si="425"/>
        <v>0</v>
      </c>
      <c r="LY270">
        <f t="shared" si="426"/>
        <v>0</v>
      </c>
      <c r="MH270">
        <f t="shared" si="427"/>
        <v>0</v>
      </c>
      <c r="MM270">
        <v>268</v>
      </c>
      <c r="MN270">
        <v>2124</v>
      </c>
      <c r="MO270">
        <f t="shared" si="457"/>
        <v>1.1743840224040751</v>
      </c>
      <c r="MP270">
        <f t="shared" si="458"/>
        <v>2091.1396714204557</v>
      </c>
      <c r="MQ270">
        <f t="shared" si="428"/>
        <v>1079.8011943556178</v>
      </c>
      <c r="MZ270">
        <f t="shared" si="429"/>
        <v>0</v>
      </c>
      <c r="NI270">
        <f t="shared" si="430"/>
        <v>0</v>
      </c>
      <c r="NR270">
        <f t="shared" si="431"/>
        <v>0</v>
      </c>
      <c r="OA270">
        <f t="shared" si="432"/>
        <v>0</v>
      </c>
      <c r="OF270">
        <v>268</v>
      </c>
      <c r="OG270">
        <f>128-(136)</f>
        <v>-8</v>
      </c>
      <c r="OH270">
        <f t="shared" si="459"/>
        <v>0.34388290313859904</v>
      </c>
      <c r="OI270">
        <f t="shared" si="460"/>
        <v>0</v>
      </c>
      <c r="OJ270">
        <f t="shared" si="433"/>
        <v>64</v>
      </c>
      <c r="OO270">
        <v>268</v>
      </c>
      <c r="OP270">
        <v>0</v>
      </c>
      <c r="OQ270">
        <f t="shared" si="461"/>
        <v>0.35525519810476636</v>
      </c>
      <c r="OR270">
        <f t="shared" si="462"/>
        <v>0</v>
      </c>
      <c r="OS270">
        <f t="shared" si="434"/>
        <v>0</v>
      </c>
      <c r="PB270">
        <f t="shared" si="435"/>
        <v>0</v>
      </c>
      <c r="PK270">
        <f t="shared" si="436"/>
        <v>0</v>
      </c>
      <c r="QC270">
        <f t="shared" si="437"/>
        <v>0</v>
      </c>
      <c r="QL270">
        <f t="shared" si="438"/>
        <v>0</v>
      </c>
    </row>
    <row r="271" spans="64:454" x14ac:dyDescent="0.25">
      <c r="BL271">
        <v>269</v>
      </c>
      <c r="BM271">
        <v>2783.9</v>
      </c>
      <c r="BN271">
        <f t="shared" si="439"/>
        <v>1.2313096633869853</v>
      </c>
      <c r="BO271">
        <f t="shared" si="440"/>
        <v>2773.7679566229181</v>
      </c>
      <c r="BP271">
        <f t="shared" si="416"/>
        <v>102.65830299507178</v>
      </c>
      <c r="DE271">
        <v>269</v>
      </c>
      <c r="DF271">
        <v>12</v>
      </c>
      <c r="DG271">
        <f t="shared" si="441"/>
        <v>0.69736766847310783</v>
      </c>
      <c r="DH271">
        <f t="shared" si="442"/>
        <v>0</v>
      </c>
      <c r="DI271">
        <f t="shared" si="417"/>
        <v>144</v>
      </c>
      <c r="EX271">
        <v>269</v>
      </c>
      <c r="EY271">
        <v>4</v>
      </c>
      <c r="EZ271">
        <f t="shared" si="443"/>
        <v>0.8661575164271339</v>
      </c>
      <c r="FA271">
        <f t="shared" si="444"/>
        <v>0</v>
      </c>
      <c r="FB271">
        <f t="shared" si="418"/>
        <v>16</v>
      </c>
      <c r="HI271">
        <v>269</v>
      </c>
      <c r="HJ271">
        <v>200</v>
      </c>
      <c r="HK271">
        <f t="shared" si="445"/>
        <v>0.96071428571428574</v>
      </c>
      <c r="HL271">
        <f t="shared" si="446"/>
        <v>0</v>
      </c>
      <c r="HM271">
        <f t="shared" si="419"/>
        <v>40000</v>
      </c>
      <c r="HR271">
        <v>348</v>
      </c>
      <c r="HS271">
        <v>6291.0719090303919</v>
      </c>
      <c r="HT271" t="e">
        <f t="shared" si="447"/>
        <v>#DIV/0!</v>
      </c>
      <c r="HU271" t="e">
        <f t="shared" si="448"/>
        <v>#NUM!</v>
      </c>
      <c r="HV271" t="e">
        <f t="shared" si="420"/>
        <v>#NUM!</v>
      </c>
      <c r="IA271">
        <v>269</v>
      </c>
      <c r="IB271">
        <v>36</v>
      </c>
      <c r="IC271">
        <f t="shared" si="449"/>
        <v>0.41260953346782847</v>
      </c>
      <c r="ID271">
        <f t="shared" si="450"/>
        <v>0</v>
      </c>
      <c r="IE271">
        <f t="shared" si="421"/>
        <v>1296</v>
      </c>
      <c r="IJ271">
        <v>269</v>
      </c>
      <c r="IK271">
        <v>-20.100000000000001</v>
      </c>
      <c r="IL271">
        <f t="shared" si="451"/>
        <v>0.37471050108508824</v>
      </c>
      <c r="IM271">
        <f t="shared" si="452"/>
        <v>0</v>
      </c>
      <c r="IN271">
        <f t="shared" si="422"/>
        <v>404.01000000000005</v>
      </c>
      <c r="KT271">
        <v>269</v>
      </c>
      <c r="KU271">
        <v>-49.209803921568778</v>
      </c>
      <c r="KV271">
        <f t="shared" si="453"/>
        <v>0.56326275608609888</v>
      </c>
      <c r="KW271">
        <f t="shared" si="454"/>
        <v>0</v>
      </c>
      <c r="KX271">
        <f t="shared" si="423"/>
        <v>2421.6048019992459</v>
      </c>
      <c r="LC271">
        <v>269</v>
      </c>
      <c r="LD271">
        <v>0</v>
      </c>
      <c r="LE271">
        <f t="shared" si="455"/>
        <v>0.28796071989643224</v>
      </c>
      <c r="LF271">
        <f t="shared" si="456"/>
        <v>0</v>
      </c>
      <c r="LG271">
        <f t="shared" si="424"/>
        <v>0</v>
      </c>
      <c r="LP271">
        <f t="shared" si="425"/>
        <v>0</v>
      </c>
      <c r="LY271">
        <f t="shared" si="426"/>
        <v>0</v>
      </c>
      <c r="MH271">
        <f t="shared" si="427"/>
        <v>0</v>
      </c>
      <c r="MM271">
        <v>269</v>
      </c>
      <c r="MN271">
        <v>2184</v>
      </c>
      <c r="MO271">
        <f t="shared" si="457"/>
        <v>1.1787660523384187</v>
      </c>
      <c r="MP271">
        <f t="shared" si="458"/>
        <v>2143.6871268050131</v>
      </c>
      <c r="MQ271">
        <f t="shared" si="428"/>
        <v>1625.1277452350914</v>
      </c>
      <c r="MZ271">
        <f t="shared" si="429"/>
        <v>0</v>
      </c>
      <c r="NI271">
        <f t="shared" si="430"/>
        <v>0</v>
      </c>
      <c r="NR271">
        <f t="shared" si="431"/>
        <v>0</v>
      </c>
      <c r="OA271">
        <f t="shared" si="432"/>
        <v>0</v>
      </c>
      <c r="OF271">
        <v>269</v>
      </c>
      <c r="OG271">
        <f>140-(136)</f>
        <v>4</v>
      </c>
      <c r="OH271">
        <f t="shared" si="459"/>
        <v>0.34516604829956399</v>
      </c>
      <c r="OI271">
        <f t="shared" si="460"/>
        <v>0</v>
      </c>
      <c r="OJ271">
        <f t="shared" si="433"/>
        <v>16</v>
      </c>
      <c r="OO271">
        <v>269</v>
      </c>
      <c r="OP271">
        <v>0</v>
      </c>
      <c r="OQ271">
        <f t="shared" si="461"/>
        <v>0.35658077720217218</v>
      </c>
      <c r="OR271">
        <f t="shared" si="462"/>
        <v>0</v>
      </c>
      <c r="OS271">
        <f t="shared" si="434"/>
        <v>0</v>
      </c>
      <c r="PB271">
        <f t="shared" si="435"/>
        <v>0</v>
      </c>
      <c r="PK271">
        <f t="shared" si="436"/>
        <v>0</v>
      </c>
      <c r="QC271">
        <f t="shared" si="437"/>
        <v>0</v>
      </c>
      <c r="QL271">
        <f t="shared" si="438"/>
        <v>0</v>
      </c>
    </row>
    <row r="272" spans="64:454" x14ac:dyDescent="0.25">
      <c r="BL272">
        <v>270</v>
      </c>
      <c r="BM272">
        <v>2833.9</v>
      </c>
      <c r="BN272">
        <f t="shared" si="439"/>
        <v>1.2358870227304313</v>
      </c>
      <c r="BO272">
        <f t="shared" si="440"/>
        <v>2828.6577199250141</v>
      </c>
      <c r="BP272">
        <f t="shared" si="416"/>
        <v>27.481500384594764</v>
      </c>
      <c r="DE272">
        <v>270</v>
      </c>
      <c r="DF272">
        <v>12</v>
      </c>
      <c r="DG272">
        <f t="shared" si="441"/>
        <v>0.69996011333732011</v>
      </c>
      <c r="DH272">
        <f t="shared" si="442"/>
        <v>0</v>
      </c>
      <c r="DI272">
        <f t="shared" si="417"/>
        <v>144</v>
      </c>
      <c r="EX272">
        <v>270</v>
      </c>
      <c r="EY272">
        <v>4</v>
      </c>
      <c r="EZ272">
        <f t="shared" si="443"/>
        <v>0.86937743284507862</v>
      </c>
      <c r="FA272">
        <f t="shared" si="444"/>
        <v>0</v>
      </c>
      <c r="FB272">
        <f t="shared" si="418"/>
        <v>16</v>
      </c>
      <c r="HI272">
        <v>270</v>
      </c>
      <c r="HJ272">
        <v>212</v>
      </c>
      <c r="HK272">
        <f t="shared" si="445"/>
        <v>0.9642857142857143</v>
      </c>
      <c r="HL272">
        <f t="shared" si="446"/>
        <v>0</v>
      </c>
      <c r="HM272">
        <f t="shared" si="419"/>
        <v>44944</v>
      </c>
      <c r="HR272">
        <v>349</v>
      </c>
      <c r="HS272">
        <v>6349.8350507802425</v>
      </c>
      <c r="HT272" t="e">
        <f t="shared" si="447"/>
        <v>#DIV/0!</v>
      </c>
      <c r="HU272" t="e">
        <f t="shared" si="448"/>
        <v>#NUM!</v>
      </c>
      <c r="HV272" t="e">
        <f t="shared" si="420"/>
        <v>#NUM!</v>
      </c>
      <c r="IA272">
        <v>270</v>
      </c>
      <c r="IB272">
        <v>12</v>
      </c>
      <c r="IC272">
        <f t="shared" si="449"/>
        <v>0.41414339790451188</v>
      </c>
      <c r="ID272">
        <f t="shared" si="450"/>
        <v>0</v>
      </c>
      <c r="IE272">
        <f t="shared" si="421"/>
        <v>144</v>
      </c>
      <c r="IJ272">
        <v>270</v>
      </c>
      <c r="IK272">
        <v>-8.1000000000000085</v>
      </c>
      <c r="IL272">
        <f t="shared" si="451"/>
        <v>0.37610347692555324</v>
      </c>
      <c r="IM272">
        <f t="shared" si="452"/>
        <v>0</v>
      </c>
      <c r="IN272">
        <f t="shared" si="422"/>
        <v>65.610000000000142</v>
      </c>
      <c r="KT272">
        <v>270</v>
      </c>
      <c r="KU272">
        <v>-45.209803921568778</v>
      </c>
      <c r="KV272">
        <f t="shared" si="453"/>
        <v>0.56535666967749698</v>
      </c>
      <c r="KW272">
        <f t="shared" si="454"/>
        <v>0</v>
      </c>
      <c r="KX272">
        <f t="shared" si="423"/>
        <v>2043.9263706266956</v>
      </c>
      <c r="LC272">
        <v>270</v>
      </c>
      <c r="LD272">
        <v>125</v>
      </c>
      <c r="LE272">
        <f t="shared" si="455"/>
        <v>0.2890312058440026</v>
      </c>
      <c r="LF272">
        <f t="shared" si="456"/>
        <v>0</v>
      </c>
      <c r="LG272">
        <f t="shared" si="424"/>
        <v>15625</v>
      </c>
      <c r="LP272">
        <f t="shared" si="425"/>
        <v>0</v>
      </c>
      <c r="LY272">
        <f t="shared" si="426"/>
        <v>0</v>
      </c>
      <c r="MH272">
        <f t="shared" si="427"/>
        <v>0</v>
      </c>
      <c r="MM272">
        <v>270</v>
      </c>
      <c r="MN272">
        <v>2274</v>
      </c>
      <c r="MO272">
        <f t="shared" si="457"/>
        <v>1.1831480822727622</v>
      </c>
      <c r="MP272">
        <f t="shared" si="458"/>
        <v>2196.2345821895706</v>
      </c>
      <c r="MQ272">
        <f t="shared" si="428"/>
        <v>6047.4602072306543</v>
      </c>
      <c r="MZ272">
        <f t="shared" si="429"/>
        <v>0</v>
      </c>
      <c r="NI272">
        <f t="shared" si="430"/>
        <v>0</v>
      </c>
      <c r="NR272">
        <f t="shared" si="431"/>
        <v>0</v>
      </c>
      <c r="OA272">
        <f t="shared" si="432"/>
        <v>0</v>
      </c>
      <c r="OF272">
        <v>270</v>
      </c>
      <c r="OG272">
        <f>136-(136)</f>
        <v>0</v>
      </c>
      <c r="OH272">
        <f t="shared" si="459"/>
        <v>0.34644919346052888</v>
      </c>
      <c r="OI272">
        <f t="shared" si="460"/>
        <v>0</v>
      </c>
      <c r="OJ272">
        <f t="shared" si="433"/>
        <v>0</v>
      </c>
      <c r="OO272">
        <v>270</v>
      </c>
      <c r="OP272">
        <v>12</v>
      </c>
      <c r="OQ272">
        <f t="shared" si="461"/>
        <v>0.35790635629957801</v>
      </c>
      <c r="OR272">
        <f t="shared" si="462"/>
        <v>0</v>
      </c>
      <c r="OS272">
        <f t="shared" si="434"/>
        <v>144</v>
      </c>
      <c r="PB272">
        <f t="shared" si="435"/>
        <v>0</v>
      </c>
      <c r="PK272">
        <f t="shared" si="436"/>
        <v>0</v>
      </c>
      <c r="QC272">
        <f t="shared" si="437"/>
        <v>0</v>
      </c>
      <c r="QL272">
        <f t="shared" si="438"/>
        <v>0</v>
      </c>
    </row>
    <row r="273" spans="64:454" x14ac:dyDescent="0.25">
      <c r="BL273">
        <v>271</v>
      </c>
      <c r="BM273">
        <v>2883.9</v>
      </c>
      <c r="BN273">
        <f t="shared" si="439"/>
        <v>1.2404643820738774</v>
      </c>
      <c r="BO273">
        <f t="shared" si="440"/>
        <v>2883.5474832271102</v>
      </c>
      <c r="BP273">
        <f t="shared" si="416"/>
        <v>0.12426807516869878</v>
      </c>
      <c r="DE273">
        <v>271</v>
      </c>
      <c r="DF273">
        <v>12</v>
      </c>
      <c r="DG273">
        <f t="shared" si="441"/>
        <v>0.7025525582015324</v>
      </c>
      <c r="DH273">
        <f t="shared" si="442"/>
        <v>0</v>
      </c>
      <c r="DI273">
        <f t="shared" si="417"/>
        <v>144</v>
      </c>
      <c r="EX273">
        <v>271</v>
      </c>
      <c r="EY273">
        <v>12</v>
      </c>
      <c r="EZ273">
        <f t="shared" si="443"/>
        <v>0.87259734926302335</v>
      </c>
      <c r="FA273">
        <f t="shared" si="444"/>
        <v>0</v>
      </c>
      <c r="FB273">
        <f t="shared" si="418"/>
        <v>144</v>
      </c>
      <c r="HI273">
        <v>271</v>
      </c>
      <c r="HJ273">
        <v>223</v>
      </c>
      <c r="HK273">
        <f t="shared" si="445"/>
        <v>0.96785714285714286</v>
      </c>
      <c r="HL273">
        <f t="shared" si="446"/>
        <v>0</v>
      </c>
      <c r="HM273">
        <f t="shared" si="419"/>
        <v>49729</v>
      </c>
      <c r="HR273">
        <v>350</v>
      </c>
      <c r="HS273">
        <v>6418.598192530093</v>
      </c>
      <c r="HT273" t="e">
        <f t="shared" si="447"/>
        <v>#DIV/0!</v>
      </c>
      <c r="HU273" t="e">
        <f t="shared" si="448"/>
        <v>#NUM!</v>
      </c>
      <c r="HV273" t="e">
        <f t="shared" si="420"/>
        <v>#NUM!</v>
      </c>
      <c r="IA273">
        <v>271</v>
      </c>
      <c r="IB273">
        <v>4</v>
      </c>
      <c r="IC273">
        <f t="shared" si="449"/>
        <v>0.41567726234119523</v>
      </c>
      <c r="ID273">
        <f t="shared" si="450"/>
        <v>0</v>
      </c>
      <c r="IE273">
        <f t="shared" si="421"/>
        <v>16</v>
      </c>
      <c r="IJ273">
        <v>271</v>
      </c>
      <c r="IK273">
        <v>-16.100000000000001</v>
      </c>
      <c r="IL273">
        <f t="shared" si="451"/>
        <v>0.37749645276601823</v>
      </c>
      <c r="IM273">
        <f t="shared" si="452"/>
        <v>0</v>
      </c>
      <c r="IN273">
        <f t="shared" si="422"/>
        <v>259.21000000000004</v>
      </c>
      <c r="KT273">
        <v>271</v>
      </c>
      <c r="KU273">
        <v>6.5901960784312195</v>
      </c>
      <c r="KV273">
        <f t="shared" si="453"/>
        <v>0.56745058326889508</v>
      </c>
      <c r="KW273">
        <f t="shared" si="454"/>
        <v>0</v>
      </c>
      <c r="KX273">
        <f t="shared" si="423"/>
        <v>43.430684352170225</v>
      </c>
      <c r="LC273">
        <v>271</v>
      </c>
      <c r="LD273">
        <v>33</v>
      </c>
      <c r="LE273">
        <f t="shared" si="455"/>
        <v>0.29010169179157302</v>
      </c>
      <c r="LF273">
        <f t="shared" si="456"/>
        <v>0</v>
      </c>
      <c r="LG273">
        <f t="shared" si="424"/>
        <v>1089</v>
      </c>
      <c r="LP273">
        <f t="shared" si="425"/>
        <v>0</v>
      </c>
      <c r="LY273">
        <f t="shared" si="426"/>
        <v>0</v>
      </c>
      <c r="MH273">
        <f t="shared" si="427"/>
        <v>0</v>
      </c>
      <c r="MM273">
        <v>271</v>
      </c>
      <c r="MN273">
        <v>2324</v>
      </c>
      <c r="MO273">
        <f t="shared" si="457"/>
        <v>1.1875301122071058</v>
      </c>
      <c r="MP273">
        <f t="shared" si="458"/>
        <v>2248.782037574128</v>
      </c>
      <c r="MQ273">
        <f t="shared" si="428"/>
        <v>5657.7418714998885</v>
      </c>
      <c r="MZ273">
        <f t="shared" si="429"/>
        <v>0</v>
      </c>
      <c r="NI273">
        <f t="shared" si="430"/>
        <v>0</v>
      </c>
      <c r="NR273">
        <f t="shared" si="431"/>
        <v>0</v>
      </c>
      <c r="OA273">
        <f t="shared" si="432"/>
        <v>0</v>
      </c>
      <c r="OF273">
        <v>271</v>
      </c>
      <c r="OG273">
        <f>124-(136)</f>
        <v>-12</v>
      </c>
      <c r="OH273">
        <f t="shared" si="459"/>
        <v>0.34773233862149383</v>
      </c>
      <c r="OI273">
        <f t="shared" si="460"/>
        <v>0</v>
      </c>
      <c r="OJ273">
        <f t="shared" si="433"/>
        <v>144</v>
      </c>
      <c r="OO273">
        <v>271</v>
      </c>
      <c r="OP273">
        <v>0</v>
      </c>
      <c r="OQ273">
        <f t="shared" si="461"/>
        <v>0.35923193539698389</v>
      </c>
      <c r="OR273">
        <f t="shared" si="462"/>
        <v>0</v>
      </c>
      <c r="OS273">
        <f t="shared" si="434"/>
        <v>0</v>
      </c>
      <c r="PB273">
        <f t="shared" si="435"/>
        <v>0</v>
      </c>
      <c r="PK273">
        <f t="shared" si="436"/>
        <v>0</v>
      </c>
      <c r="QC273">
        <f t="shared" si="437"/>
        <v>0</v>
      </c>
      <c r="QL273">
        <f t="shared" si="438"/>
        <v>0</v>
      </c>
    </row>
    <row r="274" spans="64:454" x14ac:dyDescent="0.25">
      <c r="BL274">
        <v>272</v>
      </c>
      <c r="BM274">
        <v>2973.9</v>
      </c>
      <c r="BN274">
        <f t="shared" si="439"/>
        <v>1.2450417414173234</v>
      </c>
      <c r="BO274">
        <f t="shared" si="440"/>
        <v>2938.4372465292063</v>
      </c>
      <c r="BP274">
        <f t="shared" si="416"/>
        <v>1257.6068837302987</v>
      </c>
      <c r="DE274">
        <v>272</v>
      </c>
      <c r="DF274">
        <v>12</v>
      </c>
      <c r="DG274">
        <f t="shared" si="441"/>
        <v>0.70514500306574468</v>
      </c>
      <c r="DH274">
        <f t="shared" si="442"/>
        <v>0</v>
      </c>
      <c r="DI274">
        <f t="shared" si="417"/>
        <v>144</v>
      </c>
      <c r="EX274">
        <v>272</v>
      </c>
      <c r="EY274">
        <v>8</v>
      </c>
      <c r="EZ274">
        <f t="shared" si="443"/>
        <v>0.87581726568096807</v>
      </c>
      <c r="FA274">
        <f t="shared" si="444"/>
        <v>0</v>
      </c>
      <c r="FB274">
        <f t="shared" si="418"/>
        <v>64</v>
      </c>
      <c r="HI274">
        <v>272</v>
      </c>
      <c r="HJ274">
        <v>240</v>
      </c>
      <c r="HK274">
        <f t="shared" si="445"/>
        <v>0.97142857142857142</v>
      </c>
      <c r="HL274">
        <f t="shared" si="446"/>
        <v>0</v>
      </c>
      <c r="HM274">
        <f t="shared" si="419"/>
        <v>57600</v>
      </c>
      <c r="HR274">
        <v>351</v>
      </c>
      <c r="HS274">
        <v>6502.3613342799435</v>
      </c>
      <c r="HT274" t="e">
        <f t="shared" si="447"/>
        <v>#DIV/0!</v>
      </c>
      <c r="HU274" t="e">
        <f t="shared" si="448"/>
        <v>#NUM!</v>
      </c>
      <c r="HV274" t="e">
        <f t="shared" si="420"/>
        <v>#NUM!</v>
      </c>
      <c r="IA274">
        <v>272</v>
      </c>
      <c r="IB274">
        <v>8</v>
      </c>
      <c r="IC274">
        <f t="shared" si="449"/>
        <v>0.41721112677787864</v>
      </c>
      <c r="ID274">
        <f t="shared" si="450"/>
        <v>0</v>
      </c>
      <c r="IE274">
        <f t="shared" si="421"/>
        <v>64</v>
      </c>
      <c r="IJ274">
        <v>272</v>
      </c>
      <c r="IK274">
        <v>-12.100000000000009</v>
      </c>
      <c r="IL274">
        <f t="shared" si="451"/>
        <v>0.37888942860648328</v>
      </c>
      <c r="IM274">
        <f t="shared" si="452"/>
        <v>0</v>
      </c>
      <c r="IN274">
        <f t="shared" si="422"/>
        <v>146.4100000000002</v>
      </c>
      <c r="KT274">
        <v>272</v>
      </c>
      <c r="KU274">
        <v>18.590196078431219</v>
      </c>
      <c r="KV274">
        <f t="shared" si="453"/>
        <v>0.56954449686029329</v>
      </c>
      <c r="KW274">
        <f t="shared" si="454"/>
        <v>0</v>
      </c>
      <c r="KX274">
        <f t="shared" si="423"/>
        <v>345.59539023451947</v>
      </c>
      <c r="LC274">
        <v>272</v>
      </c>
      <c r="LD274">
        <v>56</v>
      </c>
      <c r="LE274">
        <f t="shared" si="455"/>
        <v>0.29117217773914339</v>
      </c>
      <c r="LF274">
        <f t="shared" si="456"/>
        <v>0</v>
      </c>
      <c r="LG274">
        <f t="shared" si="424"/>
        <v>3136</v>
      </c>
      <c r="LP274">
        <f t="shared" si="425"/>
        <v>0</v>
      </c>
      <c r="LY274">
        <f t="shared" si="426"/>
        <v>0</v>
      </c>
      <c r="MH274">
        <f t="shared" si="427"/>
        <v>0</v>
      </c>
      <c r="MM274">
        <v>272</v>
      </c>
      <c r="MN274">
        <v>2374</v>
      </c>
      <c r="MO274">
        <f t="shared" si="457"/>
        <v>1.1919121421414494</v>
      </c>
      <c r="MP274">
        <f t="shared" si="458"/>
        <v>2301.3294929586855</v>
      </c>
      <c r="MQ274">
        <f t="shared" si="428"/>
        <v>5281.0025936417433</v>
      </c>
      <c r="MZ274">
        <f t="shared" si="429"/>
        <v>0</v>
      </c>
      <c r="NI274">
        <f t="shared" si="430"/>
        <v>0</v>
      </c>
      <c r="NR274">
        <f t="shared" si="431"/>
        <v>0</v>
      </c>
      <c r="OA274">
        <f t="shared" si="432"/>
        <v>0</v>
      </c>
      <c r="OF274">
        <v>272</v>
      </c>
      <c r="OG274">
        <f>215-(136)</f>
        <v>79</v>
      </c>
      <c r="OH274">
        <f t="shared" si="459"/>
        <v>0.34901548378245872</v>
      </c>
      <c r="OI274">
        <f t="shared" si="460"/>
        <v>0</v>
      </c>
      <c r="OJ274">
        <f t="shared" si="433"/>
        <v>6241</v>
      </c>
      <c r="OO274">
        <v>272</v>
      </c>
      <c r="OP274">
        <v>0</v>
      </c>
      <c r="OQ274">
        <f t="shared" si="461"/>
        <v>0.36055751449438972</v>
      </c>
      <c r="OR274">
        <f t="shared" si="462"/>
        <v>0</v>
      </c>
      <c r="OS274">
        <f t="shared" si="434"/>
        <v>0</v>
      </c>
      <c r="PB274">
        <f t="shared" si="435"/>
        <v>0</v>
      </c>
      <c r="PK274">
        <f t="shared" si="436"/>
        <v>0</v>
      </c>
      <c r="QC274">
        <f t="shared" si="437"/>
        <v>0</v>
      </c>
      <c r="QL274">
        <f t="shared" si="438"/>
        <v>0</v>
      </c>
    </row>
    <row r="275" spans="64:454" x14ac:dyDescent="0.25">
      <c r="BL275">
        <v>273</v>
      </c>
      <c r="BM275">
        <v>3033.9</v>
      </c>
      <c r="BN275">
        <f t="shared" si="439"/>
        <v>1.2496191007607695</v>
      </c>
      <c r="BO275">
        <f t="shared" si="440"/>
        <v>2993.3270098313023</v>
      </c>
      <c r="BP275">
        <f t="shared" si="416"/>
        <v>1646.1675312292437</v>
      </c>
      <c r="DE275">
        <v>273</v>
      </c>
      <c r="DF275">
        <v>12</v>
      </c>
      <c r="DG275">
        <f t="shared" si="441"/>
        <v>0.70773744792995696</v>
      </c>
      <c r="DH275">
        <f t="shared" si="442"/>
        <v>0</v>
      </c>
      <c r="DI275">
        <f t="shared" si="417"/>
        <v>144</v>
      </c>
      <c r="EX275">
        <v>273</v>
      </c>
      <c r="EY275">
        <v>12</v>
      </c>
      <c r="EZ275">
        <f t="shared" si="443"/>
        <v>0.87903718209891279</v>
      </c>
      <c r="FA275">
        <f t="shared" si="444"/>
        <v>0</v>
      </c>
      <c r="FB275">
        <f t="shared" si="418"/>
        <v>144</v>
      </c>
      <c r="HI275">
        <v>273</v>
      </c>
      <c r="HJ275">
        <v>260</v>
      </c>
      <c r="HK275">
        <f t="shared" si="445"/>
        <v>0.97499999999999998</v>
      </c>
      <c r="HL275">
        <f t="shared" si="446"/>
        <v>0</v>
      </c>
      <c r="HM275">
        <f t="shared" si="419"/>
        <v>67600</v>
      </c>
      <c r="HR275">
        <v>352</v>
      </c>
      <c r="HS275">
        <v>6551.1244760297941</v>
      </c>
      <c r="HT275" t="e">
        <f t="shared" si="447"/>
        <v>#DIV/0!</v>
      </c>
      <c r="HU275" t="e">
        <f t="shared" si="448"/>
        <v>#NUM!</v>
      </c>
      <c r="HV275" t="e">
        <f t="shared" si="420"/>
        <v>#NUM!</v>
      </c>
      <c r="IA275">
        <v>273</v>
      </c>
      <c r="IB275">
        <v>0</v>
      </c>
      <c r="IC275">
        <f t="shared" si="449"/>
        <v>0.41874499121456199</v>
      </c>
      <c r="ID275">
        <f t="shared" si="450"/>
        <v>0</v>
      </c>
      <c r="IE275">
        <f t="shared" si="421"/>
        <v>0</v>
      </c>
      <c r="IJ275">
        <v>273</v>
      </c>
      <c r="IK275">
        <v>-12.100000000000009</v>
      </c>
      <c r="IL275">
        <f t="shared" si="451"/>
        <v>0.38028240444694827</v>
      </c>
      <c r="IM275">
        <f t="shared" si="452"/>
        <v>0</v>
      </c>
      <c r="IN275">
        <f t="shared" si="422"/>
        <v>146.4100000000002</v>
      </c>
      <c r="KT275">
        <v>273</v>
      </c>
      <c r="KU275">
        <v>178.59019607843123</v>
      </c>
      <c r="KV275">
        <f t="shared" si="453"/>
        <v>0.57163841045169139</v>
      </c>
      <c r="KW275">
        <f t="shared" si="454"/>
        <v>0</v>
      </c>
      <c r="KX275">
        <f t="shared" si="423"/>
        <v>31894.458135332516</v>
      </c>
      <c r="LC275">
        <v>273</v>
      </c>
      <c r="LD275">
        <v>16</v>
      </c>
      <c r="LE275">
        <f t="shared" si="455"/>
        <v>0.29224266368671376</v>
      </c>
      <c r="LF275">
        <f t="shared" si="456"/>
        <v>0</v>
      </c>
      <c r="LG275">
        <f t="shared" si="424"/>
        <v>256</v>
      </c>
      <c r="LP275">
        <f t="shared" si="425"/>
        <v>0</v>
      </c>
      <c r="LY275">
        <f t="shared" si="426"/>
        <v>0</v>
      </c>
      <c r="MH275">
        <f t="shared" si="427"/>
        <v>0</v>
      </c>
      <c r="MM275">
        <v>273</v>
      </c>
      <c r="MN275">
        <v>2444</v>
      </c>
      <c r="MO275">
        <f t="shared" si="457"/>
        <v>1.1962941720757929</v>
      </c>
      <c r="MP275">
        <f t="shared" si="458"/>
        <v>2353.8769483432429</v>
      </c>
      <c r="MQ275">
        <f t="shared" si="428"/>
        <v>8122.1644399265033</v>
      </c>
      <c r="MZ275">
        <f t="shared" si="429"/>
        <v>0</v>
      </c>
      <c r="NI275">
        <f t="shared" si="430"/>
        <v>0</v>
      </c>
      <c r="NR275">
        <f t="shared" si="431"/>
        <v>0</v>
      </c>
      <c r="OA275">
        <f t="shared" si="432"/>
        <v>0</v>
      </c>
      <c r="OF275">
        <v>273</v>
      </c>
      <c r="OG275">
        <f>128-(136)</f>
        <v>-8</v>
      </c>
      <c r="OH275">
        <f t="shared" si="459"/>
        <v>0.35029862894342367</v>
      </c>
      <c r="OI275">
        <f t="shared" si="460"/>
        <v>0</v>
      </c>
      <c r="OJ275">
        <f t="shared" si="433"/>
        <v>64</v>
      </c>
      <c r="OO275">
        <v>273</v>
      </c>
      <c r="OP275">
        <v>0</v>
      </c>
      <c r="OQ275">
        <f t="shared" si="461"/>
        <v>0.36188309359179555</v>
      </c>
      <c r="OR275">
        <f t="shared" si="462"/>
        <v>0</v>
      </c>
      <c r="OS275">
        <f t="shared" si="434"/>
        <v>0</v>
      </c>
      <c r="PB275">
        <f t="shared" si="435"/>
        <v>0</v>
      </c>
      <c r="PK275">
        <f t="shared" si="436"/>
        <v>0</v>
      </c>
      <c r="QC275">
        <f t="shared" si="437"/>
        <v>0</v>
      </c>
      <c r="QL275">
        <f t="shared" si="438"/>
        <v>0</v>
      </c>
    </row>
    <row r="276" spans="64:454" x14ac:dyDescent="0.25">
      <c r="BL276">
        <v>274</v>
      </c>
      <c r="BM276">
        <v>3123.9</v>
      </c>
      <c r="BN276">
        <f t="shared" si="439"/>
        <v>1.2541964601042155</v>
      </c>
      <c r="BO276">
        <f t="shared" si="440"/>
        <v>3048.2167731333984</v>
      </c>
      <c r="BP276">
        <f t="shared" si="416"/>
        <v>5727.9508289414971</v>
      </c>
      <c r="DE276">
        <v>274</v>
      </c>
      <c r="DF276">
        <v>12</v>
      </c>
      <c r="DG276">
        <f t="shared" si="441"/>
        <v>0.71032989279416925</v>
      </c>
      <c r="DH276">
        <f t="shared" si="442"/>
        <v>0</v>
      </c>
      <c r="DI276">
        <f t="shared" si="417"/>
        <v>144</v>
      </c>
      <c r="EX276">
        <v>274</v>
      </c>
      <c r="EY276">
        <v>4</v>
      </c>
      <c r="EZ276">
        <f t="shared" si="443"/>
        <v>0.88225709851685763</v>
      </c>
      <c r="FA276">
        <f t="shared" si="444"/>
        <v>0</v>
      </c>
      <c r="FB276">
        <f t="shared" si="418"/>
        <v>16</v>
      </c>
      <c r="HI276">
        <v>274</v>
      </c>
      <c r="HJ276">
        <v>272</v>
      </c>
      <c r="HK276">
        <f t="shared" si="445"/>
        <v>0.97857142857142854</v>
      </c>
      <c r="HL276">
        <f t="shared" si="446"/>
        <v>0</v>
      </c>
      <c r="HM276">
        <f t="shared" si="419"/>
        <v>73984</v>
      </c>
      <c r="HR276">
        <v>353</v>
      </c>
      <c r="HS276">
        <v>6619.8876177796465</v>
      </c>
      <c r="HT276" t="e">
        <f t="shared" si="447"/>
        <v>#DIV/0!</v>
      </c>
      <c r="HU276" t="e">
        <f t="shared" si="448"/>
        <v>#NUM!</v>
      </c>
      <c r="HV276" t="e">
        <f t="shared" si="420"/>
        <v>#NUM!</v>
      </c>
      <c r="IA276">
        <v>274</v>
      </c>
      <c r="IB276">
        <v>45</v>
      </c>
      <c r="IC276">
        <f t="shared" si="449"/>
        <v>0.4202788556512454</v>
      </c>
      <c r="ID276">
        <f t="shared" si="450"/>
        <v>0</v>
      </c>
      <c r="IE276">
        <f t="shared" si="421"/>
        <v>2025</v>
      </c>
      <c r="IJ276">
        <v>274</v>
      </c>
      <c r="IK276">
        <v>-20.100000000000001</v>
      </c>
      <c r="IL276">
        <f t="shared" si="451"/>
        <v>0.38167538028741327</v>
      </c>
      <c r="IM276">
        <f t="shared" si="452"/>
        <v>0</v>
      </c>
      <c r="IN276">
        <f t="shared" si="422"/>
        <v>404.01000000000005</v>
      </c>
      <c r="KT276">
        <v>274</v>
      </c>
      <c r="KU276">
        <v>-29.209803921568778</v>
      </c>
      <c r="KV276">
        <f t="shared" si="453"/>
        <v>0.57373232404308949</v>
      </c>
      <c r="KW276">
        <f t="shared" si="454"/>
        <v>0</v>
      </c>
      <c r="KX276">
        <f t="shared" si="423"/>
        <v>853.21264513649476</v>
      </c>
      <c r="LC276">
        <v>274</v>
      </c>
      <c r="LD276">
        <v>8</v>
      </c>
      <c r="LE276">
        <f t="shared" si="455"/>
        <v>0.29331314963428412</v>
      </c>
      <c r="LF276">
        <f t="shared" si="456"/>
        <v>0</v>
      </c>
      <c r="LG276">
        <f t="shared" si="424"/>
        <v>64</v>
      </c>
      <c r="LP276">
        <f t="shared" si="425"/>
        <v>0</v>
      </c>
      <c r="LY276">
        <f t="shared" si="426"/>
        <v>0</v>
      </c>
      <c r="MH276">
        <f t="shared" si="427"/>
        <v>0</v>
      </c>
      <c r="MM276">
        <v>274</v>
      </c>
      <c r="MN276">
        <v>2554</v>
      </c>
      <c r="MO276">
        <f t="shared" si="457"/>
        <v>1.2006762020101365</v>
      </c>
      <c r="MP276">
        <f t="shared" si="458"/>
        <v>2406.4244037278004</v>
      </c>
      <c r="MQ276">
        <f t="shared" si="428"/>
        <v>21778.556615095258</v>
      </c>
      <c r="MZ276">
        <f t="shared" si="429"/>
        <v>0</v>
      </c>
      <c r="NI276">
        <f t="shared" si="430"/>
        <v>0</v>
      </c>
      <c r="NR276">
        <f t="shared" si="431"/>
        <v>0</v>
      </c>
      <c r="OA276">
        <f t="shared" si="432"/>
        <v>0</v>
      </c>
      <c r="OF276">
        <v>274</v>
      </c>
      <c r="OG276">
        <f>128-(136)</f>
        <v>-8</v>
      </c>
      <c r="OH276">
        <f t="shared" si="459"/>
        <v>0.35158177410438857</v>
      </c>
      <c r="OI276">
        <f t="shared" si="460"/>
        <v>0</v>
      </c>
      <c r="OJ276">
        <f t="shared" si="433"/>
        <v>64</v>
      </c>
      <c r="OO276">
        <v>274</v>
      </c>
      <c r="OP276">
        <v>0</v>
      </c>
      <c r="OQ276">
        <f t="shared" si="461"/>
        <v>0.36320867268920143</v>
      </c>
      <c r="OR276">
        <f t="shared" si="462"/>
        <v>0</v>
      </c>
      <c r="OS276">
        <f t="shared" si="434"/>
        <v>0</v>
      </c>
      <c r="PB276">
        <f t="shared" si="435"/>
        <v>0</v>
      </c>
      <c r="PK276">
        <f t="shared" si="436"/>
        <v>0</v>
      </c>
      <c r="QC276">
        <f t="shared" si="437"/>
        <v>0</v>
      </c>
      <c r="QL276">
        <f t="shared" si="438"/>
        <v>0</v>
      </c>
    </row>
    <row r="277" spans="64:454" x14ac:dyDescent="0.25">
      <c r="BL277">
        <v>275</v>
      </c>
      <c r="BM277">
        <v>3183.9</v>
      </c>
      <c r="BN277">
        <f t="shared" si="439"/>
        <v>1.2587738194476616</v>
      </c>
      <c r="BO277">
        <f t="shared" si="440"/>
        <v>3103.1065364354945</v>
      </c>
      <c r="BP277">
        <f t="shared" si="416"/>
        <v>6527.5837547490937</v>
      </c>
      <c r="DE277">
        <v>275</v>
      </c>
      <c r="DF277">
        <v>12</v>
      </c>
      <c r="DG277">
        <f t="shared" si="441"/>
        <v>0.71292233765838153</v>
      </c>
      <c r="DH277">
        <f t="shared" si="442"/>
        <v>0</v>
      </c>
      <c r="DI277">
        <f t="shared" si="417"/>
        <v>144</v>
      </c>
      <c r="EX277">
        <v>275</v>
      </c>
      <c r="EY277">
        <v>8</v>
      </c>
      <c r="EZ277">
        <f t="shared" si="443"/>
        <v>0.88547701493480235</v>
      </c>
      <c r="FA277">
        <f t="shared" si="444"/>
        <v>0</v>
      </c>
      <c r="FB277">
        <f t="shared" si="418"/>
        <v>64</v>
      </c>
      <c r="HI277">
        <v>275</v>
      </c>
      <c r="HJ277">
        <v>280</v>
      </c>
      <c r="HK277">
        <f t="shared" si="445"/>
        <v>0.9821428571428571</v>
      </c>
      <c r="HL277">
        <f t="shared" si="446"/>
        <v>0</v>
      </c>
      <c r="HM277">
        <f t="shared" si="419"/>
        <v>78400</v>
      </c>
      <c r="HR277">
        <v>354</v>
      </c>
      <c r="HS277">
        <v>6768.650759529497</v>
      </c>
      <c r="HT277" t="e">
        <f t="shared" si="447"/>
        <v>#DIV/0!</v>
      </c>
      <c r="HU277" t="e">
        <f t="shared" si="448"/>
        <v>#NUM!</v>
      </c>
      <c r="HV277" t="e">
        <f t="shared" si="420"/>
        <v>#NUM!</v>
      </c>
      <c r="IA277">
        <v>275</v>
      </c>
      <c r="IB277">
        <v>8</v>
      </c>
      <c r="IC277">
        <f t="shared" si="449"/>
        <v>0.42181272008792875</v>
      </c>
      <c r="ID277">
        <f t="shared" si="450"/>
        <v>0</v>
      </c>
      <c r="IE277">
        <f t="shared" si="421"/>
        <v>64</v>
      </c>
      <c r="IJ277">
        <v>275</v>
      </c>
      <c r="IK277">
        <v>175.8</v>
      </c>
      <c r="IL277">
        <f t="shared" si="451"/>
        <v>0.38306835612787826</v>
      </c>
      <c r="IM277">
        <f t="shared" si="452"/>
        <v>0</v>
      </c>
      <c r="IN277">
        <f t="shared" si="422"/>
        <v>30905.640000000003</v>
      </c>
      <c r="KT277">
        <v>275</v>
      </c>
      <c r="KU277">
        <v>58.590196078431219</v>
      </c>
      <c r="KV277">
        <f t="shared" si="453"/>
        <v>0.5758262376344877</v>
      </c>
      <c r="KW277">
        <f t="shared" si="454"/>
        <v>0</v>
      </c>
      <c r="KX277">
        <f t="shared" si="423"/>
        <v>3432.8110765090169</v>
      </c>
      <c r="LC277">
        <v>275</v>
      </c>
      <c r="LD277">
        <v>13</v>
      </c>
      <c r="LE277">
        <f t="shared" si="455"/>
        <v>0.29438363558185454</v>
      </c>
      <c r="LF277">
        <f t="shared" si="456"/>
        <v>0</v>
      </c>
      <c r="LG277">
        <f t="shared" si="424"/>
        <v>169</v>
      </c>
      <c r="LP277">
        <f t="shared" si="425"/>
        <v>0</v>
      </c>
      <c r="LY277">
        <f t="shared" si="426"/>
        <v>0</v>
      </c>
      <c r="MH277">
        <f t="shared" si="427"/>
        <v>0</v>
      </c>
      <c r="MM277">
        <v>275</v>
      </c>
      <c r="MN277">
        <v>2534</v>
      </c>
      <c r="MO277">
        <f t="shared" si="457"/>
        <v>1.20505823194448</v>
      </c>
      <c r="MP277">
        <f t="shared" si="458"/>
        <v>2458.9718591123578</v>
      </c>
      <c r="MQ277">
        <f t="shared" si="428"/>
        <v>5629.2219250558819</v>
      </c>
      <c r="MZ277">
        <f t="shared" si="429"/>
        <v>0</v>
      </c>
      <c r="NI277">
        <f t="shared" si="430"/>
        <v>0</v>
      </c>
      <c r="NR277">
        <f t="shared" si="431"/>
        <v>0</v>
      </c>
      <c r="OA277">
        <f t="shared" si="432"/>
        <v>0</v>
      </c>
      <c r="OF277">
        <v>275</v>
      </c>
      <c r="OG277">
        <f>124-(136)</f>
        <v>-12</v>
      </c>
      <c r="OH277">
        <f t="shared" si="459"/>
        <v>0.35286491926535352</v>
      </c>
      <c r="OI277">
        <f t="shared" si="460"/>
        <v>0</v>
      </c>
      <c r="OJ277">
        <f t="shared" si="433"/>
        <v>144</v>
      </c>
      <c r="OO277">
        <v>275</v>
      </c>
      <c r="OP277">
        <v>0</v>
      </c>
      <c r="OQ277">
        <f t="shared" si="461"/>
        <v>0.36453425178660726</v>
      </c>
      <c r="OR277">
        <f t="shared" si="462"/>
        <v>0</v>
      </c>
      <c r="OS277">
        <f t="shared" si="434"/>
        <v>0</v>
      </c>
      <c r="PB277">
        <f t="shared" si="435"/>
        <v>0</v>
      </c>
      <c r="PK277">
        <f t="shared" si="436"/>
        <v>0</v>
      </c>
      <c r="QC277">
        <f t="shared" si="437"/>
        <v>0</v>
      </c>
      <c r="QL277">
        <f t="shared" si="438"/>
        <v>0</v>
      </c>
    </row>
    <row r="278" spans="64:454" x14ac:dyDescent="0.25">
      <c r="BL278">
        <v>276</v>
      </c>
      <c r="BM278">
        <v>3253.9</v>
      </c>
      <c r="BN278">
        <f t="shared" si="439"/>
        <v>1.2633511787911076</v>
      </c>
      <c r="BO278">
        <f t="shared" si="440"/>
        <v>3157.9962997375906</v>
      </c>
      <c r="BP278">
        <f t="shared" si="416"/>
        <v>9197.5197240220896</v>
      </c>
      <c r="DE278">
        <v>276</v>
      </c>
      <c r="DF278">
        <v>12</v>
      </c>
      <c r="DG278">
        <f t="shared" si="441"/>
        <v>0.71551478252259382</v>
      </c>
      <c r="DH278">
        <f t="shared" si="442"/>
        <v>0</v>
      </c>
      <c r="DI278">
        <f t="shared" si="417"/>
        <v>144</v>
      </c>
      <c r="EX278">
        <v>276</v>
      </c>
      <c r="EY278">
        <v>4</v>
      </c>
      <c r="EZ278">
        <f t="shared" si="443"/>
        <v>0.88869693135274708</v>
      </c>
      <c r="FA278">
        <f t="shared" si="444"/>
        <v>0</v>
      </c>
      <c r="FB278">
        <f t="shared" si="418"/>
        <v>16</v>
      </c>
      <c r="HI278">
        <v>276</v>
      </c>
      <c r="HJ278">
        <v>292</v>
      </c>
      <c r="HK278">
        <f t="shared" si="445"/>
        <v>0.98571428571428577</v>
      </c>
      <c r="HL278">
        <f t="shared" si="446"/>
        <v>0</v>
      </c>
      <c r="HM278">
        <f t="shared" si="419"/>
        <v>85264</v>
      </c>
      <c r="HR278">
        <v>355</v>
      </c>
      <c r="HS278">
        <v>6802.4139012793476</v>
      </c>
      <c r="HT278" t="e">
        <f t="shared" si="447"/>
        <v>#DIV/0!</v>
      </c>
      <c r="HU278" t="e">
        <f t="shared" si="448"/>
        <v>#NUM!</v>
      </c>
      <c r="HV278" t="e">
        <f t="shared" si="420"/>
        <v>#NUM!</v>
      </c>
      <c r="IA278">
        <v>276</v>
      </c>
      <c r="IB278">
        <v>0</v>
      </c>
      <c r="IC278">
        <f t="shared" si="449"/>
        <v>0.42334658452461216</v>
      </c>
      <c r="ID278">
        <f t="shared" si="450"/>
        <v>0</v>
      </c>
      <c r="IE278">
        <f t="shared" si="421"/>
        <v>0</v>
      </c>
      <c r="IJ278">
        <v>276</v>
      </c>
      <c r="IK278">
        <v>-24.1</v>
      </c>
      <c r="IL278">
        <f t="shared" si="451"/>
        <v>0.38446133196834331</v>
      </c>
      <c r="IM278">
        <f t="shared" si="452"/>
        <v>0</v>
      </c>
      <c r="IN278">
        <f t="shared" si="422"/>
        <v>580.81000000000006</v>
      </c>
      <c r="KT278">
        <v>276</v>
      </c>
      <c r="KU278">
        <v>2.5901960784312195</v>
      </c>
      <c r="KV278">
        <f t="shared" si="453"/>
        <v>0.5779201512258858</v>
      </c>
      <c r="KW278">
        <f t="shared" si="454"/>
        <v>0</v>
      </c>
      <c r="KX278">
        <f t="shared" si="423"/>
        <v>6.7091157247204682</v>
      </c>
      <c r="LC278">
        <v>276</v>
      </c>
      <c r="LD278">
        <v>21</v>
      </c>
      <c r="LE278">
        <f t="shared" si="455"/>
        <v>0.29545412152942491</v>
      </c>
      <c r="LF278">
        <f t="shared" si="456"/>
        <v>0</v>
      </c>
      <c r="LG278">
        <f t="shared" si="424"/>
        <v>441</v>
      </c>
      <c r="LP278">
        <f t="shared" si="425"/>
        <v>0</v>
      </c>
      <c r="LY278">
        <f t="shared" si="426"/>
        <v>0</v>
      </c>
      <c r="MH278">
        <f t="shared" si="427"/>
        <v>0</v>
      </c>
      <c r="MM278">
        <v>276</v>
      </c>
      <c r="MN278">
        <v>2604</v>
      </c>
      <c r="MO278">
        <f t="shared" si="457"/>
        <v>1.2094402618788236</v>
      </c>
      <c r="MP278">
        <f t="shared" si="458"/>
        <v>2511.5193144969153</v>
      </c>
      <c r="MQ278">
        <f t="shared" si="428"/>
        <v>8552.6771911204632</v>
      </c>
      <c r="MZ278">
        <f t="shared" si="429"/>
        <v>0</v>
      </c>
      <c r="NI278">
        <f t="shared" si="430"/>
        <v>0</v>
      </c>
      <c r="NR278">
        <f t="shared" si="431"/>
        <v>0</v>
      </c>
      <c r="OA278">
        <f t="shared" si="432"/>
        <v>0</v>
      </c>
      <c r="OF278">
        <v>276</v>
      </c>
      <c r="OG278">
        <f>144-(136)</f>
        <v>8</v>
      </c>
      <c r="OH278">
        <f t="shared" si="459"/>
        <v>0.35414806442631841</v>
      </c>
      <c r="OI278">
        <f t="shared" si="460"/>
        <v>0</v>
      </c>
      <c r="OJ278">
        <f t="shared" si="433"/>
        <v>64</v>
      </c>
      <c r="OO278">
        <v>276</v>
      </c>
      <c r="OP278">
        <v>0</v>
      </c>
      <c r="OQ278">
        <f t="shared" si="461"/>
        <v>0.36585983088401308</v>
      </c>
      <c r="OR278">
        <f t="shared" si="462"/>
        <v>0</v>
      </c>
      <c r="OS278">
        <f t="shared" si="434"/>
        <v>0</v>
      </c>
      <c r="PB278">
        <f t="shared" si="435"/>
        <v>0</v>
      </c>
      <c r="PK278">
        <f t="shared" si="436"/>
        <v>0</v>
      </c>
      <c r="QC278">
        <f t="shared" si="437"/>
        <v>0</v>
      </c>
      <c r="QL278">
        <f t="shared" si="438"/>
        <v>0</v>
      </c>
    </row>
    <row r="279" spans="64:454" x14ac:dyDescent="0.25">
      <c r="BL279">
        <v>277</v>
      </c>
      <c r="BM279">
        <v>3373.9</v>
      </c>
      <c r="BN279">
        <f t="shared" si="439"/>
        <v>1.2679285381345535</v>
      </c>
      <c r="BO279">
        <f t="shared" si="440"/>
        <v>3212.8860630396866</v>
      </c>
      <c r="BP279">
        <f t="shared" si="416"/>
        <v>25925.487895459795</v>
      </c>
      <c r="DE279">
        <v>277</v>
      </c>
      <c r="DF279">
        <v>12</v>
      </c>
      <c r="DG279">
        <f t="shared" si="441"/>
        <v>0.7181072273868061</v>
      </c>
      <c r="DH279">
        <f t="shared" si="442"/>
        <v>0</v>
      </c>
      <c r="DI279">
        <f t="shared" si="417"/>
        <v>144</v>
      </c>
      <c r="EX279">
        <v>277</v>
      </c>
      <c r="EY279">
        <v>8</v>
      </c>
      <c r="EZ279">
        <f t="shared" si="443"/>
        <v>0.8919168477706918</v>
      </c>
      <c r="FA279">
        <f t="shared" si="444"/>
        <v>0</v>
      </c>
      <c r="FB279">
        <f t="shared" si="418"/>
        <v>64</v>
      </c>
      <c r="HI279">
        <v>277</v>
      </c>
      <c r="HJ279">
        <v>304</v>
      </c>
      <c r="HK279">
        <f t="shared" si="445"/>
        <v>0.98928571428571432</v>
      </c>
      <c r="HL279">
        <f t="shared" si="446"/>
        <v>0</v>
      </c>
      <c r="HM279">
        <f t="shared" si="419"/>
        <v>92416</v>
      </c>
      <c r="HR279">
        <v>356</v>
      </c>
      <c r="HS279">
        <v>6871.1770430291981</v>
      </c>
      <c r="HT279" t="e">
        <f t="shared" si="447"/>
        <v>#DIV/0!</v>
      </c>
      <c r="HU279" t="e">
        <f t="shared" si="448"/>
        <v>#NUM!</v>
      </c>
      <c r="HV279" t="e">
        <f t="shared" si="420"/>
        <v>#NUM!</v>
      </c>
      <c r="IA279">
        <v>277</v>
      </c>
      <c r="IB279">
        <v>4</v>
      </c>
      <c r="IC279">
        <f t="shared" si="449"/>
        <v>0.42488044896129551</v>
      </c>
      <c r="ID279">
        <f t="shared" si="450"/>
        <v>0</v>
      </c>
      <c r="IE279">
        <f t="shared" si="421"/>
        <v>16</v>
      </c>
      <c r="IJ279">
        <v>277</v>
      </c>
      <c r="IK279">
        <v>-4.1000000000000085</v>
      </c>
      <c r="IL279">
        <f t="shared" si="451"/>
        <v>0.38585430780880831</v>
      </c>
      <c r="IM279">
        <f t="shared" si="452"/>
        <v>0</v>
      </c>
      <c r="IN279">
        <f t="shared" si="422"/>
        <v>16.81000000000007</v>
      </c>
      <c r="KT279">
        <v>277</v>
      </c>
      <c r="KU279">
        <v>-29.209803921568778</v>
      </c>
      <c r="KV279">
        <f t="shared" si="453"/>
        <v>0.5800140648172839</v>
      </c>
      <c r="KW279">
        <f t="shared" si="454"/>
        <v>0</v>
      </c>
      <c r="KX279">
        <f t="shared" si="423"/>
        <v>853.21264513649476</v>
      </c>
      <c r="LC279">
        <v>277</v>
      </c>
      <c r="LD279">
        <v>96</v>
      </c>
      <c r="LE279">
        <f t="shared" si="455"/>
        <v>0.29652460747699527</v>
      </c>
      <c r="LF279">
        <f t="shared" si="456"/>
        <v>0</v>
      </c>
      <c r="LG279">
        <f t="shared" si="424"/>
        <v>9216</v>
      </c>
      <c r="LP279">
        <f t="shared" si="425"/>
        <v>0</v>
      </c>
      <c r="LY279">
        <f t="shared" si="426"/>
        <v>0</v>
      </c>
      <c r="MH279">
        <f t="shared" si="427"/>
        <v>0</v>
      </c>
      <c r="MM279">
        <v>277</v>
      </c>
      <c r="MN279">
        <v>2644</v>
      </c>
      <c r="MO279">
        <f t="shared" si="457"/>
        <v>1.2138222918131671</v>
      </c>
      <c r="MP279">
        <f t="shared" si="458"/>
        <v>2564.0667698814727</v>
      </c>
      <c r="MQ279">
        <f t="shared" si="428"/>
        <v>6389.3212771814342</v>
      </c>
      <c r="MZ279">
        <f t="shared" si="429"/>
        <v>0</v>
      </c>
      <c r="NI279">
        <f t="shared" si="430"/>
        <v>0</v>
      </c>
      <c r="NR279">
        <f t="shared" si="431"/>
        <v>0</v>
      </c>
      <c r="OA279">
        <f t="shared" si="432"/>
        <v>0</v>
      </c>
      <c r="OF279">
        <v>277</v>
      </c>
      <c r="OG279">
        <f>128-(136)</f>
        <v>-8</v>
      </c>
      <c r="OH279">
        <f t="shared" si="459"/>
        <v>0.35543120958728336</v>
      </c>
      <c r="OI279">
        <f t="shared" si="460"/>
        <v>0</v>
      </c>
      <c r="OJ279">
        <f t="shared" si="433"/>
        <v>64</v>
      </c>
      <c r="OO279">
        <v>277</v>
      </c>
      <c r="OP279">
        <v>0</v>
      </c>
      <c r="OQ279">
        <f t="shared" si="461"/>
        <v>0.36718540998141896</v>
      </c>
      <c r="OR279">
        <f t="shared" si="462"/>
        <v>0</v>
      </c>
      <c r="OS279">
        <f t="shared" si="434"/>
        <v>0</v>
      </c>
      <c r="PB279">
        <f t="shared" si="435"/>
        <v>0</v>
      </c>
      <c r="PK279">
        <f t="shared" si="436"/>
        <v>0</v>
      </c>
      <c r="QC279">
        <f t="shared" si="437"/>
        <v>0</v>
      </c>
      <c r="QL279">
        <f t="shared" si="438"/>
        <v>0</v>
      </c>
    </row>
    <row r="280" spans="64:454" x14ac:dyDescent="0.25">
      <c r="BL280">
        <v>278</v>
      </c>
      <c r="BM280">
        <v>3473.9</v>
      </c>
      <c r="BN280">
        <f t="shared" si="439"/>
        <v>1.2725058974779997</v>
      </c>
      <c r="BO280">
        <f t="shared" si="440"/>
        <v>3267.7758263417827</v>
      </c>
      <c r="BP280">
        <f t="shared" si="416"/>
        <v>42487.174966282961</v>
      </c>
      <c r="DE280">
        <v>278</v>
      </c>
      <c r="DF280">
        <v>16</v>
      </c>
      <c r="DG280">
        <f t="shared" si="441"/>
        <v>0.7206996722510185</v>
      </c>
      <c r="DH280">
        <f t="shared" si="442"/>
        <v>0</v>
      </c>
      <c r="DI280">
        <f t="shared" si="417"/>
        <v>256</v>
      </c>
      <c r="EX280">
        <v>278</v>
      </c>
      <c r="EY280">
        <v>4</v>
      </c>
      <c r="EZ280">
        <f t="shared" si="443"/>
        <v>0.89513676418863652</v>
      </c>
      <c r="FA280">
        <f t="shared" si="444"/>
        <v>0</v>
      </c>
      <c r="FB280">
        <f t="shared" si="418"/>
        <v>16</v>
      </c>
      <c r="HI280">
        <v>278</v>
      </c>
      <c r="HJ280">
        <v>317</v>
      </c>
      <c r="HK280">
        <f t="shared" si="445"/>
        <v>0.99285714285714288</v>
      </c>
      <c r="HL280">
        <f t="shared" si="446"/>
        <v>0</v>
      </c>
      <c r="HM280">
        <f t="shared" si="419"/>
        <v>100489</v>
      </c>
      <c r="HR280">
        <v>357</v>
      </c>
      <c r="HS280">
        <v>6919.9401847790505</v>
      </c>
      <c r="HT280" t="e">
        <f t="shared" si="447"/>
        <v>#DIV/0!</v>
      </c>
      <c r="HU280" t="e">
        <f t="shared" si="448"/>
        <v>#NUM!</v>
      </c>
      <c r="HV280" t="e">
        <f t="shared" si="420"/>
        <v>#NUM!</v>
      </c>
      <c r="IA280">
        <v>278</v>
      </c>
      <c r="IB280">
        <v>20</v>
      </c>
      <c r="IC280">
        <f t="shared" si="449"/>
        <v>0.42641431339797892</v>
      </c>
      <c r="ID280">
        <f t="shared" si="450"/>
        <v>0</v>
      </c>
      <c r="IE280">
        <f t="shared" si="421"/>
        <v>400</v>
      </c>
      <c r="IJ280">
        <v>278</v>
      </c>
      <c r="IK280">
        <v>-28.1</v>
      </c>
      <c r="IL280">
        <f t="shared" si="451"/>
        <v>0.3872472836492733</v>
      </c>
      <c r="IM280">
        <f t="shared" si="452"/>
        <v>0</v>
      </c>
      <c r="IN280">
        <f t="shared" si="422"/>
        <v>789.61000000000013</v>
      </c>
      <c r="KT280">
        <v>278</v>
      </c>
      <c r="KU280">
        <v>-29.209803921568778</v>
      </c>
      <c r="KV280">
        <f t="shared" si="453"/>
        <v>0.58210797840868211</v>
      </c>
      <c r="KW280">
        <f t="shared" si="454"/>
        <v>0</v>
      </c>
      <c r="KX280">
        <f t="shared" si="423"/>
        <v>853.21264513649476</v>
      </c>
      <c r="LC280">
        <v>278</v>
      </c>
      <c r="LD280">
        <v>21</v>
      </c>
      <c r="LE280">
        <f t="shared" si="455"/>
        <v>0.29759509342456569</v>
      </c>
      <c r="LF280">
        <f t="shared" si="456"/>
        <v>0</v>
      </c>
      <c r="LG280">
        <f t="shared" si="424"/>
        <v>441</v>
      </c>
      <c r="LP280">
        <f t="shared" si="425"/>
        <v>0</v>
      </c>
      <c r="LY280">
        <f t="shared" si="426"/>
        <v>0</v>
      </c>
      <c r="MH280">
        <f t="shared" si="427"/>
        <v>0</v>
      </c>
      <c r="MM280">
        <v>278</v>
      </c>
      <c r="MN280">
        <v>2694</v>
      </c>
      <c r="MO280">
        <f t="shared" si="457"/>
        <v>1.2182043217475107</v>
      </c>
      <c r="MP280">
        <f t="shared" si="458"/>
        <v>2616.6142252660302</v>
      </c>
      <c r="MQ280">
        <f t="shared" si="428"/>
        <v>5988.5581311767201</v>
      </c>
      <c r="MZ280">
        <f t="shared" si="429"/>
        <v>0</v>
      </c>
      <c r="NI280">
        <f t="shared" si="430"/>
        <v>0</v>
      </c>
      <c r="NR280">
        <f t="shared" si="431"/>
        <v>0</v>
      </c>
      <c r="OA280">
        <f t="shared" si="432"/>
        <v>0</v>
      </c>
      <c r="OF280">
        <v>278</v>
      </c>
      <c r="OG280">
        <f>132-(136)</f>
        <v>-4</v>
      </c>
      <c r="OH280">
        <f t="shared" si="459"/>
        <v>0.35671435474824825</v>
      </c>
      <c r="OI280">
        <f t="shared" si="460"/>
        <v>0</v>
      </c>
      <c r="OJ280">
        <f t="shared" si="433"/>
        <v>16</v>
      </c>
      <c r="OO280">
        <v>278</v>
      </c>
      <c r="OP280">
        <v>0</v>
      </c>
      <c r="OQ280">
        <f t="shared" si="461"/>
        <v>0.36851098907882479</v>
      </c>
      <c r="OR280">
        <f t="shared" si="462"/>
        <v>0</v>
      </c>
      <c r="OS280">
        <f t="shared" si="434"/>
        <v>0</v>
      </c>
      <c r="PB280">
        <f t="shared" si="435"/>
        <v>0</v>
      </c>
      <c r="PK280">
        <f t="shared" si="436"/>
        <v>0</v>
      </c>
      <c r="QC280">
        <f t="shared" si="437"/>
        <v>0</v>
      </c>
      <c r="QL280">
        <f t="shared" si="438"/>
        <v>0</v>
      </c>
    </row>
    <row r="281" spans="64:454" x14ac:dyDescent="0.25">
      <c r="BL281">
        <v>279</v>
      </c>
      <c r="BM281">
        <v>3533.9</v>
      </c>
      <c r="BN281">
        <f t="shared" si="439"/>
        <v>1.2770832568214456</v>
      </c>
      <c r="BO281">
        <f t="shared" si="440"/>
        <v>3322.6655896438788</v>
      </c>
      <c r="BP281">
        <f t="shared" si="416"/>
        <v>44619.976118498249</v>
      </c>
      <c r="DE281">
        <v>279</v>
      </c>
      <c r="DF281">
        <v>12</v>
      </c>
      <c r="DG281">
        <f t="shared" si="441"/>
        <v>0.72329211711523078</v>
      </c>
      <c r="DH281">
        <f t="shared" si="442"/>
        <v>0</v>
      </c>
      <c r="DI281">
        <f t="shared" si="417"/>
        <v>144</v>
      </c>
      <c r="EX281">
        <v>279</v>
      </c>
      <c r="EY281">
        <v>8</v>
      </c>
      <c r="EZ281">
        <f t="shared" si="443"/>
        <v>0.89835668060658125</v>
      </c>
      <c r="FA281">
        <f t="shared" si="444"/>
        <v>0</v>
      </c>
      <c r="FB281">
        <f t="shared" si="418"/>
        <v>64</v>
      </c>
      <c r="HI281">
        <v>279</v>
      </c>
      <c r="HJ281">
        <v>329</v>
      </c>
      <c r="HK281">
        <f t="shared" si="445"/>
        <v>0.99642857142857144</v>
      </c>
      <c r="HL281">
        <f t="shared" si="446"/>
        <v>0</v>
      </c>
      <c r="HM281">
        <f t="shared" si="419"/>
        <v>108241</v>
      </c>
      <c r="HR281">
        <v>358</v>
      </c>
      <c r="HS281">
        <v>6968.703326528901</v>
      </c>
      <c r="HT281" t="e">
        <f t="shared" si="447"/>
        <v>#DIV/0!</v>
      </c>
      <c r="HU281" t="e">
        <f t="shared" si="448"/>
        <v>#NUM!</v>
      </c>
      <c r="HV281" t="e">
        <f t="shared" si="420"/>
        <v>#NUM!</v>
      </c>
      <c r="IA281">
        <v>279</v>
      </c>
      <c r="IB281">
        <v>12</v>
      </c>
      <c r="IC281">
        <f t="shared" si="449"/>
        <v>0.42794817783466227</v>
      </c>
      <c r="ID281">
        <f t="shared" si="450"/>
        <v>0</v>
      </c>
      <c r="IE281">
        <f t="shared" si="421"/>
        <v>144</v>
      </c>
      <c r="IJ281">
        <v>279</v>
      </c>
      <c r="IK281">
        <v>-16.100000000000001</v>
      </c>
      <c r="IL281">
        <f t="shared" si="451"/>
        <v>0.38864025948973835</v>
      </c>
      <c r="IM281">
        <f t="shared" si="452"/>
        <v>0</v>
      </c>
      <c r="IN281">
        <f t="shared" si="422"/>
        <v>259.21000000000004</v>
      </c>
      <c r="KT281">
        <v>279</v>
      </c>
      <c r="KU281">
        <v>34.590196078431219</v>
      </c>
      <c r="KV281">
        <f t="shared" si="453"/>
        <v>0.58420189200008021</v>
      </c>
      <c r="KW281">
        <f t="shared" si="454"/>
        <v>0</v>
      </c>
      <c r="KX281">
        <f t="shared" si="423"/>
        <v>1196.4816647443186</v>
      </c>
      <c r="LC281">
        <v>279</v>
      </c>
      <c r="LD281">
        <v>41</v>
      </c>
      <c r="LE281">
        <f t="shared" si="455"/>
        <v>0.29866557937213606</v>
      </c>
      <c r="LF281">
        <f t="shared" si="456"/>
        <v>0</v>
      </c>
      <c r="LG281">
        <f t="shared" si="424"/>
        <v>1681</v>
      </c>
      <c r="LP281">
        <f t="shared" si="425"/>
        <v>0</v>
      </c>
      <c r="LY281">
        <f t="shared" si="426"/>
        <v>0</v>
      </c>
      <c r="MH281">
        <f t="shared" si="427"/>
        <v>0</v>
      </c>
      <c r="MM281">
        <v>279</v>
      </c>
      <c r="MN281">
        <v>2794</v>
      </c>
      <c r="MO281">
        <f t="shared" si="457"/>
        <v>1.2225863516818543</v>
      </c>
      <c r="MP281">
        <f t="shared" si="458"/>
        <v>2669.1616806505876</v>
      </c>
      <c r="MQ281">
        <f t="shared" si="428"/>
        <v>15584.605977985864</v>
      </c>
      <c r="MZ281">
        <f t="shared" si="429"/>
        <v>0</v>
      </c>
      <c r="NI281">
        <f t="shared" si="430"/>
        <v>0</v>
      </c>
      <c r="NR281">
        <f t="shared" si="431"/>
        <v>0</v>
      </c>
      <c r="OA281">
        <f t="shared" si="432"/>
        <v>0</v>
      </c>
      <c r="OF281">
        <v>279</v>
      </c>
      <c r="OG281">
        <f>128-(136)</f>
        <v>-8</v>
      </c>
      <c r="OH281">
        <f t="shared" si="459"/>
        <v>0.3579974999092132</v>
      </c>
      <c r="OI281">
        <f t="shared" si="460"/>
        <v>0</v>
      </c>
      <c r="OJ281">
        <f t="shared" si="433"/>
        <v>64</v>
      </c>
      <c r="OO281">
        <v>279</v>
      </c>
      <c r="OP281">
        <v>0</v>
      </c>
      <c r="OQ281">
        <f t="shared" si="461"/>
        <v>0.36983656817623062</v>
      </c>
      <c r="OR281">
        <f t="shared" si="462"/>
        <v>0</v>
      </c>
      <c r="OS281">
        <f t="shared" si="434"/>
        <v>0</v>
      </c>
      <c r="PB281">
        <f t="shared" si="435"/>
        <v>0</v>
      </c>
      <c r="PK281">
        <f t="shared" si="436"/>
        <v>0</v>
      </c>
      <c r="QC281">
        <f t="shared" si="437"/>
        <v>0</v>
      </c>
      <c r="QL281">
        <f t="shared" si="438"/>
        <v>0</v>
      </c>
    </row>
    <row r="282" spans="64:454" x14ac:dyDescent="0.25">
      <c r="BL282">
        <v>280</v>
      </c>
      <c r="BM282">
        <v>3633.9</v>
      </c>
      <c r="BN282">
        <f t="shared" si="439"/>
        <v>1.2816606161648918</v>
      </c>
      <c r="BO282">
        <f t="shared" si="440"/>
        <v>3377.5553529459753</v>
      </c>
      <c r="BP282">
        <f t="shared" si="416"/>
        <v>65712.578073252545</v>
      </c>
      <c r="DE282">
        <v>280</v>
      </c>
      <c r="DF282">
        <v>12</v>
      </c>
      <c r="DG282">
        <f t="shared" si="441"/>
        <v>0.72588456197944307</v>
      </c>
      <c r="DH282">
        <f t="shared" si="442"/>
        <v>0</v>
      </c>
      <c r="DI282">
        <f t="shared" si="417"/>
        <v>144</v>
      </c>
      <c r="EX282">
        <v>280</v>
      </c>
      <c r="EY282">
        <v>4</v>
      </c>
      <c r="EZ282">
        <f t="shared" si="443"/>
        <v>0.90157659702452597</v>
      </c>
      <c r="FA282">
        <f t="shared" si="444"/>
        <v>0</v>
      </c>
      <c r="FB282">
        <f t="shared" si="418"/>
        <v>16</v>
      </c>
      <c r="HI282">
        <v>280</v>
      </c>
      <c r="HJ282">
        <v>342</v>
      </c>
      <c r="HK282">
        <f t="shared" si="445"/>
        <v>1</v>
      </c>
      <c r="HL282">
        <f t="shared" si="446"/>
        <v>0</v>
      </c>
      <c r="HM282">
        <f t="shared" si="419"/>
        <v>116964</v>
      </c>
      <c r="HR282">
        <v>358.15</v>
      </c>
      <c r="HS282">
        <v>6993.7677977913772</v>
      </c>
      <c r="HT282" t="e">
        <f t="shared" si="447"/>
        <v>#DIV/0!</v>
      </c>
      <c r="HU282" t="e">
        <f t="shared" si="448"/>
        <v>#NUM!</v>
      </c>
      <c r="HV282" t="e">
        <f t="shared" si="420"/>
        <v>#NUM!</v>
      </c>
      <c r="IA282">
        <v>280</v>
      </c>
      <c r="IB282">
        <v>4</v>
      </c>
      <c r="IC282">
        <f t="shared" si="449"/>
        <v>0.42948204227134562</v>
      </c>
      <c r="ID282">
        <f t="shared" si="450"/>
        <v>0</v>
      </c>
      <c r="IE282">
        <f t="shared" si="421"/>
        <v>16</v>
      </c>
      <c r="IJ282">
        <v>280</v>
      </c>
      <c r="IK282">
        <v>83.8</v>
      </c>
      <c r="IL282">
        <f t="shared" si="451"/>
        <v>0.39003323533020334</v>
      </c>
      <c r="IM282">
        <f t="shared" si="452"/>
        <v>0</v>
      </c>
      <c r="IN282">
        <f t="shared" si="422"/>
        <v>7022.44</v>
      </c>
      <c r="KT282">
        <v>280</v>
      </c>
      <c r="KU282">
        <v>10.590196078431219</v>
      </c>
      <c r="KV282">
        <f t="shared" si="453"/>
        <v>0.58629580559147831</v>
      </c>
      <c r="KW282">
        <f t="shared" si="454"/>
        <v>0</v>
      </c>
      <c r="KX282">
        <f t="shared" si="423"/>
        <v>112.15225297961997</v>
      </c>
      <c r="LC282">
        <v>280</v>
      </c>
      <c r="LD282">
        <v>4</v>
      </c>
      <c r="LE282">
        <f t="shared" si="455"/>
        <v>0.29973606531970642</v>
      </c>
      <c r="LF282">
        <f t="shared" si="456"/>
        <v>0</v>
      </c>
      <c r="LG282">
        <f t="shared" si="424"/>
        <v>16</v>
      </c>
      <c r="LP282">
        <f t="shared" si="425"/>
        <v>0</v>
      </c>
      <c r="LY282">
        <f t="shared" si="426"/>
        <v>0</v>
      </c>
      <c r="MH282">
        <f t="shared" si="427"/>
        <v>0</v>
      </c>
      <c r="MM282">
        <v>280</v>
      </c>
      <c r="MN282">
        <v>2874</v>
      </c>
      <c r="MO282">
        <f t="shared" si="457"/>
        <v>1.2269683816161978</v>
      </c>
      <c r="MP282">
        <f t="shared" si="458"/>
        <v>2721.7091360351451</v>
      </c>
      <c r="MQ282">
        <f t="shared" si="428"/>
        <v>23192.507247161942</v>
      </c>
      <c r="MZ282">
        <f t="shared" si="429"/>
        <v>0</v>
      </c>
      <c r="NI282">
        <f t="shared" si="430"/>
        <v>0</v>
      </c>
      <c r="NR282">
        <f t="shared" si="431"/>
        <v>0</v>
      </c>
      <c r="OA282">
        <f t="shared" si="432"/>
        <v>0</v>
      </c>
      <c r="OF282">
        <v>280</v>
      </c>
      <c r="OG282">
        <f>132-(136)</f>
        <v>-4</v>
      </c>
      <c r="OH282">
        <f t="shared" si="459"/>
        <v>0.3592806450701781</v>
      </c>
      <c r="OI282">
        <f t="shared" si="460"/>
        <v>0</v>
      </c>
      <c r="OJ282">
        <f t="shared" si="433"/>
        <v>16</v>
      </c>
      <c r="OO282">
        <v>280</v>
      </c>
      <c r="OP282">
        <v>0</v>
      </c>
      <c r="OQ282">
        <f t="shared" si="461"/>
        <v>0.37116214727363644</v>
      </c>
      <c r="OR282">
        <f t="shared" si="462"/>
        <v>0</v>
      </c>
      <c r="OS282">
        <f t="shared" si="434"/>
        <v>0</v>
      </c>
      <c r="PB282">
        <f t="shared" si="435"/>
        <v>0</v>
      </c>
      <c r="PK282">
        <f t="shared" si="436"/>
        <v>0</v>
      </c>
      <c r="QC282">
        <f t="shared" si="437"/>
        <v>0</v>
      </c>
      <c r="QL282">
        <f t="shared" si="438"/>
        <v>0</v>
      </c>
    </row>
    <row r="283" spans="64:454" x14ac:dyDescent="0.25">
      <c r="BL283">
        <v>281</v>
      </c>
      <c r="BM283">
        <v>3733.9</v>
      </c>
      <c r="BN283">
        <f t="shared" si="439"/>
        <v>1.2862379755083377</v>
      </c>
      <c r="BO283">
        <f t="shared" si="440"/>
        <v>3432.4451162480714</v>
      </c>
      <c r="BP283">
        <f t="shared" si="416"/>
        <v>90875.046937888852</v>
      </c>
      <c r="DE283">
        <v>281</v>
      </c>
      <c r="DF283">
        <v>12</v>
      </c>
      <c r="DG283">
        <f t="shared" si="441"/>
        <v>0.72847700684365535</v>
      </c>
      <c r="DH283">
        <f t="shared" si="442"/>
        <v>0</v>
      </c>
      <c r="DI283">
        <f t="shared" si="417"/>
        <v>144</v>
      </c>
      <c r="EX283">
        <v>281</v>
      </c>
      <c r="EY283">
        <v>8</v>
      </c>
      <c r="EZ283">
        <f t="shared" si="443"/>
        <v>0.9047965134424707</v>
      </c>
      <c r="FA283">
        <f t="shared" si="444"/>
        <v>0</v>
      </c>
      <c r="FB283">
        <f t="shared" si="418"/>
        <v>64</v>
      </c>
      <c r="HI283">
        <v>281</v>
      </c>
      <c r="HJ283">
        <v>362</v>
      </c>
      <c r="HK283">
        <f t="shared" si="445"/>
        <v>1.0035714285714286</v>
      </c>
      <c r="HL283">
        <f t="shared" si="446"/>
        <v>42.827065613003342</v>
      </c>
      <c r="HM283">
        <f t="shared" si="419"/>
        <v>101871.36204520607</v>
      </c>
      <c r="IA283">
        <v>281</v>
      </c>
      <c r="IB283">
        <v>12</v>
      </c>
      <c r="IC283">
        <f t="shared" si="449"/>
        <v>0.43101590670802903</v>
      </c>
      <c r="ID283">
        <f t="shared" si="450"/>
        <v>0</v>
      </c>
      <c r="IE283">
        <f t="shared" si="421"/>
        <v>144</v>
      </c>
      <c r="IJ283">
        <v>281</v>
      </c>
      <c r="IK283">
        <v>12</v>
      </c>
      <c r="IL283">
        <f t="shared" si="451"/>
        <v>0.39142621117066834</v>
      </c>
      <c r="IM283">
        <f t="shared" si="452"/>
        <v>0</v>
      </c>
      <c r="IN283">
        <f t="shared" si="422"/>
        <v>144</v>
      </c>
      <c r="KT283">
        <v>281</v>
      </c>
      <c r="KU283">
        <v>46.590196078431219</v>
      </c>
      <c r="KV283">
        <f t="shared" si="453"/>
        <v>0.58838971918287652</v>
      </c>
      <c r="KW283">
        <f t="shared" si="454"/>
        <v>0</v>
      </c>
      <c r="KX283">
        <f t="shared" si="423"/>
        <v>2170.6463706266677</v>
      </c>
      <c r="LC283">
        <v>281</v>
      </c>
      <c r="LD283">
        <v>33</v>
      </c>
      <c r="LE283">
        <f t="shared" si="455"/>
        <v>0.30080655126727679</v>
      </c>
      <c r="LF283">
        <f t="shared" si="456"/>
        <v>0</v>
      </c>
      <c r="LG283">
        <f t="shared" si="424"/>
        <v>1089</v>
      </c>
      <c r="LP283">
        <f t="shared" si="425"/>
        <v>0</v>
      </c>
      <c r="LY283">
        <f t="shared" si="426"/>
        <v>0</v>
      </c>
      <c r="MH283">
        <f t="shared" si="427"/>
        <v>0</v>
      </c>
      <c r="MM283">
        <v>281</v>
      </c>
      <c r="MN283">
        <v>2994</v>
      </c>
      <c r="MO283">
        <f t="shared" si="457"/>
        <v>1.2313504115505414</v>
      </c>
      <c r="MP283">
        <f t="shared" si="458"/>
        <v>2774.2565914197021</v>
      </c>
      <c r="MQ283">
        <f t="shared" si="428"/>
        <v>48287.165614487742</v>
      </c>
      <c r="MZ283">
        <f t="shared" si="429"/>
        <v>0</v>
      </c>
      <c r="NI283">
        <f t="shared" si="430"/>
        <v>0</v>
      </c>
      <c r="NR283">
        <f t="shared" si="431"/>
        <v>0</v>
      </c>
      <c r="OA283">
        <f t="shared" si="432"/>
        <v>0</v>
      </c>
      <c r="OF283">
        <v>281</v>
      </c>
      <c r="OG283">
        <f>140-(136)</f>
        <v>4</v>
      </c>
      <c r="OH283">
        <f t="shared" si="459"/>
        <v>0.36056379023114304</v>
      </c>
      <c r="OI283">
        <f t="shared" si="460"/>
        <v>0</v>
      </c>
      <c r="OJ283">
        <f t="shared" si="433"/>
        <v>16</v>
      </c>
      <c r="OO283">
        <v>281</v>
      </c>
      <c r="OP283">
        <v>0</v>
      </c>
      <c r="OQ283">
        <f t="shared" si="461"/>
        <v>0.37248772637104233</v>
      </c>
      <c r="OR283">
        <f t="shared" si="462"/>
        <v>0</v>
      </c>
      <c r="OS283">
        <f t="shared" si="434"/>
        <v>0</v>
      </c>
      <c r="PB283">
        <f t="shared" si="435"/>
        <v>0</v>
      </c>
      <c r="PK283">
        <f t="shared" si="436"/>
        <v>0</v>
      </c>
      <c r="QC283">
        <f t="shared" si="437"/>
        <v>0</v>
      </c>
      <c r="QL283">
        <f t="shared" si="438"/>
        <v>0</v>
      </c>
    </row>
    <row r="284" spans="64:454" x14ac:dyDescent="0.25">
      <c r="BL284">
        <v>282</v>
      </c>
      <c r="BM284">
        <v>3803.9</v>
      </c>
      <c r="BN284">
        <f t="shared" si="439"/>
        <v>1.2908153348517839</v>
      </c>
      <c r="BO284">
        <f t="shared" si="440"/>
        <v>3487.3348795501674</v>
      </c>
      <c r="BP284">
        <f t="shared" si="416"/>
        <v>100213.47548541705</v>
      </c>
      <c r="DE284">
        <v>282</v>
      </c>
      <c r="DF284">
        <v>12</v>
      </c>
      <c r="DG284">
        <f t="shared" si="441"/>
        <v>0.73106945170786763</v>
      </c>
      <c r="DH284">
        <f t="shared" si="442"/>
        <v>0</v>
      </c>
      <c r="DI284">
        <f t="shared" si="417"/>
        <v>144</v>
      </c>
      <c r="EX284">
        <v>282</v>
      </c>
      <c r="EY284">
        <v>8</v>
      </c>
      <c r="EZ284">
        <f t="shared" si="443"/>
        <v>0.90801642986041542</v>
      </c>
      <c r="FA284">
        <f t="shared" si="444"/>
        <v>0</v>
      </c>
      <c r="FB284">
        <f t="shared" si="418"/>
        <v>64</v>
      </c>
      <c r="HI284">
        <v>282</v>
      </c>
      <c r="HJ284">
        <v>385</v>
      </c>
      <c r="HK284">
        <f t="shared" si="445"/>
        <v>1.0071428571428571</v>
      </c>
      <c r="HL284">
        <f t="shared" si="446"/>
        <v>85.654131226006683</v>
      </c>
      <c r="HM284">
        <f t="shared" si="419"/>
        <v>89607.949152056812</v>
      </c>
      <c r="IA284">
        <v>282</v>
      </c>
      <c r="IB284">
        <v>4</v>
      </c>
      <c r="IC284">
        <f t="shared" si="449"/>
        <v>0.43254977114471238</v>
      </c>
      <c r="ID284">
        <f t="shared" si="450"/>
        <v>0</v>
      </c>
      <c r="IE284">
        <f t="shared" si="421"/>
        <v>16</v>
      </c>
      <c r="IJ284">
        <v>282</v>
      </c>
      <c r="IK284">
        <v>-4.1000000000000085</v>
      </c>
      <c r="IL284">
        <f t="shared" si="451"/>
        <v>0.39281918701113339</v>
      </c>
      <c r="IM284">
        <f t="shared" si="452"/>
        <v>0</v>
      </c>
      <c r="IN284">
        <f t="shared" si="422"/>
        <v>16.81000000000007</v>
      </c>
      <c r="KT284">
        <v>282</v>
      </c>
      <c r="KU284">
        <v>-37.209803921568778</v>
      </c>
      <c r="KV284">
        <f t="shared" si="453"/>
        <v>0.59048363277427462</v>
      </c>
      <c r="KW284">
        <f t="shared" si="454"/>
        <v>0</v>
      </c>
      <c r="KX284">
        <f t="shared" si="423"/>
        <v>1384.5695078815952</v>
      </c>
      <c r="LC284">
        <v>282</v>
      </c>
      <c r="LD284">
        <v>16</v>
      </c>
      <c r="LE284">
        <f t="shared" si="455"/>
        <v>0.30187703721484721</v>
      </c>
      <c r="LF284">
        <f t="shared" si="456"/>
        <v>0</v>
      </c>
      <c r="LG284">
        <f t="shared" si="424"/>
        <v>256</v>
      </c>
      <c r="LP284">
        <f t="shared" si="425"/>
        <v>0</v>
      </c>
      <c r="LY284">
        <f t="shared" si="426"/>
        <v>0</v>
      </c>
      <c r="MH284">
        <f t="shared" si="427"/>
        <v>0</v>
      </c>
      <c r="MM284">
        <v>282</v>
      </c>
      <c r="MN284">
        <v>3044</v>
      </c>
      <c r="MO284">
        <f t="shared" si="457"/>
        <v>1.2357324414848849</v>
      </c>
      <c r="MP284">
        <f t="shared" si="458"/>
        <v>2826.8040468042595</v>
      </c>
      <c r="MQ284">
        <f t="shared" si="428"/>
        <v>47174.082084606278</v>
      </c>
      <c r="MZ284">
        <f t="shared" si="429"/>
        <v>0</v>
      </c>
      <c r="NI284">
        <f t="shared" si="430"/>
        <v>0</v>
      </c>
      <c r="NR284">
        <f t="shared" si="431"/>
        <v>0</v>
      </c>
      <c r="OA284">
        <f t="shared" si="432"/>
        <v>0</v>
      </c>
      <c r="OF284">
        <v>282</v>
      </c>
      <c r="OG284">
        <f>128-(136)</f>
        <v>-8</v>
      </c>
      <c r="OH284">
        <f t="shared" si="459"/>
        <v>0.36184693539210794</v>
      </c>
      <c r="OI284">
        <f t="shared" si="460"/>
        <v>0</v>
      </c>
      <c r="OJ284">
        <f t="shared" si="433"/>
        <v>64</v>
      </c>
      <c r="OO284">
        <v>282</v>
      </c>
      <c r="OP284">
        <v>0</v>
      </c>
      <c r="OQ284">
        <f t="shared" si="461"/>
        <v>0.37381330546844815</v>
      </c>
      <c r="OR284">
        <f t="shared" si="462"/>
        <v>0</v>
      </c>
      <c r="OS284">
        <f t="shared" si="434"/>
        <v>0</v>
      </c>
      <c r="PB284">
        <f t="shared" si="435"/>
        <v>0</v>
      </c>
      <c r="PK284">
        <f t="shared" si="436"/>
        <v>0</v>
      </c>
      <c r="QC284">
        <f t="shared" si="437"/>
        <v>0</v>
      </c>
      <c r="QL284">
        <f t="shared" si="438"/>
        <v>0</v>
      </c>
    </row>
    <row r="285" spans="64:454" x14ac:dyDescent="0.25">
      <c r="BL285">
        <v>283</v>
      </c>
      <c r="BM285">
        <v>3873.9</v>
      </c>
      <c r="BN285">
        <f t="shared" si="439"/>
        <v>1.2953926941952298</v>
      </c>
      <c r="BO285">
        <f t="shared" si="440"/>
        <v>3542.2246428522635</v>
      </c>
      <c r="BP285">
        <f t="shared" si="416"/>
        <v>110008.54253907861</v>
      </c>
      <c r="DE285">
        <v>283</v>
      </c>
      <c r="DF285">
        <v>12</v>
      </c>
      <c r="DG285">
        <f t="shared" si="441"/>
        <v>0.73366189657207992</v>
      </c>
      <c r="DH285">
        <f t="shared" si="442"/>
        <v>0</v>
      </c>
      <c r="DI285">
        <f t="shared" si="417"/>
        <v>144</v>
      </c>
      <c r="EX285">
        <v>283</v>
      </c>
      <c r="EY285">
        <v>8</v>
      </c>
      <c r="EZ285">
        <f t="shared" si="443"/>
        <v>0.91123634627836014</v>
      </c>
      <c r="FA285">
        <f t="shared" si="444"/>
        <v>0</v>
      </c>
      <c r="FB285">
        <f t="shared" si="418"/>
        <v>64</v>
      </c>
      <c r="HI285">
        <v>283</v>
      </c>
      <c r="HJ285">
        <v>405</v>
      </c>
      <c r="HK285">
        <f t="shared" si="445"/>
        <v>1.0107142857142857</v>
      </c>
      <c r="HL285">
        <f t="shared" si="446"/>
        <v>128.48119683901001</v>
      </c>
      <c r="HM285">
        <f t="shared" si="419"/>
        <v>76462.648501586329</v>
      </c>
      <c r="IA285">
        <v>283</v>
      </c>
      <c r="IB285">
        <v>8</v>
      </c>
      <c r="IC285">
        <f t="shared" si="449"/>
        <v>0.43408363558139579</v>
      </c>
      <c r="ID285">
        <f t="shared" si="450"/>
        <v>0</v>
      </c>
      <c r="IE285">
        <f t="shared" si="421"/>
        <v>64</v>
      </c>
      <c r="IJ285">
        <v>283</v>
      </c>
      <c r="IK285">
        <v>4</v>
      </c>
      <c r="IL285">
        <f t="shared" si="451"/>
        <v>0.39421216285159838</v>
      </c>
      <c r="IM285">
        <f t="shared" si="452"/>
        <v>0</v>
      </c>
      <c r="IN285">
        <f t="shared" si="422"/>
        <v>16</v>
      </c>
      <c r="KT285">
        <v>283</v>
      </c>
      <c r="KU285">
        <v>-29.209803921568778</v>
      </c>
      <c r="KV285">
        <f t="shared" si="453"/>
        <v>0.59257754636567272</v>
      </c>
      <c r="KW285">
        <f t="shared" si="454"/>
        <v>0</v>
      </c>
      <c r="KX285">
        <f t="shared" si="423"/>
        <v>853.21264513649476</v>
      </c>
      <c r="LC285">
        <v>283</v>
      </c>
      <c r="LD285">
        <v>24</v>
      </c>
      <c r="LE285">
        <f t="shared" si="455"/>
        <v>0.30294752316241758</v>
      </c>
      <c r="LF285">
        <f t="shared" si="456"/>
        <v>0</v>
      </c>
      <c r="LG285">
        <f t="shared" si="424"/>
        <v>576</v>
      </c>
      <c r="LP285">
        <f t="shared" si="425"/>
        <v>0</v>
      </c>
      <c r="LY285">
        <f t="shared" si="426"/>
        <v>0</v>
      </c>
      <c r="MH285">
        <f t="shared" si="427"/>
        <v>0</v>
      </c>
      <c r="MM285">
        <v>283</v>
      </c>
      <c r="MN285">
        <v>3104</v>
      </c>
      <c r="MO285">
        <f t="shared" si="457"/>
        <v>1.2401144714192285</v>
      </c>
      <c r="MP285">
        <f t="shared" si="458"/>
        <v>2879.351502188817</v>
      </c>
      <c r="MQ285">
        <f t="shared" si="428"/>
        <v>50466.947568821095</v>
      </c>
      <c r="MZ285">
        <f t="shared" si="429"/>
        <v>0</v>
      </c>
      <c r="NI285">
        <f t="shared" si="430"/>
        <v>0</v>
      </c>
      <c r="NR285">
        <f t="shared" si="431"/>
        <v>0</v>
      </c>
      <c r="OA285">
        <f t="shared" si="432"/>
        <v>0</v>
      </c>
      <c r="OF285">
        <v>283</v>
      </c>
      <c r="OG285">
        <f>128-(136)</f>
        <v>-8</v>
      </c>
      <c r="OH285">
        <f t="shared" si="459"/>
        <v>0.36313008055307289</v>
      </c>
      <c r="OI285">
        <f t="shared" si="460"/>
        <v>0</v>
      </c>
      <c r="OJ285">
        <f t="shared" si="433"/>
        <v>64</v>
      </c>
      <c r="OO285">
        <v>283</v>
      </c>
      <c r="OP285">
        <v>0</v>
      </c>
      <c r="OQ285">
        <f t="shared" si="461"/>
        <v>0.37513888456585398</v>
      </c>
      <c r="OR285">
        <f t="shared" si="462"/>
        <v>0</v>
      </c>
      <c r="OS285">
        <f t="shared" si="434"/>
        <v>0</v>
      </c>
      <c r="PB285">
        <f t="shared" si="435"/>
        <v>0</v>
      </c>
      <c r="PK285">
        <f t="shared" si="436"/>
        <v>0</v>
      </c>
      <c r="QC285">
        <f t="shared" si="437"/>
        <v>0</v>
      </c>
      <c r="QL285">
        <f t="shared" si="438"/>
        <v>0</v>
      </c>
    </row>
    <row r="286" spans="64:454" x14ac:dyDescent="0.25">
      <c r="BL286">
        <v>284</v>
      </c>
      <c r="BM286">
        <v>3933.9</v>
      </c>
      <c r="BN286">
        <f t="shared" si="439"/>
        <v>1.299970053538676</v>
      </c>
      <c r="BO286">
        <f t="shared" si="440"/>
        <v>3597.1144061543596</v>
      </c>
      <c r="BP286">
        <f t="shared" si="416"/>
        <v>113424.53622196073</v>
      </c>
      <c r="DE286">
        <v>284</v>
      </c>
      <c r="DF286">
        <v>12</v>
      </c>
      <c r="DG286">
        <f t="shared" si="441"/>
        <v>0.7362543414362922</v>
      </c>
      <c r="DH286">
        <f t="shared" si="442"/>
        <v>0</v>
      </c>
      <c r="DI286">
        <f t="shared" si="417"/>
        <v>144</v>
      </c>
      <c r="EX286">
        <v>284</v>
      </c>
      <c r="EY286">
        <v>8</v>
      </c>
      <c r="EZ286">
        <f t="shared" si="443"/>
        <v>0.91445626269630498</v>
      </c>
      <c r="FA286">
        <f t="shared" si="444"/>
        <v>0</v>
      </c>
      <c r="FB286">
        <f t="shared" si="418"/>
        <v>64</v>
      </c>
      <c r="HI286">
        <v>284</v>
      </c>
      <c r="HJ286">
        <v>429</v>
      </c>
      <c r="HK286">
        <f t="shared" si="445"/>
        <v>1.0142857142857142</v>
      </c>
      <c r="HL286">
        <f t="shared" si="446"/>
        <v>171.30826245201337</v>
      </c>
      <c r="HM286">
        <f t="shared" si="419"/>
        <v>66405.031600500428</v>
      </c>
      <c r="IA286">
        <v>284</v>
      </c>
      <c r="IB286">
        <v>8</v>
      </c>
      <c r="IC286">
        <f t="shared" si="449"/>
        <v>0.43561750001807914</v>
      </c>
      <c r="ID286">
        <f t="shared" si="450"/>
        <v>0</v>
      </c>
      <c r="IE286">
        <f t="shared" si="421"/>
        <v>64</v>
      </c>
      <c r="IJ286">
        <v>284</v>
      </c>
      <c r="IK286">
        <v>92.8</v>
      </c>
      <c r="IL286">
        <f t="shared" si="451"/>
        <v>0.39560513869206337</v>
      </c>
      <c r="IM286">
        <f t="shared" si="452"/>
        <v>0</v>
      </c>
      <c r="IN286">
        <f t="shared" si="422"/>
        <v>8611.84</v>
      </c>
      <c r="KT286">
        <v>284</v>
      </c>
      <c r="KU286">
        <v>-49.209803921568778</v>
      </c>
      <c r="KV286">
        <f t="shared" si="453"/>
        <v>0.59467145995707094</v>
      </c>
      <c r="KW286">
        <f t="shared" si="454"/>
        <v>0</v>
      </c>
      <c r="KX286">
        <f t="shared" si="423"/>
        <v>2421.6048019992459</v>
      </c>
      <c r="LC286">
        <v>284</v>
      </c>
      <c r="LD286">
        <v>41</v>
      </c>
      <c r="LE286">
        <f t="shared" si="455"/>
        <v>0.30401800910998794</v>
      </c>
      <c r="LF286">
        <f t="shared" si="456"/>
        <v>0</v>
      </c>
      <c r="LG286">
        <f t="shared" si="424"/>
        <v>1681</v>
      </c>
      <c r="LP286">
        <f t="shared" si="425"/>
        <v>0</v>
      </c>
      <c r="LY286">
        <f t="shared" si="426"/>
        <v>0</v>
      </c>
      <c r="MH286">
        <f t="shared" si="427"/>
        <v>0</v>
      </c>
      <c r="MM286">
        <v>284</v>
      </c>
      <c r="MN286">
        <v>3204</v>
      </c>
      <c r="MO286">
        <f t="shared" si="457"/>
        <v>1.2444965013535723</v>
      </c>
      <c r="MP286">
        <f t="shared" si="458"/>
        <v>2931.8989575733744</v>
      </c>
      <c r="MQ286">
        <f t="shared" si="428"/>
        <v>74038.977289656279</v>
      </c>
      <c r="MZ286">
        <f t="shared" si="429"/>
        <v>0</v>
      </c>
      <c r="NI286">
        <f t="shared" si="430"/>
        <v>0</v>
      </c>
      <c r="NR286">
        <f t="shared" si="431"/>
        <v>0</v>
      </c>
      <c r="OA286">
        <f t="shared" si="432"/>
        <v>0</v>
      </c>
      <c r="OF286">
        <v>284</v>
      </c>
      <c r="OG286">
        <f>124-(136)</f>
        <v>-12</v>
      </c>
      <c r="OH286">
        <f t="shared" si="459"/>
        <v>0.36441322571403778</v>
      </c>
      <c r="OI286">
        <f t="shared" si="460"/>
        <v>0</v>
      </c>
      <c r="OJ286">
        <f t="shared" si="433"/>
        <v>144</v>
      </c>
      <c r="OO286">
        <v>284</v>
      </c>
      <c r="OP286">
        <v>0</v>
      </c>
      <c r="OQ286">
        <f t="shared" si="461"/>
        <v>0.37646446366325986</v>
      </c>
      <c r="OR286">
        <f t="shared" si="462"/>
        <v>0</v>
      </c>
      <c r="OS286">
        <f t="shared" si="434"/>
        <v>0</v>
      </c>
      <c r="PB286">
        <f t="shared" si="435"/>
        <v>0</v>
      </c>
      <c r="PK286">
        <f t="shared" si="436"/>
        <v>0</v>
      </c>
      <c r="QC286">
        <f t="shared" si="437"/>
        <v>0</v>
      </c>
      <c r="QL286">
        <f t="shared" si="438"/>
        <v>0</v>
      </c>
    </row>
    <row r="287" spans="64:454" x14ac:dyDescent="0.25">
      <c r="BL287">
        <v>284.3</v>
      </c>
      <c r="BM287">
        <v>3973.9</v>
      </c>
      <c r="BN287">
        <f t="shared" si="439"/>
        <v>1.3013432613417097</v>
      </c>
      <c r="BO287">
        <f t="shared" si="440"/>
        <v>3613.5813351449888</v>
      </c>
      <c r="BP287">
        <f t="shared" si="416"/>
        <v>129829.54024289797</v>
      </c>
      <c r="DE287">
        <v>285</v>
      </c>
      <c r="DF287">
        <v>12</v>
      </c>
      <c r="DG287">
        <f t="shared" si="441"/>
        <v>0.73884678630050449</v>
      </c>
      <c r="DH287">
        <f t="shared" si="442"/>
        <v>0</v>
      </c>
      <c r="DI287">
        <f t="shared" si="417"/>
        <v>144</v>
      </c>
      <c r="EX287">
        <v>285</v>
      </c>
      <c r="EY287">
        <v>8</v>
      </c>
      <c r="EZ287">
        <f t="shared" si="443"/>
        <v>0.9176761791142497</v>
      </c>
      <c r="FA287">
        <f t="shared" si="444"/>
        <v>0</v>
      </c>
      <c r="FB287">
        <f t="shared" si="418"/>
        <v>64</v>
      </c>
      <c r="HI287">
        <v>285</v>
      </c>
      <c r="HJ287">
        <v>446</v>
      </c>
      <c r="HK287">
        <f t="shared" si="445"/>
        <v>1.0178571428571428</v>
      </c>
      <c r="HL287">
        <f t="shared" si="446"/>
        <v>214.13532806501672</v>
      </c>
      <c r="HM287">
        <f t="shared" si="419"/>
        <v>53761.226091517419</v>
      </c>
      <c r="IA287">
        <v>285</v>
      </c>
      <c r="IB287">
        <v>4</v>
      </c>
      <c r="IC287">
        <f t="shared" si="449"/>
        <v>0.43715136445476255</v>
      </c>
      <c r="ID287">
        <f t="shared" si="450"/>
        <v>0</v>
      </c>
      <c r="IE287">
        <f t="shared" si="421"/>
        <v>16</v>
      </c>
      <c r="IJ287">
        <v>285</v>
      </c>
      <c r="IK287">
        <v>-16.100000000000001</v>
      </c>
      <c r="IL287">
        <f t="shared" si="451"/>
        <v>0.39699811453252842</v>
      </c>
      <c r="IM287">
        <f t="shared" si="452"/>
        <v>0</v>
      </c>
      <c r="IN287">
        <f t="shared" si="422"/>
        <v>259.21000000000004</v>
      </c>
      <c r="KT287">
        <v>285</v>
      </c>
      <c r="KU287">
        <v>-41.209803921568778</v>
      </c>
      <c r="KV287">
        <f t="shared" si="453"/>
        <v>0.59676537354846904</v>
      </c>
      <c r="KW287">
        <f t="shared" si="454"/>
        <v>0</v>
      </c>
      <c r="KX287">
        <f t="shared" si="423"/>
        <v>1698.2479392541454</v>
      </c>
      <c r="LC287">
        <v>285</v>
      </c>
      <c r="LD287">
        <v>48</v>
      </c>
      <c r="LE287">
        <f t="shared" si="455"/>
        <v>0.30508849505755831</v>
      </c>
      <c r="LF287">
        <f t="shared" si="456"/>
        <v>0</v>
      </c>
      <c r="LG287">
        <f t="shared" si="424"/>
        <v>2304</v>
      </c>
      <c r="LP287">
        <f t="shared" si="425"/>
        <v>0</v>
      </c>
      <c r="LY287">
        <f t="shared" si="426"/>
        <v>0</v>
      </c>
      <c r="MH287">
        <f t="shared" si="427"/>
        <v>0</v>
      </c>
      <c r="MM287">
        <v>285</v>
      </c>
      <c r="MN287">
        <v>3224</v>
      </c>
      <c r="MO287">
        <f t="shared" si="457"/>
        <v>1.2488785312879158</v>
      </c>
      <c r="MP287">
        <f t="shared" si="458"/>
        <v>2984.4464129579319</v>
      </c>
      <c r="MQ287">
        <f t="shared" si="428"/>
        <v>57385.921064721697</v>
      </c>
      <c r="MZ287">
        <f t="shared" si="429"/>
        <v>0</v>
      </c>
      <c r="NI287">
        <f t="shared" si="430"/>
        <v>0</v>
      </c>
      <c r="NR287">
        <f t="shared" si="431"/>
        <v>0</v>
      </c>
      <c r="OA287">
        <f t="shared" si="432"/>
        <v>0</v>
      </c>
      <c r="OF287">
        <v>285</v>
      </c>
      <c r="OG287">
        <f>144-(136)</f>
        <v>8</v>
      </c>
      <c r="OH287">
        <f t="shared" si="459"/>
        <v>0.36569637087500273</v>
      </c>
      <c r="OI287">
        <f t="shared" si="460"/>
        <v>0</v>
      </c>
      <c r="OJ287">
        <f t="shared" si="433"/>
        <v>64</v>
      </c>
      <c r="OO287">
        <v>285</v>
      </c>
      <c r="OP287">
        <v>52.1</v>
      </c>
      <c r="OQ287">
        <f t="shared" si="461"/>
        <v>0.37779004276066569</v>
      </c>
      <c r="OR287">
        <f t="shared" si="462"/>
        <v>0</v>
      </c>
      <c r="OS287">
        <f t="shared" si="434"/>
        <v>2714.4100000000003</v>
      </c>
      <c r="PB287">
        <f t="shared" si="435"/>
        <v>0</v>
      </c>
      <c r="PK287">
        <f t="shared" si="436"/>
        <v>0</v>
      </c>
      <c r="QC287">
        <f t="shared" si="437"/>
        <v>0</v>
      </c>
      <c r="QL287">
        <f t="shared" si="438"/>
        <v>0</v>
      </c>
    </row>
    <row r="288" spans="64:454" x14ac:dyDescent="0.25">
      <c r="DE288">
        <v>286</v>
      </c>
      <c r="DF288">
        <v>16</v>
      </c>
      <c r="DG288">
        <f t="shared" si="441"/>
        <v>0.74143923116471677</v>
      </c>
      <c r="DH288">
        <f t="shared" si="442"/>
        <v>0</v>
      </c>
      <c r="DI288">
        <f t="shared" si="417"/>
        <v>256</v>
      </c>
      <c r="EX288">
        <v>286</v>
      </c>
      <c r="EY288">
        <v>8</v>
      </c>
      <c r="EZ288">
        <f t="shared" si="443"/>
        <v>0.92089609553219443</v>
      </c>
      <c r="FA288">
        <f t="shared" si="444"/>
        <v>0</v>
      </c>
      <c r="FB288">
        <f t="shared" si="418"/>
        <v>64</v>
      </c>
      <c r="HI288">
        <v>286</v>
      </c>
      <c r="HJ288">
        <v>462</v>
      </c>
      <c r="HK288">
        <f t="shared" si="445"/>
        <v>1.0214285714285714</v>
      </c>
      <c r="HL288">
        <f t="shared" si="446"/>
        <v>256.96239367802002</v>
      </c>
      <c r="HM288">
        <f t="shared" si="419"/>
        <v>42040.420006247245</v>
      </c>
      <c r="IA288">
        <v>286</v>
      </c>
      <c r="IB288">
        <v>0</v>
      </c>
      <c r="IC288">
        <f t="shared" si="449"/>
        <v>0.4386852288914459</v>
      </c>
      <c r="ID288">
        <f t="shared" si="450"/>
        <v>0</v>
      </c>
      <c r="IE288">
        <f t="shared" si="421"/>
        <v>0</v>
      </c>
      <c r="IJ288">
        <v>286</v>
      </c>
      <c r="IK288">
        <v>-12.100000000000009</v>
      </c>
      <c r="IL288">
        <f t="shared" si="451"/>
        <v>0.39839109037299342</v>
      </c>
      <c r="IM288">
        <f t="shared" si="452"/>
        <v>0</v>
      </c>
      <c r="IN288">
        <f t="shared" si="422"/>
        <v>146.4100000000002</v>
      </c>
      <c r="KT288">
        <v>286</v>
      </c>
      <c r="KU288">
        <v>-41.209803921568778</v>
      </c>
      <c r="KV288">
        <f t="shared" si="453"/>
        <v>0.59885928713986714</v>
      </c>
      <c r="KW288">
        <f t="shared" si="454"/>
        <v>0</v>
      </c>
      <c r="KX288">
        <f t="shared" si="423"/>
        <v>1698.2479392541454</v>
      </c>
      <c r="LC288">
        <v>286</v>
      </c>
      <c r="LD288">
        <v>53</v>
      </c>
      <c r="LE288">
        <f t="shared" si="455"/>
        <v>0.30615898100512873</v>
      </c>
      <c r="LF288">
        <f t="shared" si="456"/>
        <v>0</v>
      </c>
      <c r="LG288">
        <f t="shared" si="424"/>
        <v>2809</v>
      </c>
      <c r="LP288">
        <f t="shared" si="425"/>
        <v>0</v>
      </c>
      <c r="LY288">
        <f t="shared" si="426"/>
        <v>0</v>
      </c>
      <c r="MH288">
        <f t="shared" si="427"/>
        <v>0</v>
      </c>
      <c r="MM288">
        <v>286</v>
      </c>
      <c r="MN288">
        <v>3394</v>
      </c>
      <c r="MO288">
        <f t="shared" si="457"/>
        <v>1.2532605612222594</v>
      </c>
      <c r="MP288">
        <f t="shared" si="458"/>
        <v>3036.9938683424893</v>
      </c>
      <c r="MQ288">
        <f t="shared" si="428"/>
        <v>127453.37804105983</v>
      </c>
      <c r="MZ288">
        <f t="shared" si="429"/>
        <v>0</v>
      </c>
      <c r="NI288">
        <f t="shared" si="430"/>
        <v>0</v>
      </c>
      <c r="NR288">
        <f t="shared" si="431"/>
        <v>0</v>
      </c>
      <c r="OA288">
        <f t="shared" si="432"/>
        <v>0</v>
      </c>
      <c r="OF288">
        <v>286</v>
      </c>
      <c r="OG288">
        <f>128-(136)</f>
        <v>-8</v>
      </c>
      <c r="OH288">
        <f t="shared" si="459"/>
        <v>0.36697951603596762</v>
      </c>
      <c r="OI288">
        <f t="shared" si="460"/>
        <v>0</v>
      </c>
      <c r="OJ288">
        <f t="shared" si="433"/>
        <v>64</v>
      </c>
      <c r="OO288">
        <v>286</v>
      </c>
      <c r="OP288">
        <v>0</v>
      </c>
      <c r="OQ288">
        <f t="shared" si="461"/>
        <v>0.37911562185807152</v>
      </c>
      <c r="OR288">
        <f t="shared" si="462"/>
        <v>0</v>
      </c>
      <c r="OS288">
        <f t="shared" si="434"/>
        <v>0</v>
      </c>
      <c r="PB288">
        <f t="shared" si="435"/>
        <v>0</v>
      </c>
      <c r="PK288">
        <f t="shared" si="436"/>
        <v>0</v>
      </c>
      <c r="QC288">
        <f t="shared" si="437"/>
        <v>0</v>
      </c>
      <c r="QL288">
        <f t="shared" si="438"/>
        <v>0</v>
      </c>
    </row>
    <row r="289" spans="109:454" x14ac:dyDescent="0.25">
      <c r="DE289">
        <v>287</v>
      </c>
      <c r="DF289">
        <v>12</v>
      </c>
      <c r="DG289">
        <f t="shared" si="441"/>
        <v>0.74403167602892917</v>
      </c>
      <c r="DH289">
        <f t="shared" si="442"/>
        <v>0</v>
      </c>
      <c r="DI289">
        <f t="shared" si="417"/>
        <v>144</v>
      </c>
      <c r="EX289">
        <v>287</v>
      </c>
      <c r="EY289">
        <v>8</v>
      </c>
      <c r="EZ289">
        <f t="shared" si="443"/>
        <v>0.92411601195013915</v>
      </c>
      <c r="FA289">
        <f t="shared" si="444"/>
        <v>0</v>
      </c>
      <c r="FB289">
        <f t="shared" si="418"/>
        <v>64</v>
      </c>
      <c r="HI289">
        <v>287</v>
      </c>
      <c r="HJ289">
        <v>479</v>
      </c>
      <c r="HK289">
        <f t="shared" si="445"/>
        <v>1.0249999999999999</v>
      </c>
      <c r="HL289">
        <f t="shared" si="446"/>
        <v>299.78945929102338</v>
      </c>
      <c r="HM289">
        <f t="shared" si="419"/>
        <v>32116.417901203768</v>
      </c>
      <c r="IA289">
        <v>287</v>
      </c>
      <c r="IB289">
        <v>20</v>
      </c>
      <c r="IC289">
        <f t="shared" si="449"/>
        <v>0.44021909332812931</v>
      </c>
      <c r="ID289">
        <f t="shared" si="450"/>
        <v>0</v>
      </c>
      <c r="IE289">
        <f t="shared" si="421"/>
        <v>400</v>
      </c>
      <c r="IJ289">
        <v>287</v>
      </c>
      <c r="IK289">
        <v>-8.1000000000000085</v>
      </c>
      <c r="IL289">
        <f t="shared" si="451"/>
        <v>0.39978406621345841</v>
      </c>
      <c r="IM289">
        <f t="shared" si="452"/>
        <v>0</v>
      </c>
      <c r="IN289">
        <f t="shared" si="422"/>
        <v>65.610000000000142</v>
      </c>
      <c r="KT289">
        <v>287</v>
      </c>
      <c r="KU289">
        <v>-73.309803921568772</v>
      </c>
      <c r="KV289">
        <f t="shared" si="453"/>
        <v>0.60095320073126535</v>
      </c>
      <c r="KW289">
        <f t="shared" si="454"/>
        <v>0</v>
      </c>
      <c r="KX289">
        <f t="shared" si="423"/>
        <v>5374.3273510188601</v>
      </c>
      <c r="LC289">
        <v>287</v>
      </c>
      <c r="LD289">
        <v>13</v>
      </c>
      <c r="LE289">
        <f t="shared" si="455"/>
        <v>0.30722946695269909</v>
      </c>
      <c r="LF289">
        <f t="shared" si="456"/>
        <v>0</v>
      </c>
      <c r="LG289">
        <f t="shared" si="424"/>
        <v>169</v>
      </c>
      <c r="LP289">
        <f t="shared" si="425"/>
        <v>0</v>
      </c>
      <c r="LY289">
        <f t="shared" si="426"/>
        <v>0</v>
      </c>
      <c r="MH289">
        <f t="shared" si="427"/>
        <v>0</v>
      </c>
      <c r="MM289">
        <v>287</v>
      </c>
      <c r="MN289">
        <v>3454</v>
      </c>
      <c r="MO289">
        <f t="shared" si="457"/>
        <v>1.2576425911566029</v>
      </c>
      <c r="MP289">
        <f t="shared" si="458"/>
        <v>3089.5413237270468</v>
      </c>
      <c r="MQ289">
        <f t="shared" si="428"/>
        <v>132830.12671063331</v>
      </c>
      <c r="MZ289">
        <f t="shared" si="429"/>
        <v>0</v>
      </c>
      <c r="NI289">
        <f t="shared" si="430"/>
        <v>0</v>
      </c>
      <c r="NR289">
        <f t="shared" si="431"/>
        <v>0</v>
      </c>
      <c r="OA289">
        <f t="shared" si="432"/>
        <v>0</v>
      </c>
      <c r="OF289">
        <v>287</v>
      </c>
      <c r="OG289">
        <f>124-(136)</f>
        <v>-12</v>
      </c>
      <c r="OH289">
        <f t="shared" si="459"/>
        <v>0.36826266119693257</v>
      </c>
      <c r="OI289">
        <f t="shared" si="460"/>
        <v>0</v>
      </c>
      <c r="OJ289">
        <f t="shared" si="433"/>
        <v>144</v>
      </c>
      <c r="OO289">
        <v>287</v>
      </c>
      <c r="OP289">
        <v>0</v>
      </c>
      <c r="OQ289">
        <f t="shared" si="461"/>
        <v>0.3804412009554774</v>
      </c>
      <c r="OR289">
        <f t="shared" si="462"/>
        <v>0</v>
      </c>
      <c r="OS289">
        <f t="shared" si="434"/>
        <v>0</v>
      </c>
      <c r="PB289">
        <f t="shared" si="435"/>
        <v>0</v>
      </c>
      <c r="PK289">
        <f t="shared" si="436"/>
        <v>0</v>
      </c>
      <c r="QC289">
        <f t="shared" si="437"/>
        <v>0</v>
      </c>
      <c r="QL289">
        <f t="shared" si="438"/>
        <v>0</v>
      </c>
    </row>
    <row r="290" spans="109:454" x14ac:dyDescent="0.25">
      <c r="DE290">
        <v>288</v>
      </c>
      <c r="DF290">
        <v>12</v>
      </c>
      <c r="DG290">
        <f t="shared" si="441"/>
        <v>0.74662412089314145</v>
      </c>
      <c r="DH290">
        <f t="shared" si="442"/>
        <v>0</v>
      </c>
      <c r="DI290">
        <f t="shared" si="417"/>
        <v>144</v>
      </c>
      <c r="EX290">
        <v>288</v>
      </c>
      <c r="EY290">
        <v>8</v>
      </c>
      <c r="EZ290">
        <f t="shared" si="443"/>
        <v>0.92733592836808387</v>
      </c>
      <c r="FA290">
        <f t="shared" si="444"/>
        <v>0</v>
      </c>
      <c r="FB290">
        <f t="shared" si="418"/>
        <v>64</v>
      </c>
      <c r="HI290">
        <v>288</v>
      </c>
      <c r="HJ290">
        <v>506</v>
      </c>
      <c r="HK290">
        <f t="shared" si="445"/>
        <v>1.0285714285714285</v>
      </c>
      <c r="HL290">
        <f t="shared" si="446"/>
        <v>342.61652490402673</v>
      </c>
      <c r="HM290">
        <f t="shared" si="419"/>
        <v>26694.159934436517</v>
      </c>
      <c r="IA290">
        <v>288</v>
      </c>
      <c r="IB290">
        <v>4</v>
      </c>
      <c r="IC290">
        <f t="shared" si="449"/>
        <v>0.44175295776481266</v>
      </c>
      <c r="ID290">
        <f t="shared" si="450"/>
        <v>0</v>
      </c>
      <c r="IE290">
        <f t="shared" si="421"/>
        <v>16</v>
      </c>
      <c r="IJ290">
        <v>288</v>
      </c>
      <c r="IK290">
        <v>-20.100000000000001</v>
      </c>
      <c r="IL290">
        <f t="shared" si="451"/>
        <v>0.40117704205392346</v>
      </c>
      <c r="IM290">
        <f t="shared" si="452"/>
        <v>0</v>
      </c>
      <c r="IN290">
        <f t="shared" si="422"/>
        <v>404.01000000000005</v>
      </c>
      <c r="KT290">
        <v>288</v>
      </c>
      <c r="KU290">
        <v>14.590196078431219</v>
      </c>
      <c r="KV290">
        <f t="shared" si="453"/>
        <v>0.60304711432266345</v>
      </c>
      <c r="KW290">
        <f t="shared" si="454"/>
        <v>0</v>
      </c>
      <c r="KX290">
        <f t="shared" si="423"/>
        <v>212.87382160706974</v>
      </c>
      <c r="LC290">
        <v>288</v>
      </c>
      <c r="LD290">
        <v>-8</v>
      </c>
      <c r="LE290">
        <f t="shared" si="455"/>
        <v>0.30829995290026946</v>
      </c>
      <c r="LF290">
        <f t="shared" si="456"/>
        <v>0</v>
      </c>
      <c r="LG290">
        <f t="shared" si="424"/>
        <v>64</v>
      </c>
      <c r="LP290">
        <f t="shared" si="425"/>
        <v>0</v>
      </c>
      <c r="LY290">
        <f t="shared" si="426"/>
        <v>0</v>
      </c>
      <c r="MH290">
        <f t="shared" si="427"/>
        <v>0</v>
      </c>
      <c r="MM290">
        <v>288</v>
      </c>
      <c r="MN290">
        <v>3494</v>
      </c>
      <c r="MO290">
        <f t="shared" si="457"/>
        <v>1.2620246210909465</v>
      </c>
      <c r="MP290">
        <f t="shared" si="458"/>
        <v>3142.0887791116043</v>
      </c>
      <c r="MQ290">
        <f t="shared" si="428"/>
        <v>123841.50738716127</v>
      </c>
      <c r="MZ290">
        <f t="shared" si="429"/>
        <v>0</v>
      </c>
      <c r="NI290">
        <f t="shared" si="430"/>
        <v>0</v>
      </c>
      <c r="NR290">
        <f t="shared" si="431"/>
        <v>0</v>
      </c>
      <c r="OA290">
        <f t="shared" si="432"/>
        <v>0</v>
      </c>
      <c r="OF290">
        <v>288</v>
      </c>
      <c r="OG290">
        <f>128-(136)</f>
        <v>-8</v>
      </c>
      <c r="OH290">
        <f t="shared" si="459"/>
        <v>0.36954580635789747</v>
      </c>
      <c r="OI290">
        <f t="shared" si="460"/>
        <v>0</v>
      </c>
      <c r="OJ290">
        <f t="shared" si="433"/>
        <v>64</v>
      </c>
      <c r="OO290">
        <v>288</v>
      </c>
      <c r="OP290">
        <v>0</v>
      </c>
      <c r="OQ290">
        <f t="shared" si="461"/>
        <v>0.38176678005288323</v>
      </c>
      <c r="OR290">
        <f t="shared" si="462"/>
        <v>0</v>
      </c>
      <c r="OS290">
        <f t="shared" si="434"/>
        <v>0</v>
      </c>
      <c r="PB290">
        <f t="shared" si="435"/>
        <v>0</v>
      </c>
      <c r="PK290">
        <f t="shared" si="436"/>
        <v>0</v>
      </c>
      <c r="QC290">
        <f t="shared" si="437"/>
        <v>0</v>
      </c>
      <c r="QL290">
        <f t="shared" si="438"/>
        <v>0</v>
      </c>
    </row>
    <row r="291" spans="109:454" x14ac:dyDescent="0.25">
      <c r="DE291">
        <v>289</v>
      </c>
      <c r="DF291">
        <v>12</v>
      </c>
      <c r="DG291">
        <f t="shared" si="441"/>
        <v>0.74921656575735374</v>
      </c>
      <c r="DH291">
        <f t="shared" si="442"/>
        <v>0</v>
      </c>
      <c r="DI291">
        <f t="shared" si="417"/>
        <v>144</v>
      </c>
      <c r="EX291">
        <v>289</v>
      </c>
      <c r="EY291">
        <v>4</v>
      </c>
      <c r="EZ291">
        <f t="shared" si="443"/>
        <v>0.9305558447860286</v>
      </c>
      <c r="FA291">
        <f t="shared" si="444"/>
        <v>0</v>
      </c>
      <c r="FB291">
        <f t="shared" si="418"/>
        <v>16</v>
      </c>
      <c r="HI291">
        <v>289</v>
      </c>
      <c r="HJ291">
        <v>532</v>
      </c>
      <c r="HK291">
        <f t="shared" si="445"/>
        <v>1.0321428571428573</v>
      </c>
      <c r="HL291">
        <f t="shared" si="446"/>
        <v>385.44359051703009</v>
      </c>
      <c r="HM291">
        <f t="shared" si="419"/>
        <v>21478.781160539955</v>
      </c>
      <c r="IA291">
        <v>289</v>
      </c>
      <c r="IB291">
        <v>4</v>
      </c>
      <c r="IC291">
        <f t="shared" si="449"/>
        <v>0.44328682220149607</v>
      </c>
      <c r="ID291">
        <f t="shared" si="450"/>
        <v>0</v>
      </c>
      <c r="IE291">
        <f t="shared" si="421"/>
        <v>16</v>
      </c>
      <c r="IJ291">
        <v>289</v>
      </c>
      <c r="IK291">
        <v>20</v>
      </c>
      <c r="IL291">
        <f t="shared" si="451"/>
        <v>0.40257001789438845</v>
      </c>
      <c r="IM291">
        <f t="shared" si="452"/>
        <v>0</v>
      </c>
      <c r="IN291">
        <f t="shared" si="422"/>
        <v>400</v>
      </c>
      <c r="KT291">
        <v>289</v>
      </c>
      <c r="KU291">
        <v>-9.4098039215687805</v>
      </c>
      <c r="KV291">
        <f t="shared" si="453"/>
        <v>0.60514102791406155</v>
      </c>
      <c r="KW291">
        <f t="shared" si="454"/>
        <v>0</v>
      </c>
      <c r="KX291">
        <f t="shared" si="423"/>
        <v>88.544409842371195</v>
      </c>
      <c r="LC291">
        <v>289</v>
      </c>
      <c r="LD291">
        <v>21</v>
      </c>
      <c r="LE291">
        <f t="shared" si="455"/>
        <v>0.30937043884783982</v>
      </c>
      <c r="LF291">
        <f t="shared" si="456"/>
        <v>0</v>
      </c>
      <c r="LG291">
        <f t="shared" si="424"/>
        <v>441</v>
      </c>
      <c r="LP291">
        <f t="shared" si="425"/>
        <v>0</v>
      </c>
      <c r="LY291">
        <f t="shared" si="426"/>
        <v>0</v>
      </c>
      <c r="MH291">
        <f t="shared" si="427"/>
        <v>0</v>
      </c>
      <c r="MM291">
        <v>289</v>
      </c>
      <c r="MN291">
        <v>3524</v>
      </c>
      <c r="MO291">
        <f t="shared" si="457"/>
        <v>1.26640665102529</v>
      </c>
      <c r="MP291">
        <f t="shared" si="458"/>
        <v>3194.6362344961617</v>
      </c>
      <c r="MQ291">
        <f t="shared" si="428"/>
        <v>108480.49002686738</v>
      </c>
      <c r="MZ291">
        <f t="shared" si="429"/>
        <v>0</v>
      </c>
      <c r="NI291">
        <f t="shared" si="430"/>
        <v>0</v>
      </c>
      <c r="NR291">
        <f t="shared" si="431"/>
        <v>0</v>
      </c>
      <c r="OA291">
        <f t="shared" si="432"/>
        <v>0</v>
      </c>
      <c r="OF291">
        <v>289</v>
      </c>
      <c r="OG291">
        <f>132-(136)</f>
        <v>-4</v>
      </c>
      <c r="OH291">
        <f t="shared" si="459"/>
        <v>0.37082895151886242</v>
      </c>
      <c r="OI291">
        <f t="shared" si="460"/>
        <v>0</v>
      </c>
      <c r="OJ291">
        <f t="shared" si="433"/>
        <v>16</v>
      </c>
      <c r="OO291">
        <v>289</v>
      </c>
      <c r="OP291">
        <v>0</v>
      </c>
      <c r="OQ291">
        <f t="shared" si="461"/>
        <v>0.38309235915028905</v>
      </c>
      <c r="OR291">
        <f t="shared" si="462"/>
        <v>0</v>
      </c>
      <c r="OS291">
        <f t="shared" si="434"/>
        <v>0</v>
      </c>
      <c r="PB291">
        <f t="shared" si="435"/>
        <v>0</v>
      </c>
      <c r="PK291">
        <f t="shared" si="436"/>
        <v>0</v>
      </c>
      <c r="QC291">
        <f t="shared" si="437"/>
        <v>0</v>
      </c>
      <c r="QL291">
        <f t="shared" si="438"/>
        <v>0</v>
      </c>
    </row>
    <row r="292" spans="109:454" x14ac:dyDescent="0.25">
      <c r="DE292">
        <v>290</v>
      </c>
      <c r="DF292">
        <v>16</v>
      </c>
      <c r="DG292">
        <f t="shared" si="441"/>
        <v>0.75180901062156602</v>
      </c>
      <c r="DH292">
        <f t="shared" si="442"/>
        <v>0</v>
      </c>
      <c r="DI292">
        <f t="shared" si="417"/>
        <v>256</v>
      </c>
      <c r="EX292">
        <v>290</v>
      </c>
      <c r="EY292">
        <v>8</v>
      </c>
      <c r="EZ292">
        <f t="shared" si="443"/>
        <v>0.93377576120397332</v>
      </c>
      <c r="FA292">
        <f t="shared" si="444"/>
        <v>0</v>
      </c>
      <c r="FB292">
        <f t="shared" si="418"/>
        <v>64</v>
      </c>
      <c r="HI292">
        <v>290</v>
      </c>
      <c r="HJ292">
        <v>549</v>
      </c>
      <c r="HK292">
        <f t="shared" si="445"/>
        <v>1.0357142857142858</v>
      </c>
      <c r="HL292">
        <f t="shared" si="446"/>
        <v>428.27065613003344</v>
      </c>
      <c r="HM292">
        <f t="shared" si="419"/>
        <v>14575.574471272632</v>
      </c>
      <c r="IA292">
        <v>290</v>
      </c>
      <c r="IB292">
        <v>12</v>
      </c>
      <c r="IC292">
        <f t="shared" si="449"/>
        <v>0.44482068663817942</v>
      </c>
      <c r="ID292">
        <f t="shared" si="450"/>
        <v>0</v>
      </c>
      <c r="IE292">
        <f t="shared" si="421"/>
        <v>144</v>
      </c>
      <c r="IJ292">
        <v>290</v>
      </c>
      <c r="IK292">
        <v>143.80000000000001</v>
      </c>
      <c r="IL292">
        <f t="shared" si="451"/>
        <v>0.40396299373485345</v>
      </c>
      <c r="IM292">
        <f t="shared" si="452"/>
        <v>0</v>
      </c>
      <c r="IN292">
        <f t="shared" si="422"/>
        <v>20678.440000000002</v>
      </c>
      <c r="KT292">
        <v>290</v>
      </c>
      <c r="KU292">
        <v>-25.409803921568781</v>
      </c>
      <c r="KV292">
        <f t="shared" si="453"/>
        <v>0.60723494150545976</v>
      </c>
      <c r="KW292">
        <f t="shared" si="454"/>
        <v>0</v>
      </c>
      <c r="KX292">
        <f t="shared" si="423"/>
        <v>645.65813533257221</v>
      </c>
      <c r="LC292">
        <v>290</v>
      </c>
      <c r="LD292">
        <v>21</v>
      </c>
      <c r="LE292">
        <f t="shared" si="455"/>
        <v>0.31044092479541024</v>
      </c>
      <c r="LF292">
        <f t="shared" si="456"/>
        <v>0</v>
      </c>
      <c r="LG292">
        <f t="shared" si="424"/>
        <v>441</v>
      </c>
      <c r="LP292">
        <f t="shared" si="425"/>
        <v>0</v>
      </c>
      <c r="LY292">
        <f t="shared" si="426"/>
        <v>0</v>
      </c>
      <c r="MH292">
        <f t="shared" si="427"/>
        <v>0</v>
      </c>
      <c r="MM292">
        <v>290</v>
      </c>
      <c r="MN292">
        <v>3554</v>
      </c>
      <c r="MO292">
        <f t="shared" si="457"/>
        <v>1.2707886809596336</v>
      </c>
      <c r="MP292">
        <f t="shared" si="458"/>
        <v>3247.1836898807192</v>
      </c>
      <c r="MQ292">
        <f t="shared" si="428"/>
        <v>94136.24815521072</v>
      </c>
      <c r="MZ292">
        <f t="shared" si="429"/>
        <v>0</v>
      </c>
      <c r="NI292">
        <f t="shared" si="430"/>
        <v>0</v>
      </c>
      <c r="NR292">
        <f t="shared" si="431"/>
        <v>0</v>
      </c>
      <c r="OA292">
        <f t="shared" si="432"/>
        <v>0</v>
      </c>
      <c r="OF292">
        <v>290</v>
      </c>
      <c r="OG292">
        <f>128-(136)</f>
        <v>-8</v>
      </c>
      <c r="OH292">
        <f t="shared" si="459"/>
        <v>0.37211209667982731</v>
      </c>
      <c r="OI292">
        <f t="shared" si="460"/>
        <v>0</v>
      </c>
      <c r="OJ292">
        <f t="shared" si="433"/>
        <v>64</v>
      </c>
      <c r="OO292">
        <v>290</v>
      </c>
      <c r="OP292">
        <v>0</v>
      </c>
      <c r="OQ292">
        <f t="shared" si="461"/>
        <v>0.38441793824769493</v>
      </c>
      <c r="OR292">
        <f t="shared" si="462"/>
        <v>0</v>
      </c>
      <c r="OS292">
        <f t="shared" si="434"/>
        <v>0</v>
      </c>
      <c r="PB292">
        <f t="shared" si="435"/>
        <v>0</v>
      </c>
      <c r="PK292">
        <f t="shared" si="436"/>
        <v>0</v>
      </c>
      <c r="QC292">
        <f t="shared" si="437"/>
        <v>0</v>
      </c>
      <c r="QL292">
        <f t="shared" si="438"/>
        <v>0</v>
      </c>
    </row>
    <row r="293" spans="109:454" x14ac:dyDescent="0.25">
      <c r="DE293">
        <v>291</v>
      </c>
      <c r="DF293">
        <v>16</v>
      </c>
      <c r="DG293">
        <f t="shared" si="441"/>
        <v>0.75440145548577831</v>
      </c>
      <c r="DH293">
        <f t="shared" si="442"/>
        <v>0</v>
      </c>
      <c r="DI293">
        <f t="shared" si="417"/>
        <v>256</v>
      </c>
      <c r="EX293">
        <v>291</v>
      </c>
      <c r="EY293">
        <v>12</v>
      </c>
      <c r="EZ293">
        <f t="shared" si="443"/>
        <v>0.93699567762191804</v>
      </c>
      <c r="FA293">
        <f t="shared" si="444"/>
        <v>0</v>
      </c>
      <c r="FB293">
        <f t="shared" si="418"/>
        <v>144</v>
      </c>
      <c r="HI293">
        <v>291</v>
      </c>
      <c r="HJ293">
        <v>562</v>
      </c>
      <c r="HK293">
        <f t="shared" si="445"/>
        <v>1.0392857142857144</v>
      </c>
      <c r="HL293">
        <f t="shared" si="446"/>
        <v>471.09772174303674</v>
      </c>
      <c r="HM293">
        <f t="shared" si="419"/>
        <v>8263.2241923063757</v>
      </c>
      <c r="IA293">
        <v>291</v>
      </c>
      <c r="IB293">
        <v>0</v>
      </c>
      <c r="IC293">
        <f t="shared" si="449"/>
        <v>0.44635455107486277</v>
      </c>
      <c r="ID293">
        <f t="shared" si="450"/>
        <v>0</v>
      </c>
      <c r="IE293">
        <f t="shared" si="421"/>
        <v>0</v>
      </c>
      <c r="IJ293">
        <v>291</v>
      </c>
      <c r="IK293">
        <v>-4.1000000000000085</v>
      </c>
      <c r="IL293">
        <f t="shared" si="451"/>
        <v>0.4053559695753185</v>
      </c>
      <c r="IM293">
        <f t="shared" si="452"/>
        <v>0</v>
      </c>
      <c r="IN293">
        <f t="shared" si="422"/>
        <v>16.81000000000007</v>
      </c>
      <c r="KT293">
        <v>291</v>
      </c>
      <c r="KU293">
        <v>-21.409803921568781</v>
      </c>
      <c r="KV293">
        <f t="shared" si="453"/>
        <v>0.60932885509685786</v>
      </c>
      <c r="KW293">
        <f t="shared" si="454"/>
        <v>0</v>
      </c>
      <c r="KX293">
        <f t="shared" si="423"/>
        <v>458.37970396002191</v>
      </c>
      <c r="LC293">
        <v>291</v>
      </c>
      <c r="LD293">
        <v>56</v>
      </c>
      <c r="LE293">
        <f t="shared" si="455"/>
        <v>0.31151141074298061</v>
      </c>
      <c r="LF293">
        <f t="shared" si="456"/>
        <v>0</v>
      </c>
      <c r="LG293">
        <f t="shared" si="424"/>
        <v>3136</v>
      </c>
      <c r="LP293">
        <f t="shared" si="425"/>
        <v>0</v>
      </c>
      <c r="LY293">
        <f t="shared" si="426"/>
        <v>0</v>
      </c>
      <c r="MH293">
        <f t="shared" si="427"/>
        <v>0</v>
      </c>
      <c r="MM293">
        <v>291</v>
      </c>
      <c r="MN293">
        <v>3754</v>
      </c>
      <c r="MO293">
        <f t="shared" si="457"/>
        <v>1.2751707108939772</v>
      </c>
      <c r="MP293">
        <f t="shared" si="458"/>
        <v>3299.7311452652766</v>
      </c>
      <c r="MQ293">
        <f t="shared" si="428"/>
        <v>206360.19238199721</v>
      </c>
      <c r="MZ293">
        <f t="shared" si="429"/>
        <v>0</v>
      </c>
      <c r="NI293">
        <f t="shared" si="430"/>
        <v>0</v>
      </c>
      <c r="NR293">
        <f t="shared" si="431"/>
        <v>0</v>
      </c>
      <c r="OA293">
        <f t="shared" si="432"/>
        <v>0</v>
      </c>
      <c r="OF293">
        <v>291</v>
      </c>
      <c r="OG293">
        <f>140-(136)</f>
        <v>4</v>
      </c>
      <c r="OH293">
        <f t="shared" si="459"/>
        <v>0.37339524184079226</v>
      </c>
      <c r="OI293">
        <f t="shared" si="460"/>
        <v>0</v>
      </c>
      <c r="OJ293">
        <f t="shared" si="433"/>
        <v>16</v>
      </c>
      <c r="OO293">
        <v>291</v>
      </c>
      <c r="OP293">
        <v>0</v>
      </c>
      <c r="OQ293">
        <f t="shared" si="461"/>
        <v>0.38574351734510076</v>
      </c>
      <c r="OR293">
        <f t="shared" si="462"/>
        <v>0</v>
      </c>
      <c r="OS293">
        <f t="shared" si="434"/>
        <v>0</v>
      </c>
      <c r="PB293">
        <f t="shared" si="435"/>
        <v>0</v>
      </c>
      <c r="PK293">
        <f t="shared" si="436"/>
        <v>0</v>
      </c>
      <c r="QC293">
        <f t="shared" si="437"/>
        <v>0</v>
      </c>
      <c r="QL293">
        <f t="shared" si="438"/>
        <v>0</v>
      </c>
    </row>
    <row r="294" spans="109:454" x14ac:dyDescent="0.25">
      <c r="DE294">
        <v>292</v>
      </c>
      <c r="DF294">
        <v>12</v>
      </c>
      <c r="DG294">
        <f t="shared" si="441"/>
        <v>0.75699390034999059</v>
      </c>
      <c r="DH294">
        <f t="shared" si="442"/>
        <v>0</v>
      </c>
      <c r="DI294">
        <f t="shared" si="417"/>
        <v>144</v>
      </c>
      <c r="EX294">
        <v>292</v>
      </c>
      <c r="EY294">
        <v>12</v>
      </c>
      <c r="EZ294">
        <f t="shared" si="443"/>
        <v>0.94021559403986277</v>
      </c>
      <c r="FA294">
        <f t="shared" si="444"/>
        <v>0</v>
      </c>
      <c r="FB294">
        <f t="shared" si="418"/>
        <v>144</v>
      </c>
      <c r="HI294">
        <v>292</v>
      </c>
      <c r="HJ294">
        <v>579</v>
      </c>
      <c r="HK294">
        <f t="shared" si="445"/>
        <v>1.0428571428571429</v>
      </c>
      <c r="HL294">
        <f t="shared" si="446"/>
        <v>513.92478735604004</v>
      </c>
      <c r="HM294">
        <f t="shared" si="419"/>
        <v>4234.7833006566061</v>
      </c>
      <c r="IA294">
        <v>292</v>
      </c>
      <c r="IB294">
        <v>0</v>
      </c>
      <c r="IC294">
        <f t="shared" si="449"/>
        <v>0.44788841551154618</v>
      </c>
      <c r="ID294">
        <f t="shared" si="450"/>
        <v>0</v>
      </c>
      <c r="IE294">
        <f t="shared" si="421"/>
        <v>0</v>
      </c>
      <c r="IJ294">
        <v>292</v>
      </c>
      <c r="IK294">
        <v>-8.1000000000000085</v>
      </c>
      <c r="IL294">
        <f t="shared" si="451"/>
        <v>0.40674894541578349</v>
      </c>
      <c r="IM294">
        <f t="shared" si="452"/>
        <v>0</v>
      </c>
      <c r="IN294">
        <f t="shared" si="422"/>
        <v>65.610000000000142</v>
      </c>
      <c r="KT294">
        <v>292</v>
      </c>
      <c r="KU294">
        <v>109.59019607843122</v>
      </c>
      <c r="KV294">
        <f t="shared" si="453"/>
        <v>0.61142276868825596</v>
      </c>
      <c r="KW294">
        <f t="shared" si="454"/>
        <v>0</v>
      </c>
      <c r="KX294">
        <f t="shared" si="423"/>
        <v>12010.011076509001</v>
      </c>
      <c r="LC294">
        <v>292</v>
      </c>
      <c r="LD294">
        <v>120</v>
      </c>
      <c r="LE294">
        <f t="shared" si="455"/>
        <v>0.31258189669055098</v>
      </c>
      <c r="LF294">
        <f t="shared" si="456"/>
        <v>0</v>
      </c>
      <c r="LG294">
        <f t="shared" si="424"/>
        <v>14400</v>
      </c>
      <c r="LP294">
        <f t="shared" si="425"/>
        <v>0</v>
      </c>
      <c r="LY294">
        <f t="shared" si="426"/>
        <v>0</v>
      </c>
      <c r="MH294">
        <f t="shared" si="427"/>
        <v>0</v>
      </c>
      <c r="MM294">
        <v>292</v>
      </c>
      <c r="MN294">
        <v>3854</v>
      </c>
      <c r="MO294">
        <f t="shared" si="457"/>
        <v>1.2795527408283207</v>
      </c>
      <c r="MP294">
        <f t="shared" si="458"/>
        <v>3352.2786006498341</v>
      </c>
      <c r="MQ294">
        <f t="shared" si="428"/>
        <v>251724.3625658887</v>
      </c>
      <c r="MZ294">
        <f t="shared" si="429"/>
        <v>0</v>
      </c>
      <c r="NI294">
        <f t="shared" si="430"/>
        <v>0</v>
      </c>
      <c r="NR294">
        <f t="shared" si="431"/>
        <v>0</v>
      </c>
      <c r="OA294">
        <f t="shared" si="432"/>
        <v>0</v>
      </c>
      <c r="OF294">
        <v>292</v>
      </c>
      <c r="OG294">
        <f>140-(136)</f>
        <v>4</v>
      </c>
      <c r="OH294">
        <f t="shared" si="459"/>
        <v>0.37467838700175715</v>
      </c>
      <c r="OI294">
        <f t="shared" si="460"/>
        <v>0</v>
      </c>
      <c r="OJ294">
        <f t="shared" si="433"/>
        <v>16</v>
      </c>
      <c r="OO294">
        <v>292</v>
      </c>
      <c r="OP294">
        <v>0</v>
      </c>
      <c r="OQ294">
        <f t="shared" si="461"/>
        <v>0.38706909644250659</v>
      </c>
      <c r="OR294">
        <f t="shared" si="462"/>
        <v>0</v>
      </c>
      <c r="OS294">
        <f t="shared" si="434"/>
        <v>0</v>
      </c>
      <c r="PB294">
        <f t="shared" si="435"/>
        <v>0</v>
      </c>
      <c r="PK294">
        <f t="shared" si="436"/>
        <v>0</v>
      </c>
      <c r="QC294">
        <f t="shared" si="437"/>
        <v>0</v>
      </c>
      <c r="QL294">
        <f t="shared" si="438"/>
        <v>0</v>
      </c>
    </row>
    <row r="295" spans="109:454" x14ac:dyDescent="0.25">
      <c r="DE295">
        <v>293</v>
      </c>
      <c r="DF295">
        <v>16</v>
      </c>
      <c r="DG295">
        <f t="shared" si="441"/>
        <v>0.75958634521420287</v>
      </c>
      <c r="DH295">
        <f t="shared" si="442"/>
        <v>0</v>
      </c>
      <c r="DI295">
        <f t="shared" si="417"/>
        <v>256</v>
      </c>
      <c r="EX295">
        <v>293</v>
      </c>
      <c r="EY295">
        <v>44.1</v>
      </c>
      <c r="EZ295">
        <f t="shared" si="443"/>
        <v>0.9434355104578076</v>
      </c>
      <c r="FA295">
        <f t="shared" si="444"/>
        <v>0</v>
      </c>
      <c r="FB295">
        <f t="shared" si="418"/>
        <v>1944.8100000000002</v>
      </c>
      <c r="HI295">
        <v>293</v>
      </c>
      <c r="HJ295">
        <v>603</v>
      </c>
      <c r="HK295">
        <f t="shared" si="445"/>
        <v>1.0464285714285715</v>
      </c>
      <c r="HL295">
        <f t="shared" si="446"/>
        <v>556.7518529690434</v>
      </c>
      <c r="HM295">
        <f t="shared" si="419"/>
        <v>2138.8911037969801</v>
      </c>
      <c r="IA295">
        <v>293</v>
      </c>
      <c r="IB295">
        <v>4</v>
      </c>
      <c r="IC295">
        <f t="shared" si="449"/>
        <v>0.44942227994822953</v>
      </c>
      <c r="ID295">
        <f t="shared" si="450"/>
        <v>0</v>
      </c>
      <c r="IE295">
        <f t="shared" si="421"/>
        <v>16</v>
      </c>
      <c r="IJ295">
        <v>293</v>
      </c>
      <c r="IK295">
        <v>-8.1000000000000085</v>
      </c>
      <c r="IL295">
        <f t="shared" si="451"/>
        <v>0.40814192125624849</v>
      </c>
      <c r="IM295">
        <f t="shared" si="452"/>
        <v>0</v>
      </c>
      <c r="IN295">
        <f t="shared" si="422"/>
        <v>65.610000000000142</v>
      </c>
      <c r="KT295">
        <v>293</v>
      </c>
      <c r="KU295">
        <v>54.590196078431219</v>
      </c>
      <c r="KV295">
        <f t="shared" si="453"/>
        <v>0.61351668227965417</v>
      </c>
      <c r="KW295">
        <f t="shared" si="454"/>
        <v>0</v>
      </c>
      <c r="KX295">
        <f t="shared" si="423"/>
        <v>2980.0895078815674</v>
      </c>
      <c r="LC295">
        <v>293</v>
      </c>
      <c r="LD295">
        <v>4</v>
      </c>
      <c r="LE295">
        <f t="shared" si="455"/>
        <v>0.3136523826381214</v>
      </c>
      <c r="LF295">
        <f t="shared" si="456"/>
        <v>0</v>
      </c>
      <c r="LG295">
        <f t="shared" si="424"/>
        <v>16</v>
      </c>
      <c r="LP295">
        <f t="shared" si="425"/>
        <v>0</v>
      </c>
      <c r="LY295">
        <f t="shared" si="426"/>
        <v>0</v>
      </c>
      <c r="MH295">
        <f t="shared" si="427"/>
        <v>0</v>
      </c>
      <c r="MM295">
        <v>292.16699999999997</v>
      </c>
      <c r="MN295">
        <v>3894</v>
      </c>
      <c r="MO295">
        <f t="shared" si="457"/>
        <v>1.2802845398273559</v>
      </c>
      <c r="MP295">
        <f t="shared" si="458"/>
        <v>3361.0540256990539</v>
      </c>
      <c r="MQ295">
        <f t="shared" si="428"/>
        <v>284031.41152358468</v>
      </c>
      <c r="MZ295">
        <f t="shared" si="429"/>
        <v>0</v>
      </c>
      <c r="NI295">
        <f t="shared" si="430"/>
        <v>0</v>
      </c>
      <c r="NR295">
        <f t="shared" si="431"/>
        <v>0</v>
      </c>
      <c r="OA295">
        <f t="shared" si="432"/>
        <v>0</v>
      </c>
      <c r="OF295">
        <v>293</v>
      </c>
      <c r="OG295">
        <f>128-(136)</f>
        <v>-8</v>
      </c>
      <c r="OH295">
        <f t="shared" si="459"/>
        <v>0.3759615321627221</v>
      </c>
      <c r="OI295">
        <f t="shared" si="460"/>
        <v>0</v>
      </c>
      <c r="OJ295">
        <f t="shared" si="433"/>
        <v>64</v>
      </c>
      <c r="OO295">
        <v>293</v>
      </c>
      <c r="OP295">
        <v>0</v>
      </c>
      <c r="OQ295">
        <f t="shared" si="461"/>
        <v>0.38839467553991247</v>
      </c>
      <c r="OR295">
        <f t="shared" si="462"/>
        <v>0</v>
      </c>
      <c r="OS295">
        <f t="shared" si="434"/>
        <v>0</v>
      </c>
      <c r="PB295">
        <f t="shared" si="435"/>
        <v>0</v>
      </c>
      <c r="PK295">
        <f t="shared" si="436"/>
        <v>0</v>
      </c>
      <c r="QC295">
        <f t="shared" si="437"/>
        <v>0</v>
      </c>
      <c r="QL295">
        <f t="shared" si="438"/>
        <v>0</v>
      </c>
    </row>
    <row r="296" spans="109:454" x14ac:dyDescent="0.25">
      <c r="DE296">
        <v>294</v>
      </c>
      <c r="DF296">
        <v>16</v>
      </c>
      <c r="DG296">
        <f t="shared" si="441"/>
        <v>0.76217879007841516</v>
      </c>
      <c r="DH296">
        <f t="shared" si="442"/>
        <v>0</v>
      </c>
      <c r="DI296">
        <f t="shared" si="417"/>
        <v>256</v>
      </c>
      <c r="EX296">
        <v>294</v>
      </c>
      <c r="EY296">
        <v>8</v>
      </c>
      <c r="EZ296">
        <f t="shared" si="443"/>
        <v>0.94665542687575233</v>
      </c>
      <c r="FA296">
        <f t="shared" si="444"/>
        <v>0</v>
      </c>
      <c r="FB296">
        <f t="shared" si="418"/>
        <v>64</v>
      </c>
      <c r="HI296">
        <v>294</v>
      </c>
      <c r="HJ296">
        <v>613</v>
      </c>
      <c r="HK296">
        <f t="shared" si="445"/>
        <v>1.05</v>
      </c>
      <c r="HL296">
        <f t="shared" si="446"/>
        <v>599.57891858204675</v>
      </c>
      <c r="HM296">
        <f t="shared" si="419"/>
        <v>180.12542642732993</v>
      </c>
      <c r="IA296">
        <v>294</v>
      </c>
      <c r="IB296">
        <v>8</v>
      </c>
      <c r="IC296">
        <f t="shared" si="449"/>
        <v>0.45095614438491294</v>
      </c>
      <c r="ID296">
        <f t="shared" si="450"/>
        <v>0</v>
      </c>
      <c r="IE296">
        <f t="shared" si="421"/>
        <v>64</v>
      </c>
      <c r="IJ296">
        <v>294</v>
      </c>
      <c r="IK296">
        <v>-20.100000000000001</v>
      </c>
      <c r="IL296">
        <f t="shared" si="451"/>
        <v>0.40953489709671353</v>
      </c>
      <c r="IM296">
        <f t="shared" si="452"/>
        <v>0</v>
      </c>
      <c r="IN296">
        <f t="shared" si="422"/>
        <v>404.01000000000005</v>
      </c>
      <c r="KT296">
        <v>294</v>
      </c>
      <c r="KU296">
        <v>46.590196078431219</v>
      </c>
      <c r="KV296">
        <f t="shared" si="453"/>
        <v>0.61561059587105227</v>
      </c>
      <c r="KW296">
        <f t="shared" si="454"/>
        <v>0</v>
      </c>
      <c r="KX296">
        <f t="shared" si="423"/>
        <v>2170.6463706266677</v>
      </c>
      <c r="LC296">
        <v>294</v>
      </c>
      <c r="LD296">
        <v>48</v>
      </c>
      <c r="LE296">
        <f t="shared" si="455"/>
        <v>0.31472286858569176</v>
      </c>
      <c r="LF296">
        <f t="shared" si="456"/>
        <v>0</v>
      </c>
      <c r="LG296">
        <f t="shared" si="424"/>
        <v>2304</v>
      </c>
      <c r="LP296">
        <f t="shared" si="425"/>
        <v>0</v>
      </c>
      <c r="LY296">
        <f t="shared" si="426"/>
        <v>0</v>
      </c>
      <c r="MH296">
        <f t="shared" si="427"/>
        <v>0</v>
      </c>
      <c r="MQ296">
        <f t="shared" si="428"/>
        <v>0</v>
      </c>
      <c r="MZ296">
        <f t="shared" si="429"/>
        <v>0</v>
      </c>
      <c r="NI296">
        <f t="shared" si="430"/>
        <v>0</v>
      </c>
      <c r="NR296">
        <f t="shared" si="431"/>
        <v>0</v>
      </c>
      <c r="OA296">
        <f t="shared" si="432"/>
        <v>0</v>
      </c>
      <c r="OF296">
        <v>294</v>
      </c>
      <c r="OG296">
        <f>128-(136)</f>
        <v>-8</v>
      </c>
      <c r="OH296">
        <f t="shared" si="459"/>
        <v>0.37724467732368699</v>
      </c>
      <c r="OI296">
        <f t="shared" si="460"/>
        <v>0</v>
      </c>
      <c r="OJ296">
        <f t="shared" si="433"/>
        <v>64</v>
      </c>
      <c r="OO296">
        <v>294</v>
      </c>
      <c r="OP296">
        <v>0</v>
      </c>
      <c r="OQ296">
        <f t="shared" si="461"/>
        <v>0.3897202546373183</v>
      </c>
      <c r="OR296">
        <f t="shared" si="462"/>
        <v>0</v>
      </c>
      <c r="OS296">
        <f t="shared" si="434"/>
        <v>0</v>
      </c>
      <c r="PB296">
        <f t="shared" si="435"/>
        <v>0</v>
      </c>
      <c r="PK296">
        <f t="shared" si="436"/>
        <v>0</v>
      </c>
      <c r="QC296">
        <f t="shared" si="437"/>
        <v>0</v>
      </c>
      <c r="QL296">
        <f t="shared" si="438"/>
        <v>0</v>
      </c>
    </row>
    <row r="297" spans="109:454" x14ac:dyDescent="0.25">
      <c r="DE297">
        <v>295</v>
      </c>
      <c r="DF297">
        <v>12</v>
      </c>
      <c r="DG297">
        <f t="shared" si="441"/>
        <v>0.76477123494262744</v>
      </c>
      <c r="DH297">
        <f t="shared" si="442"/>
        <v>0</v>
      </c>
      <c r="DI297">
        <f t="shared" si="417"/>
        <v>144</v>
      </c>
      <c r="EX297">
        <v>295</v>
      </c>
      <c r="EY297">
        <v>32.1</v>
      </c>
      <c r="EZ297">
        <f t="shared" si="443"/>
        <v>0.94987534329369705</v>
      </c>
      <c r="FA297">
        <f t="shared" si="444"/>
        <v>0</v>
      </c>
      <c r="FB297">
        <f t="shared" si="418"/>
        <v>1030.4100000000001</v>
      </c>
      <c r="HI297">
        <v>295</v>
      </c>
      <c r="HJ297">
        <v>629</v>
      </c>
      <c r="HK297">
        <f t="shared" si="445"/>
        <v>1.0535714285714286</v>
      </c>
      <c r="HL297">
        <f t="shared" si="446"/>
        <v>642.40598419505011</v>
      </c>
      <c r="HM297">
        <f t="shared" si="419"/>
        <v>179.72041223793335</v>
      </c>
      <c r="IA297">
        <v>295</v>
      </c>
      <c r="IB297">
        <v>0</v>
      </c>
      <c r="IC297">
        <f t="shared" si="449"/>
        <v>0.45249000882159629</v>
      </c>
      <c r="ID297">
        <f t="shared" si="450"/>
        <v>0</v>
      </c>
      <c r="IE297">
        <f t="shared" si="421"/>
        <v>0</v>
      </c>
      <c r="IJ297">
        <v>295</v>
      </c>
      <c r="IK297">
        <v>0</v>
      </c>
      <c r="IL297">
        <f t="shared" si="451"/>
        <v>0.41092787293717853</v>
      </c>
      <c r="IM297">
        <f t="shared" si="452"/>
        <v>0</v>
      </c>
      <c r="IN297">
        <f t="shared" si="422"/>
        <v>0</v>
      </c>
      <c r="KT297">
        <v>295</v>
      </c>
      <c r="KU297">
        <v>-37.209803921568778</v>
      </c>
      <c r="KV297">
        <f t="shared" si="453"/>
        <v>0.61770450946245037</v>
      </c>
      <c r="KW297">
        <f t="shared" si="454"/>
        <v>0</v>
      </c>
      <c r="KX297">
        <f t="shared" si="423"/>
        <v>1384.5695078815952</v>
      </c>
      <c r="LC297">
        <v>295</v>
      </c>
      <c r="LD297">
        <v>59</v>
      </c>
      <c r="LE297">
        <f t="shared" si="455"/>
        <v>0.31579335453326213</v>
      </c>
      <c r="LF297">
        <f t="shared" si="456"/>
        <v>0</v>
      </c>
      <c r="LG297">
        <f t="shared" si="424"/>
        <v>3481</v>
      </c>
      <c r="LP297">
        <f t="shared" si="425"/>
        <v>0</v>
      </c>
      <c r="LY297">
        <f t="shared" si="426"/>
        <v>0</v>
      </c>
      <c r="MH297">
        <f t="shared" si="427"/>
        <v>0</v>
      </c>
      <c r="MQ297">
        <f t="shared" si="428"/>
        <v>0</v>
      </c>
      <c r="MZ297">
        <f t="shared" si="429"/>
        <v>0</v>
      </c>
      <c r="NI297">
        <f t="shared" si="430"/>
        <v>0</v>
      </c>
      <c r="NR297">
        <f t="shared" si="431"/>
        <v>0</v>
      </c>
      <c r="OA297">
        <f t="shared" si="432"/>
        <v>0</v>
      </c>
      <c r="OF297">
        <v>295</v>
      </c>
      <c r="OG297">
        <f>200-(136)</f>
        <v>64</v>
      </c>
      <c r="OH297">
        <f t="shared" si="459"/>
        <v>0.37852782248465194</v>
      </c>
      <c r="OI297">
        <f t="shared" si="460"/>
        <v>0</v>
      </c>
      <c r="OJ297">
        <f t="shared" si="433"/>
        <v>4096</v>
      </c>
      <c r="OO297">
        <v>295</v>
      </c>
      <c r="OP297">
        <v>0</v>
      </c>
      <c r="OQ297">
        <f t="shared" si="461"/>
        <v>0.39104583373472412</v>
      </c>
      <c r="OR297">
        <f t="shared" si="462"/>
        <v>0</v>
      </c>
      <c r="OS297">
        <f t="shared" si="434"/>
        <v>0</v>
      </c>
      <c r="PB297">
        <f t="shared" si="435"/>
        <v>0</v>
      </c>
      <c r="PK297">
        <f t="shared" si="436"/>
        <v>0</v>
      </c>
      <c r="QC297">
        <f t="shared" si="437"/>
        <v>0</v>
      </c>
      <c r="QL297">
        <f t="shared" si="438"/>
        <v>0</v>
      </c>
    </row>
    <row r="298" spans="109:454" x14ac:dyDescent="0.25">
      <c r="DE298">
        <v>296</v>
      </c>
      <c r="DF298">
        <v>12</v>
      </c>
      <c r="DG298">
        <f t="shared" si="441"/>
        <v>0.76736367980683984</v>
      </c>
      <c r="DH298">
        <f t="shared" si="442"/>
        <v>0</v>
      </c>
      <c r="DI298">
        <f t="shared" si="417"/>
        <v>144</v>
      </c>
      <c r="EX298">
        <v>296</v>
      </c>
      <c r="EY298">
        <v>12</v>
      </c>
      <c r="EZ298">
        <f t="shared" si="443"/>
        <v>0.95309525971164177</v>
      </c>
      <c r="FA298">
        <f t="shared" si="444"/>
        <v>0</v>
      </c>
      <c r="FB298">
        <f t="shared" si="418"/>
        <v>144</v>
      </c>
      <c r="HI298">
        <v>296</v>
      </c>
      <c r="HJ298">
        <v>679</v>
      </c>
      <c r="HK298">
        <f t="shared" si="445"/>
        <v>1.0571428571428572</v>
      </c>
      <c r="HL298">
        <f t="shared" si="446"/>
        <v>685.23304980805347</v>
      </c>
      <c r="HM298">
        <f t="shared" si="419"/>
        <v>38.850909909675337</v>
      </c>
      <c r="IA298">
        <v>296</v>
      </c>
      <c r="IB298">
        <v>16</v>
      </c>
      <c r="IC298">
        <f t="shared" si="449"/>
        <v>0.4540238732582797</v>
      </c>
      <c r="ID298">
        <f t="shared" si="450"/>
        <v>0</v>
      </c>
      <c r="IE298">
        <f t="shared" si="421"/>
        <v>256</v>
      </c>
      <c r="IJ298">
        <v>296</v>
      </c>
      <c r="IK298">
        <v>172.8</v>
      </c>
      <c r="IL298">
        <f t="shared" si="451"/>
        <v>0.41232084877764352</v>
      </c>
      <c r="IM298">
        <f t="shared" si="452"/>
        <v>0</v>
      </c>
      <c r="IN298">
        <f t="shared" si="422"/>
        <v>29859.840000000004</v>
      </c>
      <c r="KT298">
        <v>296</v>
      </c>
      <c r="KU298">
        <v>2.5901960784312195</v>
      </c>
      <c r="KV298">
        <f t="shared" si="453"/>
        <v>0.61979842305384858</v>
      </c>
      <c r="KW298">
        <f t="shared" si="454"/>
        <v>0</v>
      </c>
      <c r="KX298">
        <f t="shared" si="423"/>
        <v>6.7091157247204682</v>
      </c>
      <c r="LC298">
        <v>296</v>
      </c>
      <c r="LD298">
        <v>79</v>
      </c>
      <c r="LE298">
        <f t="shared" si="455"/>
        <v>0.31686384048083249</v>
      </c>
      <c r="LF298">
        <f t="shared" si="456"/>
        <v>0</v>
      </c>
      <c r="LG298">
        <f t="shared" si="424"/>
        <v>6241</v>
      </c>
      <c r="LP298">
        <f t="shared" si="425"/>
        <v>0</v>
      </c>
      <c r="LY298">
        <f t="shared" si="426"/>
        <v>0</v>
      </c>
      <c r="MH298">
        <f t="shared" si="427"/>
        <v>0</v>
      </c>
      <c r="MQ298">
        <f t="shared" si="428"/>
        <v>0</v>
      </c>
      <c r="MZ298">
        <f t="shared" si="429"/>
        <v>0</v>
      </c>
      <c r="NI298">
        <f t="shared" si="430"/>
        <v>0</v>
      </c>
      <c r="NR298">
        <f t="shared" si="431"/>
        <v>0</v>
      </c>
      <c r="OA298">
        <f t="shared" si="432"/>
        <v>0</v>
      </c>
      <c r="OF298">
        <v>296</v>
      </c>
      <c r="OG298">
        <f>132-(136)</f>
        <v>-4</v>
      </c>
      <c r="OH298">
        <f t="shared" si="459"/>
        <v>0.37981096764561684</v>
      </c>
      <c r="OI298">
        <f t="shared" si="460"/>
        <v>0</v>
      </c>
      <c r="OJ298">
        <f t="shared" si="433"/>
        <v>16</v>
      </c>
      <c r="OO298">
        <v>296</v>
      </c>
      <c r="OP298">
        <v>0</v>
      </c>
      <c r="OQ298">
        <f t="shared" si="461"/>
        <v>0.39237141283213001</v>
      </c>
      <c r="OR298">
        <f t="shared" si="462"/>
        <v>0</v>
      </c>
      <c r="OS298">
        <f t="shared" si="434"/>
        <v>0</v>
      </c>
      <c r="PB298">
        <f t="shared" si="435"/>
        <v>0</v>
      </c>
      <c r="PK298">
        <f t="shared" si="436"/>
        <v>0</v>
      </c>
      <c r="QC298">
        <f t="shared" si="437"/>
        <v>0</v>
      </c>
      <c r="QL298">
        <f t="shared" si="438"/>
        <v>0</v>
      </c>
    </row>
    <row r="299" spans="109:454" x14ac:dyDescent="0.25">
      <c r="DE299">
        <v>297</v>
      </c>
      <c r="DF299">
        <v>12</v>
      </c>
      <c r="DG299">
        <f t="shared" si="441"/>
        <v>0.76995612467105212</v>
      </c>
      <c r="DH299">
        <f t="shared" si="442"/>
        <v>0</v>
      </c>
      <c r="DI299">
        <f t="shared" si="417"/>
        <v>144</v>
      </c>
      <c r="EX299">
        <v>297</v>
      </c>
      <c r="EY299">
        <v>8</v>
      </c>
      <c r="EZ299">
        <f t="shared" si="443"/>
        <v>0.9563151761295865</v>
      </c>
      <c r="FA299">
        <f t="shared" si="444"/>
        <v>0</v>
      </c>
      <c r="FB299">
        <f t="shared" si="418"/>
        <v>64</v>
      </c>
      <c r="HI299">
        <v>297</v>
      </c>
      <c r="HJ299">
        <v>713</v>
      </c>
      <c r="HK299">
        <f t="shared" si="445"/>
        <v>1.0607142857142857</v>
      </c>
      <c r="HL299">
        <f t="shared" si="446"/>
        <v>728.06011542105682</v>
      </c>
      <c r="HM299">
        <f t="shared" si="419"/>
        <v>226.80707649555347</v>
      </c>
      <c r="IA299">
        <v>297</v>
      </c>
      <c r="IB299">
        <v>4</v>
      </c>
      <c r="IC299">
        <f t="shared" si="449"/>
        <v>0.45555773769496305</v>
      </c>
      <c r="ID299">
        <f t="shared" si="450"/>
        <v>0</v>
      </c>
      <c r="IE299">
        <f t="shared" si="421"/>
        <v>16</v>
      </c>
      <c r="IJ299">
        <v>297</v>
      </c>
      <c r="IK299">
        <v>-8.1000000000000085</v>
      </c>
      <c r="IL299">
        <f t="shared" si="451"/>
        <v>0.41371382461810857</v>
      </c>
      <c r="IM299">
        <f t="shared" si="452"/>
        <v>0</v>
      </c>
      <c r="IN299">
        <f t="shared" si="422"/>
        <v>65.610000000000142</v>
      </c>
      <c r="KT299">
        <v>297</v>
      </c>
      <c r="KU299">
        <v>43.590196078431219</v>
      </c>
      <c r="KV299">
        <f t="shared" si="453"/>
        <v>0.62189233664524668</v>
      </c>
      <c r="KW299">
        <f t="shared" si="454"/>
        <v>0</v>
      </c>
      <c r="KX299">
        <f t="shared" si="423"/>
        <v>1900.1051941560804</v>
      </c>
      <c r="LC299">
        <v>297</v>
      </c>
      <c r="LD299">
        <v>160</v>
      </c>
      <c r="LE299">
        <f t="shared" si="455"/>
        <v>0.31793432642840291</v>
      </c>
      <c r="LF299">
        <f t="shared" si="456"/>
        <v>0</v>
      </c>
      <c r="LG299">
        <f t="shared" si="424"/>
        <v>25600</v>
      </c>
      <c r="LP299">
        <f t="shared" si="425"/>
        <v>0</v>
      </c>
      <c r="LY299">
        <f t="shared" si="426"/>
        <v>0</v>
      </c>
      <c r="MH299">
        <f t="shared" si="427"/>
        <v>0</v>
      </c>
      <c r="MQ299">
        <f t="shared" si="428"/>
        <v>0</v>
      </c>
      <c r="MZ299">
        <f t="shared" si="429"/>
        <v>0</v>
      </c>
      <c r="NI299">
        <f t="shared" si="430"/>
        <v>0</v>
      </c>
      <c r="NR299">
        <f t="shared" si="431"/>
        <v>0</v>
      </c>
      <c r="OA299">
        <f t="shared" si="432"/>
        <v>0</v>
      </c>
      <c r="OF299">
        <v>297</v>
      </c>
      <c r="OG299">
        <f>128-(136)</f>
        <v>-8</v>
      </c>
      <c r="OH299">
        <f t="shared" si="459"/>
        <v>0.38109411280658179</v>
      </c>
      <c r="OI299">
        <f t="shared" si="460"/>
        <v>0</v>
      </c>
      <c r="OJ299">
        <f t="shared" si="433"/>
        <v>64</v>
      </c>
      <c r="OO299">
        <v>297</v>
      </c>
      <c r="OP299">
        <v>0</v>
      </c>
      <c r="OQ299">
        <f t="shared" si="461"/>
        <v>0.39369699192953583</v>
      </c>
      <c r="OR299">
        <f t="shared" si="462"/>
        <v>0</v>
      </c>
      <c r="OS299">
        <f t="shared" si="434"/>
        <v>0</v>
      </c>
      <c r="PB299">
        <f t="shared" si="435"/>
        <v>0</v>
      </c>
      <c r="PK299">
        <f t="shared" si="436"/>
        <v>0</v>
      </c>
      <c r="QC299">
        <f t="shared" si="437"/>
        <v>0</v>
      </c>
      <c r="QL299">
        <f t="shared" si="438"/>
        <v>0</v>
      </c>
    </row>
    <row r="300" spans="109:454" x14ac:dyDescent="0.25">
      <c r="DE300">
        <v>298</v>
      </c>
      <c r="DF300">
        <v>12</v>
      </c>
      <c r="DG300">
        <f t="shared" si="441"/>
        <v>0.77254856953526441</v>
      </c>
      <c r="DH300">
        <f t="shared" si="442"/>
        <v>0</v>
      </c>
      <c r="DI300">
        <f t="shared" si="417"/>
        <v>144</v>
      </c>
      <c r="EX300">
        <v>298</v>
      </c>
      <c r="EY300">
        <v>12</v>
      </c>
      <c r="EZ300">
        <f t="shared" si="443"/>
        <v>0.95953509254753122</v>
      </c>
      <c r="FA300">
        <f t="shared" si="444"/>
        <v>0</v>
      </c>
      <c r="FB300">
        <f t="shared" si="418"/>
        <v>144</v>
      </c>
      <c r="HI300">
        <v>298</v>
      </c>
      <c r="HJ300">
        <v>773</v>
      </c>
      <c r="HK300">
        <f t="shared" si="445"/>
        <v>1.0642857142857143</v>
      </c>
      <c r="HL300">
        <f t="shared" si="446"/>
        <v>770.88718103406018</v>
      </c>
      <c r="HM300">
        <f t="shared" si="419"/>
        <v>4.4640039828350231</v>
      </c>
      <c r="IA300">
        <v>298</v>
      </c>
      <c r="IB300">
        <v>16</v>
      </c>
      <c r="IC300">
        <f t="shared" si="449"/>
        <v>0.45709160213164646</v>
      </c>
      <c r="ID300">
        <f t="shared" si="450"/>
        <v>0</v>
      </c>
      <c r="IE300">
        <f t="shared" si="421"/>
        <v>256</v>
      </c>
      <c r="IJ300">
        <v>298</v>
      </c>
      <c r="IK300">
        <v>23.799999999999997</v>
      </c>
      <c r="IL300">
        <f t="shared" si="451"/>
        <v>0.41510680045857357</v>
      </c>
      <c r="IM300">
        <f t="shared" si="452"/>
        <v>0</v>
      </c>
      <c r="IN300">
        <f t="shared" si="422"/>
        <v>566.43999999999983</v>
      </c>
      <c r="KT300">
        <v>298</v>
      </c>
      <c r="KU300">
        <v>-37.209803921568778</v>
      </c>
      <c r="KV300">
        <f t="shared" si="453"/>
        <v>0.62398625023664478</v>
      </c>
      <c r="KW300">
        <f t="shared" si="454"/>
        <v>0</v>
      </c>
      <c r="KX300">
        <f t="shared" si="423"/>
        <v>1384.5695078815952</v>
      </c>
      <c r="LC300">
        <v>298</v>
      </c>
      <c r="LD300">
        <v>24</v>
      </c>
      <c r="LE300">
        <f t="shared" si="455"/>
        <v>0.31900481237597328</v>
      </c>
      <c r="LF300">
        <f t="shared" si="456"/>
        <v>0</v>
      </c>
      <c r="LG300">
        <f t="shared" si="424"/>
        <v>576</v>
      </c>
      <c r="LP300">
        <f t="shared" si="425"/>
        <v>0</v>
      </c>
      <c r="LY300">
        <f t="shared" si="426"/>
        <v>0</v>
      </c>
      <c r="MH300">
        <f t="shared" si="427"/>
        <v>0</v>
      </c>
      <c r="MQ300">
        <f t="shared" si="428"/>
        <v>0</v>
      </c>
      <c r="MZ300">
        <f t="shared" si="429"/>
        <v>0</v>
      </c>
      <c r="NI300">
        <f t="shared" si="430"/>
        <v>0</v>
      </c>
      <c r="NR300">
        <f t="shared" si="431"/>
        <v>0</v>
      </c>
      <c r="OA300">
        <f t="shared" si="432"/>
        <v>0</v>
      </c>
      <c r="OF300">
        <v>298</v>
      </c>
      <c r="OG300">
        <f>132-(136)</f>
        <v>-4</v>
      </c>
      <c r="OH300">
        <f t="shared" si="459"/>
        <v>0.38237725796754668</v>
      </c>
      <c r="OI300">
        <f t="shared" si="460"/>
        <v>0</v>
      </c>
      <c r="OJ300">
        <f t="shared" si="433"/>
        <v>16</v>
      </c>
      <c r="OO300">
        <v>298</v>
      </c>
      <c r="OP300">
        <v>0</v>
      </c>
      <c r="OQ300">
        <f t="shared" si="461"/>
        <v>0.39502257102694166</v>
      </c>
      <c r="OR300">
        <f t="shared" si="462"/>
        <v>0</v>
      </c>
      <c r="OS300">
        <f t="shared" si="434"/>
        <v>0</v>
      </c>
      <c r="PB300">
        <f t="shared" si="435"/>
        <v>0</v>
      </c>
      <c r="PK300">
        <f t="shared" si="436"/>
        <v>0</v>
      </c>
      <c r="QC300">
        <f t="shared" si="437"/>
        <v>0</v>
      </c>
      <c r="QL300">
        <f t="shared" si="438"/>
        <v>0</v>
      </c>
    </row>
    <row r="301" spans="109:454" x14ac:dyDescent="0.25">
      <c r="DE301">
        <v>299</v>
      </c>
      <c r="DF301">
        <v>12</v>
      </c>
      <c r="DG301">
        <f t="shared" si="441"/>
        <v>0.77514101439947669</v>
      </c>
      <c r="DH301">
        <f t="shared" si="442"/>
        <v>0</v>
      </c>
      <c r="DI301">
        <f t="shared" si="417"/>
        <v>144</v>
      </c>
      <c r="EX301">
        <v>299</v>
      </c>
      <c r="EY301">
        <v>16</v>
      </c>
      <c r="EZ301">
        <f t="shared" si="443"/>
        <v>0.96275500896547594</v>
      </c>
      <c r="FA301">
        <f t="shared" si="444"/>
        <v>0</v>
      </c>
      <c r="FB301">
        <f t="shared" si="418"/>
        <v>256</v>
      </c>
      <c r="HI301">
        <v>299</v>
      </c>
      <c r="HJ301">
        <v>800</v>
      </c>
      <c r="HK301">
        <f t="shared" si="445"/>
        <v>1.0678571428571428</v>
      </c>
      <c r="HL301">
        <f t="shared" si="446"/>
        <v>813.71424664706353</v>
      </c>
      <c r="HM301">
        <f t="shared" si="419"/>
        <v>188.08056109649334</v>
      </c>
      <c r="IA301">
        <v>299</v>
      </c>
      <c r="IB301">
        <v>4</v>
      </c>
      <c r="IC301">
        <f t="shared" si="449"/>
        <v>0.45862546656832981</v>
      </c>
      <c r="ID301">
        <f t="shared" si="450"/>
        <v>0</v>
      </c>
      <c r="IE301">
        <f t="shared" si="421"/>
        <v>16</v>
      </c>
      <c r="IJ301">
        <v>299</v>
      </c>
      <c r="IK301">
        <v>-24.1</v>
      </c>
      <c r="IL301">
        <f t="shared" si="451"/>
        <v>0.41649977629903856</v>
      </c>
      <c r="IM301">
        <f t="shared" si="452"/>
        <v>0</v>
      </c>
      <c r="IN301">
        <f t="shared" si="422"/>
        <v>580.81000000000006</v>
      </c>
      <c r="KT301">
        <v>299</v>
      </c>
      <c r="KU301">
        <v>155.59019607843123</v>
      </c>
      <c r="KV301">
        <f t="shared" si="453"/>
        <v>0.62608016382804299</v>
      </c>
      <c r="KW301">
        <f t="shared" si="454"/>
        <v>0</v>
      </c>
      <c r="KX301">
        <f t="shared" si="423"/>
        <v>24208.309115724678</v>
      </c>
      <c r="LC301">
        <v>299</v>
      </c>
      <c r="LD301">
        <v>33</v>
      </c>
      <c r="LE301">
        <f t="shared" si="455"/>
        <v>0.32007529832354364</v>
      </c>
      <c r="LF301">
        <f t="shared" si="456"/>
        <v>0</v>
      </c>
      <c r="LG301">
        <f t="shared" si="424"/>
        <v>1089</v>
      </c>
      <c r="LP301">
        <f t="shared" si="425"/>
        <v>0</v>
      </c>
      <c r="LY301">
        <f t="shared" si="426"/>
        <v>0</v>
      </c>
      <c r="MH301">
        <f t="shared" si="427"/>
        <v>0</v>
      </c>
      <c r="MQ301">
        <f t="shared" si="428"/>
        <v>0</v>
      </c>
      <c r="MZ301">
        <f t="shared" si="429"/>
        <v>0</v>
      </c>
      <c r="NI301">
        <f t="shared" si="430"/>
        <v>0</v>
      </c>
      <c r="NR301">
        <f t="shared" si="431"/>
        <v>0</v>
      </c>
      <c r="OA301">
        <f t="shared" si="432"/>
        <v>0</v>
      </c>
      <c r="OF301">
        <v>299</v>
      </c>
      <c r="OG301">
        <f>144-(136)</f>
        <v>8</v>
      </c>
      <c r="OH301">
        <f t="shared" si="459"/>
        <v>0.38366040312851163</v>
      </c>
      <c r="OI301">
        <f t="shared" si="460"/>
        <v>0</v>
      </c>
      <c r="OJ301">
        <f t="shared" si="433"/>
        <v>64</v>
      </c>
      <c r="OO301">
        <v>299</v>
      </c>
      <c r="OP301">
        <v>0</v>
      </c>
      <c r="OQ301">
        <f t="shared" si="461"/>
        <v>0.39634815012434754</v>
      </c>
      <c r="OR301">
        <f t="shared" si="462"/>
        <v>0</v>
      </c>
      <c r="OS301">
        <f t="shared" si="434"/>
        <v>0</v>
      </c>
      <c r="PB301">
        <f t="shared" si="435"/>
        <v>0</v>
      </c>
      <c r="PK301">
        <f t="shared" si="436"/>
        <v>0</v>
      </c>
      <c r="QC301">
        <f t="shared" si="437"/>
        <v>0</v>
      </c>
      <c r="QL301">
        <f t="shared" si="438"/>
        <v>0</v>
      </c>
    </row>
    <row r="302" spans="109:454" x14ac:dyDescent="0.25">
      <c r="DE302">
        <v>300</v>
      </c>
      <c r="DF302">
        <v>12</v>
      </c>
      <c r="DG302">
        <f t="shared" si="441"/>
        <v>0.77773345926368898</v>
      </c>
      <c r="DH302">
        <f t="shared" si="442"/>
        <v>0</v>
      </c>
      <c r="DI302">
        <f t="shared" si="417"/>
        <v>144</v>
      </c>
      <c r="EX302">
        <v>300</v>
      </c>
      <c r="EY302">
        <v>12</v>
      </c>
      <c r="EZ302">
        <f t="shared" si="443"/>
        <v>0.96597492538342067</v>
      </c>
      <c r="FA302">
        <f t="shared" si="444"/>
        <v>0</v>
      </c>
      <c r="FB302">
        <f t="shared" si="418"/>
        <v>144</v>
      </c>
      <c r="HI302">
        <v>300</v>
      </c>
      <c r="HJ302">
        <v>823</v>
      </c>
      <c r="HK302">
        <f t="shared" si="445"/>
        <v>1.0714285714285714</v>
      </c>
      <c r="HL302">
        <f t="shared" si="446"/>
        <v>856.54131226006689</v>
      </c>
      <c r="HM302">
        <f t="shared" si="419"/>
        <v>1125.0196281273134</v>
      </c>
      <c r="IA302">
        <v>300</v>
      </c>
      <c r="IB302">
        <v>12</v>
      </c>
      <c r="IC302">
        <f t="shared" si="449"/>
        <v>0.46015933100501322</v>
      </c>
      <c r="ID302">
        <f t="shared" si="450"/>
        <v>0</v>
      </c>
      <c r="IE302">
        <f t="shared" si="421"/>
        <v>144</v>
      </c>
      <c r="IJ302">
        <v>300</v>
      </c>
      <c r="IK302">
        <v>67.8</v>
      </c>
      <c r="IL302">
        <f t="shared" si="451"/>
        <v>0.41789275213950361</v>
      </c>
      <c r="IM302">
        <f t="shared" si="452"/>
        <v>0</v>
      </c>
      <c r="IN302">
        <f t="shared" si="422"/>
        <v>4596.8399999999992</v>
      </c>
      <c r="KT302">
        <v>300</v>
      </c>
      <c r="KU302">
        <v>14.590196078431219</v>
      </c>
      <c r="KV302">
        <f t="shared" si="453"/>
        <v>0.62817407741944109</v>
      </c>
      <c r="KW302">
        <f t="shared" si="454"/>
        <v>0</v>
      </c>
      <c r="KX302">
        <f t="shared" si="423"/>
        <v>212.87382160706974</v>
      </c>
      <c r="LC302">
        <v>300</v>
      </c>
      <c r="LD302">
        <v>53</v>
      </c>
      <c r="LE302">
        <f t="shared" si="455"/>
        <v>0.32114578427111401</v>
      </c>
      <c r="LF302">
        <f t="shared" si="456"/>
        <v>0</v>
      </c>
      <c r="LG302">
        <f t="shared" si="424"/>
        <v>2809</v>
      </c>
      <c r="LP302">
        <f t="shared" si="425"/>
        <v>0</v>
      </c>
      <c r="LY302">
        <f t="shared" si="426"/>
        <v>0</v>
      </c>
      <c r="MH302">
        <f t="shared" si="427"/>
        <v>0</v>
      </c>
      <c r="MQ302">
        <f t="shared" si="428"/>
        <v>0</v>
      </c>
      <c r="MZ302">
        <f t="shared" si="429"/>
        <v>0</v>
      </c>
      <c r="NI302">
        <f t="shared" si="430"/>
        <v>0</v>
      </c>
      <c r="NR302">
        <f t="shared" si="431"/>
        <v>0</v>
      </c>
      <c r="OA302">
        <f t="shared" si="432"/>
        <v>0</v>
      </c>
      <c r="OF302">
        <v>300</v>
      </c>
      <c r="OG302">
        <f>215-(136)</f>
        <v>79</v>
      </c>
      <c r="OH302">
        <f t="shared" si="459"/>
        <v>0.38494354828947652</v>
      </c>
      <c r="OI302">
        <f t="shared" si="460"/>
        <v>0</v>
      </c>
      <c r="OJ302">
        <f t="shared" si="433"/>
        <v>6241</v>
      </c>
      <c r="OO302">
        <v>300</v>
      </c>
      <c r="OP302">
        <v>0</v>
      </c>
      <c r="OQ302">
        <f t="shared" si="461"/>
        <v>0.39767372922175337</v>
      </c>
      <c r="OR302">
        <f t="shared" si="462"/>
        <v>0</v>
      </c>
      <c r="OS302">
        <f t="shared" si="434"/>
        <v>0</v>
      </c>
      <c r="PB302">
        <f t="shared" si="435"/>
        <v>0</v>
      </c>
      <c r="PK302">
        <f t="shared" si="436"/>
        <v>0</v>
      </c>
      <c r="QC302">
        <f t="shared" si="437"/>
        <v>0</v>
      </c>
      <c r="QL302">
        <f t="shared" si="438"/>
        <v>0</v>
      </c>
    </row>
    <row r="303" spans="109:454" x14ac:dyDescent="0.25">
      <c r="DE303">
        <v>301</v>
      </c>
      <c r="DF303">
        <v>12</v>
      </c>
      <c r="DG303">
        <f t="shared" si="441"/>
        <v>0.78032590412790126</v>
      </c>
      <c r="DH303">
        <f t="shared" si="442"/>
        <v>0</v>
      </c>
      <c r="DI303">
        <f t="shared" si="417"/>
        <v>144</v>
      </c>
      <c r="EX303">
        <v>301</v>
      </c>
      <c r="EY303">
        <v>12</v>
      </c>
      <c r="EZ303">
        <f t="shared" si="443"/>
        <v>0.96919484180136539</v>
      </c>
      <c r="FA303">
        <f t="shared" si="444"/>
        <v>0</v>
      </c>
      <c r="FB303">
        <f t="shared" si="418"/>
        <v>144</v>
      </c>
      <c r="HI303">
        <v>301</v>
      </c>
      <c r="HJ303">
        <v>850</v>
      </c>
      <c r="HK303">
        <f t="shared" si="445"/>
        <v>1.075</v>
      </c>
      <c r="HL303">
        <f t="shared" si="446"/>
        <v>899.36837787307013</v>
      </c>
      <c r="HM303">
        <f t="shared" si="419"/>
        <v>2437.2367338182403</v>
      </c>
      <c r="IA303">
        <v>301</v>
      </c>
      <c r="IB303">
        <v>-4</v>
      </c>
      <c r="IC303">
        <f t="shared" si="449"/>
        <v>0.46169319544169657</v>
      </c>
      <c r="ID303">
        <f t="shared" si="450"/>
        <v>0</v>
      </c>
      <c r="IE303">
        <f t="shared" si="421"/>
        <v>16</v>
      </c>
      <c r="IJ303">
        <v>301</v>
      </c>
      <c r="IK303">
        <v>-12.100000000000009</v>
      </c>
      <c r="IL303">
        <f t="shared" si="451"/>
        <v>0.4192857279799686</v>
      </c>
      <c r="IM303">
        <f t="shared" si="452"/>
        <v>0</v>
      </c>
      <c r="IN303">
        <f t="shared" si="422"/>
        <v>146.4100000000002</v>
      </c>
      <c r="KT303">
        <v>301</v>
      </c>
      <c r="KU303">
        <v>26.590196078431219</v>
      </c>
      <c r="KV303">
        <f t="shared" si="453"/>
        <v>0.63026799101083919</v>
      </c>
      <c r="KW303">
        <f t="shared" si="454"/>
        <v>0</v>
      </c>
      <c r="KX303">
        <f t="shared" si="423"/>
        <v>707.03852748941904</v>
      </c>
      <c r="LC303">
        <v>301</v>
      </c>
      <c r="LD303">
        <v>13</v>
      </c>
      <c r="LE303">
        <f t="shared" si="455"/>
        <v>0.32221627021868443</v>
      </c>
      <c r="LF303">
        <f t="shared" si="456"/>
        <v>0</v>
      </c>
      <c r="LG303">
        <f t="shared" si="424"/>
        <v>169</v>
      </c>
      <c r="LP303">
        <f t="shared" si="425"/>
        <v>0</v>
      </c>
      <c r="LY303">
        <f t="shared" si="426"/>
        <v>0</v>
      </c>
      <c r="MH303">
        <f t="shared" si="427"/>
        <v>0</v>
      </c>
      <c r="MQ303">
        <f t="shared" si="428"/>
        <v>0</v>
      </c>
      <c r="MZ303">
        <f t="shared" si="429"/>
        <v>0</v>
      </c>
      <c r="NI303">
        <f t="shared" si="430"/>
        <v>0</v>
      </c>
      <c r="NR303">
        <f t="shared" si="431"/>
        <v>0</v>
      </c>
      <c r="OA303">
        <f t="shared" si="432"/>
        <v>0</v>
      </c>
      <c r="OF303">
        <v>301</v>
      </c>
      <c r="OG303">
        <f>136-(136)</f>
        <v>0</v>
      </c>
      <c r="OH303">
        <f t="shared" si="459"/>
        <v>0.38622669345044147</v>
      </c>
      <c r="OI303">
        <f t="shared" si="460"/>
        <v>0</v>
      </c>
      <c r="OJ303">
        <f t="shared" si="433"/>
        <v>0</v>
      </c>
      <c r="OO303">
        <v>301</v>
      </c>
      <c r="OP303">
        <v>8.02</v>
      </c>
      <c r="OQ303">
        <f t="shared" si="461"/>
        <v>0.3989993083191592</v>
      </c>
      <c r="OR303">
        <f t="shared" si="462"/>
        <v>0</v>
      </c>
      <c r="OS303">
        <f t="shared" si="434"/>
        <v>64.320399999999992</v>
      </c>
      <c r="PB303">
        <f t="shared" si="435"/>
        <v>0</v>
      </c>
      <c r="PK303">
        <f t="shared" si="436"/>
        <v>0</v>
      </c>
      <c r="QC303">
        <f t="shared" si="437"/>
        <v>0</v>
      </c>
      <c r="QL303">
        <f t="shared" si="438"/>
        <v>0</v>
      </c>
    </row>
    <row r="304" spans="109:454" x14ac:dyDescent="0.25">
      <c r="DE304">
        <v>302</v>
      </c>
      <c r="DF304">
        <v>24</v>
      </c>
      <c r="DG304">
        <f t="shared" si="441"/>
        <v>0.78291834899211354</v>
      </c>
      <c r="DH304">
        <f t="shared" si="442"/>
        <v>0</v>
      </c>
      <c r="DI304">
        <f t="shared" si="417"/>
        <v>576</v>
      </c>
      <c r="EX304">
        <v>302</v>
      </c>
      <c r="EY304">
        <v>16</v>
      </c>
      <c r="EZ304">
        <f t="shared" si="443"/>
        <v>0.97241475821931023</v>
      </c>
      <c r="FA304">
        <f t="shared" si="444"/>
        <v>0</v>
      </c>
      <c r="FB304">
        <f t="shared" si="418"/>
        <v>256</v>
      </c>
      <c r="HI304">
        <v>302</v>
      </c>
      <c r="HJ304">
        <v>873</v>
      </c>
      <c r="HK304">
        <f t="shared" si="445"/>
        <v>1.0785714285714285</v>
      </c>
      <c r="HL304">
        <f t="shared" si="446"/>
        <v>942.19544348607349</v>
      </c>
      <c r="HM304">
        <f t="shared" si="419"/>
        <v>4788.00939923439</v>
      </c>
      <c r="IA304">
        <v>302</v>
      </c>
      <c r="IB304">
        <v>0</v>
      </c>
      <c r="IC304">
        <f t="shared" si="449"/>
        <v>0.46322705987837992</v>
      </c>
      <c r="ID304">
        <f t="shared" si="450"/>
        <v>0</v>
      </c>
      <c r="IE304">
        <f t="shared" si="421"/>
        <v>0</v>
      </c>
      <c r="IJ304">
        <v>302</v>
      </c>
      <c r="IK304">
        <v>-24.1</v>
      </c>
      <c r="IL304">
        <f t="shared" si="451"/>
        <v>0.4206787038204336</v>
      </c>
      <c r="IM304">
        <f t="shared" si="452"/>
        <v>0</v>
      </c>
      <c r="IN304">
        <f t="shared" si="422"/>
        <v>580.81000000000006</v>
      </c>
      <c r="KT304">
        <v>302</v>
      </c>
      <c r="KU304">
        <v>14.590196078431219</v>
      </c>
      <c r="KV304">
        <f t="shared" si="453"/>
        <v>0.6323619046022374</v>
      </c>
      <c r="KW304">
        <f t="shared" si="454"/>
        <v>0</v>
      </c>
      <c r="KX304">
        <f t="shared" si="423"/>
        <v>212.87382160706974</v>
      </c>
      <c r="LC304">
        <v>302</v>
      </c>
      <c r="LD304">
        <v>16</v>
      </c>
      <c r="LE304">
        <f t="shared" si="455"/>
        <v>0.3232867561662548</v>
      </c>
      <c r="LF304">
        <f t="shared" si="456"/>
        <v>0</v>
      </c>
      <c r="LG304">
        <f t="shared" si="424"/>
        <v>256</v>
      </c>
      <c r="LP304">
        <f t="shared" si="425"/>
        <v>0</v>
      </c>
      <c r="LY304">
        <f t="shared" si="426"/>
        <v>0</v>
      </c>
      <c r="MH304">
        <f t="shared" si="427"/>
        <v>0</v>
      </c>
      <c r="MQ304">
        <f t="shared" si="428"/>
        <v>0</v>
      </c>
      <c r="MZ304">
        <f t="shared" si="429"/>
        <v>0</v>
      </c>
      <c r="NI304">
        <f t="shared" si="430"/>
        <v>0</v>
      </c>
      <c r="NR304">
        <f t="shared" si="431"/>
        <v>0</v>
      </c>
      <c r="OA304">
        <f t="shared" si="432"/>
        <v>0</v>
      </c>
      <c r="OF304">
        <v>302</v>
      </c>
      <c r="OG304">
        <f>144-(136)</f>
        <v>8</v>
      </c>
      <c r="OH304">
        <f t="shared" si="459"/>
        <v>0.38750983861140637</v>
      </c>
      <c r="OI304">
        <f t="shared" si="460"/>
        <v>0</v>
      </c>
      <c r="OJ304">
        <f t="shared" si="433"/>
        <v>64</v>
      </c>
      <c r="OO304">
        <v>302</v>
      </c>
      <c r="OP304">
        <v>0</v>
      </c>
      <c r="OQ304">
        <f t="shared" si="461"/>
        <v>0.40032488741656502</v>
      </c>
      <c r="OR304">
        <f t="shared" si="462"/>
        <v>0</v>
      </c>
      <c r="OS304">
        <f t="shared" si="434"/>
        <v>0</v>
      </c>
      <c r="PB304">
        <f t="shared" si="435"/>
        <v>0</v>
      </c>
      <c r="PK304">
        <f t="shared" si="436"/>
        <v>0</v>
      </c>
      <c r="QC304">
        <f t="shared" si="437"/>
        <v>0</v>
      </c>
      <c r="QL304">
        <f t="shared" si="438"/>
        <v>0</v>
      </c>
    </row>
    <row r="305" spans="109:454" x14ac:dyDescent="0.25">
      <c r="DE305">
        <v>303</v>
      </c>
      <c r="DF305">
        <v>24</v>
      </c>
      <c r="DG305">
        <f t="shared" si="441"/>
        <v>0.78551079385632583</v>
      </c>
      <c r="DH305">
        <f t="shared" si="442"/>
        <v>0</v>
      </c>
      <c r="DI305">
        <f t="shared" si="417"/>
        <v>576</v>
      </c>
      <c r="EX305">
        <v>303</v>
      </c>
      <c r="EY305">
        <v>16</v>
      </c>
      <c r="EZ305">
        <f t="shared" si="443"/>
        <v>0.97563467463725495</v>
      </c>
      <c r="FA305">
        <f t="shared" si="444"/>
        <v>0</v>
      </c>
      <c r="FB305">
        <f t="shared" si="418"/>
        <v>256</v>
      </c>
      <c r="HI305">
        <v>303</v>
      </c>
      <c r="HJ305">
        <v>893</v>
      </c>
      <c r="HK305">
        <f t="shared" si="445"/>
        <v>1.0821428571428571</v>
      </c>
      <c r="HL305">
        <f t="shared" si="446"/>
        <v>985.02250909907684</v>
      </c>
      <c r="HM305">
        <f t="shared" si="419"/>
        <v>8468.1421808896794</v>
      </c>
      <c r="IA305">
        <v>303</v>
      </c>
      <c r="IB305">
        <v>4</v>
      </c>
      <c r="IC305">
        <f t="shared" si="449"/>
        <v>0.46476092431506333</v>
      </c>
      <c r="ID305">
        <f t="shared" si="450"/>
        <v>0</v>
      </c>
      <c r="IE305">
        <f t="shared" si="421"/>
        <v>16</v>
      </c>
      <c r="IJ305">
        <v>303</v>
      </c>
      <c r="IK305">
        <v>-20.100000000000001</v>
      </c>
      <c r="IL305">
        <f t="shared" si="451"/>
        <v>0.42207167966089865</v>
      </c>
      <c r="IM305">
        <f t="shared" si="452"/>
        <v>0</v>
      </c>
      <c r="IN305">
        <f t="shared" si="422"/>
        <v>404.01000000000005</v>
      </c>
      <c r="KT305">
        <v>303</v>
      </c>
      <c r="KU305">
        <v>106.59019607843122</v>
      </c>
      <c r="KV305">
        <f t="shared" si="453"/>
        <v>0.6344558181936355</v>
      </c>
      <c r="KW305">
        <f t="shared" si="454"/>
        <v>0</v>
      </c>
      <c r="KX305">
        <f t="shared" si="423"/>
        <v>11361.469900038413</v>
      </c>
      <c r="LC305">
        <v>303</v>
      </c>
      <c r="LD305">
        <v>-8</v>
      </c>
      <c r="LE305">
        <f t="shared" si="455"/>
        <v>0.32435724211382516</v>
      </c>
      <c r="LF305">
        <f t="shared" si="456"/>
        <v>0</v>
      </c>
      <c r="LG305">
        <f t="shared" si="424"/>
        <v>64</v>
      </c>
      <c r="LP305">
        <f t="shared" si="425"/>
        <v>0</v>
      </c>
      <c r="LY305">
        <f t="shared" si="426"/>
        <v>0</v>
      </c>
      <c r="MH305">
        <f t="shared" si="427"/>
        <v>0</v>
      </c>
      <c r="MQ305">
        <f t="shared" si="428"/>
        <v>0</v>
      </c>
      <c r="MZ305">
        <f t="shared" si="429"/>
        <v>0</v>
      </c>
      <c r="NI305">
        <f t="shared" si="430"/>
        <v>0</v>
      </c>
      <c r="NR305">
        <f t="shared" si="431"/>
        <v>0</v>
      </c>
      <c r="OA305">
        <f t="shared" si="432"/>
        <v>0</v>
      </c>
      <c r="OF305">
        <v>303</v>
      </c>
      <c r="OG305">
        <f>136-(136)</f>
        <v>0</v>
      </c>
      <c r="OH305">
        <f t="shared" si="459"/>
        <v>0.38879298377237131</v>
      </c>
      <c r="OI305">
        <f t="shared" si="460"/>
        <v>0</v>
      </c>
      <c r="OJ305">
        <f t="shared" si="433"/>
        <v>0</v>
      </c>
      <c r="OO305">
        <v>303</v>
      </c>
      <c r="OP305">
        <v>8.02</v>
      </c>
      <c r="OQ305">
        <f t="shared" si="461"/>
        <v>0.40165046651397091</v>
      </c>
      <c r="OR305">
        <f t="shared" si="462"/>
        <v>0</v>
      </c>
      <c r="OS305">
        <f t="shared" si="434"/>
        <v>64.320399999999992</v>
      </c>
      <c r="PB305">
        <f t="shared" si="435"/>
        <v>0</v>
      </c>
      <c r="PK305">
        <f t="shared" si="436"/>
        <v>0</v>
      </c>
      <c r="QC305">
        <f t="shared" si="437"/>
        <v>0</v>
      </c>
      <c r="QL305">
        <f t="shared" si="438"/>
        <v>0</v>
      </c>
    </row>
    <row r="306" spans="109:454" x14ac:dyDescent="0.25">
      <c r="DE306">
        <v>304</v>
      </c>
      <c r="DF306">
        <v>8.02</v>
      </c>
      <c r="DG306">
        <f t="shared" si="441"/>
        <v>0.78810323872053811</v>
      </c>
      <c r="DH306">
        <f t="shared" si="442"/>
        <v>0</v>
      </c>
      <c r="DI306">
        <f t="shared" si="417"/>
        <v>64.320399999999992</v>
      </c>
      <c r="EX306">
        <v>304</v>
      </c>
      <c r="EY306">
        <v>16</v>
      </c>
      <c r="EZ306">
        <f t="shared" si="443"/>
        <v>0.97885459105519967</v>
      </c>
      <c r="FA306">
        <f t="shared" si="444"/>
        <v>0</v>
      </c>
      <c r="FB306">
        <f t="shared" si="418"/>
        <v>256</v>
      </c>
      <c r="HI306">
        <v>304</v>
      </c>
      <c r="HJ306">
        <v>920</v>
      </c>
      <c r="HK306">
        <f t="shared" si="445"/>
        <v>1.0857142857142856</v>
      </c>
      <c r="HL306">
        <f t="shared" si="446"/>
        <v>1027.8495747120801</v>
      </c>
      <c r="HM306">
        <f t="shared" si="419"/>
        <v>11631.530765576545</v>
      </c>
      <c r="IA306">
        <v>304</v>
      </c>
      <c r="IB306">
        <v>0</v>
      </c>
      <c r="IC306">
        <f t="shared" si="449"/>
        <v>0.46629478875174668</v>
      </c>
      <c r="ID306">
        <f t="shared" si="450"/>
        <v>0</v>
      </c>
      <c r="IE306">
        <f t="shared" si="421"/>
        <v>0</v>
      </c>
      <c r="IJ306">
        <v>304</v>
      </c>
      <c r="IK306">
        <v>-24.1</v>
      </c>
      <c r="IL306">
        <f t="shared" si="451"/>
        <v>0.42346465550136364</v>
      </c>
      <c r="IM306">
        <f t="shared" si="452"/>
        <v>0</v>
      </c>
      <c r="IN306">
        <f t="shared" si="422"/>
        <v>580.81000000000006</v>
      </c>
      <c r="KT306">
        <v>304</v>
      </c>
      <c r="KU306">
        <v>-45.209803921568778</v>
      </c>
      <c r="KV306">
        <f t="shared" si="453"/>
        <v>0.6365497317850336</v>
      </c>
      <c r="KW306">
        <f t="shared" si="454"/>
        <v>0</v>
      </c>
      <c r="KX306">
        <f t="shared" si="423"/>
        <v>2043.9263706266956</v>
      </c>
      <c r="LC306">
        <v>304</v>
      </c>
      <c r="LD306">
        <v>4</v>
      </c>
      <c r="LE306">
        <f t="shared" si="455"/>
        <v>0.32542772806139553</v>
      </c>
      <c r="LF306">
        <f t="shared" si="456"/>
        <v>0</v>
      </c>
      <c r="LG306">
        <f t="shared" si="424"/>
        <v>16</v>
      </c>
      <c r="LP306">
        <f t="shared" si="425"/>
        <v>0</v>
      </c>
      <c r="LY306">
        <f t="shared" si="426"/>
        <v>0</v>
      </c>
      <c r="MH306">
        <f t="shared" si="427"/>
        <v>0</v>
      </c>
      <c r="MQ306">
        <f t="shared" si="428"/>
        <v>0</v>
      </c>
      <c r="MZ306">
        <f t="shared" si="429"/>
        <v>0</v>
      </c>
      <c r="NI306">
        <f t="shared" si="430"/>
        <v>0</v>
      </c>
      <c r="NR306">
        <f t="shared" si="431"/>
        <v>0</v>
      </c>
      <c r="OA306">
        <f t="shared" si="432"/>
        <v>0</v>
      </c>
      <c r="OF306">
        <v>304</v>
      </c>
      <c r="OG306">
        <f>220-(136)</f>
        <v>84</v>
      </c>
      <c r="OH306">
        <f t="shared" si="459"/>
        <v>0.39007612893333621</v>
      </c>
      <c r="OI306">
        <f t="shared" si="460"/>
        <v>0</v>
      </c>
      <c r="OJ306">
        <f t="shared" si="433"/>
        <v>7056</v>
      </c>
      <c r="OO306">
        <v>304</v>
      </c>
      <c r="OP306">
        <v>0</v>
      </c>
      <c r="OQ306">
        <f t="shared" si="461"/>
        <v>0.40297604561137673</v>
      </c>
      <c r="OR306">
        <f t="shared" si="462"/>
        <v>0</v>
      </c>
      <c r="OS306">
        <f t="shared" si="434"/>
        <v>0</v>
      </c>
      <c r="PB306">
        <f t="shared" si="435"/>
        <v>0</v>
      </c>
      <c r="PK306">
        <f t="shared" si="436"/>
        <v>0</v>
      </c>
      <c r="QC306">
        <f t="shared" si="437"/>
        <v>0</v>
      </c>
      <c r="QL306">
        <f t="shared" si="438"/>
        <v>0</v>
      </c>
    </row>
    <row r="307" spans="109:454" x14ac:dyDescent="0.25">
      <c r="DE307">
        <v>305</v>
      </c>
      <c r="DF307">
        <v>0</v>
      </c>
      <c r="DG307">
        <f t="shared" si="441"/>
        <v>0.79069568358475051</v>
      </c>
      <c r="DH307">
        <f t="shared" si="442"/>
        <v>0</v>
      </c>
      <c r="DI307">
        <f t="shared" si="417"/>
        <v>0</v>
      </c>
      <c r="EX307">
        <v>305</v>
      </c>
      <c r="EY307">
        <v>16</v>
      </c>
      <c r="EZ307">
        <f t="shared" si="443"/>
        <v>0.9820745074731444</v>
      </c>
      <c r="FA307">
        <f t="shared" si="444"/>
        <v>0</v>
      </c>
      <c r="FB307">
        <f t="shared" si="418"/>
        <v>256</v>
      </c>
      <c r="HI307">
        <v>305</v>
      </c>
      <c r="HJ307">
        <v>957</v>
      </c>
      <c r="HK307">
        <f t="shared" si="445"/>
        <v>1.0892857142857142</v>
      </c>
      <c r="HL307">
        <f t="shared" si="446"/>
        <v>1070.6766403250836</v>
      </c>
      <c r="HM307">
        <f t="shared" si="419"/>
        <v>12922.378555598412</v>
      </c>
      <c r="IA307">
        <v>305</v>
      </c>
      <c r="IB307">
        <v>4</v>
      </c>
      <c r="IC307">
        <f t="shared" si="449"/>
        <v>0.46782865318843009</v>
      </c>
      <c r="ID307">
        <f t="shared" si="450"/>
        <v>0</v>
      </c>
      <c r="IE307">
        <f t="shared" si="421"/>
        <v>16</v>
      </c>
      <c r="IJ307">
        <v>305</v>
      </c>
      <c r="IK307">
        <v>219.8</v>
      </c>
      <c r="IL307">
        <f t="shared" si="451"/>
        <v>0.42485763134182863</v>
      </c>
      <c r="IM307">
        <f t="shared" si="452"/>
        <v>0</v>
      </c>
      <c r="IN307">
        <f t="shared" si="422"/>
        <v>48312.040000000008</v>
      </c>
      <c r="KT307">
        <v>305</v>
      </c>
      <c r="KU307">
        <v>51.590196078431219</v>
      </c>
      <c r="KV307">
        <f t="shared" si="453"/>
        <v>0.63864364537643181</v>
      </c>
      <c r="KW307">
        <f t="shared" si="454"/>
        <v>0</v>
      </c>
      <c r="KX307">
        <f t="shared" si="423"/>
        <v>2661.5483314109802</v>
      </c>
      <c r="LC307">
        <v>305</v>
      </c>
      <c r="LD307">
        <v>4</v>
      </c>
      <c r="LE307">
        <f t="shared" si="455"/>
        <v>0.32649821400896595</v>
      </c>
      <c r="LF307">
        <f t="shared" si="456"/>
        <v>0</v>
      </c>
      <c r="LG307">
        <f t="shared" si="424"/>
        <v>16</v>
      </c>
      <c r="LP307">
        <f t="shared" si="425"/>
        <v>0</v>
      </c>
      <c r="LY307">
        <f t="shared" si="426"/>
        <v>0</v>
      </c>
      <c r="MH307">
        <f t="shared" si="427"/>
        <v>0</v>
      </c>
      <c r="MQ307">
        <f t="shared" si="428"/>
        <v>0</v>
      </c>
      <c r="MZ307">
        <f t="shared" si="429"/>
        <v>0</v>
      </c>
      <c r="NI307">
        <f t="shared" si="430"/>
        <v>0</v>
      </c>
      <c r="NR307">
        <f t="shared" si="431"/>
        <v>0</v>
      </c>
      <c r="OA307">
        <f t="shared" si="432"/>
        <v>0</v>
      </c>
      <c r="OF307">
        <v>305</v>
      </c>
      <c r="OG307">
        <f>172-(136)</f>
        <v>36</v>
      </c>
      <c r="OH307">
        <f t="shared" si="459"/>
        <v>0.39135927409430116</v>
      </c>
      <c r="OI307">
        <f t="shared" si="460"/>
        <v>0</v>
      </c>
      <c r="OJ307">
        <f t="shared" si="433"/>
        <v>1296</v>
      </c>
      <c r="OO307">
        <v>305</v>
      </c>
      <c r="OP307">
        <v>0</v>
      </c>
      <c r="OQ307">
        <f t="shared" si="461"/>
        <v>0.40430162470878256</v>
      </c>
      <c r="OR307">
        <f t="shared" si="462"/>
        <v>0</v>
      </c>
      <c r="OS307">
        <f t="shared" si="434"/>
        <v>0</v>
      </c>
      <c r="PB307">
        <f t="shared" si="435"/>
        <v>0</v>
      </c>
      <c r="PK307">
        <f t="shared" si="436"/>
        <v>0</v>
      </c>
      <c r="QC307">
        <f t="shared" si="437"/>
        <v>0</v>
      </c>
      <c r="QL307">
        <f t="shared" si="438"/>
        <v>0</v>
      </c>
    </row>
    <row r="308" spans="109:454" x14ac:dyDescent="0.25">
      <c r="DE308">
        <v>306</v>
      </c>
      <c r="DF308">
        <v>8.02</v>
      </c>
      <c r="DG308">
        <f t="shared" si="441"/>
        <v>0.79328812844896279</v>
      </c>
      <c r="DH308">
        <f t="shared" si="442"/>
        <v>0</v>
      </c>
      <c r="DI308">
        <f t="shared" si="417"/>
        <v>64.320399999999992</v>
      </c>
      <c r="EX308">
        <v>306</v>
      </c>
      <c r="EY308">
        <v>19.999999999999993</v>
      </c>
      <c r="EZ308">
        <f t="shared" si="443"/>
        <v>0.98529442389108912</v>
      </c>
      <c r="FA308">
        <f t="shared" si="444"/>
        <v>0</v>
      </c>
      <c r="FB308">
        <f t="shared" si="418"/>
        <v>399.99999999999972</v>
      </c>
      <c r="HI308">
        <v>306</v>
      </c>
      <c r="HJ308">
        <v>988</v>
      </c>
      <c r="HK308">
        <f t="shared" si="445"/>
        <v>1.0928571428571427</v>
      </c>
      <c r="HL308">
        <f t="shared" si="446"/>
        <v>1113.5037059380868</v>
      </c>
      <c r="HM308">
        <f t="shared" si="419"/>
        <v>15751.180204193763</v>
      </c>
      <c r="IA308">
        <v>306</v>
      </c>
      <c r="IB308">
        <v>0</v>
      </c>
      <c r="IC308">
        <f t="shared" si="449"/>
        <v>0.46936251762511344</v>
      </c>
      <c r="ID308">
        <f t="shared" si="450"/>
        <v>0</v>
      </c>
      <c r="IE308">
        <f t="shared" si="421"/>
        <v>0</v>
      </c>
      <c r="IJ308">
        <v>306</v>
      </c>
      <c r="IK308">
        <v>-16.100000000000001</v>
      </c>
      <c r="IL308">
        <f t="shared" si="451"/>
        <v>0.42625060718229368</v>
      </c>
      <c r="IM308">
        <f t="shared" si="452"/>
        <v>0</v>
      </c>
      <c r="IN308">
        <f t="shared" si="422"/>
        <v>259.21000000000004</v>
      </c>
      <c r="KT308">
        <v>306</v>
      </c>
      <c r="KU308">
        <v>186.59019607843123</v>
      </c>
      <c r="KV308">
        <f t="shared" si="453"/>
        <v>0.64073755896782991</v>
      </c>
      <c r="KW308">
        <f t="shared" si="454"/>
        <v>0</v>
      </c>
      <c r="KX308">
        <f t="shared" si="423"/>
        <v>34815.901272587413</v>
      </c>
      <c r="LC308">
        <v>306</v>
      </c>
      <c r="LD308">
        <v>4</v>
      </c>
      <c r="LE308">
        <f t="shared" si="455"/>
        <v>0.32756869995653631</v>
      </c>
      <c r="LF308">
        <f t="shared" si="456"/>
        <v>0</v>
      </c>
      <c r="LG308">
        <f t="shared" si="424"/>
        <v>16</v>
      </c>
      <c r="LP308">
        <f t="shared" si="425"/>
        <v>0</v>
      </c>
      <c r="LY308">
        <f t="shared" si="426"/>
        <v>0</v>
      </c>
      <c r="MH308">
        <f t="shared" si="427"/>
        <v>0</v>
      </c>
      <c r="MQ308">
        <f t="shared" si="428"/>
        <v>0</v>
      </c>
      <c r="MZ308">
        <f t="shared" si="429"/>
        <v>0</v>
      </c>
      <c r="NI308">
        <f t="shared" si="430"/>
        <v>0</v>
      </c>
      <c r="NR308">
        <f t="shared" si="431"/>
        <v>0</v>
      </c>
      <c r="OA308">
        <f t="shared" si="432"/>
        <v>0</v>
      </c>
      <c r="OF308">
        <v>306</v>
      </c>
      <c r="OG308">
        <f>124-(136)</f>
        <v>-12</v>
      </c>
      <c r="OH308">
        <f t="shared" si="459"/>
        <v>0.39264241925526605</v>
      </c>
      <c r="OI308">
        <f t="shared" si="460"/>
        <v>0</v>
      </c>
      <c r="OJ308">
        <f t="shared" si="433"/>
        <v>144</v>
      </c>
      <c r="OO308">
        <v>306</v>
      </c>
      <c r="OP308">
        <v>0</v>
      </c>
      <c r="OQ308">
        <f t="shared" si="461"/>
        <v>0.40562720380618844</v>
      </c>
      <c r="OR308">
        <f t="shared" si="462"/>
        <v>0</v>
      </c>
      <c r="OS308">
        <f t="shared" si="434"/>
        <v>0</v>
      </c>
      <c r="PB308">
        <f t="shared" si="435"/>
        <v>0</v>
      </c>
      <c r="PK308">
        <f t="shared" si="436"/>
        <v>0</v>
      </c>
      <c r="QC308">
        <f t="shared" si="437"/>
        <v>0</v>
      </c>
      <c r="QL308">
        <f t="shared" si="438"/>
        <v>0</v>
      </c>
    </row>
    <row r="309" spans="109:454" x14ac:dyDescent="0.25">
      <c r="DE309">
        <v>307</v>
      </c>
      <c r="DF309">
        <v>8.02</v>
      </c>
      <c r="DG309">
        <f t="shared" si="441"/>
        <v>0.79588057331317508</v>
      </c>
      <c r="DH309">
        <f t="shared" si="442"/>
        <v>0</v>
      </c>
      <c r="DI309">
        <f t="shared" si="417"/>
        <v>64.320399999999992</v>
      </c>
      <c r="EX309">
        <v>307</v>
      </c>
      <c r="EY309">
        <v>23.999999999999993</v>
      </c>
      <c r="EZ309">
        <f t="shared" si="443"/>
        <v>0.98851434030903385</v>
      </c>
      <c r="FA309">
        <f t="shared" si="444"/>
        <v>0</v>
      </c>
      <c r="FB309">
        <f t="shared" si="418"/>
        <v>575.99999999999966</v>
      </c>
      <c r="HI309">
        <v>307</v>
      </c>
      <c r="HJ309">
        <v>1018</v>
      </c>
      <c r="HK309">
        <f t="shared" si="445"/>
        <v>1.0964285714285715</v>
      </c>
      <c r="HL309">
        <f t="shared" si="446"/>
        <v>1156.3307715510903</v>
      </c>
      <c r="HM309">
        <f t="shared" si="419"/>
        <v>19135.402357919924</v>
      </c>
      <c r="IA309">
        <v>307</v>
      </c>
      <c r="IB309">
        <v>4</v>
      </c>
      <c r="IC309">
        <f t="shared" si="449"/>
        <v>0.47089638206179685</v>
      </c>
      <c r="ID309">
        <f t="shared" si="450"/>
        <v>0</v>
      </c>
      <c r="IE309">
        <f t="shared" si="421"/>
        <v>16</v>
      </c>
      <c r="IJ309">
        <v>307</v>
      </c>
      <c r="IK309">
        <v>-24.1</v>
      </c>
      <c r="IL309">
        <f t="shared" si="451"/>
        <v>0.42764358302275868</v>
      </c>
      <c r="IM309">
        <f t="shared" si="452"/>
        <v>0</v>
      </c>
      <c r="IN309">
        <f t="shared" si="422"/>
        <v>580.81000000000006</v>
      </c>
      <c r="KT309">
        <v>307</v>
      </c>
      <c r="KU309">
        <v>18.590196078431219</v>
      </c>
      <c r="KV309">
        <f t="shared" si="453"/>
        <v>0.64283147255922801</v>
      </c>
      <c r="KW309">
        <f t="shared" si="454"/>
        <v>0</v>
      </c>
      <c r="KX309">
        <f t="shared" si="423"/>
        <v>345.59539023451947</v>
      </c>
      <c r="LC309">
        <v>307</v>
      </c>
      <c r="LD309">
        <v>4</v>
      </c>
      <c r="LE309">
        <f t="shared" si="455"/>
        <v>0.32863918590410668</v>
      </c>
      <c r="LF309">
        <f t="shared" si="456"/>
        <v>0</v>
      </c>
      <c r="LG309">
        <f t="shared" si="424"/>
        <v>16</v>
      </c>
      <c r="LP309">
        <f t="shared" si="425"/>
        <v>0</v>
      </c>
      <c r="LY309">
        <f t="shared" si="426"/>
        <v>0</v>
      </c>
      <c r="MH309">
        <f t="shared" si="427"/>
        <v>0</v>
      </c>
      <c r="MQ309">
        <f t="shared" si="428"/>
        <v>0</v>
      </c>
      <c r="MZ309">
        <f t="shared" si="429"/>
        <v>0</v>
      </c>
      <c r="NI309">
        <f t="shared" si="430"/>
        <v>0</v>
      </c>
      <c r="NR309">
        <f t="shared" si="431"/>
        <v>0</v>
      </c>
      <c r="OA309">
        <f t="shared" si="432"/>
        <v>0</v>
      </c>
      <c r="OF309">
        <v>307</v>
      </c>
      <c r="OG309">
        <f>128-(136)</f>
        <v>-8</v>
      </c>
      <c r="OH309">
        <f t="shared" si="459"/>
        <v>0.393925564416231</v>
      </c>
      <c r="OI309">
        <f t="shared" si="460"/>
        <v>0</v>
      </c>
      <c r="OJ309">
        <f t="shared" si="433"/>
        <v>64</v>
      </c>
      <c r="OO309">
        <v>307</v>
      </c>
      <c r="OP309">
        <v>0</v>
      </c>
      <c r="OQ309">
        <f t="shared" si="461"/>
        <v>0.40695278290359427</v>
      </c>
      <c r="OR309">
        <f t="shared" si="462"/>
        <v>0</v>
      </c>
      <c r="OS309">
        <f t="shared" si="434"/>
        <v>0</v>
      </c>
      <c r="PB309">
        <f t="shared" si="435"/>
        <v>0</v>
      </c>
      <c r="PK309">
        <f t="shared" si="436"/>
        <v>0</v>
      </c>
      <c r="QC309">
        <f t="shared" si="437"/>
        <v>0</v>
      </c>
      <c r="QL309">
        <f t="shared" si="438"/>
        <v>0</v>
      </c>
    </row>
    <row r="310" spans="109:454" x14ac:dyDescent="0.25">
      <c r="DE310">
        <v>308</v>
      </c>
      <c r="DF310">
        <v>12</v>
      </c>
      <c r="DG310">
        <f t="shared" si="441"/>
        <v>0.79847301817738736</v>
      </c>
      <c r="DH310">
        <f t="shared" si="442"/>
        <v>0</v>
      </c>
      <c r="DI310">
        <f t="shared" si="417"/>
        <v>144</v>
      </c>
      <c r="EX310">
        <v>308</v>
      </c>
      <c r="EY310">
        <v>23.999999999999993</v>
      </c>
      <c r="EZ310">
        <f t="shared" si="443"/>
        <v>0.99173425672697857</v>
      </c>
      <c r="FA310">
        <f t="shared" si="444"/>
        <v>0</v>
      </c>
      <c r="FB310">
        <f t="shared" si="418"/>
        <v>575.99999999999966</v>
      </c>
      <c r="HI310">
        <v>308</v>
      </c>
      <c r="HJ310">
        <v>1058</v>
      </c>
      <c r="HK310">
        <f t="shared" si="445"/>
        <v>1.1000000000000001</v>
      </c>
      <c r="HL310">
        <f t="shared" si="446"/>
        <v>1199.1578371640935</v>
      </c>
      <c r="HM310">
        <f t="shared" si="419"/>
        <v>19925.534992844739</v>
      </c>
      <c r="IA310">
        <v>308</v>
      </c>
      <c r="IB310">
        <v>4</v>
      </c>
      <c r="IC310">
        <f t="shared" si="449"/>
        <v>0.4724302464984802</v>
      </c>
      <c r="ID310">
        <f t="shared" si="450"/>
        <v>0</v>
      </c>
      <c r="IE310">
        <f t="shared" si="421"/>
        <v>16</v>
      </c>
      <c r="IJ310">
        <v>308</v>
      </c>
      <c r="IK310">
        <v>-20.100000000000001</v>
      </c>
      <c r="IL310">
        <f t="shared" si="451"/>
        <v>0.42903655886322367</v>
      </c>
      <c r="IM310">
        <f t="shared" si="452"/>
        <v>0</v>
      </c>
      <c r="IN310">
        <f t="shared" si="422"/>
        <v>404.01000000000005</v>
      </c>
      <c r="KT310">
        <v>308</v>
      </c>
      <c r="KU310">
        <v>206.59019607843123</v>
      </c>
      <c r="KV310">
        <f t="shared" si="453"/>
        <v>0.64492538615062622</v>
      </c>
      <c r="KW310">
        <f t="shared" si="454"/>
        <v>0</v>
      </c>
      <c r="KX310">
        <f t="shared" si="423"/>
        <v>42679.509115724664</v>
      </c>
      <c r="LC310">
        <v>308</v>
      </c>
      <c r="LD310">
        <v>0</v>
      </c>
      <c r="LE310">
        <f t="shared" si="455"/>
        <v>0.32970967185167704</v>
      </c>
      <c r="LF310">
        <f t="shared" si="456"/>
        <v>0</v>
      </c>
      <c r="LG310">
        <f t="shared" si="424"/>
        <v>0</v>
      </c>
      <c r="LP310">
        <f t="shared" si="425"/>
        <v>0</v>
      </c>
      <c r="LY310">
        <f t="shared" si="426"/>
        <v>0</v>
      </c>
      <c r="MH310">
        <f t="shared" si="427"/>
        <v>0</v>
      </c>
      <c r="MQ310">
        <f t="shared" si="428"/>
        <v>0</v>
      </c>
      <c r="MZ310">
        <f t="shared" si="429"/>
        <v>0</v>
      </c>
      <c r="NI310">
        <f t="shared" si="430"/>
        <v>0</v>
      </c>
      <c r="NR310">
        <f t="shared" si="431"/>
        <v>0</v>
      </c>
      <c r="OA310">
        <f t="shared" si="432"/>
        <v>0</v>
      </c>
      <c r="OF310">
        <v>308</v>
      </c>
      <c r="OG310">
        <f>128-(136)</f>
        <v>-8</v>
      </c>
      <c r="OH310">
        <f t="shared" si="459"/>
        <v>0.39520870957719589</v>
      </c>
      <c r="OI310">
        <f t="shared" si="460"/>
        <v>0</v>
      </c>
      <c r="OJ310">
        <f t="shared" si="433"/>
        <v>64</v>
      </c>
      <c r="OO310">
        <v>308</v>
      </c>
      <c r="OP310">
        <v>0</v>
      </c>
      <c r="OQ310">
        <f t="shared" si="461"/>
        <v>0.40827836200100009</v>
      </c>
      <c r="OR310">
        <f t="shared" si="462"/>
        <v>0</v>
      </c>
      <c r="OS310">
        <f t="shared" si="434"/>
        <v>0</v>
      </c>
      <c r="PB310">
        <f t="shared" si="435"/>
        <v>0</v>
      </c>
      <c r="PK310">
        <f t="shared" si="436"/>
        <v>0</v>
      </c>
      <c r="QC310">
        <f t="shared" si="437"/>
        <v>0</v>
      </c>
      <c r="QL310">
        <f t="shared" si="438"/>
        <v>0</v>
      </c>
    </row>
    <row r="311" spans="109:454" x14ac:dyDescent="0.25">
      <c r="DE311">
        <v>309</v>
      </c>
      <c r="DF311">
        <v>12</v>
      </c>
      <c r="DG311">
        <f t="shared" si="441"/>
        <v>0.80106546304159965</v>
      </c>
      <c r="DH311">
        <f t="shared" si="442"/>
        <v>0</v>
      </c>
      <c r="DI311">
        <f t="shared" si="417"/>
        <v>144</v>
      </c>
      <c r="EX311">
        <v>309</v>
      </c>
      <c r="EY311">
        <v>27.999999999999993</v>
      </c>
      <c r="EZ311">
        <f t="shared" si="443"/>
        <v>0.99495417314492329</v>
      </c>
      <c r="FA311">
        <f t="shared" si="444"/>
        <v>0</v>
      </c>
      <c r="FB311">
        <f t="shared" si="418"/>
        <v>783.99999999999955</v>
      </c>
      <c r="HI311">
        <v>309</v>
      </c>
      <c r="HJ311">
        <v>970</v>
      </c>
      <c r="HK311">
        <f t="shared" si="445"/>
        <v>1.1035714285714286</v>
      </c>
      <c r="HL311">
        <f t="shared" si="446"/>
        <v>1241.984902777097</v>
      </c>
      <c r="HM311">
        <f t="shared" si="419"/>
        <v>73975.787338666894</v>
      </c>
      <c r="IA311">
        <v>309</v>
      </c>
      <c r="IB311">
        <v>28</v>
      </c>
      <c r="IC311">
        <f t="shared" si="449"/>
        <v>0.47396411093516361</v>
      </c>
      <c r="ID311">
        <f t="shared" si="450"/>
        <v>0</v>
      </c>
      <c r="IE311">
        <f t="shared" si="421"/>
        <v>784</v>
      </c>
      <c r="IJ311">
        <v>309</v>
      </c>
      <c r="IK311">
        <v>55.8</v>
      </c>
      <c r="IL311">
        <f t="shared" si="451"/>
        <v>0.43042953470368872</v>
      </c>
      <c r="IM311">
        <f t="shared" si="452"/>
        <v>0</v>
      </c>
      <c r="IN311">
        <f t="shared" si="422"/>
        <v>3113.64</v>
      </c>
      <c r="KT311">
        <v>309</v>
      </c>
      <c r="KU311">
        <v>-25.409803921568781</v>
      </c>
      <c r="KV311">
        <f t="shared" si="453"/>
        <v>0.64701929974202432</v>
      </c>
      <c r="KW311">
        <f t="shared" si="454"/>
        <v>0</v>
      </c>
      <c r="KX311">
        <f t="shared" si="423"/>
        <v>645.65813533257221</v>
      </c>
      <c r="LC311">
        <v>309</v>
      </c>
      <c r="LD311">
        <v>4</v>
      </c>
      <c r="LE311">
        <f t="shared" si="455"/>
        <v>0.33078015779924747</v>
      </c>
      <c r="LF311">
        <f t="shared" si="456"/>
        <v>0</v>
      </c>
      <c r="LG311">
        <f t="shared" si="424"/>
        <v>16</v>
      </c>
      <c r="LP311">
        <f t="shared" si="425"/>
        <v>0</v>
      </c>
      <c r="LY311">
        <f t="shared" si="426"/>
        <v>0</v>
      </c>
      <c r="MH311">
        <f t="shared" si="427"/>
        <v>0</v>
      </c>
      <c r="MQ311">
        <f t="shared" si="428"/>
        <v>0</v>
      </c>
      <c r="MZ311">
        <f t="shared" si="429"/>
        <v>0</v>
      </c>
      <c r="NI311">
        <f t="shared" si="430"/>
        <v>0</v>
      </c>
      <c r="NR311">
        <f t="shared" si="431"/>
        <v>0</v>
      </c>
      <c r="OA311">
        <f t="shared" si="432"/>
        <v>0</v>
      </c>
      <c r="OF311">
        <v>309</v>
      </c>
      <c r="OG311">
        <f>132-(136)</f>
        <v>-4</v>
      </c>
      <c r="OH311">
        <f t="shared" si="459"/>
        <v>0.39649185473816084</v>
      </c>
      <c r="OI311">
        <f t="shared" si="460"/>
        <v>0</v>
      </c>
      <c r="OJ311">
        <f t="shared" si="433"/>
        <v>16</v>
      </c>
      <c r="OO311">
        <v>309</v>
      </c>
      <c r="OP311">
        <v>0</v>
      </c>
      <c r="OQ311">
        <f t="shared" si="461"/>
        <v>0.40960394109840598</v>
      </c>
      <c r="OR311">
        <f t="shared" si="462"/>
        <v>0</v>
      </c>
      <c r="OS311">
        <f t="shared" si="434"/>
        <v>0</v>
      </c>
      <c r="PB311">
        <f t="shared" si="435"/>
        <v>0</v>
      </c>
      <c r="PK311">
        <f t="shared" si="436"/>
        <v>0</v>
      </c>
      <c r="QC311">
        <f t="shared" si="437"/>
        <v>0</v>
      </c>
      <c r="QL311">
        <f t="shared" si="438"/>
        <v>0</v>
      </c>
    </row>
    <row r="312" spans="109:454" x14ac:dyDescent="0.25">
      <c r="DE312">
        <v>310</v>
      </c>
      <c r="DF312">
        <v>12</v>
      </c>
      <c r="DG312">
        <f t="shared" si="441"/>
        <v>0.80365790790581193</v>
      </c>
      <c r="DH312">
        <f t="shared" si="442"/>
        <v>0</v>
      </c>
      <c r="DI312">
        <f t="shared" si="417"/>
        <v>144</v>
      </c>
      <c r="EX312">
        <v>310</v>
      </c>
      <c r="EY312">
        <v>32.1</v>
      </c>
      <c r="EZ312">
        <f t="shared" si="443"/>
        <v>0.99817408956286802</v>
      </c>
      <c r="FA312">
        <f t="shared" si="444"/>
        <v>0</v>
      </c>
      <c r="FB312">
        <f t="shared" si="418"/>
        <v>1030.4100000000001</v>
      </c>
      <c r="HI312">
        <v>310</v>
      </c>
      <c r="HJ312">
        <v>1158</v>
      </c>
      <c r="HK312">
        <f t="shared" si="445"/>
        <v>1.1071428571428572</v>
      </c>
      <c r="HL312">
        <f t="shared" si="446"/>
        <v>1284.8119683901002</v>
      </c>
      <c r="HM312">
        <f t="shared" si="419"/>
        <v>16081.275326971778</v>
      </c>
      <c r="IA312">
        <v>310</v>
      </c>
      <c r="IB312">
        <v>8</v>
      </c>
      <c r="IC312">
        <f t="shared" si="449"/>
        <v>0.47549797537184696</v>
      </c>
      <c r="ID312">
        <f t="shared" si="450"/>
        <v>0</v>
      </c>
      <c r="IE312">
        <f t="shared" si="421"/>
        <v>64</v>
      </c>
      <c r="IJ312">
        <v>310</v>
      </c>
      <c r="IK312">
        <v>75.8</v>
      </c>
      <c r="IL312">
        <f t="shared" si="451"/>
        <v>0.43182251054415371</v>
      </c>
      <c r="IM312">
        <f t="shared" si="452"/>
        <v>0</v>
      </c>
      <c r="IN312">
        <f t="shared" si="422"/>
        <v>5745.6399999999994</v>
      </c>
      <c r="KT312">
        <v>310</v>
      </c>
      <c r="KU312">
        <v>2.5901960784312195</v>
      </c>
      <c r="KV312">
        <f t="shared" si="453"/>
        <v>0.64911321333342242</v>
      </c>
      <c r="KW312">
        <f t="shared" si="454"/>
        <v>0</v>
      </c>
      <c r="KX312">
        <f t="shared" si="423"/>
        <v>6.7091157247204682</v>
      </c>
      <c r="LC312">
        <v>310</v>
      </c>
      <c r="LD312">
        <v>0</v>
      </c>
      <c r="LE312">
        <f t="shared" si="455"/>
        <v>0.33185064374681783</v>
      </c>
      <c r="LF312">
        <f t="shared" si="456"/>
        <v>0</v>
      </c>
      <c r="LG312">
        <f t="shared" si="424"/>
        <v>0</v>
      </c>
      <c r="LP312">
        <f t="shared" si="425"/>
        <v>0</v>
      </c>
      <c r="LY312">
        <f t="shared" si="426"/>
        <v>0</v>
      </c>
      <c r="MH312">
        <f t="shared" si="427"/>
        <v>0</v>
      </c>
      <c r="MQ312">
        <f t="shared" si="428"/>
        <v>0</v>
      </c>
      <c r="MZ312">
        <f t="shared" si="429"/>
        <v>0</v>
      </c>
      <c r="NI312">
        <f t="shared" si="430"/>
        <v>0</v>
      </c>
      <c r="NR312">
        <f t="shared" si="431"/>
        <v>0</v>
      </c>
      <c r="OA312">
        <f t="shared" si="432"/>
        <v>0</v>
      </c>
      <c r="OF312">
        <v>310</v>
      </c>
      <c r="OG312">
        <f>120-(136)</f>
        <v>-16</v>
      </c>
      <c r="OH312">
        <f t="shared" si="459"/>
        <v>0.39777499989912574</v>
      </c>
      <c r="OI312">
        <f t="shared" si="460"/>
        <v>0</v>
      </c>
      <c r="OJ312">
        <f t="shared" si="433"/>
        <v>256</v>
      </c>
      <c r="OO312">
        <v>310</v>
      </c>
      <c r="OP312">
        <v>0</v>
      </c>
      <c r="OQ312">
        <f t="shared" si="461"/>
        <v>0.4109295201958118</v>
      </c>
      <c r="OR312">
        <f t="shared" si="462"/>
        <v>0</v>
      </c>
      <c r="OS312">
        <f t="shared" si="434"/>
        <v>0</v>
      </c>
      <c r="PB312">
        <f t="shared" si="435"/>
        <v>0</v>
      </c>
      <c r="PK312">
        <f t="shared" si="436"/>
        <v>0</v>
      </c>
      <c r="QC312">
        <f t="shared" si="437"/>
        <v>0</v>
      </c>
      <c r="QL312">
        <f t="shared" si="438"/>
        <v>0</v>
      </c>
    </row>
    <row r="313" spans="109:454" x14ac:dyDescent="0.25">
      <c r="DE313">
        <v>311</v>
      </c>
      <c r="DF313">
        <v>12</v>
      </c>
      <c r="DG313">
        <f t="shared" si="441"/>
        <v>0.80625035277002421</v>
      </c>
      <c r="DH313">
        <f t="shared" si="442"/>
        <v>0</v>
      </c>
      <c r="DI313">
        <f t="shared" si="417"/>
        <v>144</v>
      </c>
      <c r="EX313">
        <v>311</v>
      </c>
      <c r="EY313">
        <v>32.1</v>
      </c>
      <c r="EZ313">
        <f t="shared" si="443"/>
        <v>1.0013940059808129</v>
      </c>
      <c r="FA313">
        <f t="shared" si="444"/>
        <v>16.716331969452835</v>
      </c>
      <c r="FB313">
        <f t="shared" si="418"/>
        <v>236.65724207407894</v>
      </c>
      <c r="HI313">
        <v>311</v>
      </c>
      <c r="HJ313">
        <v>1178</v>
      </c>
      <c r="HK313">
        <f t="shared" si="445"/>
        <v>1.1107142857142858</v>
      </c>
      <c r="HL313">
        <f t="shared" si="446"/>
        <v>1327.6390340031037</v>
      </c>
      <c r="HM313">
        <f t="shared" si="419"/>
        <v>22391.840497382022</v>
      </c>
      <c r="IA313">
        <v>311</v>
      </c>
      <c r="IB313">
        <v>4</v>
      </c>
      <c r="IC313">
        <f t="shared" si="449"/>
        <v>0.47703183980853037</v>
      </c>
      <c r="ID313">
        <f t="shared" si="450"/>
        <v>0</v>
      </c>
      <c r="IE313">
        <f t="shared" si="421"/>
        <v>16</v>
      </c>
      <c r="IJ313">
        <v>311</v>
      </c>
      <c r="IK313">
        <v>-20.100000000000001</v>
      </c>
      <c r="IL313">
        <f t="shared" si="451"/>
        <v>0.43321548638461871</v>
      </c>
      <c r="IM313">
        <f t="shared" si="452"/>
        <v>0</v>
      </c>
      <c r="IN313">
        <f t="shared" si="422"/>
        <v>404.01000000000005</v>
      </c>
      <c r="KT313">
        <v>311</v>
      </c>
      <c r="KU313">
        <v>2.5901960784312195</v>
      </c>
      <c r="KV313">
        <f t="shared" si="453"/>
        <v>0.65120712692482063</v>
      </c>
      <c r="KW313">
        <f t="shared" si="454"/>
        <v>0</v>
      </c>
      <c r="KX313">
        <f t="shared" si="423"/>
        <v>6.7091157247204682</v>
      </c>
      <c r="LC313">
        <v>311</v>
      </c>
      <c r="LD313">
        <v>4</v>
      </c>
      <c r="LE313">
        <f t="shared" si="455"/>
        <v>0.3329211296943882</v>
      </c>
      <c r="LF313">
        <f t="shared" si="456"/>
        <v>0</v>
      </c>
      <c r="LG313">
        <f t="shared" si="424"/>
        <v>16</v>
      </c>
      <c r="LP313">
        <f t="shared" si="425"/>
        <v>0</v>
      </c>
      <c r="LY313">
        <f t="shared" si="426"/>
        <v>0</v>
      </c>
      <c r="MH313">
        <f t="shared" si="427"/>
        <v>0</v>
      </c>
      <c r="MQ313">
        <f t="shared" si="428"/>
        <v>0</v>
      </c>
      <c r="MZ313">
        <f t="shared" si="429"/>
        <v>0</v>
      </c>
      <c r="NI313">
        <f t="shared" si="430"/>
        <v>0</v>
      </c>
      <c r="NR313">
        <f t="shared" si="431"/>
        <v>0</v>
      </c>
      <c r="OA313">
        <f t="shared" si="432"/>
        <v>0</v>
      </c>
      <c r="OF313">
        <v>311</v>
      </c>
      <c r="OG313">
        <f>128-(136)</f>
        <v>-8</v>
      </c>
      <c r="OH313">
        <f t="shared" si="459"/>
        <v>0.39905814506009069</v>
      </c>
      <c r="OI313">
        <f t="shared" si="460"/>
        <v>0</v>
      </c>
      <c r="OJ313">
        <f t="shared" si="433"/>
        <v>64</v>
      </c>
      <c r="OO313">
        <v>311</v>
      </c>
      <c r="OP313">
        <v>0</v>
      </c>
      <c r="OQ313">
        <f t="shared" si="461"/>
        <v>0.41225509929321763</v>
      </c>
      <c r="OR313">
        <f t="shared" si="462"/>
        <v>0</v>
      </c>
      <c r="OS313">
        <f t="shared" si="434"/>
        <v>0</v>
      </c>
      <c r="PB313">
        <f t="shared" si="435"/>
        <v>0</v>
      </c>
      <c r="PK313">
        <f t="shared" si="436"/>
        <v>0</v>
      </c>
      <c r="QC313">
        <f t="shared" si="437"/>
        <v>0</v>
      </c>
      <c r="QL313">
        <f t="shared" si="438"/>
        <v>0</v>
      </c>
    </row>
    <row r="314" spans="109:454" x14ac:dyDescent="0.25">
      <c r="DE314">
        <v>312</v>
      </c>
      <c r="DF314">
        <v>16</v>
      </c>
      <c r="DG314">
        <f t="shared" si="441"/>
        <v>0.8088427976342365</v>
      </c>
      <c r="DH314">
        <f t="shared" si="442"/>
        <v>0</v>
      </c>
      <c r="DI314">
        <f t="shared" si="417"/>
        <v>256</v>
      </c>
      <c r="EX314">
        <v>312</v>
      </c>
      <c r="EY314">
        <v>36.1</v>
      </c>
      <c r="EZ314">
        <f t="shared" si="443"/>
        <v>1.0046139223987576</v>
      </c>
      <c r="FA314">
        <f t="shared" si="444"/>
        <v>55.328212045370478</v>
      </c>
      <c r="FB314">
        <f t="shared" si="418"/>
        <v>369.72413846173026</v>
      </c>
      <c r="HI314">
        <v>312</v>
      </c>
      <c r="HJ314">
        <v>1208</v>
      </c>
      <c r="HK314">
        <f t="shared" si="445"/>
        <v>1.1142857142857143</v>
      </c>
      <c r="HL314">
        <f t="shared" si="446"/>
        <v>1370.4660996161069</v>
      </c>
      <c r="HM314">
        <f t="shared" si="419"/>
        <v>26395.233524470779</v>
      </c>
      <c r="IA314">
        <v>312</v>
      </c>
      <c r="IB314">
        <v>0</v>
      </c>
      <c r="IC314">
        <f t="shared" si="449"/>
        <v>0.47856570424521372</v>
      </c>
      <c r="ID314">
        <f t="shared" si="450"/>
        <v>0</v>
      </c>
      <c r="IE314">
        <f t="shared" si="421"/>
        <v>0</v>
      </c>
      <c r="IJ314">
        <v>312</v>
      </c>
      <c r="IK314">
        <v>-20.100000000000001</v>
      </c>
      <c r="IL314">
        <f t="shared" si="451"/>
        <v>0.43460846222508376</v>
      </c>
      <c r="IM314">
        <f t="shared" si="452"/>
        <v>0</v>
      </c>
      <c r="IN314">
        <f t="shared" si="422"/>
        <v>404.01000000000005</v>
      </c>
      <c r="KT314">
        <v>312</v>
      </c>
      <c r="KU314">
        <v>-1.4098039215687805</v>
      </c>
      <c r="KV314">
        <f t="shared" si="453"/>
        <v>0.65330104051621873</v>
      </c>
      <c r="KW314">
        <f t="shared" si="454"/>
        <v>0</v>
      </c>
      <c r="KX314">
        <f t="shared" si="423"/>
        <v>1.9875470972707123</v>
      </c>
      <c r="LC314">
        <v>312</v>
      </c>
      <c r="LD314">
        <v>4</v>
      </c>
      <c r="LE314">
        <f t="shared" si="455"/>
        <v>0.33399161564195862</v>
      </c>
      <c r="LF314">
        <f t="shared" si="456"/>
        <v>0</v>
      </c>
      <c r="LG314">
        <f t="shared" si="424"/>
        <v>16</v>
      </c>
      <c r="LP314">
        <f t="shared" si="425"/>
        <v>0</v>
      </c>
      <c r="LY314">
        <f t="shared" si="426"/>
        <v>0</v>
      </c>
      <c r="MH314">
        <f t="shared" si="427"/>
        <v>0</v>
      </c>
      <c r="MQ314">
        <f t="shared" si="428"/>
        <v>0</v>
      </c>
      <c r="MZ314">
        <f t="shared" si="429"/>
        <v>0</v>
      </c>
      <c r="NI314">
        <f t="shared" si="430"/>
        <v>0</v>
      </c>
      <c r="NR314">
        <f t="shared" si="431"/>
        <v>0</v>
      </c>
      <c r="OA314">
        <f t="shared" si="432"/>
        <v>0</v>
      </c>
      <c r="OF314">
        <v>312</v>
      </c>
      <c r="OG314">
        <f>136-(136)</f>
        <v>0</v>
      </c>
      <c r="OH314">
        <f t="shared" si="459"/>
        <v>0.40034129022105558</v>
      </c>
      <c r="OI314">
        <f t="shared" si="460"/>
        <v>0</v>
      </c>
      <c r="OJ314">
        <f t="shared" si="433"/>
        <v>0</v>
      </c>
      <c r="OO314">
        <v>312</v>
      </c>
      <c r="OP314">
        <v>0</v>
      </c>
      <c r="OQ314">
        <f t="shared" si="461"/>
        <v>0.41358067839062351</v>
      </c>
      <c r="OR314">
        <f t="shared" si="462"/>
        <v>0</v>
      </c>
      <c r="OS314">
        <f t="shared" si="434"/>
        <v>0</v>
      </c>
      <c r="PB314">
        <f t="shared" si="435"/>
        <v>0</v>
      </c>
      <c r="PK314">
        <f t="shared" si="436"/>
        <v>0</v>
      </c>
      <c r="QC314">
        <f t="shared" si="437"/>
        <v>0</v>
      </c>
      <c r="QL314">
        <f t="shared" si="438"/>
        <v>0</v>
      </c>
    </row>
    <row r="315" spans="109:454" x14ac:dyDescent="0.25">
      <c r="DE315">
        <v>313</v>
      </c>
      <c r="DF315">
        <v>12</v>
      </c>
      <c r="DG315">
        <f t="shared" si="441"/>
        <v>0.81143524249844878</v>
      </c>
      <c r="DH315">
        <f t="shared" si="442"/>
        <v>0</v>
      </c>
      <c r="DI315">
        <f t="shared" si="417"/>
        <v>144</v>
      </c>
      <c r="EX315">
        <v>313</v>
      </c>
      <c r="EY315">
        <v>44.1</v>
      </c>
      <c r="EZ315">
        <f t="shared" si="443"/>
        <v>1.0078338388167023</v>
      </c>
      <c r="FA315">
        <f t="shared" si="444"/>
        <v>93.940092121288131</v>
      </c>
      <c r="FB315">
        <f t="shared" si="418"/>
        <v>2484.0347826584871</v>
      </c>
      <c r="HI315">
        <v>313</v>
      </c>
      <c r="HJ315">
        <v>1228</v>
      </c>
      <c r="HK315">
        <f t="shared" si="445"/>
        <v>1.1178571428571429</v>
      </c>
      <c r="HL315">
        <f t="shared" si="446"/>
        <v>1413.2931652291102</v>
      </c>
      <c r="HM315">
        <f t="shared" si="419"/>
        <v>34333.557080622326</v>
      </c>
      <c r="IA315">
        <v>313</v>
      </c>
      <c r="IB315">
        <v>0</v>
      </c>
      <c r="IC315">
        <f t="shared" si="449"/>
        <v>0.48009956868189707</v>
      </c>
      <c r="ID315">
        <f t="shared" si="450"/>
        <v>0</v>
      </c>
      <c r="IE315">
        <f t="shared" si="421"/>
        <v>0</v>
      </c>
      <c r="IJ315">
        <v>313</v>
      </c>
      <c r="IK315">
        <v>51.8</v>
      </c>
      <c r="IL315">
        <f t="shared" si="451"/>
        <v>0.43600143806554875</v>
      </c>
      <c r="IM315">
        <f t="shared" si="452"/>
        <v>0</v>
      </c>
      <c r="IN315">
        <f t="shared" si="422"/>
        <v>2683.24</v>
      </c>
      <c r="KT315">
        <v>313</v>
      </c>
      <c r="KU315">
        <v>-33.609803921568783</v>
      </c>
      <c r="KV315">
        <f t="shared" si="453"/>
        <v>0.65539495410761683</v>
      </c>
      <c r="KW315">
        <f t="shared" si="454"/>
        <v>0</v>
      </c>
      <c r="KX315">
        <f t="shared" si="423"/>
        <v>1129.6189196463004</v>
      </c>
      <c r="LC315">
        <v>313</v>
      </c>
      <c r="LD315">
        <v>0</v>
      </c>
      <c r="LE315">
        <f t="shared" si="455"/>
        <v>0.33506210158952898</v>
      </c>
      <c r="LF315">
        <f t="shared" si="456"/>
        <v>0</v>
      </c>
      <c r="LG315">
        <f t="shared" si="424"/>
        <v>0</v>
      </c>
      <c r="LP315">
        <f t="shared" si="425"/>
        <v>0</v>
      </c>
      <c r="LY315">
        <f t="shared" si="426"/>
        <v>0</v>
      </c>
      <c r="MH315">
        <f t="shared" si="427"/>
        <v>0</v>
      </c>
      <c r="MQ315">
        <f t="shared" si="428"/>
        <v>0</v>
      </c>
      <c r="MZ315">
        <f t="shared" si="429"/>
        <v>0</v>
      </c>
      <c r="NI315">
        <f t="shared" si="430"/>
        <v>0</v>
      </c>
      <c r="NR315">
        <f t="shared" si="431"/>
        <v>0</v>
      </c>
      <c r="OA315">
        <f t="shared" si="432"/>
        <v>0</v>
      </c>
      <c r="OF315">
        <v>313</v>
      </c>
      <c r="OG315">
        <f>128-(136)</f>
        <v>-8</v>
      </c>
      <c r="OH315">
        <f t="shared" si="459"/>
        <v>0.40162443538202053</v>
      </c>
      <c r="OI315">
        <f t="shared" si="460"/>
        <v>0</v>
      </c>
      <c r="OJ315">
        <f t="shared" si="433"/>
        <v>64</v>
      </c>
      <c r="OO315">
        <v>313</v>
      </c>
      <c r="OP315">
        <v>0</v>
      </c>
      <c r="OQ315">
        <f t="shared" si="461"/>
        <v>0.41490625748802934</v>
      </c>
      <c r="OR315">
        <f t="shared" si="462"/>
        <v>0</v>
      </c>
      <c r="OS315">
        <f t="shared" si="434"/>
        <v>0</v>
      </c>
      <c r="PB315">
        <f t="shared" si="435"/>
        <v>0</v>
      </c>
      <c r="PK315">
        <f t="shared" si="436"/>
        <v>0</v>
      </c>
      <c r="QC315">
        <f t="shared" si="437"/>
        <v>0</v>
      </c>
      <c r="QL315">
        <f t="shared" si="438"/>
        <v>0</v>
      </c>
    </row>
    <row r="316" spans="109:454" x14ac:dyDescent="0.25">
      <c r="DE316">
        <v>314</v>
      </c>
      <c r="DF316">
        <v>12</v>
      </c>
      <c r="DG316">
        <f t="shared" si="441"/>
        <v>0.81402768736266118</v>
      </c>
      <c r="DH316">
        <f t="shared" si="442"/>
        <v>0</v>
      </c>
      <c r="DI316">
        <f t="shared" si="417"/>
        <v>144</v>
      </c>
      <c r="EX316">
        <v>314</v>
      </c>
      <c r="EY316">
        <v>47.699999999999996</v>
      </c>
      <c r="EZ316">
        <f t="shared" si="443"/>
        <v>1.011053755234647</v>
      </c>
      <c r="FA316">
        <f t="shared" si="444"/>
        <v>132.55197219720577</v>
      </c>
      <c r="FB316">
        <f t="shared" si="418"/>
        <v>7199.8571857553834</v>
      </c>
      <c r="HI316">
        <v>314</v>
      </c>
      <c r="HJ316">
        <v>1248</v>
      </c>
      <c r="HK316">
        <f t="shared" si="445"/>
        <v>1.1214285714285714</v>
      </c>
      <c r="HL316">
        <f t="shared" si="446"/>
        <v>1456.1202308421136</v>
      </c>
      <c r="HM316">
        <f t="shared" si="419"/>
        <v>43314.030485774667</v>
      </c>
      <c r="IA316">
        <v>314</v>
      </c>
      <c r="IB316">
        <v>4</v>
      </c>
      <c r="IC316">
        <f t="shared" si="449"/>
        <v>0.48163343311858048</v>
      </c>
      <c r="ID316">
        <f t="shared" si="450"/>
        <v>0</v>
      </c>
      <c r="IE316">
        <f t="shared" si="421"/>
        <v>16</v>
      </c>
      <c r="IJ316">
        <v>314</v>
      </c>
      <c r="IK316">
        <v>155.80000000000001</v>
      </c>
      <c r="IL316">
        <f t="shared" si="451"/>
        <v>0.43739441390601375</v>
      </c>
      <c r="IM316">
        <f t="shared" si="452"/>
        <v>0</v>
      </c>
      <c r="IN316">
        <f t="shared" si="422"/>
        <v>24273.640000000003</v>
      </c>
      <c r="KT316">
        <v>314</v>
      </c>
      <c r="KU316">
        <v>-21.409803921568781</v>
      </c>
      <c r="KV316">
        <f t="shared" si="453"/>
        <v>0.65748886769901504</v>
      </c>
      <c r="KW316">
        <f t="shared" si="454"/>
        <v>0</v>
      </c>
      <c r="KX316">
        <f t="shared" si="423"/>
        <v>458.37970396002191</v>
      </c>
      <c r="LC316">
        <v>314</v>
      </c>
      <c r="LD316">
        <v>4</v>
      </c>
      <c r="LE316">
        <f t="shared" si="455"/>
        <v>0.33613258753709935</v>
      </c>
      <c r="LF316">
        <f t="shared" si="456"/>
        <v>0</v>
      </c>
      <c r="LG316">
        <f t="shared" si="424"/>
        <v>16</v>
      </c>
      <c r="LP316">
        <f t="shared" si="425"/>
        <v>0</v>
      </c>
      <c r="LY316">
        <f t="shared" si="426"/>
        <v>0</v>
      </c>
      <c r="MH316">
        <f t="shared" si="427"/>
        <v>0</v>
      </c>
      <c r="MQ316">
        <f t="shared" si="428"/>
        <v>0</v>
      </c>
      <c r="MZ316">
        <f t="shared" si="429"/>
        <v>0</v>
      </c>
      <c r="NI316">
        <f t="shared" si="430"/>
        <v>0</v>
      </c>
      <c r="NR316">
        <f t="shared" si="431"/>
        <v>0</v>
      </c>
      <c r="OA316">
        <f t="shared" si="432"/>
        <v>0</v>
      </c>
      <c r="OF316">
        <v>314</v>
      </c>
      <c r="OG316">
        <f>128-(136)</f>
        <v>-8</v>
      </c>
      <c r="OH316">
        <f t="shared" si="459"/>
        <v>0.40290758054298542</v>
      </c>
      <c r="OI316">
        <f t="shared" si="460"/>
        <v>0</v>
      </c>
      <c r="OJ316">
        <f t="shared" si="433"/>
        <v>64</v>
      </c>
      <c r="OO316">
        <v>314</v>
      </c>
      <c r="OP316">
        <v>0</v>
      </c>
      <c r="OQ316">
        <f t="shared" si="461"/>
        <v>0.41623183658543517</v>
      </c>
      <c r="OR316">
        <f t="shared" si="462"/>
        <v>0</v>
      </c>
      <c r="OS316">
        <f t="shared" si="434"/>
        <v>0</v>
      </c>
      <c r="PB316">
        <f t="shared" si="435"/>
        <v>0</v>
      </c>
      <c r="PK316">
        <f t="shared" si="436"/>
        <v>0</v>
      </c>
      <c r="QC316">
        <f t="shared" si="437"/>
        <v>0</v>
      </c>
      <c r="QL316">
        <f t="shared" si="438"/>
        <v>0</v>
      </c>
    </row>
    <row r="317" spans="109:454" x14ac:dyDescent="0.25">
      <c r="DE317">
        <v>315</v>
      </c>
      <c r="DF317">
        <v>12</v>
      </c>
      <c r="DG317">
        <f t="shared" si="441"/>
        <v>0.81662013222687346</v>
      </c>
      <c r="DH317">
        <f t="shared" si="442"/>
        <v>0</v>
      </c>
      <c r="DI317">
        <f t="shared" si="417"/>
        <v>144</v>
      </c>
      <c r="EX317">
        <v>315</v>
      </c>
      <c r="EY317">
        <v>59.9</v>
      </c>
      <c r="EZ317">
        <f t="shared" si="443"/>
        <v>1.0142736716525917</v>
      </c>
      <c r="FA317">
        <f t="shared" si="444"/>
        <v>171.16385227312341</v>
      </c>
      <c r="FB317">
        <f t="shared" si="418"/>
        <v>12379.644822655428</v>
      </c>
      <c r="HI317">
        <v>315</v>
      </c>
      <c r="HJ317">
        <v>1268</v>
      </c>
      <c r="HK317">
        <f t="shared" si="445"/>
        <v>1.125</v>
      </c>
      <c r="HL317">
        <f t="shared" si="446"/>
        <v>1498.9472964551169</v>
      </c>
      <c r="HM317">
        <f t="shared" si="419"/>
        <v>53336.653739927642</v>
      </c>
      <c r="IA317">
        <v>315</v>
      </c>
      <c r="IB317">
        <v>4</v>
      </c>
      <c r="IC317">
        <f t="shared" si="449"/>
        <v>0.48316729755526383</v>
      </c>
      <c r="ID317">
        <f t="shared" si="450"/>
        <v>0</v>
      </c>
      <c r="IE317">
        <f t="shared" si="421"/>
        <v>16</v>
      </c>
      <c r="IJ317">
        <v>315</v>
      </c>
      <c r="IK317">
        <v>27.799999999999997</v>
      </c>
      <c r="IL317">
        <f t="shared" si="451"/>
        <v>0.4387873897464788</v>
      </c>
      <c r="IM317">
        <f t="shared" si="452"/>
        <v>0</v>
      </c>
      <c r="IN317">
        <f t="shared" si="422"/>
        <v>772.8399999999998</v>
      </c>
      <c r="KT317">
        <v>315</v>
      </c>
      <c r="KU317">
        <v>-45.209803921568778</v>
      </c>
      <c r="KV317">
        <f t="shared" si="453"/>
        <v>0.65958278129041314</v>
      </c>
      <c r="KW317">
        <f t="shared" si="454"/>
        <v>0</v>
      </c>
      <c r="KX317">
        <f t="shared" si="423"/>
        <v>2043.9263706266956</v>
      </c>
      <c r="LC317">
        <v>315</v>
      </c>
      <c r="LD317">
        <v>8</v>
      </c>
      <c r="LE317">
        <f t="shared" si="455"/>
        <v>0.33720307348466971</v>
      </c>
      <c r="LF317">
        <f t="shared" si="456"/>
        <v>0</v>
      </c>
      <c r="LG317">
        <f t="shared" si="424"/>
        <v>64</v>
      </c>
      <c r="LP317">
        <f t="shared" si="425"/>
        <v>0</v>
      </c>
      <c r="LY317">
        <f t="shared" si="426"/>
        <v>0</v>
      </c>
      <c r="MH317">
        <f t="shared" si="427"/>
        <v>0</v>
      </c>
      <c r="MQ317">
        <f t="shared" si="428"/>
        <v>0</v>
      </c>
      <c r="MZ317">
        <f t="shared" si="429"/>
        <v>0</v>
      </c>
      <c r="NI317">
        <f t="shared" si="430"/>
        <v>0</v>
      </c>
      <c r="NR317">
        <f t="shared" si="431"/>
        <v>0</v>
      </c>
      <c r="OA317">
        <f t="shared" si="432"/>
        <v>0</v>
      </c>
      <c r="OF317">
        <v>315</v>
      </c>
      <c r="OG317">
        <f>128-(136)</f>
        <v>-8</v>
      </c>
      <c r="OH317">
        <f t="shared" si="459"/>
        <v>0.40419072570395037</v>
      </c>
      <c r="OI317">
        <f t="shared" si="460"/>
        <v>0</v>
      </c>
      <c r="OJ317">
        <f t="shared" si="433"/>
        <v>64</v>
      </c>
      <c r="OO317">
        <v>315</v>
      </c>
      <c r="OP317">
        <v>0</v>
      </c>
      <c r="OQ317">
        <f t="shared" si="461"/>
        <v>0.41755741568284105</v>
      </c>
      <c r="OR317">
        <f t="shared" si="462"/>
        <v>0</v>
      </c>
      <c r="OS317">
        <f t="shared" si="434"/>
        <v>0</v>
      </c>
      <c r="PB317">
        <f t="shared" si="435"/>
        <v>0</v>
      </c>
      <c r="PK317">
        <f t="shared" si="436"/>
        <v>0</v>
      </c>
      <c r="QC317">
        <f t="shared" si="437"/>
        <v>0</v>
      </c>
      <c r="QL317">
        <f t="shared" si="438"/>
        <v>0</v>
      </c>
    </row>
    <row r="318" spans="109:454" x14ac:dyDescent="0.25">
      <c r="DE318">
        <v>316</v>
      </c>
      <c r="DF318">
        <v>16</v>
      </c>
      <c r="DG318">
        <f t="shared" si="441"/>
        <v>0.81921257709108575</v>
      </c>
      <c r="DH318">
        <f t="shared" si="442"/>
        <v>0</v>
      </c>
      <c r="DI318">
        <f t="shared" si="417"/>
        <v>256</v>
      </c>
      <c r="EX318">
        <v>316</v>
      </c>
      <c r="EY318">
        <v>63.9</v>
      </c>
      <c r="EZ318">
        <f t="shared" si="443"/>
        <v>1.0174935880705365</v>
      </c>
      <c r="FA318">
        <f t="shared" si="444"/>
        <v>209.77573234904108</v>
      </c>
      <c r="FB318">
        <f t="shared" si="418"/>
        <v>21279.729288369068</v>
      </c>
      <c r="HI318">
        <v>316</v>
      </c>
      <c r="HJ318">
        <v>1288</v>
      </c>
      <c r="HK318">
        <f t="shared" si="445"/>
        <v>1.1285714285714286</v>
      </c>
      <c r="HL318">
        <f t="shared" si="446"/>
        <v>1541.7743620681204</v>
      </c>
      <c r="HM318">
        <f t="shared" si="419"/>
        <v>64401.426843081441</v>
      </c>
      <c r="IA318">
        <v>316</v>
      </c>
      <c r="IB318">
        <v>0</v>
      </c>
      <c r="IC318">
        <f t="shared" si="449"/>
        <v>0.48470116199194724</v>
      </c>
      <c r="ID318">
        <f t="shared" si="450"/>
        <v>0</v>
      </c>
      <c r="IE318">
        <f t="shared" si="421"/>
        <v>0</v>
      </c>
      <c r="IJ318">
        <v>316</v>
      </c>
      <c r="IK318">
        <v>23.799999999999997</v>
      </c>
      <c r="IL318">
        <f t="shared" si="451"/>
        <v>0.44018036558694379</v>
      </c>
      <c r="IM318">
        <f t="shared" si="452"/>
        <v>0</v>
      </c>
      <c r="IN318">
        <f t="shared" si="422"/>
        <v>566.43999999999983</v>
      </c>
      <c r="KT318">
        <v>316</v>
      </c>
      <c r="KU318">
        <v>215.59019607843123</v>
      </c>
      <c r="KV318">
        <f t="shared" si="453"/>
        <v>0.66167669488181124</v>
      </c>
      <c r="KW318">
        <f t="shared" si="454"/>
        <v>0</v>
      </c>
      <c r="KX318">
        <f t="shared" si="423"/>
        <v>46479.132645136429</v>
      </c>
      <c r="LC318">
        <v>316</v>
      </c>
      <c r="LD318">
        <v>33</v>
      </c>
      <c r="LE318">
        <f t="shared" si="455"/>
        <v>0.33827355943224013</v>
      </c>
      <c r="LF318">
        <f t="shared" si="456"/>
        <v>0</v>
      </c>
      <c r="LG318">
        <f t="shared" si="424"/>
        <v>1089</v>
      </c>
      <c r="LP318">
        <f t="shared" si="425"/>
        <v>0</v>
      </c>
      <c r="LY318">
        <f t="shared" si="426"/>
        <v>0</v>
      </c>
      <c r="MH318">
        <f t="shared" si="427"/>
        <v>0</v>
      </c>
      <c r="MQ318">
        <f t="shared" si="428"/>
        <v>0</v>
      </c>
      <c r="MZ318">
        <f t="shared" si="429"/>
        <v>0</v>
      </c>
      <c r="NI318">
        <f t="shared" si="430"/>
        <v>0</v>
      </c>
      <c r="NR318">
        <f t="shared" si="431"/>
        <v>0</v>
      </c>
      <c r="OA318">
        <f t="shared" si="432"/>
        <v>0</v>
      </c>
      <c r="OF318">
        <v>316</v>
      </c>
      <c r="OG318">
        <f>128-(136)</f>
        <v>-8</v>
      </c>
      <c r="OH318">
        <f t="shared" si="459"/>
        <v>0.40547387086491526</v>
      </c>
      <c r="OI318">
        <f t="shared" si="460"/>
        <v>0</v>
      </c>
      <c r="OJ318">
        <f t="shared" si="433"/>
        <v>64</v>
      </c>
      <c r="OO318">
        <v>316</v>
      </c>
      <c r="OP318">
        <v>0</v>
      </c>
      <c r="OQ318">
        <f t="shared" si="461"/>
        <v>0.41888299478024688</v>
      </c>
      <c r="OR318">
        <f t="shared" si="462"/>
        <v>0</v>
      </c>
      <c r="OS318">
        <f t="shared" si="434"/>
        <v>0</v>
      </c>
      <c r="PB318">
        <f t="shared" si="435"/>
        <v>0</v>
      </c>
      <c r="PK318">
        <f t="shared" si="436"/>
        <v>0</v>
      </c>
      <c r="QC318">
        <f t="shared" si="437"/>
        <v>0</v>
      </c>
      <c r="QL318">
        <f t="shared" si="438"/>
        <v>0</v>
      </c>
    </row>
    <row r="319" spans="109:454" x14ac:dyDescent="0.25">
      <c r="DE319">
        <v>317</v>
      </c>
      <c r="DF319">
        <v>16</v>
      </c>
      <c r="DG319">
        <f t="shared" si="441"/>
        <v>0.82180502195529803</v>
      </c>
      <c r="DH319">
        <f t="shared" si="442"/>
        <v>0</v>
      </c>
      <c r="DI319">
        <f t="shared" si="417"/>
        <v>256</v>
      </c>
      <c r="EX319">
        <v>317</v>
      </c>
      <c r="EY319">
        <v>71.900000000000006</v>
      </c>
      <c r="EZ319">
        <f t="shared" si="443"/>
        <v>1.0207135044884812</v>
      </c>
      <c r="FA319">
        <f t="shared" si="444"/>
        <v>248.38761242495872</v>
      </c>
      <c r="FB319">
        <f t="shared" si="418"/>
        <v>31147.87733946244</v>
      </c>
      <c r="HI319">
        <v>317</v>
      </c>
      <c r="HJ319">
        <v>1318</v>
      </c>
      <c r="HK319">
        <f t="shared" si="445"/>
        <v>1.1321428571428571</v>
      </c>
      <c r="HL319">
        <f t="shared" si="446"/>
        <v>1584.6014276811236</v>
      </c>
      <c r="HM319">
        <f t="shared" si="419"/>
        <v>71076.321241613376</v>
      </c>
      <c r="IA319">
        <v>317</v>
      </c>
      <c r="IB319">
        <v>0</v>
      </c>
      <c r="IC319">
        <f t="shared" si="449"/>
        <v>0.48623502642863059</v>
      </c>
      <c r="ID319">
        <f t="shared" si="450"/>
        <v>0</v>
      </c>
      <c r="IE319">
        <f t="shared" si="421"/>
        <v>0</v>
      </c>
      <c r="IJ319">
        <v>317</v>
      </c>
      <c r="IK319">
        <v>12</v>
      </c>
      <c r="IL319">
        <f t="shared" si="451"/>
        <v>0.44157334142740878</v>
      </c>
      <c r="IM319">
        <f t="shared" si="452"/>
        <v>0</v>
      </c>
      <c r="IN319">
        <f t="shared" si="422"/>
        <v>144</v>
      </c>
      <c r="KT319">
        <v>317</v>
      </c>
      <c r="KU319">
        <v>-57.309803921568786</v>
      </c>
      <c r="KV319">
        <f t="shared" si="453"/>
        <v>0.66377060847320946</v>
      </c>
      <c r="KW319">
        <f t="shared" si="454"/>
        <v>0</v>
      </c>
      <c r="KX319">
        <f t="shared" si="423"/>
        <v>3284.4136255286612</v>
      </c>
      <c r="LC319">
        <v>317</v>
      </c>
      <c r="LD319">
        <v>4</v>
      </c>
      <c r="LE319">
        <f t="shared" si="455"/>
        <v>0.3393440453798105</v>
      </c>
      <c r="LF319">
        <f t="shared" si="456"/>
        <v>0</v>
      </c>
      <c r="LG319">
        <f t="shared" si="424"/>
        <v>16</v>
      </c>
      <c r="LP319">
        <f t="shared" si="425"/>
        <v>0</v>
      </c>
      <c r="LY319">
        <f t="shared" si="426"/>
        <v>0</v>
      </c>
      <c r="MH319">
        <f t="shared" si="427"/>
        <v>0</v>
      </c>
      <c r="MQ319">
        <f t="shared" si="428"/>
        <v>0</v>
      </c>
      <c r="MZ319">
        <f t="shared" si="429"/>
        <v>0</v>
      </c>
      <c r="NI319">
        <f t="shared" si="430"/>
        <v>0</v>
      </c>
      <c r="NR319">
        <f t="shared" si="431"/>
        <v>0</v>
      </c>
      <c r="OA319">
        <f t="shared" si="432"/>
        <v>0</v>
      </c>
      <c r="OF319">
        <v>317</v>
      </c>
      <c r="OG319">
        <f>132-(136)</f>
        <v>-4</v>
      </c>
      <c r="OH319">
        <f t="shared" si="459"/>
        <v>0.40675701602588021</v>
      </c>
      <c r="OI319">
        <f t="shared" si="460"/>
        <v>0</v>
      </c>
      <c r="OJ319">
        <f t="shared" si="433"/>
        <v>16</v>
      </c>
      <c r="OO319">
        <v>317</v>
      </c>
      <c r="OP319">
        <v>0</v>
      </c>
      <c r="OQ319">
        <f t="shared" si="461"/>
        <v>0.4202085738776527</v>
      </c>
      <c r="OR319">
        <f t="shared" si="462"/>
        <v>0</v>
      </c>
      <c r="OS319">
        <f t="shared" si="434"/>
        <v>0</v>
      </c>
      <c r="PB319">
        <f t="shared" si="435"/>
        <v>0</v>
      </c>
      <c r="PK319">
        <f t="shared" si="436"/>
        <v>0</v>
      </c>
      <c r="QC319">
        <f t="shared" si="437"/>
        <v>0</v>
      </c>
      <c r="QL319">
        <f t="shared" si="438"/>
        <v>0</v>
      </c>
    </row>
    <row r="320" spans="109:454" x14ac:dyDescent="0.25">
      <c r="DE320">
        <v>318</v>
      </c>
      <c r="DF320">
        <v>12</v>
      </c>
      <c r="DG320">
        <f t="shared" si="441"/>
        <v>0.82439746681951032</v>
      </c>
      <c r="DH320">
        <f t="shared" si="442"/>
        <v>0</v>
      </c>
      <c r="DI320">
        <f t="shared" si="417"/>
        <v>144</v>
      </c>
      <c r="EX320">
        <v>318</v>
      </c>
      <c r="EY320">
        <v>83.9</v>
      </c>
      <c r="EZ320">
        <f t="shared" si="443"/>
        <v>1.0239334209064259</v>
      </c>
      <c r="FA320">
        <f t="shared" si="444"/>
        <v>286.99949250087639</v>
      </c>
      <c r="FB320">
        <f t="shared" si="418"/>
        <v>41249.403854113538</v>
      </c>
      <c r="HI320">
        <v>318</v>
      </c>
      <c r="HJ320">
        <v>1348</v>
      </c>
      <c r="HK320">
        <f t="shared" si="445"/>
        <v>1.1357142857142857</v>
      </c>
      <c r="HL320">
        <f t="shared" si="446"/>
        <v>1627.4284932941271</v>
      </c>
      <c r="HM320">
        <f t="shared" si="419"/>
        <v>78080.282864626017</v>
      </c>
      <c r="IA320">
        <v>318</v>
      </c>
      <c r="IB320">
        <v>0</v>
      </c>
      <c r="IC320">
        <f t="shared" si="449"/>
        <v>0.487768890865314</v>
      </c>
      <c r="ID320">
        <f t="shared" si="450"/>
        <v>0</v>
      </c>
      <c r="IE320">
        <f t="shared" si="421"/>
        <v>0</v>
      </c>
      <c r="IJ320">
        <v>318</v>
      </c>
      <c r="IK320">
        <v>8</v>
      </c>
      <c r="IL320">
        <f t="shared" si="451"/>
        <v>0.44296631726787378</v>
      </c>
      <c r="IM320">
        <f t="shared" si="452"/>
        <v>0</v>
      </c>
      <c r="IN320">
        <f t="shared" si="422"/>
        <v>64</v>
      </c>
      <c r="KT320">
        <v>318</v>
      </c>
      <c r="KU320">
        <v>-49.209803921568778</v>
      </c>
      <c r="KV320">
        <f t="shared" si="453"/>
        <v>0.66586452206460756</v>
      </c>
      <c r="KW320">
        <f t="shared" si="454"/>
        <v>0</v>
      </c>
      <c r="KX320">
        <f t="shared" si="423"/>
        <v>2421.6048019992459</v>
      </c>
      <c r="LC320">
        <v>318</v>
      </c>
      <c r="LD320">
        <v>93</v>
      </c>
      <c r="LE320">
        <f t="shared" si="455"/>
        <v>0.34041453132738086</v>
      </c>
      <c r="LF320">
        <f t="shared" si="456"/>
        <v>0</v>
      </c>
      <c r="LG320">
        <f t="shared" si="424"/>
        <v>8649</v>
      </c>
      <c r="LP320">
        <f t="shared" si="425"/>
        <v>0</v>
      </c>
      <c r="LY320">
        <f t="shared" si="426"/>
        <v>0</v>
      </c>
      <c r="MH320">
        <f t="shared" si="427"/>
        <v>0</v>
      </c>
      <c r="MQ320">
        <f t="shared" si="428"/>
        <v>0</v>
      </c>
      <c r="MZ320">
        <f t="shared" si="429"/>
        <v>0</v>
      </c>
      <c r="NI320">
        <f t="shared" si="430"/>
        <v>0</v>
      </c>
      <c r="NR320">
        <f t="shared" si="431"/>
        <v>0</v>
      </c>
      <c r="OA320">
        <f t="shared" si="432"/>
        <v>0</v>
      </c>
      <c r="OF320">
        <v>318</v>
      </c>
      <c r="OG320">
        <f>184-(136)</f>
        <v>48</v>
      </c>
      <c r="OH320">
        <f t="shared" si="459"/>
        <v>0.40804016118684511</v>
      </c>
      <c r="OI320">
        <f t="shared" si="460"/>
        <v>0</v>
      </c>
      <c r="OJ320">
        <f t="shared" si="433"/>
        <v>2304</v>
      </c>
      <c r="OO320">
        <v>318</v>
      </c>
      <c r="OP320">
        <v>0</v>
      </c>
      <c r="OQ320">
        <f t="shared" si="461"/>
        <v>0.42153415297505858</v>
      </c>
      <c r="OR320">
        <f t="shared" si="462"/>
        <v>0</v>
      </c>
      <c r="OS320">
        <f t="shared" si="434"/>
        <v>0</v>
      </c>
      <c r="PB320">
        <f t="shared" si="435"/>
        <v>0</v>
      </c>
      <c r="PK320">
        <f t="shared" si="436"/>
        <v>0</v>
      </c>
      <c r="QC320">
        <f t="shared" si="437"/>
        <v>0</v>
      </c>
      <c r="QL320">
        <f t="shared" si="438"/>
        <v>0</v>
      </c>
    </row>
    <row r="321" spans="109:454" x14ac:dyDescent="0.25">
      <c r="DE321">
        <v>319</v>
      </c>
      <c r="DF321">
        <v>16</v>
      </c>
      <c r="DG321">
        <f t="shared" si="441"/>
        <v>0.8269899116837226</v>
      </c>
      <c r="DH321">
        <f t="shared" si="442"/>
        <v>0</v>
      </c>
      <c r="DI321">
        <f t="shared" si="417"/>
        <v>256</v>
      </c>
      <c r="EX321">
        <v>319</v>
      </c>
      <c r="EY321">
        <v>95.9</v>
      </c>
      <c r="EZ321">
        <f t="shared" si="443"/>
        <v>1.0271533373243706</v>
      </c>
      <c r="FA321">
        <f t="shared" si="444"/>
        <v>325.611372576794</v>
      </c>
      <c r="FB321">
        <f t="shared" si="418"/>
        <v>52767.314691114661</v>
      </c>
      <c r="HI321">
        <v>319</v>
      </c>
      <c r="HJ321">
        <v>1378</v>
      </c>
      <c r="HK321">
        <f t="shared" si="445"/>
        <v>1.1392857142857142</v>
      </c>
      <c r="HL321">
        <f t="shared" si="446"/>
        <v>1670.2555589071303</v>
      </c>
      <c r="HM321">
        <f t="shared" si="419"/>
        <v>85413.311712119117</v>
      </c>
      <c r="IA321">
        <v>319</v>
      </c>
      <c r="IB321">
        <v>4</v>
      </c>
      <c r="IC321">
        <f t="shared" si="449"/>
        <v>0.48930275530199735</v>
      </c>
      <c r="ID321">
        <f t="shared" si="450"/>
        <v>0</v>
      </c>
      <c r="IE321">
        <f t="shared" si="421"/>
        <v>16</v>
      </c>
      <c r="IJ321">
        <v>319</v>
      </c>
      <c r="IK321">
        <v>83.8</v>
      </c>
      <c r="IL321">
        <f t="shared" si="451"/>
        <v>0.44435929310833883</v>
      </c>
      <c r="IM321">
        <f t="shared" si="452"/>
        <v>0</v>
      </c>
      <c r="IN321">
        <f t="shared" si="422"/>
        <v>7022.44</v>
      </c>
      <c r="KT321">
        <v>319</v>
      </c>
      <c r="KU321">
        <v>-1.4098039215687805</v>
      </c>
      <c r="KV321">
        <f t="shared" si="453"/>
        <v>0.66795843565600566</v>
      </c>
      <c r="KW321">
        <f t="shared" si="454"/>
        <v>0</v>
      </c>
      <c r="KX321">
        <f t="shared" si="423"/>
        <v>1.9875470972707123</v>
      </c>
      <c r="LC321">
        <v>319</v>
      </c>
      <c r="LD321">
        <v>4</v>
      </c>
      <c r="LE321">
        <f t="shared" si="455"/>
        <v>0.34148501727495123</v>
      </c>
      <c r="LF321">
        <f t="shared" si="456"/>
        <v>0</v>
      </c>
      <c r="LG321">
        <f t="shared" si="424"/>
        <v>16</v>
      </c>
      <c r="LP321">
        <f t="shared" si="425"/>
        <v>0</v>
      </c>
      <c r="LY321">
        <f t="shared" si="426"/>
        <v>0</v>
      </c>
      <c r="MH321">
        <f t="shared" si="427"/>
        <v>0</v>
      </c>
      <c r="MQ321">
        <f t="shared" si="428"/>
        <v>0</v>
      </c>
      <c r="MZ321">
        <f t="shared" si="429"/>
        <v>0</v>
      </c>
      <c r="NI321">
        <f t="shared" si="430"/>
        <v>0</v>
      </c>
      <c r="NR321">
        <f t="shared" si="431"/>
        <v>0</v>
      </c>
      <c r="OA321">
        <f t="shared" si="432"/>
        <v>0</v>
      </c>
      <c r="OF321">
        <v>319</v>
      </c>
      <c r="OG321">
        <f>136-(136)</f>
        <v>0</v>
      </c>
      <c r="OH321">
        <f t="shared" si="459"/>
        <v>0.40932330634781006</v>
      </c>
      <c r="OI321">
        <f t="shared" si="460"/>
        <v>0</v>
      </c>
      <c r="OJ321">
        <f t="shared" si="433"/>
        <v>0</v>
      </c>
      <c r="OO321">
        <v>319</v>
      </c>
      <c r="OP321">
        <v>0</v>
      </c>
      <c r="OQ321">
        <f t="shared" si="461"/>
        <v>0.42285973207246441</v>
      </c>
      <c r="OR321">
        <f t="shared" si="462"/>
        <v>0</v>
      </c>
      <c r="OS321">
        <f t="shared" si="434"/>
        <v>0</v>
      </c>
      <c r="PB321">
        <f t="shared" si="435"/>
        <v>0</v>
      </c>
      <c r="PK321">
        <f t="shared" si="436"/>
        <v>0</v>
      </c>
      <c r="QC321">
        <f t="shared" si="437"/>
        <v>0</v>
      </c>
      <c r="QL321">
        <f t="shared" si="438"/>
        <v>0</v>
      </c>
    </row>
    <row r="322" spans="109:454" x14ac:dyDescent="0.25">
      <c r="DE322">
        <v>320</v>
      </c>
      <c r="DF322">
        <v>24</v>
      </c>
      <c r="DG322">
        <f t="shared" si="441"/>
        <v>0.82958235654793488</v>
      </c>
      <c r="DH322">
        <f t="shared" si="442"/>
        <v>0</v>
      </c>
      <c r="DI322">
        <f t="shared" ref="DI322:DI385" si="463">(DH322-DF322)^2</f>
        <v>576</v>
      </c>
      <c r="EX322">
        <v>320</v>
      </c>
      <c r="EY322">
        <v>111.9</v>
      </c>
      <c r="EZ322">
        <f t="shared" si="443"/>
        <v>1.0303732537423154</v>
      </c>
      <c r="FA322">
        <f t="shared" si="444"/>
        <v>364.22325265271166</v>
      </c>
      <c r="FB322">
        <f t="shared" ref="FB322:FB385" si="464">(FA322-EY322)^2</f>
        <v>63667.023829244165</v>
      </c>
      <c r="HI322">
        <v>320</v>
      </c>
      <c r="HJ322">
        <v>1408</v>
      </c>
      <c r="HK322">
        <f t="shared" si="445"/>
        <v>1.1428571428571428</v>
      </c>
      <c r="HL322">
        <f t="shared" si="446"/>
        <v>1713.0826245201338</v>
      </c>
      <c r="HM322">
        <f t="shared" ref="HM322:HM373" si="465">(HL322-HJ322)^2</f>
        <v>93075.407784092939</v>
      </c>
      <c r="IA322">
        <v>320</v>
      </c>
      <c r="IB322">
        <v>4</v>
      </c>
      <c r="IC322">
        <f t="shared" si="449"/>
        <v>0.49083661973868076</v>
      </c>
      <c r="ID322">
        <f t="shared" si="450"/>
        <v>0</v>
      </c>
      <c r="IE322">
        <f t="shared" ref="IE322:IE385" si="466">(ID322-IB322)^2</f>
        <v>16</v>
      </c>
      <c r="IJ322">
        <v>320</v>
      </c>
      <c r="IK322">
        <v>67.8</v>
      </c>
      <c r="IL322">
        <f t="shared" si="451"/>
        <v>0.44575226894880382</v>
      </c>
      <c r="IM322">
        <f t="shared" si="452"/>
        <v>0</v>
      </c>
      <c r="IN322">
        <f t="shared" ref="IN322:IN385" si="467">(IM322-IK322)^2</f>
        <v>4596.8399999999992</v>
      </c>
      <c r="KT322">
        <v>320</v>
      </c>
      <c r="KU322">
        <v>54.590196078431219</v>
      </c>
      <c r="KV322">
        <f t="shared" si="453"/>
        <v>0.67005234924740387</v>
      </c>
      <c r="KW322">
        <f t="shared" si="454"/>
        <v>0</v>
      </c>
      <c r="KX322">
        <f t="shared" ref="KX322:KX385" si="468">(KW322-KU322)^2</f>
        <v>2980.0895078815674</v>
      </c>
      <c r="LC322">
        <v>320</v>
      </c>
      <c r="LD322">
        <v>4</v>
      </c>
      <c r="LE322">
        <f t="shared" si="455"/>
        <v>0.34255550322252165</v>
      </c>
      <c r="LF322">
        <f t="shared" si="456"/>
        <v>0</v>
      </c>
      <c r="LG322">
        <f t="shared" ref="LG322:LG385" si="469">(LF322-LD322)^2</f>
        <v>16</v>
      </c>
      <c r="LP322">
        <f t="shared" ref="LP322:LP385" si="470">(LO322-LM322)^2</f>
        <v>0</v>
      </c>
      <c r="LY322">
        <f t="shared" ref="LY322:LY385" si="471">(LX322-LV322)^2</f>
        <v>0</v>
      </c>
      <c r="MH322">
        <f t="shared" ref="MH322:MH385" si="472">(MG322-ME322)^2</f>
        <v>0</v>
      </c>
      <c r="MQ322">
        <f t="shared" ref="MQ322:MQ385" si="473">(MP322-MN322)^2</f>
        <v>0</v>
      </c>
      <c r="MZ322">
        <f t="shared" ref="MZ322:MZ385" si="474">(MY322-MW322)^2</f>
        <v>0</v>
      </c>
      <c r="NI322">
        <f t="shared" ref="NI322:NI385" si="475">(NH322-NF322)^2</f>
        <v>0</v>
      </c>
      <c r="NR322">
        <f t="shared" ref="NR322:NR385" si="476">(NQ322-NO322)^2</f>
        <v>0</v>
      </c>
      <c r="OA322">
        <f t="shared" ref="OA322:OA385" si="477">(NZ322-NX322)^2</f>
        <v>0</v>
      </c>
      <c r="OF322">
        <v>320</v>
      </c>
      <c r="OG322">
        <f>136-(136)</f>
        <v>0</v>
      </c>
      <c r="OH322">
        <f t="shared" si="459"/>
        <v>0.41060645150877495</v>
      </c>
      <c r="OI322">
        <f t="shared" si="460"/>
        <v>0</v>
      </c>
      <c r="OJ322">
        <f t="shared" ref="OJ322:OJ385" si="478">(OI322-OG322)^2</f>
        <v>0</v>
      </c>
      <c r="OO322">
        <v>320</v>
      </c>
      <c r="OP322">
        <v>0</v>
      </c>
      <c r="OQ322">
        <f t="shared" si="461"/>
        <v>0.42418531116987024</v>
      </c>
      <c r="OR322">
        <f t="shared" si="462"/>
        <v>0</v>
      </c>
      <c r="OS322">
        <f t="shared" ref="OS322:OS385" si="479">(OR322-OP322)^2</f>
        <v>0</v>
      </c>
      <c r="PB322">
        <f t="shared" ref="PB322:PB385" si="480">(PA322-OY322)^2</f>
        <v>0</v>
      </c>
      <c r="PK322">
        <f t="shared" ref="PK322:PK385" si="481">(PJ322-PH322)^2</f>
        <v>0</v>
      </c>
      <c r="QC322">
        <f t="shared" ref="QC322:QC385" si="482">(QB322-PZ322)^2</f>
        <v>0</v>
      </c>
      <c r="QL322">
        <f t="shared" ref="QL322:QL385" si="483">(QK322-QI322)^2</f>
        <v>0</v>
      </c>
    </row>
    <row r="323" spans="109:454" x14ac:dyDescent="0.25">
      <c r="DE323">
        <v>321</v>
      </c>
      <c r="DF323">
        <v>24</v>
      </c>
      <c r="DG323">
        <f t="shared" ref="DG323:DG386" si="484">DE323/$DJ$2</f>
        <v>0.83217480141214717</v>
      </c>
      <c r="DH323">
        <f t="shared" ref="DH323:DH386" si="485">IF(DE323&lt;DJ$2,0,(DJ$6*DJ$2^DK$6)*(DE323-DJ$2))</f>
        <v>0</v>
      </c>
      <c r="DI323">
        <f t="shared" si="463"/>
        <v>576</v>
      </c>
      <c r="EX323">
        <v>321</v>
      </c>
      <c r="EY323">
        <v>127.9</v>
      </c>
      <c r="EZ323">
        <f t="shared" ref="EZ323:EZ386" si="486">EX323/$FC$2</f>
        <v>1.0335931701602601</v>
      </c>
      <c r="FA323">
        <f t="shared" ref="FA323:FA386" si="487">IF(EX323&lt;FC$2,0,(FC$6*FC$2^FD$6)*(EX323-FC$2))</f>
        <v>402.83513272862928</v>
      </c>
      <c r="FB323">
        <f t="shared" si="464"/>
        <v>75589.327208508985</v>
      </c>
      <c r="HI323">
        <v>321</v>
      </c>
      <c r="HJ323">
        <v>1438</v>
      </c>
      <c r="HK323">
        <f t="shared" ref="HK323:HK373" si="488">HI323/HN$2</f>
        <v>1.1464285714285714</v>
      </c>
      <c r="HL323">
        <f t="shared" ref="HL323:HL373" si="489">IF(HI323&lt;HN$2,0,(HN$6*HN$2^HO$6)*(HI323-HN$2))</f>
        <v>1755.909690133137</v>
      </c>
      <c r="HM323">
        <f t="shared" si="465"/>
        <v>101066.57108054719</v>
      </c>
      <c r="IA323">
        <v>321</v>
      </c>
      <c r="IB323">
        <v>4</v>
      </c>
      <c r="IC323">
        <f t="shared" ref="IC323:IC386" si="490">IA323/IF$2</f>
        <v>0.49237048417536411</v>
      </c>
      <c r="ID323">
        <f t="shared" ref="ID323:ID386" si="491">IF(IA323&lt;IF$2,0,(IF$6*IF$2^IG$6)*(IA323-IF$2))</f>
        <v>0</v>
      </c>
      <c r="IE323">
        <f t="shared" si="466"/>
        <v>16</v>
      </c>
      <c r="IJ323">
        <v>321</v>
      </c>
      <c r="IK323">
        <v>112.8</v>
      </c>
      <c r="IL323">
        <f t="shared" ref="IL323:IL386" si="492">IJ323/IO$2</f>
        <v>0.44714524478926881</v>
      </c>
      <c r="IM323">
        <f t="shared" ref="IM323:IM386" si="493">IF(IJ323&lt;IO$2,0,(IO$6*IO$2^IP$6)*(IJ323-IO$2))</f>
        <v>0</v>
      </c>
      <c r="IN323">
        <f t="shared" si="467"/>
        <v>12723.84</v>
      </c>
      <c r="KT323">
        <v>321</v>
      </c>
      <c r="KU323">
        <v>-33.609803921568783</v>
      </c>
      <c r="KV323">
        <f t="shared" ref="KV323:KV386" si="494">KT323/KY$2</f>
        <v>0.67214626283880197</v>
      </c>
      <c r="KW323">
        <f t="shared" ref="KW323:KW386" si="495">IF(KT323&lt;KY$2,0,(KY$6*KY$2^KZ$6)*(KT323-KY$2))</f>
        <v>0</v>
      </c>
      <c r="KX323">
        <f t="shared" si="468"/>
        <v>1129.6189196463004</v>
      </c>
      <c r="LC323">
        <v>321</v>
      </c>
      <c r="LD323">
        <v>8</v>
      </c>
      <c r="LE323">
        <f t="shared" ref="LE323:LE386" si="496">LC323/LH$2</f>
        <v>0.34362598917009202</v>
      </c>
      <c r="LF323">
        <f t="shared" ref="LF323:LF386" si="497">IF(LC323&lt;LH$2,0,(LH$6*LH$2^LI$6)*(LC323-LH$2))</f>
        <v>0</v>
      </c>
      <c r="LG323">
        <f t="shared" si="469"/>
        <v>64</v>
      </c>
      <c r="LP323">
        <f t="shared" si="470"/>
        <v>0</v>
      </c>
      <c r="LY323">
        <f t="shared" si="471"/>
        <v>0</v>
      </c>
      <c r="MH323">
        <f t="shared" si="472"/>
        <v>0</v>
      </c>
      <c r="MQ323">
        <f t="shared" si="473"/>
        <v>0</v>
      </c>
      <c r="MZ323">
        <f t="shared" si="474"/>
        <v>0</v>
      </c>
      <c r="NI323">
        <f t="shared" si="475"/>
        <v>0</v>
      </c>
      <c r="NR323">
        <f t="shared" si="476"/>
        <v>0</v>
      </c>
      <c r="OA323">
        <f t="shared" si="477"/>
        <v>0</v>
      </c>
      <c r="OF323">
        <v>321</v>
      </c>
      <c r="OG323">
        <f>128-(136)</f>
        <v>-8</v>
      </c>
      <c r="OH323">
        <f t="shared" ref="OH323:OH386" si="498">OF323/OK$2</f>
        <v>0.4118895966697399</v>
      </c>
      <c r="OI323">
        <f t="shared" ref="OI323:OI386" si="499">IF(OF323&lt;OK$2,0,(OK$6*OK$2^OL$6)*(OF323-OK$2))</f>
        <v>0</v>
      </c>
      <c r="OJ323">
        <f t="shared" si="478"/>
        <v>64</v>
      </c>
      <c r="OO323">
        <v>321</v>
      </c>
      <c r="OP323">
        <v>0</v>
      </c>
      <c r="OQ323">
        <f t="shared" ref="OQ323:OQ386" si="500">OO323/OT$2</f>
        <v>0.42551089026727612</v>
      </c>
      <c r="OR323">
        <f t="shared" ref="OR323:OR386" si="501">IF(OO323&lt;OT$2,0,(OT$6*OT$2^OU$6)*(OO323-OT$2))</f>
        <v>0</v>
      </c>
      <c r="OS323">
        <f t="shared" si="479"/>
        <v>0</v>
      </c>
      <c r="PB323">
        <f t="shared" si="480"/>
        <v>0</v>
      </c>
      <c r="PK323">
        <f t="shared" si="481"/>
        <v>0</v>
      </c>
      <c r="QC323">
        <f t="shared" si="482"/>
        <v>0</v>
      </c>
      <c r="QL323">
        <f t="shared" si="483"/>
        <v>0</v>
      </c>
    </row>
    <row r="324" spans="109:454" x14ac:dyDescent="0.25">
      <c r="DE324">
        <v>322</v>
      </c>
      <c r="DF324">
        <v>24</v>
      </c>
      <c r="DG324">
        <f t="shared" si="484"/>
        <v>0.83476724627635945</v>
      </c>
      <c r="DH324">
        <f t="shared" si="485"/>
        <v>0</v>
      </c>
      <c r="DI324">
        <f t="shared" si="463"/>
        <v>576</v>
      </c>
      <c r="EX324">
        <v>322</v>
      </c>
      <c r="EY324">
        <v>152.9</v>
      </c>
      <c r="EZ324">
        <f t="shared" si="486"/>
        <v>1.0368130865782048</v>
      </c>
      <c r="FA324">
        <f t="shared" si="487"/>
        <v>441.44701280454694</v>
      </c>
      <c r="FB324">
        <f t="shared" si="464"/>
        <v>83259.378598427385</v>
      </c>
      <c r="HI324">
        <v>322</v>
      </c>
      <c r="HJ324">
        <v>1458</v>
      </c>
      <c r="HK324">
        <f t="shared" si="488"/>
        <v>1.1499999999999999</v>
      </c>
      <c r="HL324">
        <f t="shared" si="489"/>
        <v>1798.7367557461403</v>
      </c>
      <c r="HM324">
        <f t="shared" si="465"/>
        <v>116101.53671640485</v>
      </c>
      <c r="IA324">
        <v>322</v>
      </c>
      <c r="IB324">
        <v>0</v>
      </c>
      <c r="IC324">
        <f t="shared" si="490"/>
        <v>0.49390434861204752</v>
      </c>
      <c r="ID324">
        <f t="shared" si="491"/>
        <v>0</v>
      </c>
      <c r="IE324">
        <f t="shared" si="466"/>
        <v>0</v>
      </c>
      <c r="IJ324">
        <v>322</v>
      </c>
      <c r="IK324">
        <v>67.8</v>
      </c>
      <c r="IL324">
        <f t="shared" si="492"/>
        <v>0.44853822062973386</v>
      </c>
      <c r="IM324">
        <f t="shared" si="493"/>
        <v>0</v>
      </c>
      <c r="IN324">
        <f t="shared" si="467"/>
        <v>4596.8399999999992</v>
      </c>
      <c r="KT324">
        <v>322</v>
      </c>
      <c r="KU324">
        <v>18.590196078431219</v>
      </c>
      <c r="KV324">
        <f t="shared" si="494"/>
        <v>0.67424017643020007</v>
      </c>
      <c r="KW324">
        <f t="shared" si="495"/>
        <v>0</v>
      </c>
      <c r="KX324">
        <f t="shared" si="468"/>
        <v>345.59539023451947</v>
      </c>
      <c r="LC324">
        <v>322</v>
      </c>
      <c r="LD324">
        <v>0</v>
      </c>
      <c r="LE324">
        <f t="shared" si="496"/>
        <v>0.34469647511766238</v>
      </c>
      <c r="LF324">
        <f t="shared" si="497"/>
        <v>0</v>
      </c>
      <c r="LG324">
        <f t="shared" si="469"/>
        <v>0</v>
      </c>
      <c r="LP324">
        <f t="shared" si="470"/>
        <v>0</v>
      </c>
      <c r="LY324">
        <f t="shared" si="471"/>
        <v>0</v>
      </c>
      <c r="MH324">
        <f t="shared" si="472"/>
        <v>0</v>
      </c>
      <c r="MQ324">
        <f t="shared" si="473"/>
        <v>0</v>
      </c>
      <c r="MZ324">
        <f t="shared" si="474"/>
        <v>0</v>
      </c>
      <c r="NI324">
        <f t="shared" si="475"/>
        <v>0</v>
      </c>
      <c r="NR324">
        <f t="shared" si="476"/>
        <v>0</v>
      </c>
      <c r="OA324">
        <f t="shared" si="477"/>
        <v>0</v>
      </c>
      <c r="OF324">
        <v>322</v>
      </c>
      <c r="OG324">
        <f>172-(136)</f>
        <v>36</v>
      </c>
      <c r="OH324">
        <f t="shared" si="498"/>
        <v>0.41317274183070479</v>
      </c>
      <c r="OI324">
        <f t="shared" si="499"/>
        <v>0</v>
      </c>
      <c r="OJ324">
        <f t="shared" si="478"/>
        <v>1296</v>
      </c>
      <c r="OO324">
        <v>322</v>
      </c>
      <c r="OP324">
        <v>0</v>
      </c>
      <c r="OQ324">
        <f t="shared" si="500"/>
        <v>0.42683646936468195</v>
      </c>
      <c r="OR324">
        <f t="shared" si="501"/>
        <v>0</v>
      </c>
      <c r="OS324">
        <f t="shared" si="479"/>
        <v>0</v>
      </c>
      <c r="PB324">
        <f t="shared" si="480"/>
        <v>0</v>
      </c>
      <c r="PK324">
        <f t="shared" si="481"/>
        <v>0</v>
      </c>
      <c r="QC324">
        <f t="shared" si="482"/>
        <v>0</v>
      </c>
      <c r="QL324">
        <f t="shared" si="483"/>
        <v>0</v>
      </c>
    </row>
    <row r="325" spans="109:454" x14ac:dyDescent="0.25">
      <c r="DE325">
        <v>323</v>
      </c>
      <c r="DF325">
        <v>24</v>
      </c>
      <c r="DG325">
        <f t="shared" si="484"/>
        <v>0.83735969114057185</v>
      </c>
      <c r="DH325">
        <f t="shared" si="485"/>
        <v>0</v>
      </c>
      <c r="DI325">
        <f t="shared" si="463"/>
        <v>576</v>
      </c>
      <c r="EX325">
        <v>323</v>
      </c>
      <c r="EY325">
        <v>184.9</v>
      </c>
      <c r="EZ325">
        <f t="shared" si="486"/>
        <v>1.0400330029961495</v>
      </c>
      <c r="FA325">
        <f t="shared" si="487"/>
        <v>480.05889288046461</v>
      </c>
      <c r="FB325">
        <f t="shared" si="464"/>
        <v>87118.772046421567</v>
      </c>
      <c r="HI325">
        <v>323</v>
      </c>
      <c r="HJ325">
        <v>1488</v>
      </c>
      <c r="HK325">
        <f t="shared" si="488"/>
        <v>1.1535714285714285</v>
      </c>
      <c r="HL325">
        <f t="shared" si="489"/>
        <v>1841.5638213591437</v>
      </c>
      <c r="HM325">
        <f t="shared" si="465"/>
        <v>125007.3757740805</v>
      </c>
      <c r="IA325">
        <v>323</v>
      </c>
      <c r="IB325">
        <v>4</v>
      </c>
      <c r="IC325">
        <f t="shared" si="490"/>
        <v>0.49543821304873087</v>
      </c>
      <c r="ID325">
        <f t="shared" si="491"/>
        <v>0</v>
      </c>
      <c r="IE325">
        <f t="shared" si="466"/>
        <v>16</v>
      </c>
      <c r="IJ325">
        <v>323</v>
      </c>
      <c r="IK325">
        <v>-20.100000000000001</v>
      </c>
      <c r="IL325">
        <f t="shared" si="492"/>
        <v>0.44993119647019886</v>
      </c>
      <c r="IM325">
        <f t="shared" si="493"/>
        <v>0</v>
      </c>
      <c r="IN325">
        <f t="shared" si="467"/>
        <v>404.01000000000005</v>
      </c>
      <c r="KT325">
        <v>323</v>
      </c>
      <c r="KU325">
        <v>6.5901960784312195</v>
      </c>
      <c r="KV325">
        <f t="shared" si="494"/>
        <v>0.67633409002159828</v>
      </c>
      <c r="KW325">
        <f t="shared" si="495"/>
        <v>0</v>
      </c>
      <c r="KX325">
        <f t="shared" si="468"/>
        <v>43.430684352170225</v>
      </c>
      <c r="LC325">
        <v>323</v>
      </c>
      <c r="LD325">
        <v>0</v>
      </c>
      <c r="LE325">
        <f t="shared" si="496"/>
        <v>0.34576696106523275</v>
      </c>
      <c r="LF325">
        <f t="shared" si="497"/>
        <v>0</v>
      </c>
      <c r="LG325">
        <f t="shared" si="469"/>
        <v>0</v>
      </c>
      <c r="LP325">
        <f t="shared" si="470"/>
        <v>0</v>
      </c>
      <c r="LY325">
        <f t="shared" si="471"/>
        <v>0</v>
      </c>
      <c r="MH325">
        <f t="shared" si="472"/>
        <v>0</v>
      </c>
      <c r="MQ325">
        <f t="shared" si="473"/>
        <v>0</v>
      </c>
      <c r="MZ325">
        <f t="shared" si="474"/>
        <v>0</v>
      </c>
      <c r="NI325">
        <f t="shared" si="475"/>
        <v>0</v>
      </c>
      <c r="NR325">
        <f t="shared" si="476"/>
        <v>0</v>
      </c>
      <c r="OA325">
        <f t="shared" si="477"/>
        <v>0</v>
      </c>
      <c r="OF325">
        <v>323</v>
      </c>
      <c r="OG325">
        <f>124-(136)</f>
        <v>-12</v>
      </c>
      <c r="OH325">
        <f t="shared" si="498"/>
        <v>0.41445588699166974</v>
      </c>
      <c r="OI325">
        <f t="shared" si="499"/>
        <v>0</v>
      </c>
      <c r="OJ325">
        <f t="shared" si="478"/>
        <v>144</v>
      </c>
      <c r="OO325">
        <v>323</v>
      </c>
      <c r="OP325">
        <v>0</v>
      </c>
      <c r="OQ325">
        <f t="shared" si="500"/>
        <v>0.42816204846208777</v>
      </c>
      <c r="OR325">
        <f t="shared" si="501"/>
        <v>0</v>
      </c>
      <c r="OS325">
        <f t="shared" si="479"/>
        <v>0</v>
      </c>
      <c r="PB325">
        <f t="shared" si="480"/>
        <v>0</v>
      </c>
      <c r="PK325">
        <f t="shared" si="481"/>
        <v>0</v>
      </c>
      <c r="QC325">
        <f t="shared" si="482"/>
        <v>0</v>
      </c>
      <c r="QL325">
        <f t="shared" si="483"/>
        <v>0</v>
      </c>
    </row>
    <row r="326" spans="109:454" x14ac:dyDescent="0.25">
      <c r="DE326">
        <v>324</v>
      </c>
      <c r="DF326">
        <v>24</v>
      </c>
      <c r="DG326">
        <f t="shared" si="484"/>
        <v>0.83995213600478413</v>
      </c>
      <c r="DH326">
        <f t="shared" si="485"/>
        <v>0</v>
      </c>
      <c r="DI326">
        <f t="shared" si="463"/>
        <v>576</v>
      </c>
      <c r="EX326">
        <v>324</v>
      </c>
      <c r="EY326">
        <v>199.9</v>
      </c>
      <c r="EZ326">
        <f t="shared" si="486"/>
        <v>1.0432529194140943</v>
      </c>
      <c r="FA326">
        <f t="shared" si="487"/>
        <v>518.67077295638228</v>
      </c>
      <c r="FB326">
        <f t="shared" si="464"/>
        <v>101614.80569120943</v>
      </c>
      <c r="HI326">
        <v>324</v>
      </c>
      <c r="HJ326">
        <v>1538</v>
      </c>
      <c r="HK326">
        <f t="shared" si="488"/>
        <v>1.1571428571428573</v>
      </c>
      <c r="HL326">
        <f t="shared" si="489"/>
        <v>1884.390886972147</v>
      </c>
      <c r="HM326">
        <f t="shared" si="465"/>
        <v>119986.64657735069</v>
      </c>
      <c r="IA326">
        <v>324</v>
      </c>
      <c r="IB326">
        <v>0</v>
      </c>
      <c r="IC326">
        <f t="shared" si="490"/>
        <v>0.49697207748541422</v>
      </c>
      <c r="ID326">
        <f t="shared" si="491"/>
        <v>0</v>
      </c>
      <c r="IE326">
        <f t="shared" si="466"/>
        <v>0</v>
      </c>
      <c r="IJ326">
        <v>324</v>
      </c>
      <c r="IK326">
        <v>0</v>
      </c>
      <c r="IL326">
        <f t="shared" si="492"/>
        <v>0.45132417231066385</v>
      </c>
      <c r="IM326">
        <f t="shared" si="493"/>
        <v>0</v>
      </c>
      <c r="IN326">
        <f t="shared" si="467"/>
        <v>0</v>
      </c>
      <c r="KT326">
        <v>324</v>
      </c>
      <c r="KU326">
        <v>-37.209803921568778</v>
      </c>
      <c r="KV326">
        <f t="shared" si="494"/>
        <v>0.67842800361299638</v>
      </c>
      <c r="KW326">
        <f t="shared" si="495"/>
        <v>0</v>
      </c>
      <c r="KX326">
        <f t="shared" si="468"/>
        <v>1384.5695078815952</v>
      </c>
      <c r="LC326">
        <v>324</v>
      </c>
      <c r="LD326">
        <v>-59.8</v>
      </c>
      <c r="LE326">
        <f t="shared" si="496"/>
        <v>0.34683744701280317</v>
      </c>
      <c r="LF326">
        <f t="shared" si="497"/>
        <v>0</v>
      </c>
      <c r="LG326">
        <f t="shared" si="469"/>
        <v>3576.0399999999995</v>
      </c>
      <c r="LP326">
        <f t="shared" si="470"/>
        <v>0</v>
      </c>
      <c r="LY326">
        <f t="shared" si="471"/>
        <v>0</v>
      </c>
      <c r="MH326">
        <f t="shared" si="472"/>
        <v>0</v>
      </c>
      <c r="MQ326">
        <f t="shared" si="473"/>
        <v>0</v>
      </c>
      <c r="MZ326">
        <f t="shared" si="474"/>
        <v>0</v>
      </c>
      <c r="NI326">
        <f t="shared" si="475"/>
        <v>0</v>
      </c>
      <c r="NR326">
        <f t="shared" si="476"/>
        <v>0</v>
      </c>
      <c r="OA326">
        <f t="shared" si="477"/>
        <v>0</v>
      </c>
      <c r="OF326">
        <v>324</v>
      </c>
      <c r="OG326">
        <f>128-(136)</f>
        <v>-8</v>
      </c>
      <c r="OH326">
        <f t="shared" si="498"/>
        <v>0.41573903215263464</v>
      </c>
      <c r="OI326">
        <f t="shared" si="499"/>
        <v>0</v>
      </c>
      <c r="OJ326">
        <f t="shared" si="478"/>
        <v>64</v>
      </c>
      <c r="OO326">
        <v>324</v>
      </c>
      <c r="OP326">
        <v>0</v>
      </c>
      <c r="OQ326">
        <f t="shared" si="500"/>
        <v>0.42948762755949366</v>
      </c>
      <c r="OR326">
        <f t="shared" si="501"/>
        <v>0</v>
      </c>
      <c r="OS326">
        <f t="shared" si="479"/>
        <v>0</v>
      </c>
      <c r="PB326">
        <f t="shared" si="480"/>
        <v>0</v>
      </c>
      <c r="PK326">
        <f t="shared" si="481"/>
        <v>0</v>
      </c>
      <c r="QC326">
        <f t="shared" si="482"/>
        <v>0</v>
      </c>
      <c r="QL326">
        <f t="shared" si="483"/>
        <v>0</v>
      </c>
    </row>
    <row r="327" spans="109:454" x14ac:dyDescent="0.25">
      <c r="DE327">
        <v>325</v>
      </c>
      <c r="DF327">
        <v>24</v>
      </c>
      <c r="DG327">
        <f t="shared" si="484"/>
        <v>0.84254458086899642</v>
      </c>
      <c r="DH327">
        <f t="shared" si="485"/>
        <v>0</v>
      </c>
      <c r="DI327">
        <f t="shared" si="463"/>
        <v>576</v>
      </c>
      <c r="EX327">
        <v>325</v>
      </c>
      <c r="EY327">
        <v>244.9</v>
      </c>
      <c r="EZ327">
        <f t="shared" si="486"/>
        <v>1.0464728358320392</v>
      </c>
      <c r="FA327">
        <f t="shared" si="487"/>
        <v>557.28265303229989</v>
      </c>
      <c r="FB327">
        <f t="shared" si="464"/>
        <v>97582.921915498271</v>
      </c>
      <c r="HI327">
        <v>325</v>
      </c>
      <c r="HJ327">
        <v>1588</v>
      </c>
      <c r="HK327">
        <f t="shared" si="488"/>
        <v>1.1607142857142858</v>
      </c>
      <c r="HL327">
        <f t="shared" si="489"/>
        <v>1927.2179525851504</v>
      </c>
      <c r="HM327">
        <f t="shared" si="465"/>
        <v>115068.81935606137</v>
      </c>
      <c r="IA327">
        <v>325</v>
      </c>
      <c r="IB327">
        <v>4</v>
      </c>
      <c r="IC327">
        <f t="shared" si="490"/>
        <v>0.49850594192209763</v>
      </c>
      <c r="ID327">
        <f t="shared" si="491"/>
        <v>0</v>
      </c>
      <c r="IE327">
        <f t="shared" si="466"/>
        <v>16</v>
      </c>
      <c r="IJ327">
        <v>325</v>
      </c>
      <c r="IK327">
        <v>-4.1000000000000085</v>
      </c>
      <c r="IL327">
        <f t="shared" si="492"/>
        <v>0.4527171481511289</v>
      </c>
      <c r="IM327">
        <f t="shared" si="493"/>
        <v>0</v>
      </c>
      <c r="IN327">
        <f t="shared" si="467"/>
        <v>16.81000000000007</v>
      </c>
      <c r="KT327">
        <v>325</v>
      </c>
      <c r="KU327">
        <v>-45.209803921568778</v>
      </c>
      <c r="KV327">
        <f t="shared" si="494"/>
        <v>0.68052191720439448</v>
      </c>
      <c r="KW327">
        <f t="shared" si="495"/>
        <v>0</v>
      </c>
      <c r="KX327">
        <f t="shared" si="468"/>
        <v>2043.9263706266956</v>
      </c>
      <c r="LC327">
        <v>325</v>
      </c>
      <c r="LD327">
        <v>8</v>
      </c>
      <c r="LE327">
        <f t="shared" si="496"/>
        <v>0.34790793296037353</v>
      </c>
      <c r="LF327">
        <f t="shared" si="497"/>
        <v>0</v>
      </c>
      <c r="LG327">
        <f t="shared" si="469"/>
        <v>64</v>
      </c>
      <c r="LP327">
        <f t="shared" si="470"/>
        <v>0</v>
      </c>
      <c r="LY327">
        <f t="shared" si="471"/>
        <v>0</v>
      </c>
      <c r="MH327">
        <f t="shared" si="472"/>
        <v>0</v>
      </c>
      <c r="MQ327">
        <f t="shared" si="473"/>
        <v>0</v>
      </c>
      <c r="MZ327">
        <f t="shared" si="474"/>
        <v>0</v>
      </c>
      <c r="NI327">
        <f t="shared" si="475"/>
        <v>0</v>
      </c>
      <c r="NR327">
        <f t="shared" si="476"/>
        <v>0</v>
      </c>
      <c r="OA327">
        <f t="shared" si="477"/>
        <v>0</v>
      </c>
      <c r="OF327">
        <v>325</v>
      </c>
      <c r="OG327">
        <f>132-(136)</f>
        <v>-4</v>
      </c>
      <c r="OH327">
        <f t="shared" si="498"/>
        <v>0.41702217731359958</v>
      </c>
      <c r="OI327">
        <f t="shared" si="499"/>
        <v>0</v>
      </c>
      <c r="OJ327">
        <f t="shared" si="478"/>
        <v>16</v>
      </c>
      <c r="OO327">
        <v>325</v>
      </c>
      <c r="OP327">
        <v>12</v>
      </c>
      <c r="OQ327">
        <f t="shared" si="500"/>
        <v>0.43081320665689948</v>
      </c>
      <c r="OR327">
        <f t="shared" si="501"/>
        <v>0</v>
      </c>
      <c r="OS327">
        <f t="shared" si="479"/>
        <v>144</v>
      </c>
      <c r="PB327">
        <f t="shared" si="480"/>
        <v>0</v>
      </c>
      <c r="PK327">
        <f t="shared" si="481"/>
        <v>0</v>
      </c>
      <c r="QC327">
        <f t="shared" si="482"/>
        <v>0</v>
      </c>
      <c r="QL327">
        <f t="shared" si="483"/>
        <v>0</v>
      </c>
    </row>
    <row r="328" spans="109:454" x14ac:dyDescent="0.25">
      <c r="DE328">
        <v>326</v>
      </c>
      <c r="DF328">
        <v>24</v>
      </c>
      <c r="DG328">
        <f t="shared" si="484"/>
        <v>0.8451370257332087</v>
      </c>
      <c r="DH328">
        <f t="shared" si="485"/>
        <v>0</v>
      </c>
      <c r="DI328">
        <f t="shared" si="463"/>
        <v>576</v>
      </c>
      <c r="EX328">
        <v>326</v>
      </c>
      <c r="EY328">
        <v>274.89999999999998</v>
      </c>
      <c r="EZ328">
        <f t="shared" si="486"/>
        <v>1.0496927522499839</v>
      </c>
      <c r="FA328">
        <f t="shared" si="487"/>
        <v>595.8945331082175</v>
      </c>
      <c r="FB328">
        <f t="shared" si="464"/>
        <v>103037.49028536255</v>
      </c>
      <c r="HI328">
        <v>326</v>
      </c>
      <c r="HJ328">
        <v>1638</v>
      </c>
      <c r="HK328">
        <f t="shared" si="488"/>
        <v>1.1642857142857144</v>
      </c>
      <c r="HL328">
        <f t="shared" si="489"/>
        <v>1970.0450181981537</v>
      </c>
      <c r="HM328">
        <f t="shared" si="465"/>
        <v>110253.8941102122</v>
      </c>
      <c r="IA328">
        <v>326</v>
      </c>
      <c r="IB328">
        <v>4</v>
      </c>
      <c r="IC328">
        <f t="shared" si="490"/>
        <v>0.50003980635878098</v>
      </c>
      <c r="ID328">
        <f t="shared" si="491"/>
        <v>0</v>
      </c>
      <c r="IE328">
        <f t="shared" si="466"/>
        <v>16</v>
      </c>
      <c r="IJ328">
        <v>326</v>
      </c>
      <c r="IK328">
        <v>67.8</v>
      </c>
      <c r="IL328">
        <f t="shared" si="492"/>
        <v>0.45411012399159389</v>
      </c>
      <c r="IM328">
        <f t="shared" si="493"/>
        <v>0</v>
      </c>
      <c r="IN328">
        <f t="shared" si="467"/>
        <v>4596.8399999999992</v>
      </c>
      <c r="KT328">
        <v>326</v>
      </c>
      <c r="KU328">
        <v>-25.409803921568781</v>
      </c>
      <c r="KV328">
        <f t="shared" si="494"/>
        <v>0.68261583079579269</v>
      </c>
      <c r="KW328">
        <f t="shared" si="495"/>
        <v>0</v>
      </c>
      <c r="KX328">
        <f t="shared" si="468"/>
        <v>645.65813533257221</v>
      </c>
      <c r="LC328">
        <v>326</v>
      </c>
      <c r="LD328">
        <v>0</v>
      </c>
      <c r="LE328">
        <f t="shared" si="496"/>
        <v>0.3489784189079439</v>
      </c>
      <c r="LF328">
        <f t="shared" si="497"/>
        <v>0</v>
      </c>
      <c r="LG328">
        <f t="shared" si="469"/>
        <v>0</v>
      </c>
      <c r="LP328">
        <f t="shared" si="470"/>
        <v>0</v>
      </c>
      <c r="LY328">
        <f t="shared" si="471"/>
        <v>0</v>
      </c>
      <c r="MH328">
        <f t="shared" si="472"/>
        <v>0</v>
      </c>
      <c r="MQ328">
        <f t="shared" si="473"/>
        <v>0</v>
      </c>
      <c r="MZ328">
        <f t="shared" si="474"/>
        <v>0</v>
      </c>
      <c r="NI328">
        <f t="shared" si="475"/>
        <v>0</v>
      </c>
      <c r="NR328">
        <f t="shared" si="476"/>
        <v>0</v>
      </c>
      <c r="OA328">
        <f t="shared" si="477"/>
        <v>0</v>
      </c>
      <c r="OF328">
        <v>326</v>
      </c>
      <c r="OG328">
        <f>136-(136)</f>
        <v>0</v>
      </c>
      <c r="OH328">
        <f t="shared" si="498"/>
        <v>0.41830532247456448</v>
      </c>
      <c r="OI328">
        <f t="shared" si="499"/>
        <v>0</v>
      </c>
      <c r="OJ328">
        <f t="shared" si="478"/>
        <v>0</v>
      </c>
      <c r="OO328">
        <v>326</v>
      </c>
      <c r="OP328">
        <v>0</v>
      </c>
      <c r="OQ328">
        <f t="shared" si="500"/>
        <v>0.43213878575430531</v>
      </c>
      <c r="OR328">
        <f t="shared" si="501"/>
        <v>0</v>
      </c>
      <c r="OS328">
        <f t="shared" si="479"/>
        <v>0</v>
      </c>
      <c r="PB328">
        <f t="shared" si="480"/>
        <v>0</v>
      </c>
      <c r="PK328">
        <f t="shared" si="481"/>
        <v>0</v>
      </c>
      <c r="QC328">
        <f t="shared" si="482"/>
        <v>0</v>
      </c>
      <c r="QL328">
        <f t="shared" si="483"/>
        <v>0</v>
      </c>
    </row>
    <row r="329" spans="109:454" x14ac:dyDescent="0.25">
      <c r="DE329">
        <v>327</v>
      </c>
      <c r="DF329">
        <v>24</v>
      </c>
      <c r="DG329">
        <f t="shared" si="484"/>
        <v>0.84772947059742099</v>
      </c>
      <c r="DH329">
        <f t="shared" si="485"/>
        <v>0</v>
      </c>
      <c r="DI329">
        <f t="shared" si="463"/>
        <v>576</v>
      </c>
      <c r="EX329">
        <v>327</v>
      </c>
      <c r="EY329">
        <v>316.89999999999998</v>
      </c>
      <c r="EZ329">
        <f t="shared" si="486"/>
        <v>1.0529126686679287</v>
      </c>
      <c r="FA329">
        <f t="shared" si="487"/>
        <v>634.50641318413523</v>
      </c>
      <c r="FB329">
        <f t="shared" si="464"/>
        <v>100873.83369569165</v>
      </c>
      <c r="HI329">
        <v>327</v>
      </c>
      <c r="HJ329">
        <v>1758</v>
      </c>
      <c r="HK329">
        <f t="shared" si="488"/>
        <v>1.1678571428571429</v>
      </c>
      <c r="HL329">
        <f t="shared" si="489"/>
        <v>2012.8720838111572</v>
      </c>
      <c r="HM329">
        <f t="shared" si="465"/>
        <v>64959.77910624152</v>
      </c>
      <c r="IA329">
        <v>327</v>
      </c>
      <c r="IB329">
        <v>12</v>
      </c>
      <c r="IC329">
        <f t="shared" si="490"/>
        <v>0.50157367079546433</v>
      </c>
      <c r="ID329">
        <f t="shared" si="491"/>
        <v>0</v>
      </c>
      <c r="IE329">
        <f t="shared" si="466"/>
        <v>144</v>
      </c>
      <c r="IJ329">
        <v>327</v>
      </c>
      <c r="IK329">
        <v>-12.100000000000009</v>
      </c>
      <c r="IL329">
        <f t="shared" si="492"/>
        <v>0.45550309983205889</v>
      </c>
      <c r="IM329">
        <f t="shared" si="493"/>
        <v>0</v>
      </c>
      <c r="IN329">
        <f t="shared" si="467"/>
        <v>146.4100000000002</v>
      </c>
      <c r="KT329">
        <v>327</v>
      </c>
      <c r="KU329">
        <v>261.59019607843123</v>
      </c>
      <c r="KV329">
        <f t="shared" si="494"/>
        <v>0.68470974438719079</v>
      </c>
      <c r="KW329">
        <f t="shared" si="495"/>
        <v>0</v>
      </c>
      <c r="KX329">
        <f t="shared" si="468"/>
        <v>68429.430684352104</v>
      </c>
      <c r="LC329">
        <v>327</v>
      </c>
      <c r="LD329">
        <v>0</v>
      </c>
      <c r="LE329">
        <f t="shared" si="496"/>
        <v>0.35004890485551432</v>
      </c>
      <c r="LF329">
        <f t="shared" si="497"/>
        <v>0</v>
      </c>
      <c r="LG329">
        <f t="shared" si="469"/>
        <v>0</v>
      </c>
      <c r="LP329">
        <f t="shared" si="470"/>
        <v>0</v>
      </c>
      <c r="LY329">
        <f t="shared" si="471"/>
        <v>0</v>
      </c>
      <c r="MH329">
        <f t="shared" si="472"/>
        <v>0</v>
      </c>
      <c r="MQ329">
        <f t="shared" si="473"/>
        <v>0</v>
      </c>
      <c r="MZ329">
        <f t="shared" si="474"/>
        <v>0</v>
      </c>
      <c r="NI329">
        <f t="shared" si="475"/>
        <v>0</v>
      </c>
      <c r="NR329">
        <f t="shared" si="476"/>
        <v>0</v>
      </c>
      <c r="OA329">
        <f t="shared" si="477"/>
        <v>0</v>
      </c>
      <c r="OF329">
        <v>327</v>
      </c>
      <c r="OG329">
        <f>128-(136)</f>
        <v>-8</v>
      </c>
      <c r="OH329">
        <f t="shared" si="498"/>
        <v>0.41958846763552943</v>
      </c>
      <c r="OI329">
        <f t="shared" si="499"/>
        <v>0</v>
      </c>
      <c r="OJ329">
        <f t="shared" si="478"/>
        <v>64</v>
      </c>
      <c r="OO329">
        <v>327</v>
      </c>
      <c r="OP329">
        <v>0</v>
      </c>
      <c r="OQ329">
        <f t="shared" si="500"/>
        <v>0.43346436485171114</v>
      </c>
      <c r="OR329">
        <f t="shared" si="501"/>
        <v>0</v>
      </c>
      <c r="OS329">
        <f t="shared" si="479"/>
        <v>0</v>
      </c>
      <c r="PB329">
        <f t="shared" si="480"/>
        <v>0</v>
      </c>
      <c r="PK329">
        <f t="shared" si="481"/>
        <v>0</v>
      </c>
      <c r="QC329">
        <f t="shared" si="482"/>
        <v>0</v>
      </c>
      <c r="QL329">
        <f t="shared" si="483"/>
        <v>0</v>
      </c>
    </row>
    <row r="330" spans="109:454" x14ac:dyDescent="0.25">
      <c r="DE330">
        <v>328</v>
      </c>
      <c r="DF330">
        <v>28.1</v>
      </c>
      <c r="DG330">
        <f t="shared" si="484"/>
        <v>0.85032191546163327</v>
      </c>
      <c r="DH330">
        <f t="shared" si="485"/>
        <v>0</v>
      </c>
      <c r="DI330">
        <f t="shared" si="463"/>
        <v>789.61000000000013</v>
      </c>
      <c r="EX330">
        <v>328</v>
      </c>
      <c r="EY330">
        <v>356.9</v>
      </c>
      <c r="EZ330">
        <f t="shared" si="486"/>
        <v>1.0561325850858734</v>
      </c>
      <c r="FA330">
        <f t="shared" si="487"/>
        <v>673.11829326005284</v>
      </c>
      <c r="FB330">
        <f t="shared" si="464"/>
        <v>99994.008992300791</v>
      </c>
      <c r="HI330">
        <v>328</v>
      </c>
      <c r="HJ330">
        <v>1808</v>
      </c>
      <c r="HK330">
        <f t="shared" si="488"/>
        <v>1.1714285714285715</v>
      </c>
      <c r="HL330">
        <f t="shared" si="489"/>
        <v>2055.6991494241602</v>
      </c>
      <c r="HM330">
        <f t="shared" si="465"/>
        <v>61354.868625452429</v>
      </c>
      <c r="IA330">
        <v>328</v>
      </c>
      <c r="IB330">
        <v>4</v>
      </c>
      <c r="IC330">
        <f t="shared" si="490"/>
        <v>0.5031075352321478</v>
      </c>
      <c r="ID330">
        <f t="shared" si="491"/>
        <v>0</v>
      </c>
      <c r="IE330">
        <f t="shared" si="466"/>
        <v>16</v>
      </c>
      <c r="IJ330">
        <v>328</v>
      </c>
      <c r="IK330">
        <v>-24.1</v>
      </c>
      <c r="IL330">
        <f t="shared" si="492"/>
        <v>0.45689607567252394</v>
      </c>
      <c r="IM330">
        <f t="shared" si="493"/>
        <v>0</v>
      </c>
      <c r="IN330">
        <f t="shared" si="467"/>
        <v>580.81000000000006</v>
      </c>
      <c r="KT330">
        <v>328</v>
      </c>
      <c r="KU330">
        <v>-25.409803921568781</v>
      </c>
      <c r="KV330">
        <f t="shared" si="494"/>
        <v>0.68680365797858889</v>
      </c>
      <c r="KW330">
        <f t="shared" si="495"/>
        <v>0</v>
      </c>
      <c r="KX330">
        <f t="shared" si="468"/>
        <v>645.65813533257221</v>
      </c>
      <c r="LC330">
        <v>328</v>
      </c>
      <c r="LD330">
        <v>13</v>
      </c>
      <c r="LE330">
        <f t="shared" si="496"/>
        <v>0.35111939080308469</v>
      </c>
      <c r="LF330">
        <f t="shared" si="497"/>
        <v>0</v>
      </c>
      <c r="LG330">
        <f t="shared" si="469"/>
        <v>169</v>
      </c>
      <c r="LP330">
        <f t="shared" si="470"/>
        <v>0</v>
      </c>
      <c r="LY330">
        <f t="shared" si="471"/>
        <v>0</v>
      </c>
      <c r="MH330">
        <f t="shared" si="472"/>
        <v>0</v>
      </c>
      <c r="MQ330">
        <f t="shared" si="473"/>
        <v>0</v>
      </c>
      <c r="MZ330">
        <f t="shared" si="474"/>
        <v>0</v>
      </c>
      <c r="NI330">
        <f t="shared" si="475"/>
        <v>0</v>
      </c>
      <c r="NR330">
        <f t="shared" si="476"/>
        <v>0</v>
      </c>
      <c r="OA330">
        <f t="shared" si="477"/>
        <v>0</v>
      </c>
      <c r="OF330">
        <v>328</v>
      </c>
      <c r="OG330">
        <f>128-(136)</f>
        <v>-8</v>
      </c>
      <c r="OH330">
        <f t="shared" si="498"/>
        <v>0.42087161279649432</v>
      </c>
      <c r="OI330">
        <f t="shared" si="499"/>
        <v>0</v>
      </c>
      <c r="OJ330">
        <f t="shared" si="478"/>
        <v>64</v>
      </c>
      <c r="OO330">
        <v>328</v>
      </c>
      <c r="OP330">
        <v>0</v>
      </c>
      <c r="OQ330">
        <f t="shared" si="500"/>
        <v>0.43478994394911702</v>
      </c>
      <c r="OR330">
        <f t="shared" si="501"/>
        <v>0</v>
      </c>
      <c r="OS330">
        <f t="shared" si="479"/>
        <v>0</v>
      </c>
      <c r="PB330">
        <f t="shared" si="480"/>
        <v>0</v>
      </c>
      <c r="PK330">
        <f t="shared" si="481"/>
        <v>0</v>
      </c>
      <c r="QC330">
        <f t="shared" si="482"/>
        <v>0</v>
      </c>
      <c r="QL330">
        <f t="shared" si="483"/>
        <v>0</v>
      </c>
    </row>
    <row r="331" spans="109:454" x14ac:dyDescent="0.25">
      <c r="DE331">
        <v>329</v>
      </c>
      <c r="DF331">
        <v>24</v>
      </c>
      <c r="DG331">
        <f t="shared" si="484"/>
        <v>0.85291436032584556</v>
      </c>
      <c r="DH331">
        <f t="shared" si="485"/>
        <v>0</v>
      </c>
      <c r="DI331">
        <f t="shared" si="463"/>
        <v>576</v>
      </c>
      <c r="EX331">
        <v>329</v>
      </c>
      <c r="EY331">
        <v>396.9</v>
      </c>
      <c r="EZ331">
        <f t="shared" si="486"/>
        <v>1.0593525015038181</v>
      </c>
      <c r="FA331">
        <f t="shared" si="487"/>
        <v>711.73017333597045</v>
      </c>
      <c r="FB331">
        <f t="shared" si="464"/>
        <v>99118.038042757209</v>
      </c>
      <c r="HI331">
        <v>329</v>
      </c>
      <c r="HJ331">
        <v>1908</v>
      </c>
      <c r="HK331">
        <f t="shared" si="488"/>
        <v>1.175</v>
      </c>
      <c r="HL331">
        <f t="shared" si="489"/>
        <v>2098.5262150371636</v>
      </c>
      <c r="HM331">
        <f t="shared" si="465"/>
        <v>36300.23861638752</v>
      </c>
      <c r="IA331">
        <v>329</v>
      </c>
      <c r="IB331">
        <v>4</v>
      </c>
      <c r="IC331">
        <f t="shared" si="490"/>
        <v>0.50464139966883115</v>
      </c>
      <c r="ID331">
        <f t="shared" si="491"/>
        <v>0</v>
      </c>
      <c r="IE331">
        <f t="shared" si="466"/>
        <v>16</v>
      </c>
      <c r="IJ331">
        <v>329</v>
      </c>
      <c r="IK331">
        <v>20</v>
      </c>
      <c r="IL331">
        <f t="shared" si="492"/>
        <v>0.45828905151298893</v>
      </c>
      <c r="IM331">
        <f t="shared" si="493"/>
        <v>0</v>
      </c>
      <c r="IN331">
        <f t="shared" si="467"/>
        <v>400</v>
      </c>
      <c r="KT331">
        <v>329</v>
      </c>
      <c r="KU331">
        <v>-5.4098039215687805</v>
      </c>
      <c r="KV331">
        <f t="shared" si="494"/>
        <v>0.6888975715699871</v>
      </c>
      <c r="KW331">
        <f t="shared" si="495"/>
        <v>0</v>
      </c>
      <c r="KX331">
        <f t="shared" si="468"/>
        <v>29.265978469820958</v>
      </c>
      <c r="LC331">
        <v>329</v>
      </c>
      <c r="LD331">
        <v>4</v>
      </c>
      <c r="LE331">
        <f t="shared" si="496"/>
        <v>0.35218987675065505</v>
      </c>
      <c r="LF331">
        <f t="shared" si="497"/>
        <v>0</v>
      </c>
      <c r="LG331">
        <f t="shared" si="469"/>
        <v>16</v>
      </c>
      <c r="LP331">
        <f t="shared" si="470"/>
        <v>0</v>
      </c>
      <c r="LY331">
        <f t="shared" si="471"/>
        <v>0</v>
      </c>
      <c r="MH331">
        <f t="shared" si="472"/>
        <v>0</v>
      </c>
      <c r="MQ331">
        <f t="shared" si="473"/>
        <v>0</v>
      </c>
      <c r="MZ331">
        <f t="shared" si="474"/>
        <v>0</v>
      </c>
      <c r="NI331">
        <f t="shared" si="475"/>
        <v>0</v>
      </c>
      <c r="NR331">
        <f t="shared" si="476"/>
        <v>0</v>
      </c>
      <c r="OA331">
        <f t="shared" si="477"/>
        <v>0</v>
      </c>
      <c r="OF331">
        <v>329</v>
      </c>
      <c r="OG331">
        <f>128-(136)</f>
        <v>-8</v>
      </c>
      <c r="OH331">
        <f t="shared" si="498"/>
        <v>0.42215475795745927</v>
      </c>
      <c r="OI331">
        <f t="shared" si="499"/>
        <v>0</v>
      </c>
      <c r="OJ331">
        <f t="shared" si="478"/>
        <v>64</v>
      </c>
      <c r="OO331">
        <v>329</v>
      </c>
      <c r="OP331">
        <v>0</v>
      </c>
      <c r="OQ331">
        <f t="shared" si="500"/>
        <v>0.43611552304652285</v>
      </c>
      <c r="OR331">
        <f t="shared" si="501"/>
        <v>0</v>
      </c>
      <c r="OS331">
        <f t="shared" si="479"/>
        <v>0</v>
      </c>
      <c r="PB331">
        <f t="shared" si="480"/>
        <v>0</v>
      </c>
      <c r="PK331">
        <f t="shared" si="481"/>
        <v>0</v>
      </c>
      <c r="QC331">
        <f t="shared" si="482"/>
        <v>0</v>
      </c>
      <c r="QL331">
        <f t="shared" si="483"/>
        <v>0</v>
      </c>
    </row>
    <row r="332" spans="109:454" x14ac:dyDescent="0.25">
      <c r="DE332">
        <v>330</v>
      </c>
      <c r="DF332">
        <v>28.1</v>
      </c>
      <c r="DG332">
        <f t="shared" si="484"/>
        <v>0.85550680519005784</v>
      </c>
      <c r="DH332">
        <f t="shared" si="485"/>
        <v>0</v>
      </c>
      <c r="DI332">
        <f t="shared" si="463"/>
        <v>789.61000000000013</v>
      </c>
      <c r="EX332">
        <v>330</v>
      </c>
      <c r="EY332">
        <v>413.9</v>
      </c>
      <c r="EZ332">
        <f t="shared" si="486"/>
        <v>1.0625724179217628</v>
      </c>
      <c r="FA332">
        <f t="shared" si="487"/>
        <v>750.34205341188817</v>
      </c>
      <c r="FB332">
        <f t="shared" si="464"/>
        <v>113193.25530400783</v>
      </c>
      <c r="HI332">
        <v>330</v>
      </c>
      <c r="HJ332">
        <v>1958</v>
      </c>
      <c r="HK332">
        <f t="shared" si="488"/>
        <v>1.1785714285714286</v>
      </c>
      <c r="HL332">
        <f t="shared" si="489"/>
        <v>2141.3532806501671</v>
      </c>
      <c r="HM332">
        <f t="shared" si="465"/>
        <v>33618.425525178944</v>
      </c>
      <c r="IA332">
        <v>330</v>
      </c>
      <c r="IB332">
        <v>4</v>
      </c>
      <c r="IC332">
        <f t="shared" si="490"/>
        <v>0.5061752641055145</v>
      </c>
      <c r="ID332">
        <f t="shared" si="491"/>
        <v>0</v>
      </c>
      <c r="IE332">
        <f t="shared" si="466"/>
        <v>16</v>
      </c>
      <c r="IJ332">
        <v>330</v>
      </c>
      <c r="IK332">
        <v>132.80000000000001</v>
      </c>
      <c r="IL332">
        <f t="shared" si="492"/>
        <v>0.45968202735345393</v>
      </c>
      <c r="IM332">
        <f t="shared" si="493"/>
        <v>0</v>
      </c>
      <c r="IN332">
        <f t="shared" si="467"/>
        <v>17635.840000000004</v>
      </c>
      <c r="KT332">
        <v>330</v>
      </c>
      <c r="KU332">
        <v>71.590196078431219</v>
      </c>
      <c r="KV332">
        <f t="shared" si="494"/>
        <v>0.6909914851613852</v>
      </c>
      <c r="KW332">
        <f t="shared" si="495"/>
        <v>0</v>
      </c>
      <c r="KX332">
        <f t="shared" si="468"/>
        <v>5125.1561745482286</v>
      </c>
      <c r="LC332">
        <v>330</v>
      </c>
      <c r="LD332">
        <v>4</v>
      </c>
      <c r="LE332">
        <f t="shared" si="496"/>
        <v>0.35326036269822542</v>
      </c>
      <c r="LF332">
        <f t="shared" si="497"/>
        <v>0</v>
      </c>
      <c r="LG332">
        <f t="shared" si="469"/>
        <v>16</v>
      </c>
      <c r="LP332">
        <f t="shared" si="470"/>
        <v>0</v>
      </c>
      <c r="LY332">
        <f t="shared" si="471"/>
        <v>0</v>
      </c>
      <c r="MH332">
        <f t="shared" si="472"/>
        <v>0</v>
      </c>
      <c r="MQ332">
        <f t="shared" si="473"/>
        <v>0</v>
      </c>
      <c r="MZ332">
        <f t="shared" si="474"/>
        <v>0</v>
      </c>
      <c r="NI332">
        <f t="shared" si="475"/>
        <v>0</v>
      </c>
      <c r="NR332">
        <f t="shared" si="476"/>
        <v>0</v>
      </c>
      <c r="OA332">
        <f t="shared" si="477"/>
        <v>0</v>
      </c>
      <c r="OF332">
        <v>330</v>
      </c>
      <c r="OG332">
        <f>128-(136)</f>
        <v>-8</v>
      </c>
      <c r="OH332">
        <f t="shared" si="498"/>
        <v>0.42343790311842416</v>
      </c>
      <c r="OI332">
        <f t="shared" si="499"/>
        <v>0</v>
      </c>
      <c r="OJ332">
        <f t="shared" si="478"/>
        <v>64</v>
      </c>
      <c r="OO332">
        <v>330</v>
      </c>
      <c r="OP332">
        <v>0</v>
      </c>
      <c r="OQ332">
        <f t="shared" si="500"/>
        <v>0.43744110214392867</v>
      </c>
      <c r="OR332">
        <f t="shared" si="501"/>
        <v>0</v>
      </c>
      <c r="OS332">
        <f t="shared" si="479"/>
        <v>0</v>
      </c>
      <c r="PB332">
        <f t="shared" si="480"/>
        <v>0</v>
      </c>
      <c r="PK332">
        <f t="shared" si="481"/>
        <v>0</v>
      </c>
      <c r="QC332">
        <f t="shared" si="482"/>
        <v>0</v>
      </c>
      <c r="QL332">
        <f t="shared" si="483"/>
        <v>0</v>
      </c>
    </row>
    <row r="333" spans="109:454" x14ac:dyDescent="0.25">
      <c r="DE333">
        <v>331</v>
      </c>
      <c r="DF333">
        <v>28.1</v>
      </c>
      <c r="DG333">
        <f t="shared" si="484"/>
        <v>0.85809925005427012</v>
      </c>
      <c r="DH333">
        <f t="shared" si="485"/>
        <v>0</v>
      </c>
      <c r="DI333">
        <f t="shared" si="463"/>
        <v>789.61000000000013</v>
      </c>
      <c r="EX333">
        <v>331</v>
      </c>
      <c r="EY333">
        <v>443.9</v>
      </c>
      <c r="EZ333">
        <f t="shared" si="486"/>
        <v>1.0657923343397075</v>
      </c>
      <c r="FA333">
        <f t="shared" si="487"/>
        <v>788.95393348780578</v>
      </c>
      <c r="FB333">
        <f t="shared" si="464"/>
        <v>119062.21701540712</v>
      </c>
      <c r="HI333">
        <v>331</v>
      </c>
      <c r="HJ333">
        <v>2008</v>
      </c>
      <c r="HK333">
        <f t="shared" si="488"/>
        <v>1.1821428571428572</v>
      </c>
      <c r="HL333">
        <f t="shared" si="489"/>
        <v>2184.1803462631706</v>
      </c>
      <c r="HM333">
        <f t="shared" si="465"/>
        <v>31039.514409410684</v>
      </c>
      <c r="IA333">
        <v>331</v>
      </c>
      <c r="IB333">
        <v>0</v>
      </c>
      <c r="IC333">
        <f t="shared" si="490"/>
        <v>0.50770912854219785</v>
      </c>
      <c r="ID333">
        <f t="shared" si="491"/>
        <v>0</v>
      </c>
      <c r="IE333">
        <f t="shared" si="466"/>
        <v>0</v>
      </c>
      <c r="IJ333">
        <v>331</v>
      </c>
      <c r="IK333">
        <v>107.8</v>
      </c>
      <c r="IL333">
        <f t="shared" si="492"/>
        <v>0.46107500319391898</v>
      </c>
      <c r="IM333">
        <f t="shared" si="493"/>
        <v>0</v>
      </c>
      <c r="IN333">
        <f t="shared" si="467"/>
        <v>11620.84</v>
      </c>
      <c r="KT333">
        <v>331</v>
      </c>
      <c r="KU333">
        <v>-5.4098039215687805</v>
      </c>
      <c r="KV333">
        <f t="shared" si="494"/>
        <v>0.6930853987527833</v>
      </c>
      <c r="KW333">
        <f t="shared" si="495"/>
        <v>0</v>
      </c>
      <c r="KX333">
        <f t="shared" si="468"/>
        <v>29.265978469820958</v>
      </c>
      <c r="LC333">
        <v>331</v>
      </c>
      <c r="LD333">
        <v>4</v>
      </c>
      <c r="LE333">
        <f t="shared" si="496"/>
        <v>0.35433084864579584</v>
      </c>
      <c r="LF333">
        <f t="shared" si="497"/>
        <v>0</v>
      </c>
      <c r="LG333">
        <f t="shared" si="469"/>
        <v>16</v>
      </c>
      <c r="LP333">
        <f t="shared" si="470"/>
        <v>0</v>
      </c>
      <c r="LY333">
        <f t="shared" si="471"/>
        <v>0</v>
      </c>
      <c r="MH333">
        <f t="shared" si="472"/>
        <v>0</v>
      </c>
      <c r="MQ333">
        <f t="shared" si="473"/>
        <v>0</v>
      </c>
      <c r="MZ333">
        <f t="shared" si="474"/>
        <v>0</v>
      </c>
      <c r="NI333">
        <f t="shared" si="475"/>
        <v>0</v>
      </c>
      <c r="NR333">
        <f t="shared" si="476"/>
        <v>0</v>
      </c>
      <c r="OA333">
        <f t="shared" si="477"/>
        <v>0</v>
      </c>
      <c r="OF333">
        <v>331</v>
      </c>
      <c r="OG333">
        <f>128-(136)</f>
        <v>-8</v>
      </c>
      <c r="OH333">
        <f t="shared" si="498"/>
        <v>0.42472104827938911</v>
      </c>
      <c r="OI333">
        <f t="shared" si="499"/>
        <v>0</v>
      </c>
      <c r="OJ333">
        <f t="shared" si="478"/>
        <v>64</v>
      </c>
      <c r="OO333">
        <v>331</v>
      </c>
      <c r="OP333">
        <v>0</v>
      </c>
      <c r="OQ333">
        <f t="shared" si="500"/>
        <v>0.43876668124133456</v>
      </c>
      <c r="OR333">
        <f t="shared" si="501"/>
        <v>0</v>
      </c>
      <c r="OS333">
        <f t="shared" si="479"/>
        <v>0</v>
      </c>
      <c r="PB333">
        <f t="shared" si="480"/>
        <v>0</v>
      </c>
      <c r="PK333">
        <f t="shared" si="481"/>
        <v>0</v>
      </c>
      <c r="QC333">
        <f t="shared" si="482"/>
        <v>0</v>
      </c>
      <c r="QL333">
        <f t="shared" si="483"/>
        <v>0</v>
      </c>
    </row>
    <row r="334" spans="109:454" x14ac:dyDescent="0.25">
      <c r="DE334">
        <v>332</v>
      </c>
      <c r="DF334">
        <v>28.1</v>
      </c>
      <c r="DG334">
        <f t="shared" si="484"/>
        <v>0.86069169491848252</v>
      </c>
      <c r="DH334">
        <f t="shared" si="485"/>
        <v>0</v>
      </c>
      <c r="DI334">
        <f t="shared" si="463"/>
        <v>789.61000000000013</v>
      </c>
      <c r="EX334">
        <v>332</v>
      </c>
      <c r="EY334">
        <v>483.9</v>
      </c>
      <c r="EZ334">
        <f t="shared" si="486"/>
        <v>1.0690122507576523</v>
      </c>
      <c r="FA334">
        <f t="shared" si="487"/>
        <v>827.5658135637234</v>
      </c>
      <c r="FB334">
        <f t="shared" si="464"/>
        <v>118106.19141241591</v>
      </c>
      <c r="HI334">
        <v>332</v>
      </c>
      <c r="HJ334">
        <v>2088</v>
      </c>
      <c r="HK334">
        <f t="shared" si="488"/>
        <v>1.1857142857142857</v>
      </c>
      <c r="HL334">
        <f t="shared" si="489"/>
        <v>2227.0074118761736</v>
      </c>
      <c r="HM334">
        <f t="shared" si="465"/>
        <v>19323.060556512166</v>
      </c>
      <c r="IA334">
        <v>332</v>
      </c>
      <c r="IB334">
        <v>4</v>
      </c>
      <c r="IC334">
        <f t="shared" si="490"/>
        <v>0.50924299297888131</v>
      </c>
      <c r="ID334">
        <f t="shared" si="491"/>
        <v>0</v>
      </c>
      <c r="IE334">
        <f t="shared" si="466"/>
        <v>16</v>
      </c>
      <c r="IJ334">
        <v>332</v>
      </c>
      <c r="IK334">
        <v>0</v>
      </c>
      <c r="IL334">
        <f t="shared" si="492"/>
        <v>0.46246797903438397</v>
      </c>
      <c r="IM334">
        <f t="shared" si="493"/>
        <v>0</v>
      </c>
      <c r="IN334">
        <f t="shared" si="467"/>
        <v>0</v>
      </c>
      <c r="KT334">
        <v>332</v>
      </c>
      <c r="KU334">
        <v>-49.209803921568778</v>
      </c>
      <c r="KV334">
        <f t="shared" si="494"/>
        <v>0.69517931234418151</v>
      </c>
      <c r="KW334">
        <f t="shared" si="495"/>
        <v>0</v>
      </c>
      <c r="KX334">
        <f t="shared" si="468"/>
        <v>2421.6048019992459</v>
      </c>
      <c r="LC334">
        <v>332</v>
      </c>
      <c r="LD334">
        <v>0</v>
      </c>
      <c r="LE334">
        <f t="shared" si="496"/>
        <v>0.3554013345933662</v>
      </c>
      <c r="LF334">
        <f t="shared" si="497"/>
        <v>0</v>
      </c>
      <c r="LG334">
        <f t="shared" si="469"/>
        <v>0</v>
      </c>
      <c r="LP334">
        <f t="shared" si="470"/>
        <v>0</v>
      </c>
      <c r="LY334">
        <f t="shared" si="471"/>
        <v>0</v>
      </c>
      <c r="MH334">
        <f t="shared" si="472"/>
        <v>0</v>
      </c>
      <c r="MQ334">
        <f t="shared" si="473"/>
        <v>0</v>
      </c>
      <c r="MZ334">
        <f t="shared" si="474"/>
        <v>0</v>
      </c>
      <c r="NI334">
        <f t="shared" si="475"/>
        <v>0</v>
      </c>
      <c r="NR334">
        <f t="shared" si="476"/>
        <v>0</v>
      </c>
      <c r="OA334">
        <f t="shared" si="477"/>
        <v>0</v>
      </c>
      <c r="OF334">
        <v>332</v>
      </c>
      <c r="OG334">
        <f>132-(136)</f>
        <v>-4</v>
      </c>
      <c r="OH334">
        <f t="shared" si="498"/>
        <v>0.42600419344035406</v>
      </c>
      <c r="OI334">
        <f t="shared" si="499"/>
        <v>0</v>
      </c>
      <c r="OJ334">
        <f t="shared" si="478"/>
        <v>16</v>
      </c>
      <c r="OO334">
        <v>332</v>
      </c>
      <c r="OP334">
        <v>0</v>
      </c>
      <c r="OQ334">
        <f t="shared" si="500"/>
        <v>0.44009226033874038</v>
      </c>
      <c r="OR334">
        <f t="shared" si="501"/>
        <v>0</v>
      </c>
      <c r="OS334">
        <f t="shared" si="479"/>
        <v>0</v>
      </c>
      <c r="PB334">
        <f t="shared" si="480"/>
        <v>0</v>
      </c>
      <c r="PK334">
        <f t="shared" si="481"/>
        <v>0</v>
      </c>
      <c r="QC334">
        <f t="shared" si="482"/>
        <v>0</v>
      </c>
      <c r="QL334">
        <f t="shared" si="483"/>
        <v>0</v>
      </c>
    </row>
    <row r="335" spans="109:454" x14ac:dyDescent="0.25">
      <c r="DE335">
        <v>333</v>
      </c>
      <c r="DF335">
        <v>28.1</v>
      </c>
      <c r="DG335">
        <f t="shared" si="484"/>
        <v>0.8632841397826948</v>
      </c>
      <c r="DH335">
        <f t="shared" si="485"/>
        <v>0</v>
      </c>
      <c r="DI335">
        <f t="shared" si="463"/>
        <v>789.61000000000013</v>
      </c>
      <c r="EX335">
        <v>333</v>
      </c>
      <c r="EY335">
        <v>540.9</v>
      </c>
      <c r="EZ335">
        <f t="shared" si="486"/>
        <v>1.072232167175597</v>
      </c>
      <c r="FA335">
        <f t="shared" si="487"/>
        <v>866.17769363964101</v>
      </c>
      <c r="FB335">
        <f t="shared" si="464"/>
        <v>105805.57797952417</v>
      </c>
      <c r="HI335">
        <v>333</v>
      </c>
      <c r="HJ335">
        <v>2128</v>
      </c>
      <c r="HK335">
        <f t="shared" si="488"/>
        <v>1.1892857142857143</v>
      </c>
      <c r="HL335">
        <f t="shared" si="489"/>
        <v>2269.8344774891771</v>
      </c>
      <c r="HM335">
        <f t="shared" si="465"/>
        <v>20117.019004627873</v>
      </c>
      <c r="IA335">
        <v>333</v>
      </c>
      <c r="IB335">
        <v>4</v>
      </c>
      <c r="IC335">
        <f t="shared" si="490"/>
        <v>0.51077685741556467</v>
      </c>
      <c r="ID335">
        <f t="shared" si="491"/>
        <v>0</v>
      </c>
      <c r="IE335">
        <f t="shared" si="466"/>
        <v>16</v>
      </c>
      <c r="IJ335">
        <v>333</v>
      </c>
      <c r="IK335">
        <v>12</v>
      </c>
      <c r="IL335">
        <f t="shared" si="492"/>
        <v>0.46386095487484896</v>
      </c>
      <c r="IM335">
        <f t="shared" si="493"/>
        <v>0</v>
      </c>
      <c r="IN335">
        <f t="shared" si="467"/>
        <v>144</v>
      </c>
      <c r="KT335">
        <v>333</v>
      </c>
      <c r="KU335">
        <v>-9.4098039215687805</v>
      </c>
      <c r="KV335">
        <f t="shared" si="494"/>
        <v>0.69727322593557961</v>
      </c>
      <c r="KW335">
        <f t="shared" si="495"/>
        <v>0</v>
      </c>
      <c r="KX335">
        <f t="shared" si="468"/>
        <v>88.544409842371195</v>
      </c>
      <c r="LC335">
        <v>333</v>
      </c>
      <c r="LD335">
        <v>16</v>
      </c>
      <c r="LE335">
        <f t="shared" si="496"/>
        <v>0.35647182054093657</v>
      </c>
      <c r="LF335">
        <f t="shared" si="497"/>
        <v>0</v>
      </c>
      <c r="LG335">
        <f t="shared" si="469"/>
        <v>256</v>
      </c>
      <c r="LP335">
        <f t="shared" si="470"/>
        <v>0</v>
      </c>
      <c r="LY335">
        <f t="shared" si="471"/>
        <v>0</v>
      </c>
      <c r="MH335">
        <f t="shared" si="472"/>
        <v>0</v>
      </c>
      <c r="MQ335">
        <f t="shared" si="473"/>
        <v>0</v>
      </c>
      <c r="MZ335">
        <f t="shared" si="474"/>
        <v>0</v>
      </c>
      <c r="NI335">
        <f t="shared" si="475"/>
        <v>0</v>
      </c>
      <c r="NR335">
        <f t="shared" si="476"/>
        <v>0</v>
      </c>
      <c r="OA335">
        <f t="shared" si="477"/>
        <v>0</v>
      </c>
      <c r="OF335">
        <v>333</v>
      </c>
      <c r="OG335">
        <f>177-(136)</f>
        <v>41</v>
      </c>
      <c r="OH335">
        <f t="shared" si="498"/>
        <v>0.42728733860131896</v>
      </c>
      <c r="OI335">
        <f t="shared" si="499"/>
        <v>0</v>
      </c>
      <c r="OJ335">
        <f t="shared" si="478"/>
        <v>1681</v>
      </c>
      <c r="OO335">
        <v>333</v>
      </c>
      <c r="OP335">
        <v>0</v>
      </c>
      <c r="OQ335">
        <f t="shared" si="500"/>
        <v>0.44141783943614621</v>
      </c>
      <c r="OR335">
        <f t="shared" si="501"/>
        <v>0</v>
      </c>
      <c r="OS335">
        <f t="shared" si="479"/>
        <v>0</v>
      </c>
      <c r="PB335">
        <f t="shared" si="480"/>
        <v>0</v>
      </c>
      <c r="PK335">
        <f t="shared" si="481"/>
        <v>0</v>
      </c>
      <c r="QC335">
        <f t="shared" si="482"/>
        <v>0</v>
      </c>
      <c r="QL335">
        <f t="shared" si="483"/>
        <v>0</v>
      </c>
    </row>
    <row r="336" spans="109:454" x14ac:dyDescent="0.25">
      <c r="DE336">
        <v>334</v>
      </c>
      <c r="DF336">
        <v>28.1</v>
      </c>
      <c r="DG336">
        <f t="shared" si="484"/>
        <v>0.86587658464690709</v>
      </c>
      <c r="DH336">
        <f t="shared" si="485"/>
        <v>0</v>
      </c>
      <c r="DI336">
        <f t="shared" si="463"/>
        <v>789.61000000000013</v>
      </c>
      <c r="EX336">
        <v>334</v>
      </c>
      <c r="EY336">
        <v>583.9</v>
      </c>
      <c r="EZ336">
        <f t="shared" si="486"/>
        <v>1.0754520835935417</v>
      </c>
      <c r="FA336">
        <f t="shared" si="487"/>
        <v>904.78957371555873</v>
      </c>
      <c r="FB336">
        <f t="shared" si="464"/>
        <v>102970.11851935301</v>
      </c>
      <c r="HI336">
        <v>334</v>
      </c>
      <c r="HJ336">
        <v>2138</v>
      </c>
      <c r="HK336">
        <f t="shared" si="488"/>
        <v>1.1928571428571428</v>
      </c>
      <c r="HL336">
        <f t="shared" si="489"/>
        <v>2312.6615431021805</v>
      </c>
      <c r="HM336">
        <f t="shared" si="465"/>
        <v>30506.654638834869</v>
      </c>
      <c r="IA336">
        <v>334</v>
      </c>
      <c r="IB336">
        <v>4</v>
      </c>
      <c r="IC336">
        <f t="shared" si="490"/>
        <v>0.51231072185224802</v>
      </c>
      <c r="ID336">
        <f t="shared" si="491"/>
        <v>0</v>
      </c>
      <c r="IE336">
        <f t="shared" si="466"/>
        <v>16</v>
      </c>
      <c r="IJ336">
        <v>334</v>
      </c>
      <c r="IK336">
        <v>20</v>
      </c>
      <c r="IL336">
        <f t="shared" si="492"/>
        <v>0.46525393071531401</v>
      </c>
      <c r="IM336">
        <f t="shared" si="493"/>
        <v>0</v>
      </c>
      <c r="IN336">
        <f t="shared" si="467"/>
        <v>400</v>
      </c>
      <c r="KT336">
        <v>334</v>
      </c>
      <c r="KU336">
        <v>58.590196078431219</v>
      </c>
      <c r="KV336">
        <f t="shared" si="494"/>
        <v>0.69936713952697771</v>
      </c>
      <c r="KW336">
        <f t="shared" si="495"/>
        <v>0</v>
      </c>
      <c r="KX336">
        <f t="shared" si="468"/>
        <v>3432.8110765090169</v>
      </c>
      <c r="LC336">
        <v>334</v>
      </c>
      <c r="LD336">
        <v>116</v>
      </c>
      <c r="LE336">
        <f t="shared" si="496"/>
        <v>0.35754230648850693</v>
      </c>
      <c r="LF336">
        <f t="shared" si="497"/>
        <v>0</v>
      </c>
      <c r="LG336">
        <f t="shared" si="469"/>
        <v>13456</v>
      </c>
      <c r="LP336">
        <f t="shared" si="470"/>
        <v>0</v>
      </c>
      <c r="LY336">
        <f t="shared" si="471"/>
        <v>0</v>
      </c>
      <c r="MH336">
        <f t="shared" si="472"/>
        <v>0</v>
      </c>
      <c r="MQ336">
        <f t="shared" si="473"/>
        <v>0</v>
      </c>
      <c r="MZ336">
        <f t="shared" si="474"/>
        <v>0</v>
      </c>
      <c r="NI336">
        <f t="shared" si="475"/>
        <v>0</v>
      </c>
      <c r="NR336">
        <f t="shared" si="476"/>
        <v>0</v>
      </c>
      <c r="OA336">
        <f t="shared" si="477"/>
        <v>0</v>
      </c>
      <c r="OF336">
        <v>334</v>
      </c>
      <c r="OG336">
        <f>124-(136)</f>
        <v>-12</v>
      </c>
      <c r="OH336">
        <f t="shared" si="498"/>
        <v>0.4285704837622839</v>
      </c>
      <c r="OI336">
        <f t="shared" si="499"/>
        <v>0</v>
      </c>
      <c r="OJ336">
        <f t="shared" si="478"/>
        <v>144</v>
      </c>
      <c r="OO336">
        <v>334</v>
      </c>
      <c r="OP336">
        <v>0</v>
      </c>
      <c r="OQ336">
        <f t="shared" si="500"/>
        <v>0.44274341853355209</v>
      </c>
      <c r="OR336">
        <f t="shared" si="501"/>
        <v>0</v>
      </c>
      <c r="OS336">
        <f t="shared" si="479"/>
        <v>0</v>
      </c>
      <c r="PB336">
        <f t="shared" si="480"/>
        <v>0</v>
      </c>
      <c r="PK336">
        <f t="shared" si="481"/>
        <v>0</v>
      </c>
      <c r="QC336">
        <f t="shared" si="482"/>
        <v>0</v>
      </c>
      <c r="QL336">
        <f t="shared" si="483"/>
        <v>0</v>
      </c>
    </row>
    <row r="337" spans="109:454" x14ac:dyDescent="0.25">
      <c r="DE337">
        <v>335</v>
      </c>
      <c r="DF337">
        <v>40.1</v>
      </c>
      <c r="DG337">
        <f t="shared" si="484"/>
        <v>0.86846902951111937</v>
      </c>
      <c r="DH337">
        <f t="shared" si="485"/>
        <v>0</v>
      </c>
      <c r="DI337">
        <f t="shared" si="463"/>
        <v>1608.0100000000002</v>
      </c>
      <c r="EX337">
        <v>335</v>
      </c>
      <c r="EY337">
        <v>626.9</v>
      </c>
      <c r="EZ337">
        <f t="shared" si="486"/>
        <v>1.0786720000114864</v>
      </c>
      <c r="FA337">
        <f t="shared" si="487"/>
        <v>943.40145379147634</v>
      </c>
      <c r="FB337">
        <f t="shared" si="464"/>
        <v>100173.17025211806</v>
      </c>
      <c r="HI337">
        <v>335</v>
      </c>
      <c r="HJ337">
        <v>2208</v>
      </c>
      <c r="HK337">
        <f t="shared" si="488"/>
        <v>1.1964285714285714</v>
      </c>
      <c r="HL337">
        <f t="shared" si="489"/>
        <v>2355.488608715184</v>
      </c>
      <c r="HM337">
        <f t="shared" si="465"/>
        <v>21752.889700740649</v>
      </c>
      <c r="IA337">
        <v>335</v>
      </c>
      <c r="IB337">
        <v>4</v>
      </c>
      <c r="IC337">
        <f t="shared" si="490"/>
        <v>0.51384458628893137</v>
      </c>
      <c r="ID337">
        <f t="shared" si="491"/>
        <v>0</v>
      </c>
      <c r="IE337">
        <f t="shared" si="466"/>
        <v>16</v>
      </c>
      <c r="IJ337">
        <v>335</v>
      </c>
      <c r="IK337">
        <v>-8.1000000000000085</v>
      </c>
      <c r="IL337">
        <f t="shared" si="492"/>
        <v>0.46664690655577901</v>
      </c>
      <c r="IM337">
        <f t="shared" si="493"/>
        <v>0</v>
      </c>
      <c r="IN337">
        <f t="shared" si="467"/>
        <v>65.610000000000142</v>
      </c>
      <c r="KT337">
        <v>335</v>
      </c>
      <c r="KU337">
        <v>150.59019607843123</v>
      </c>
      <c r="KV337">
        <f t="shared" si="494"/>
        <v>0.70146105311837592</v>
      </c>
      <c r="KW337">
        <f t="shared" si="495"/>
        <v>0</v>
      </c>
      <c r="KX337">
        <f t="shared" si="468"/>
        <v>22677.407154940367</v>
      </c>
      <c r="LC337">
        <v>335</v>
      </c>
      <c r="LD337">
        <v>48</v>
      </c>
      <c r="LE337">
        <f t="shared" si="496"/>
        <v>0.35861279243607735</v>
      </c>
      <c r="LF337">
        <f t="shared" si="497"/>
        <v>0</v>
      </c>
      <c r="LG337">
        <f t="shared" si="469"/>
        <v>2304</v>
      </c>
      <c r="LP337">
        <f t="shared" si="470"/>
        <v>0</v>
      </c>
      <c r="LY337">
        <f t="shared" si="471"/>
        <v>0</v>
      </c>
      <c r="MH337">
        <f t="shared" si="472"/>
        <v>0</v>
      </c>
      <c r="MQ337">
        <f t="shared" si="473"/>
        <v>0</v>
      </c>
      <c r="MZ337">
        <f t="shared" si="474"/>
        <v>0</v>
      </c>
      <c r="NI337">
        <f t="shared" si="475"/>
        <v>0</v>
      </c>
      <c r="NR337">
        <f t="shared" si="476"/>
        <v>0</v>
      </c>
      <c r="OA337">
        <f t="shared" si="477"/>
        <v>0</v>
      </c>
      <c r="OF337">
        <v>335</v>
      </c>
      <c r="OG337">
        <f>160-(136)</f>
        <v>24</v>
      </c>
      <c r="OH337">
        <f t="shared" si="498"/>
        <v>0.4298536289232488</v>
      </c>
      <c r="OI337">
        <f t="shared" si="499"/>
        <v>0</v>
      </c>
      <c r="OJ337">
        <f t="shared" si="478"/>
        <v>576</v>
      </c>
      <c r="OO337">
        <v>335</v>
      </c>
      <c r="OP337">
        <v>0</v>
      </c>
      <c r="OQ337">
        <f t="shared" si="500"/>
        <v>0.44406899763095792</v>
      </c>
      <c r="OR337">
        <f t="shared" si="501"/>
        <v>0</v>
      </c>
      <c r="OS337">
        <f t="shared" si="479"/>
        <v>0</v>
      </c>
      <c r="PB337">
        <f t="shared" si="480"/>
        <v>0</v>
      </c>
      <c r="PK337">
        <f t="shared" si="481"/>
        <v>0</v>
      </c>
      <c r="QC337">
        <f t="shared" si="482"/>
        <v>0</v>
      </c>
      <c r="QL337">
        <f t="shared" si="483"/>
        <v>0</v>
      </c>
    </row>
    <row r="338" spans="109:454" x14ac:dyDescent="0.25">
      <c r="DE338">
        <v>336</v>
      </c>
      <c r="DF338">
        <v>40.1</v>
      </c>
      <c r="DG338">
        <f t="shared" si="484"/>
        <v>0.87106147437533166</v>
      </c>
      <c r="DH338">
        <f t="shared" si="485"/>
        <v>0</v>
      </c>
      <c r="DI338">
        <f t="shared" si="463"/>
        <v>1608.0100000000002</v>
      </c>
      <c r="EX338">
        <v>336</v>
      </c>
      <c r="EY338">
        <v>670.9</v>
      </c>
      <c r="EZ338">
        <f t="shared" si="486"/>
        <v>1.0818919164294312</v>
      </c>
      <c r="FA338">
        <f t="shared" si="487"/>
        <v>982.01333386739395</v>
      </c>
      <c r="FB338">
        <f t="shared" si="464"/>
        <v>96791.506510084553</v>
      </c>
      <c r="HI338">
        <v>336</v>
      </c>
      <c r="HJ338">
        <v>2258</v>
      </c>
      <c r="HK338">
        <f t="shared" si="488"/>
        <v>1.2</v>
      </c>
      <c r="HL338">
        <f t="shared" si="489"/>
        <v>2398.315674328187</v>
      </c>
      <c r="HM338">
        <f t="shared" si="465"/>
        <v>19688.488462173842</v>
      </c>
      <c r="IA338">
        <v>336</v>
      </c>
      <c r="IB338">
        <v>0</v>
      </c>
      <c r="IC338">
        <f t="shared" si="490"/>
        <v>0.51537845072561472</v>
      </c>
      <c r="ID338">
        <f t="shared" si="491"/>
        <v>0</v>
      </c>
      <c r="IE338">
        <f t="shared" si="466"/>
        <v>0</v>
      </c>
      <c r="IJ338">
        <v>336</v>
      </c>
      <c r="IK338">
        <v>12</v>
      </c>
      <c r="IL338">
        <f t="shared" si="492"/>
        <v>0.468039882396244</v>
      </c>
      <c r="IM338">
        <f t="shared" si="493"/>
        <v>0</v>
      </c>
      <c r="IN338">
        <f t="shared" si="467"/>
        <v>144</v>
      </c>
      <c r="KT338">
        <v>336</v>
      </c>
      <c r="KU338">
        <v>-25.409803921568781</v>
      </c>
      <c r="KV338">
        <f t="shared" si="494"/>
        <v>0.70355496670977402</v>
      </c>
      <c r="KW338">
        <f t="shared" si="495"/>
        <v>0</v>
      </c>
      <c r="KX338">
        <f t="shared" si="468"/>
        <v>645.65813533257221</v>
      </c>
      <c r="LC338">
        <v>336</v>
      </c>
      <c r="LD338">
        <v>13</v>
      </c>
      <c r="LE338">
        <f t="shared" si="496"/>
        <v>0.35968327838364772</v>
      </c>
      <c r="LF338">
        <f t="shared" si="497"/>
        <v>0</v>
      </c>
      <c r="LG338">
        <f t="shared" si="469"/>
        <v>169</v>
      </c>
      <c r="LP338">
        <f t="shared" si="470"/>
        <v>0</v>
      </c>
      <c r="LY338">
        <f t="shared" si="471"/>
        <v>0</v>
      </c>
      <c r="MH338">
        <f t="shared" si="472"/>
        <v>0</v>
      </c>
      <c r="MQ338">
        <f t="shared" si="473"/>
        <v>0</v>
      </c>
      <c r="MZ338">
        <f t="shared" si="474"/>
        <v>0</v>
      </c>
      <c r="NI338">
        <f t="shared" si="475"/>
        <v>0</v>
      </c>
      <c r="NR338">
        <f t="shared" si="476"/>
        <v>0</v>
      </c>
      <c r="OA338">
        <f t="shared" si="477"/>
        <v>0</v>
      </c>
      <c r="OF338">
        <v>336</v>
      </c>
      <c r="OG338">
        <f>124-(136)</f>
        <v>-12</v>
      </c>
      <c r="OH338">
        <f t="shared" si="498"/>
        <v>0.43113677408421375</v>
      </c>
      <c r="OI338">
        <f t="shared" si="499"/>
        <v>0</v>
      </c>
      <c r="OJ338">
        <f t="shared" si="478"/>
        <v>144</v>
      </c>
      <c r="OO338">
        <v>336</v>
      </c>
      <c r="OP338">
        <v>0</v>
      </c>
      <c r="OQ338">
        <f t="shared" si="500"/>
        <v>0.44539457672836374</v>
      </c>
      <c r="OR338">
        <f t="shared" si="501"/>
        <v>0</v>
      </c>
      <c r="OS338">
        <f t="shared" si="479"/>
        <v>0</v>
      </c>
      <c r="PB338">
        <f t="shared" si="480"/>
        <v>0</v>
      </c>
      <c r="PK338">
        <f t="shared" si="481"/>
        <v>0</v>
      </c>
      <c r="QC338">
        <f t="shared" si="482"/>
        <v>0</v>
      </c>
      <c r="QL338">
        <f t="shared" si="483"/>
        <v>0</v>
      </c>
    </row>
    <row r="339" spans="109:454" x14ac:dyDescent="0.25">
      <c r="DE339">
        <v>337</v>
      </c>
      <c r="DF339">
        <v>40.1</v>
      </c>
      <c r="DG339">
        <f t="shared" si="484"/>
        <v>0.87365391923954394</v>
      </c>
      <c r="DH339">
        <f t="shared" si="485"/>
        <v>0</v>
      </c>
      <c r="DI339">
        <f t="shared" si="463"/>
        <v>1608.0100000000002</v>
      </c>
      <c r="EX339">
        <v>337</v>
      </c>
      <c r="EY339">
        <v>713.9</v>
      </c>
      <c r="EZ339">
        <f t="shared" si="486"/>
        <v>1.0851118328473759</v>
      </c>
      <c r="FA339">
        <f t="shared" si="487"/>
        <v>1020.6252139433117</v>
      </c>
      <c r="FB339">
        <f t="shared" si="464"/>
        <v>94080.356868570336</v>
      </c>
      <c r="HI339">
        <v>337</v>
      </c>
      <c r="HJ339">
        <v>2288</v>
      </c>
      <c r="HK339">
        <f t="shared" si="488"/>
        <v>1.2035714285714285</v>
      </c>
      <c r="HL339">
        <f t="shared" si="489"/>
        <v>2441.1427399411905</v>
      </c>
      <c r="HM339">
        <f t="shared" si="465"/>
        <v>23452.698796695098</v>
      </c>
      <c r="IA339">
        <v>337</v>
      </c>
      <c r="IB339">
        <v>12</v>
      </c>
      <c r="IC339">
        <f t="shared" si="490"/>
        <v>0.51691231516229819</v>
      </c>
      <c r="ID339">
        <f t="shared" si="491"/>
        <v>0</v>
      </c>
      <c r="IE339">
        <f t="shared" si="466"/>
        <v>144</v>
      </c>
      <c r="IJ339">
        <v>337</v>
      </c>
      <c r="IK339">
        <v>12</v>
      </c>
      <c r="IL339">
        <f t="shared" si="492"/>
        <v>0.46943285823670905</v>
      </c>
      <c r="IM339">
        <f t="shared" si="493"/>
        <v>0</v>
      </c>
      <c r="IN339">
        <f t="shared" si="467"/>
        <v>144</v>
      </c>
      <c r="KT339">
        <v>337</v>
      </c>
      <c r="KU339">
        <v>-53.309803921568786</v>
      </c>
      <c r="KV339">
        <f t="shared" si="494"/>
        <v>0.70564888030117212</v>
      </c>
      <c r="KW339">
        <f t="shared" si="495"/>
        <v>0</v>
      </c>
      <c r="KX339">
        <f t="shared" si="468"/>
        <v>2841.9351941561108</v>
      </c>
      <c r="LC339">
        <v>337</v>
      </c>
      <c r="LD339">
        <v>76</v>
      </c>
      <c r="LE339">
        <f t="shared" si="496"/>
        <v>0.36075376433121809</v>
      </c>
      <c r="LF339">
        <f t="shared" si="497"/>
        <v>0</v>
      </c>
      <c r="LG339">
        <f t="shared" si="469"/>
        <v>5776</v>
      </c>
      <c r="LP339">
        <f t="shared" si="470"/>
        <v>0</v>
      </c>
      <c r="LY339">
        <f t="shared" si="471"/>
        <v>0</v>
      </c>
      <c r="MH339">
        <f t="shared" si="472"/>
        <v>0</v>
      </c>
      <c r="MQ339">
        <f t="shared" si="473"/>
        <v>0</v>
      </c>
      <c r="MZ339">
        <f t="shared" si="474"/>
        <v>0</v>
      </c>
      <c r="NI339">
        <f t="shared" si="475"/>
        <v>0</v>
      </c>
      <c r="NR339">
        <f t="shared" si="476"/>
        <v>0</v>
      </c>
      <c r="OA339">
        <f t="shared" si="477"/>
        <v>0</v>
      </c>
      <c r="OF339">
        <v>337</v>
      </c>
      <c r="OG339">
        <f>124-(136)</f>
        <v>-12</v>
      </c>
      <c r="OH339">
        <f t="shared" si="498"/>
        <v>0.43241991924517864</v>
      </c>
      <c r="OI339">
        <f t="shared" si="499"/>
        <v>0</v>
      </c>
      <c r="OJ339">
        <f t="shared" si="478"/>
        <v>144</v>
      </c>
      <c r="OO339">
        <v>337</v>
      </c>
      <c r="OP339">
        <v>0</v>
      </c>
      <c r="OQ339">
        <f t="shared" si="500"/>
        <v>0.44672015582576963</v>
      </c>
      <c r="OR339">
        <f t="shared" si="501"/>
        <v>0</v>
      </c>
      <c r="OS339">
        <f t="shared" si="479"/>
        <v>0</v>
      </c>
      <c r="PB339">
        <f t="shared" si="480"/>
        <v>0</v>
      </c>
      <c r="PK339">
        <f t="shared" si="481"/>
        <v>0</v>
      </c>
      <c r="QC339">
        <f t="shared" si="482"/>
        <v>0</v>
      </c>
      <c r="QL339">
        <f t="shared" si="483"/>
        <v>0</v>
      </c>
    </row>
    <row r="340" spans="109:454" x14ac:dyDescent="0.25">
      <c r="DE340">
        <v>338</v>
      </c>
      <c r="DF340">
        <v>36.1</v>
      </c>
      <c r="DG340">
        <f t="shared" si="484"/>
        <v>0.87624636410375623</v>
      </c>
      <c r="DH340">
        <f t="shared" si="485"/>
        <v>0</v>
      </c>
      <c r="DI340">
        <f t="shared" si="463"/>
        <v>1303.21</v>
      </c>
      <c r="EX340">
        <v>338</v>
      </c>
      <c r="EY340">
        <v>757.9</v>
      </c>
      <c r="EZ340">
        <f t="shared" si="486"/>
        <v>1.0883317492653206</v>
      </c>
      <c r="FA340">
        <f t="shared" si="487"/>
        <v>1059.2370940192293</v>
      </c>
      <c r="FB340">
        <f t="shared" si="464"/>
        <v>90804.044231953842</v>
      </c>
      <c r="HI340">
        <v>338</v>
      </c>
      <c r="HJ340">
        <v>2338</v>
      </c>
      <c r="HK340">
        <f t="shared" si="488"/>
        <v>1.2071428571428571</v>
      </c>
      <c r="HL340">
        <f t="shared" si="489"/>
        <v>2483.969805554194</v>
      </c>
      <c r="HM340">
        <f t="shared" si="465"/>
        <v>21307.184133529194</v>
      </c>
      <c r="IA340">
        <v>338</v>
      </c>
      <c r="IB340">
        <v>0</v>
      </c>
      <c r="IC340">
        <f t="shared" si="490"/>
        <v>0.51844617959898154</v>
      </c>
      <c r="ID340">
        <f t="shared" si="491"/>
        <v>0</v>
      </c>
      <c r="IE340">
        <f t="shared" si="466"/>
        <v>0</v>
      </c>
      <c r="IJ340">
        <v>338</v>
      </c>
      <c r="IK340">
        <v>8</v>
      </c>
      <c r="IL340">
        <f t="shared" si="492"/>
        <v>0.47082583407717404</v>
      </c>
      <c r="IM340">
        <f t="shared" si="493"/>
        <v>0</v>
      </c>
      <c r="IN340">
        <f t="shared" si="467"/>
        <v>64</v>
      </c>
      <c r="KT340">
        <v>338</v>
      </c>
      <c r="KU340">
        <v>71.590196078431219</v>
      </c>
      <c r="KV340">
        <f t="shared" si="494"/>
        <v>0.70774279389257033</v>
      </c>
      <c r="KW340">
        <f t="shared" si="495"/>
        <v>0</v>
      </c>
      <c r="KX340">
        <f t="shared" si="468"/>
        <v>5125.1561745482286</v>
      </c>
      <c r="LC340">
        <v>338</v>
      </c>
      <c r="LD340">
        <v>125</v>
      </c>
      <c r="LE340">
        <f t="shared" si="496"/>
        <v>0.36182425027878845</v>
      </c>
      <c r="LF340">
        <f t="shared" si="497"/>
        <v>0</v>
      </c>
      <c r="LG340">
        <f t="shared" si="469"/>
        <v>15625</v>
      </c>
      <c r="LP340">
        <f t="shared" si="470"/>
        <v>0</v>
      </c>
      <c r="LY340">
        <f t="shared" si="471"/>
        <v>0</v>
      </c>
      <c r="MH340">
        <f t="shared" si="472"/>
        <v>0</v>
      </c>
      <c r="MQ340">
        <f t="shared" si="473"/>
        <v>0</v>
      </c>
      <c r="MZ340">
        <f t="shared" si="474"/>
        <v>0</v>
      </c>
      <c r="NI340">
        <f t="shared" si="475"/>
        <v>0</v>
      </c>
      <c r="NR340">
        <f t="shared" si="476"/>
        <v>0</v>
      </c>
      <c r="OA340">
        <f t="shared" si="477"/>
        <v>0</v>
      </c>
      <c r="OF340">
        <v>338</v>
      </c>
      <c r="OG340">
        <f>132-(136)</f>
        <v>-4</v>
      </c>
      <c r="OH340">
        <f t="shared" si="498"/>
        <v>0.43370306440614359</v>
      </c>
      <c r="OI340">
        <f t="shared" si="499"/>
        <v>0</v>
      </c>
      <c r="OJ340">
        <f t="shared" si="478"/>
        <v>16</v>
      </c>
      <c r="OO340">
        <v>338</v>
      </c>
      <c r="OP340">
        <v>0</v>
      </c>
      <c r="OQ340">
        <f t="shared" si="500"/>
        <v>0.44804573492317545</v>
      </c>
      <c r="OR340">
        <f t="shared" si="501"/>
        <v>0</v>
      </c>
      <c r="OS340">
        <f t="shared" si="479"/>
        <v>0</v>
      </c>
      <c r="PB340">
        <f t="shared" si="480"/>
        <v>0</v>
      </c>
      <c r="PK340">
        <f t="shared" si="481"/>
        <v>0</v>
      </c>
      <c r="QC340">
        <f t="shared" si="482"/>
        <v>0</v>
      </c>
      <c r="QL340">
        <f t="shared" si="483"/>
        <v>0</v>
      </c>
    </row>
    <row r="341" spans="109:454" x14ac:dyDescent="0.25">
      <c r="DE341">
        <v>339</v>
      </c>
      <c r="DF341">
        <v>40.1</v>
      </c>
      <c r="DG341">
        <f t="shared" si="484"/>
        <v>0.87883880896796851</v>
      </c>
      <c r="DH341">
        <f t="shared" si="485"/>
        <v>0</v>
      </c>
      <c r="DI341">
        <f t="shared" si="463"/>
        <v>1608.0100000000002</v>
      </c>
      <c r="EX341">
        <v>339</v>
      </c>
      <c r="EY341">
        <v>800.9</v>
      </c>
      <c r="EZ341">
        <f t="shared" si="486"/>
        <v>1.0915516656832653</v>
      </c>
      <c r="FA341">
        <f t="shared" si="487"/>
        <v>1097.848974095147</v>
      </c>
      <c r="FB341">
        <f t="shared" si="464"/>
        <v>88178.693216160304</v>
      </c>
      <c r="HI341">
        <v>339</v>
      </c>
      <c r="HJ341">
        <v>2388</v>
      </c>
      <c r="HK341">
        <f t="shared" si="488"/>
        <v>1.2107142857142856</v>
      </c>
      <c r="HL341">
        <f t="shared" si="489"/>
        <v>2526.796871167197</v>
      </c>
      <c r="HM341">
        <f t="shared" si="465"/>
        <v>19264.571445803474</v>
      </c>
      <c r="IA341">
        <v>339</v>
      </c>
      <c r="IB341">
        <v>4</v>
      </c>
      <c r="IC341">
        <f t="shared" si="490"/>
        <v>0.51998004403566489</v>
      </c>
      <c r="ID341">
        <f t="shared" si="491"/>
        <v>0</v>
      </c>
      <c r="IE341">
        <f t="shared" si="466"/>
        <v>16</v>
      </c>
      <c r="IJ341">
        <v>339</v>
      </c>
      <c r="IK341">
        <v>55.8</v>
      </c>
      <c r="IL341">
        <f t="shared" si="492"/>
        <v>0.47221880991763904</v>
      </c>
      <c r="IM341">
        <f t="shared" si="493"/>
        <v>0</v>
      </c>
      <c r="IN341">
        <f t="shared" si="467"/>
        <v>3113.64</v>
      </c>
      <c r="KT341">
        <v>339</v>
      </c>
      <c r="KU341">
        <v>78.590196078431219</v>
      </c>
      <c r="KV341">
        <f t="shared" si="494"/>
        <v>0.70983670748396843</v>
      </c>
      <c r="KW341">
        <f t="shared" si="495"/>
        <v>0</v>
      </c>
      <c r="KX341">
        <f t="shared" si="468"/>
        <v>6176.4189196462657</v>
      </c>
      <c r="LC341">
        <v>339</v>
      </c>
      <c r="LD341">
        <v>13</v>
      </c>
      <c r="LE341">
        <f t="shared" si="496"/>
        <v>0.36289473622635887</v>
      </c>
      <c r="LF341">
        <f t="shared" si="497"/>
        <v>0</v>
      </c>
      <c r="LG341">
        <f t="shared" si="469"/>
        <v>169</v>
      </c>
      <c r="LP341">
        <f t="shared" si="470"/>
        <v>0</v>
      </c>
      <c r="LY341">
        <f t="shared" si="471"/>
        <v>0</v>
      </c>
      <c r="MH341">
        <f t="shared" si="472"/>
        <v>0</v>
      </c>
      <c r="MQ341">
        <f t="shared" si="473"/>
        <v>0</v>
      </c>
      <c r="MZ341">
        <f t="shared" si="474"/>
        <v>0</v>
      </c>
      <c r="NI341">
        <f t="shared" si="475"/>
        <v>0</v>
      </c>
      <c r="NR341">
        <f t="shared" si="476"/>
        <v>0</v>
      </c>
      <c r="OA341">
        <f t="shared" si="477"/>
        <v>0</v>
      </c>
      <c r="OF341">
        <v>339</v>
      </c>
      <c r="OG341">
        <f>136-(136)</f>
        <v>0</v>
      </c>
      <c r="OH341">
        <f t="shared" si="498"/>
        <v>0.43498620956710848</v>
      </c>
      <c r="OI341">
        <f t="shared" si="499"/>
        <v>0</v>
      </c>
      <c r="OJ341">
        <f t="shared" si="478"/>
        <v>0</v>
      </c>
      <c r="OO341">
        <v>339</v>
      </c>
      <c r="OP341">
        <v>0</v>
      </c>
      <c r="OQ341">
        <f t="shared" si="500"/>
        <v>0.44937131402058128</v>
      </c>
      <c r="OR341">
        <f t="shared" si="501"/>
        <v>0</v>
      </c>
      <c r="OS341">
        <f t="shared" si="479"/>
        <v>0</v>
      </c>
      <c r="PB341">
        <f t="shared" si="480"/>
        <v>0</v>
      </c>
      <c r="PK341">
        <f t="shared" si="481"/>
        <v>0</v>
      </c>
      <c r="QC341">
        <f t="shared" si="482"/>
        <v>0</v>
      </c>
      <c r="QL341">
        <f t="shared" si="483"/>
        <v>0</v>
      </c>
    </row>
    <row r="342" spans="109:454" x14ac:dyDescent="0.25">
      <c r="DE342">
        <v>340</v>
      </c>
      <c r="DF342">
        <v>40.1</v>
      </c>
      <c r="DG342">
        <f t="shared" si="484"/>
        <v>0.88143125383218079</v>
      </c>
      <c r="DH342">
        <f t="shared" si="485"/>
        <v>0</v>
      </c>
      <c r="DI342">
        <f t="shared" si="463"/>
        <v>1608.0100000000002</v>
      </c>
      <c r="EX342">
        <v>340</v>
      </c>
      <c r="EY342">
        <v>870.9</v>
      </c>
      <c r="EZ342">
        <f t="shared" si="486"/>
        <v>1.0947715821012101</v>
      </c>
      <c r="FA342">
        <f t="shared" si="487"/>
        <v>1136.4608541710645</v>
      </c>
      <c r="FB342">
        <f t="shared" si="464"/>
        <v>70522.56726806541</v>
      </c>
      <c r="HI342">
        <v>340</v>
      </c>
      <c r="HJ342">
        <v>2558</v>
      </c>
      <c r="HK342">
        <f t="shared" si="488"/>
        <v>1.2142857142857142</v>
      </c>
      <c r="HL342">
        <f t="shared" si="489"/>
        <v>2569.6239367802004</v>
      </c>
      <c r="HM342">
        <f t="shared" si="465"/>
        <v>135.11590627009653</v>
      </c>
      <c r="IA342">
        <v>340</v>
      </c>
      <c r="IB342">
        <v>4</v>
      </c>
      <c r="IC342">
        <f t="shared" si="490"/>
        <v>0.52151390847234824</v>
      </c>
      <c r="ID342">
        <f t="shared" si="491"/>
        <v>0</v>
      </c>
      <c r="IE342">
        <f t="shared" si="466"/>
        <v>16</v>
      </c>
      <c r="IJ342">
        <v>340</v>
      </c>
      <c r="IK342">
        <v>12</v>
      </c>
      <c r="IL342">
        <f t="shared" si="492"/>
        <v>0.47361178575810409</v>
      </c>
      <c r="IM342">
        <f t="shared" si="493"/>
        <v>0</v>
      </c>
      <c r="IN342">
        <f t="shared" si="467"/>
        <v>144</v>
      </c>
      <c r="KT342">
        <v>340</v>
      </c>
      <c r="KU342">
        <v>-33.609803921568783</v>
      </c>
      <c r="KV342">
        <f t="shared" si="494"/>
        <v>0.71193062107536653</v>
      </c>
      <c r="KW342">
        <f t="shared" si="495"/>
        <v>0</v>
      </c>
      <c r="KX342">
        <f t="shared" si="468"/>
        <v>1129.6189196463004</v>
      </c>
      <c r="LC342">
        <v>340</v>
      </c>
      <c r="LD342">
        <v>36</v>
      </c>
      <c r="LE342">
        <f t="shared" si="496"/>
        <v>0.36396522217392924</v>
      </c>
      <c r="LF342">
        <f t="shared" si="497"/>
        <v>0</v>
      </c>
      <c r="LG342">
        <f t="shared" si="469"/>
        <v>1296</v>
      </c>
      <c r="LP342">
        <f t="shared" si="470"/>
        <v>0</v>
      </c>
      <c r="LY342">
        <f t="shared" si="471"/>
        <v>0</v>
      </c>
      <c r="MH342">
        <f t="shared" si="472"/>
        <v>0</v>
      </c>
      <c r="MQ342">
        <f t="shared" si="473"/>
        <v>0</v>
      </c>
      <c r="MZ342">
        <f t="shared" si="474"/>
        <v>0</v>
      </c>
      <c r="NI342">
        <f t="shared" si="475"/>
        <v>0</v>
      </c>
      <c r="NR342">
        <f t="shared" si="476"/>
        <v>0</v>
      </c>
      <c r="OA342">
        <f t="shared" si="477"/>
        <v>0</v>
      </c>
      <c r="OF342">
        <v>340</v>
      </c>
      <c r="OG342">
        <f>136-(136)</f>
        <v>0</v>
      </c>
      <c r="OH342">
        <f t="shared" si="498"/>
        <v>0.43626935472807343</v>
      </c>
      <c r="OI342">
        <f t="shared" si="499"/>
        <v>0</v>
      </c>
      <c r="OJ342">
        <f t="shared" si="478"/>
        <v>0</v>
      </c>
      <c r="OO342">
        <v>340</v>
      </c>
      <c r="OP342">
        <v>0</v>
      </c>
      <c r="OQ342">
        <f t="shared" si="500"/>
        <v>0.45069689311798716</v>
      </c>
      <c r="OR342">
        <f t="shared" si="501"/>
        <v>0</v>
      </c>
      <c r="OS342">
        <f t="shared" si="479"/>
        <v>0</v>
      </c>
      <c r="PB342">
        <f t="shared" si="480"/>
        <v>0</v>
      </c>
      <c r="PK342">
        <f t="shared" si="481"/>
        <v>0</v>
      </c>
      <c r="QC342">
        <f t="shared" si="482"/>
        <v>0</v>
      </c>
      <c r="QL342">
        <f t="shared" si="483"/>
        <v>0</v>
      </c>
    </row>
    <row r="343" spans="109:454" x14ac:dyDescent="0.25">
      <c r="DE343">
        <v>341</v>
      </c>
      <c r="DF343">
        <v>40.1</v>
      </c>
      <c r="DG343">
        <f t="shared" si="484"/>
        <v>0.88402369869639308</v>
      </c>
      <c r="DH343">
        <f t="shared" si="485"/>
        <v>0</v>
      </c>
      <c r="DI343">
        <f t="shared" si="463"/>
        <v>1608.0100000000002</v>
      </c>
      <c r="EX343">
        <v>341</v>
      </c>
      <c r="EY343">
        <v>904.9</v>
      </c>
      <c r="EZ343">
        <f t="shared" si="486"/>
        <v>1.0979914985191548</v>
      </c>
      <c r="FA343">
        <f t="shared" si="487"/>
        <v>1175.0727342469822</v>
      </c>
      <c r="FB343">
        <f t="shared" si="464"/>
        <v>72993.306330490494</v>
      </c>
      <c r="HI343">
        <v>341</v>
      </c>
      <c r="HJ343">
        <v>2578</v>
      </c>
      <c r="HK343">
        <f t="shared" si="488"/>
        <v>1.2178571428571427</v>
      </c>
      <c r="HL343">
        <f t="shared" si="489"/>
        <v>2612.4510023932039</v>
      </c>
      <c r="HM343">
        <f t="shared" si="465"/>
        <v>1186.8715658965414</v>
      </c>
      <c r="IA343">
        <v>341</v>
      </c>
      <c r="IB343">
        <v>4</v>
      </c>
      <c r="IC343">
        <f t="shared" si="490"/>
        <v>0.52304777290903171</v>
      </c>
      <c r="ID343">
        <f t="shared" si="491"/>
        <v>0</v>
      </c>
      <c r="IE343">
        <f t="shared" si="466"/>
        <v>16</v>
      </c>
      <c r="IJ343">
        <v>341</v>
      </c>
      <c r="IK343">
        <v>-24.1</v>
      </c>
      <c r="IL343">
        <f t="shared" si="492"/>
        <v>0.47500476159856908</v>
      </c>
      <c r="IM343">
        <f t="shared" si="493"/>
        <v>0</v>
      </c>
      <c r="IN343">
        <f t="shared" si="467"/>
        <v>580.81000000000006</v>
      </c>
      <c r="KT343">
        <v>341</v>
      </c>
      <c r="KU343">
        <v>-17.409803921568781</v>
      </c>
      <c r="KV343">
        <f t="shared" si="494"/>
        <v>0.71402453466676474</v>
      </c>
      <c r="KW343">
        <f t="shared" si="495"/>
        <v>0</v>
      </c>
      <c r="KX343">
        <f t="shared" si="468"/>
        <v>303.10127258747167</v>
      </c>
      <c r="LC343">
        <v>341</v>
      </c>
      <c r="LD343">
        <v>4</v>
      </c>
      <c r="LE343">
        <f t="shared" si="496"/>
        <v>0.3650357081214996</v>
      </c>
      <c r="LF343">
        <f t="shared" si="497"/>
        <v>0</v>
      </c>
      <c r="LG343">
        <f t="shared" si="469"/>
        <v>16</v>
      </c>
      <c r="LP343">
        <f t="shared" si="470"/>
        <v>0</v>
      </c>
      <c r="LY343">
        <f t="shared" si="471"/>
        <v>0</v>
      </c>
      <c r="MH343">
        <f t="shared" si="472"/>
        <v>0</v>
      </c>
      <c r="MQ343">
        <f t="shared" si="473"/>
        <v>0</v>
      </c>
      <c r="MZ343">
        <f t="shared" si="474"/>
        <v>0</v>
      </c>
      <c r="NI343">
        <f t="shared" si="475"/>
        <v>0</v>
      </c>
      <c r="NR343">
        <f t="shared" si="476"/>
        <v>0</v>
      </c>
      <c r="OA343">
        <f t="shared" si="477"/>
        <v>0</v>
      </c>
      <c r="OF343">
        <v>341</v>
      </c>
      <c r="OG343">
        <f>136-(136)</f>
        <v>0</v>
      </c>
      <c r="OH343">
        <f t="shared" si="498"/>
        <v>0.43755249988903833</v>
      </c>
      <c r="OI343">
        <f t="shared" si="499"/>
        <v>0</v>
      </c>
      <c r="OJ343">
        <f t="shared" si="478"/>
        <v>0</v>
      </c>
      <c r="OO343">
        <v>341</v>
      </c>
      <c r="OP343">
        <v>0</v>
      </c>
      <c r="OQ343">
        <f t="shared" si="500"/>
        <v>0.45202247221539299</v>
      </c>
      <c r="OR343">
        <f t="shared" si="501"/>
        <v>0</v>
      </c>
      <c r="OS343">
        <f t="shared" si="479"/>
        <v>0</v>
      </c>
      <c r="PB343">
        <f t="shared" si="480"/>
        <v>0</v>
      </c>
      <c r="PK343">
        <f t="shared" si="481"/>
        <v>0</v>
      </c>
      <c r="QC343">
        <f t="shared" si="482"/>
        <v>0</v>
      </c>
      <c r="QL343">
        <f t="shared" si="483"/>
        <v>0</v>
      </c>
    </row>
    <row r="344" spans="109:454" x14ac:dyDescent="0.25">
      <c r="DE344">
        <v>342</v>
      </c>
      <c r="DF344">
        <v>40.1</v>
      </c>
      <c r="DG344">
        <f t="shared" si="484"/>
        <v>0.88661614356060547</v>
      </c>
      <c r="DH344">
        <f t="shared" si="485"/>
        <v>0</v>
      </c>
      <c r="DI344">
        <f t="shared" si="463"/>
        <v>1608.0100000000002</v>
      </c>
      <c r="EX344">
        <v>342</v>
      </c>
      <c r="EY344">
        <v>947.9</v>
      </c>
      <c r="EZ344">
        <f t="shared" si="486"/>
        <v>1.1012114149370995</v>
      </c>
      <c r="FA344">
        <f t="shared" si="487"/>
        <v>1213.6846143229</v>
      </c>
      <c r="FB344">
        <f t="shared" si="464"/>
        <v>70641.461210772686</v>
      </c>
      <c r="HI344">
        <v>342</v>
      </c>
      <c r="HJ344">
        <v>2608</v>
      </c>
      <c r="HK344">
        <f t="shared" si="488"/>
        <v>1.2214285714285715</v>
      </c>
      <c r="HL344">
        <f t="shared" si="489"/>
        <v>2655.2780680062074</v>
      </c>
      <c r="HM344">
        <f t="shared" si="465"/>
        <v>2235.2157143995696</v>
      </c>
      <c r="IA344">
        <v>342</v>
      </c>
      <c r="IB344">
        <v>4</v>
      </c>
      <c r="IC344">
        <f t="shared" si="490"/>
        <v>0.52458163734571506</v>
      </c>
      <c r="ID344">
        <f t="shared" si="491"/>
        <v>0</v>
      </c>
      <c r="IE344">
        <f t="shared" si="466"/>
        <v>16</v>
      </c>
      <c r="IJ344">
        <v>342</v>
      </c>
      <c r="IK344">
        <v>35.799999999999997</v>
      </c>
      <c r="IL344">
        <f t="shared" si="492"/>
        <v>0.47639773743903407</v>
      </c>
      <c r="IM344">
        <f t="shared" si="493"/>
        <v>0</v>
      </c>
      <c r="IN344">
        <f t="shared" si="467"/>
        <v>1281.6399999999999</v>
      </c>
      <c r="KT344">
        <v>342</v>
      </c>
      <c r="KU344">
        <v>-37.209803921568778</v>
      </c>
      <c r="KV344">
        <f t="shared" si="494"/>
        <v>0.71611844825816284</v>
      </c>
      <c r="KW344">
        <f t="shared" si="495"/>
        <v>0</v>
      </c>
      <c r="KX344">
        <f t="shared" si="468"/>
        <v>1384.5695078815952</v>
      </c>
      <c r="LC344">
        <v>342</v>
      </c>
      <c r="LD344">
        <v>16</v>
      </c>
      <c r="LE344">
        <f t="shared" si="496"/>
        <v>0.36610619406906997</v>
      </c>
      <c r="LF344">
        <f t="shared" si="497"/>
        <v>0</v>
      </c>
      <c r="LG344">
        <f t="shared" si="469"/>
        <v>256</v>
      </c>
      <c r="LP344">
        <f t="shared" si="470"/>
        <v>0</v>
      </c>
      <c r="LY344">
        <f t="shared" si="471"/>
        <v>0</v>
      </c>
      <c r="MH344">
        <f t="shared" si="472"/>
        <v>0</v>
      </c>
      <c r="MQ344">
        <f t="shared" si="473"/>
        <v>0</v>
      </c>
      <c r="MZ344">
        <f t="shared" si="474"/>
        <v>0</v>
      </c>
      <c r="NI344">
        <f t="shared" si="475"/>
        <v>0</v>
      </c>
      <c r="NR344">
        <f t="shared" si="476"/>
        <v>0</v>
      </c>
      <c r="OA344">
        <f t="shared" si="477"/>
        <v>0</v>
      </c>
      <c r="OF344">
        <v>342</v>
      </c>
      <c r="OG344">
        <f>124-(136)</f>
        <v>-12</v>
      </c>
      <c r="OH344">
        <f t="shared" si="498"/>
        <v>0.43883564505000328</v>
      </c>
      <c r="OI344">
        <f t="shared" si="499"/>
        <v>0</v>
      </c>
      <c r="OJ344">
        <f t="shared" si="478"/>
        <v>144</v>
      </c>
      <c r="OO344">
        <v>342</v>
      </c>
      <c r="OP344">
        <v>0</v>
      </c>
      <c r="OQ344">
        <f t="shared" si="500"/>
        <v>0.45334805131279882</v>
      </c>
      <c r="OR344">
        <f t="shared" si="501"/>
        <v>0</v>
      </c>
      <c r="OS344">
        <f t="shared" si="479"/>
        <v>0</v>
      </c>
      <c r="PB344">
        <f t="shared" si="480"/>
        <v>0</v>
      </c>
      <c r="PK344">
        <f t="shared" si="481"/>
        <v>0</v>
      </c>
      <c r="QC344">
        <f t="shared" si="482"/>
        <v>0</v>
      </c>
      <c r="QL344">
        <f t="shared" si="483"/>
        <v>0</v>
      </c>
    </row>
    <row r="345" spans="109:454" x14ac:dyDescent="0.25">
      <c r="DE345">
        <v>343</v>
      </c>
      <c r="DF345">
        <v>40.1</v>
      </c>
      <c r="DG345">
        <f t="shared" si="484"/>
        <v>0.88920858842481776</v>
      </c>
      <c r="DH345">
        <f t="shared" si="485"/>
        <v>0</v>
      </c>
      <c r="DI345">
        <f t="shared" si="463"/>
        <v>1608.0100000000002</v>
      </c>
      <c r="EX345">
        <v>343</v>
      </c>
      <c r="EY345">
        <v>995.9</v>
      </c>
      <c r="EZ345">
        <f t="shared" si="486"/>
        <v>1.1044313313550442</v>
      </c>
      <c r="FA345">
        <f t="shared" si="487"/>
        <v>1252.2964943988175</v>
      </c>
      <c r="FB345">
        <f t="shared" si="464"/>
        <v>65739.162340002847</v>
      </c>
      <c r="HI345">
        <v>343</v>
      </c>
      <c r="HJ345">
        <v>2628</v>
      </c>
      <c r="HK345">
        <f t="shared" si="488"/>
        <v>1.2250000000000001</v>
      </c>
      <c r="HL345">
        <f t="shared" si="489"/>
        <v>2698.1051336192104</v>
      </c>
      <c r="HM345">
        <f t="shared" si="465"/>
        <v>4914.7297597673432</v>
      </c>
      <c r="IA345">
        <v>343</v>
      </c>
      <c r="IB345">
        <v>8</v>
      </c>
      <c r="IC345">
        <f t="shared" si="490"/>
        <v>0.52611550178239841</v>
      </c>
      <c r="ID345">
        <f t="shared" si="491"/>
        <v>0</v>
      </c>
      <c r="IE345">
        <f t="shared" si="466"/>
        <v>64</v>
      </c>
      <c r="IJ345">
        <v>343</v>
      </c>
      <c r="IK345">
        <v>39.799999999999997</v>
      </c>
      <c r="IL345">
        <f t="shared" si="492"/>
        <v>0.47779071327949912</v>
      </c>
      <c r="IM345">
        <f t="shared" si="493"/>
        <v>0</v>
      </c>
      <c r="IN345">
        <f t="shared" si="467"/>
        <v>1584.0399999999997</v>
      </c>
      <c r="KT345">
        <v>343</v>
      </c>
      <c r="KU345">
        <v>98.590196078431219</v>
      </c>
      <c r="KV345">
        <f t="shared" si="494"/>
        <v>0.71821236184956094</v>
      </c>
      <c r="KW345">
        <f t="shared" si="495"/>
        <v>0</v>
      </c>
      <c r="KX345">
        <f t="shared" si="468"/>
        <v>9720.0267627835146</v>
      </c>
      <c r="LC345">
        <v>343</v>
      </c>
      <c r="LD345">
        <v>13</v>
      </c>
      <c r="LE345">
        <f t="shared" si="496"/>
        <v>0.36717668001664039</v>
      </c>
      <c r="LF345">
        <f t="shared" si="497"/>
        <v>0</v>
      </c>
      <c r="LG345">
        <f t="shared" si="469"/>
        <v>169</v>
      </c>
      <c r="LP345">
        <f t="shared" si="470"/>
        <v>0</v>
      </c>
      <c r="LY345">
        <f t="shared" si="471"/>
        <v>0</v>
      </c>
      <c r="MH345">
        <f t="shared" si="472"/>
        <v>0</v>
      </c>
      <c r="MQ345">
        <f t="shared" si="473"/>
        <v>0</v>
      </c>
      <c r="MZ345">
        <f t="shared" si="474"/>
        <v>0</v>
      </c>
      <c r="NI345">
        <f t="shared" si="475"/>
        <v>0</v>
      </c>
      <c r="NR345">
        <f t="shared" si="476"/>
        <v>0</v>
      </c>
      <c r="OA345">
        <f t="shared" si="477"/>
        <v>0</v>
      </c>
      <c r="OF345">
        <v>343</v>
      </c>
      <c r="OG345">
        <f>132-(136)</f>
        <v>-4</v>
      </c>
      <c r="OH345">
        <f t="shared" si="498"/>
        <v>0.44011879021096817</v>
      </c>
      <c r="OI345">
        <f t="shared" si="499"/>
        <v>0</v>
      </c>
      <c r="OJ345">
        <f t="shared" si="478"/>
        <v>16</v>
      </c>
      <c r="OO345">
        <v>343</v>
      </c>
      <c r="OP345">
        <v>0</v>
      </c>
      <c r="OQ345">
        <f t="shared" si="500"/>
        <v>0.4546736304102047</v>
      </c>
      <c r="OR345">
        <f t="shared" si="501"/>
        <v>0</v>
      </c>
      <c r="OS345">
        <f t="shared" si="479"/>
        <v>0</v>
      </c>
      <c r="PB345">
        <f t="shared" si="480"/>
        <v>0</v>
      </c>
      <c r="PK345">
        <f t="shared" si="481"/>
        <v>0</v>
      </c>
      <c r="QC345">
        <f t="shared" si="482"/>
        <v>0</v>
      </c>
      <c r="QL345">
        <f t="shared" si="483"/>
        <v>0</v>
      </c>
    </row>
    <row r="346" spans="109:454" x14ac:dyDescent="0.25">
      <c r="DE346">
        <v>344</v>
      </c>
      <c r="DF346">
        <v>36.1</v>
      </c>
      <c r="DG346">
        <f t="shared" si="484"/>
        <v>0.89180103328903004</v>
      </c>
      <c r="DH346">
        <f t="shared" si="485"/>
        <v>0</v>
      </c>
      <c r="DI346">
        <f t="shared" si="463"/>
        <v>1303.21</v>
      </c>
      <c r="EX346">
        <v>344</v>
      </c>
      <c r="EY346">
        <v>1115.9000000000001</v>
      </c>
      <c r="EZ346">
        <f t="shared" si="486"/>
        <v>1.1076512477729892</v>
      </c>
      <c r="FA346">
        <f t="shared" si="487"/>
        <v>1290.9083744747352</v>
      </c>
      <c r="FB346">
        <f t="shared" si="464"/>
        <v>30627.931136289109</v>
      </c>
      <c r="HI346">
        <v>344</v>
      </c>
      <c r="HJ346">
        <v>2638</v>
      </c>
      <c r="HK346">
        <f t="shared" si="488"/>
        <v>1.2285714285714286</v>
      </c>
      <c r="HL346">
        <f t="shared" si="489"/>
        <v>2740.9321992322139</v>
      </c>
      <c r="HM346">
        <f t="shared" si="465"/>
        <v>10595.037638780168</v>
      </c>
      <c r="IA346">
        <v>344</v>
      </c>
      <c r="IB346">
        <v>4</v>
      </c>
      <c r="IC346">
        <f t="shared" si="490"/>
        <v>0.52764936621908176</v>
      </c>
      <c r="ID346">
        <f t="shared" si="491"/>
        <v>0</v>
      </c>
      <c r="IE346">
        <f t="shared" si="466"/>
        <v>16</v>
      </c>
      <c r="IJ346">
        <v>344</v>
      </c>
      <c r="IK346">
        <v>215.8</v>
      </c>
      <c r="IL346">
        <f t="shared" si="492"/>
        <v>0.47918368911996412</v>
      </c>
      <c r="IM346">
        <f t="shared" si="493"/>
        <v>0</v>
      </c>
      <c r="IN346">
        <f t="shared" si="467"/>
        <v>46569.640000000007</v>
      </c>
      <c r="KT346">
        <v>344</v>
      </c>
      <c r="KU346">
        <v>-29.209803921568778</v>
      </c>
      <c r="KV346">
        <f t="shared" si="494"/>
        <v>0.72030627544095915</v>
      </c>
      <c r="KW346">
        <f t="shared" si="495"/>
        <v>0</v>
      </c>
      <c r="KX346">
        <f t="shared" si="468"/>
        <v>853.21264513649476</v>
      </c>
      <c r="LC346">
        <v>344</v>
      </c>
      <c r="LD346">
        <v>13</v>
      </c>
      <c r="LE346">
        <f t="shared" si="496"/>
        <v>0.36824716596421075</v>
      </c>
      <c r="LF346">
        <f t="shared" si="497"/>
        <v>0</v>
      </c>
      <c r="LG346">
        <f t="shared" si="469"/>
        <v>169</v>
      </c>
      <c r="LP346">
        <f t="shared" si="470"/>
        <v>0</v>
      </c>
      <c r="LY346">
        <f t="shared" si="471"/>
        <v>0</v>
      </c>
      <c r="MH346">
        <f t="shared" si="472"/>
        <v>0</v>
      </c>
      <c r="MQ346">
        <f t="shared" si="473"/>
        <v>0</v>
      </c>
      <c r="MZ346">
        <f t="shared" si="474"/>
        <v>0</v>
      </c>
      <c r="NI346">
        <f t="shared" si="475"/>
        <v>0</v>
      </c>
      <c r="NR346">
        <f t="shared" si="476"/>
        <v>0</v>
      </c>
      <c r="OA346">
        <f t="shared" si="477"/>
        <v>0</v>
      </c>
      <c r="OF346">
        <v>344</v>
      </c>
      <c r="OG346">
        <f>177-(136)</f>
        <v>41</v>
      </c>
      <c r="OH346">
        <f t="shared" si="498"/>
        <v>0.44140193537193312</v>
      </c>
      <c r="OI346">
        <f t="shared" si="499"/>
        <v>0</v>
      </c>
      <c r="OJ346">
        <f t="shared" si="478"/>
        <v>1681</v>
      </c>
      <c r="OO346">
        <v>344</v>
      </c>
      <c r="OP346">
        <v>0</v>
      </c>
      <c r="OQ346">
        <f t="shared" si="500"/>
        <v>0.45599920950761053</v>
      </c>
      <c r="OR346">
        <f t="shared" si="501"/>
        <v>0</v>
      </c>
      <c r="OS346">
        <f t="shared" si="479"/>
        <v>0</v>
      </c>
      <c r="PB346">
        <f t="shared" si="480"/>
        <v>0</v>
      </c>
      <c r="PK346">
        <f t="shared" si="481"/>
        <v>0</v>
      </c>
      <c r="QC346">
        <f t="shared" si="482"/>
        <v>0</v>
      </c>
      <c r="QL346">
        <f t="shared" si="483"/>
        <v>0</v>
      </c>
    </row>
    <row r="347" spans="109:454" x14ac:dyDescent="0.25">
      <c r="DE347">
        <v>345</v>
      </c>
      <c r="DF347">
        <v>40.1</v>
      </c>
      <c r="DG347">
        <f t="shared" si="484"/>
        <v>0.89439347815324233</v>
      </c>
      <c r="DH347">
        <f t="shared" si="485"/>
        <v>0</v>
      </c>
      <c r="DI347">
        <f t="shared" si="463"/>
        <v>1608.0100000000002</v>
      </c>
      <c r="EX347">
        <v>345</v>
      </c>
      <c r="EY347">
        <v>1195.9000000000001</v>
      </c>
      <c r="EZ347">
        <f t="shared" si="486"/>
        <v>1.1108711641909339</v>
      </c>
      <c r="FA347">
        <f t="shared" si="487"/>
        <v>1329.5202545506529</v>
      </c>
      <c r="FB347">
        <f t="shared" si="464"/>
        <v>17854.372426181253</v>
      </c>
      <c r="HI347">
        <v>345</v>
      </c>
      <c r="HJ347">
        <v>2678</v>
      </c>
      <c r="HK347">
        <f t="shared" si="488"/>
        <v>1.2321428571428572</v>
      </c>
      <c r="HL347">
        <f t="shared" si="489"/>
        <v>2783.7592648452173</v>
      </c>
      <c r="HM347">
        <f t="shared" si="465"/>
        <v>11185.022100600823</v>
      </c>
      <c r="IA347">
        <v>345</v>
      </c>
      <c r="IB347">
        <v>4</v>
      </c>
      <c r="IC347">
        <f t="shared" si="490"/>
        <v>0.52918323065576522</v>
      </c>
      <c r="ID347">
        <f t="shared" si="491"/>
        <v>0</v>
      </c>
      <c r="IE347">
        <f t="shared" si="466"/>
        <v>16</v>
      </c>
      <c r="IJ347">
        <v>345</v>
      </c>
      <c r="IK347">
        <v>55.8</v>
      </c>
      <c r="IL347">
        <f t="shared" si="492"/>
        <v>0.48057666496042911</v>
      </c>
      <c r="IM347">
        <f t="shared" si="493"/>
        <v>0</v>
      </c>
      <c r="IN347">
        <f t="shared" si="467"/>
        <v>3113.64</v>
      </c>
      <c r="KT347">
        <v>345</v>
      </c>
      <c r="KU347">
        <v>-37.209803921568778</v>
      </c>
      <c r="KV347">
        <f t="shared" si="494"/>
        <v>0.72240018903235725</v>
      </c>
      <c r="KW347">
        <f t="shared" si="495"/>
        <v>0</v>
      </c>
      <c r="KX347">
        <f t="shared" si="468"/>
        <v>1384.5695078815952</v>
      </c>
      <c r="LC347">
        <v>345</v>
      </c>
      <c r="LD347">
        <v>0</v>
      </c>
      <c r="LE347">
        <f t="shared" si="496"/>
        <v>0.36931765191178112</v>
      </c>
      <c r="LF347">
        <f t="shared" si="497"/>
        <v>0</v>
      </c>
      <c r="LG347">
        <f t="shared" si="469"/>
        <v>0</v>
      </c>
      <c r="LP347">
        <f t="shared" si="470"/>
        <v>0</v>
      </c>
      <c r="LY347">
        <f t="shared" si="471"/>
        <v>0</v>
      </c>
      <c r="MH347">
        <f t="shared" si="472"/>
        <v>0</v>
      </c>
      <c r="MQ347">
        <f t="shared" si="473"/>
        <v>0</v>
      </c>
      <c r="MZ347">
        <f t="shared" si="474"/>
        <v>0</v>
      </c>
      <c r="NI347">
        <f t="shared" si="475"/>
        <v>0</v>
      </c>
      <c r="NR347">
        <f t="shared" si="476"/>
        <v>0</v>
      </c>
      <c r="OA347">
        <f t="shared" si="477"/>
        <v>0</v>
      </c>
      <c r="OF347">
        <v>345</v>
      </c>
      <c r="OG347">
        <f>144-(136)</f>
        <v>8</v>
      </c>
      <c r="OH347">
        <f t="shared" si="498"/>
        <v>0.44268508053289801</v>
      </c>
      <c r="OI347">
        <f t="shared" si="499"/>
        <v>0</v>
      </c>
      <c r="OJ347">
        <f t="shared" si="478"/>
        <v>64</v>
      </c>
      <c r="OO347">
        <v>345</v>
      </c>
      <c r="OP347">
        <v>0</v>
      </c>
      <c r="OQ347">
        <f t="shared" si="500"/>
        <v>0.45732478860501635</v>
      </c>
      <c r="OR347">
        <f t="shared" si="501"/>
        <v>0</v>
      </c>
      <c r="OS347">
        <f t="shared" si="479"/>
        <v>0</v>
      </c>
      <c r="PB347">
        <f t="shared" si="480"/>
        <v>0</v>
      </c>
      <c r="PK347">
        <f t="shared" si="481"/>
        <v>0</v>
      </c>
      <c r="QC347">
        <f t="shared" si="482"/>
        <v>0</v>
      </c>
      <c r="QL347">
        <f t="shared" si="483"/>
        <v>0</v>
      </c>
    </row>
    <row r="348" spans="109:454" x14ac:dyDescent="0.25">
      <c r="DE348">
        <v>346</v>
      </c>
      <c r="DF348">
        <v>40.1</v>
      </c>
      <c r="DG348">
        <f t="shared" si="484"/>
        <v>0.89698592301745461</v>
      </c>
      <c r="DH348">
        <f t="shared" si="485"/>
        <v>0</v>
      </c>
      <c r="DI348">
        <f t="shared" si="463"/>
        <v>1608.0100000000002</v>
      </c>
      <c r="EX348">
        <v>346</v>
      </c>
      <c r="EY348">
        <v>1255.9000000000001</v>
      </c>
      <c r="EZ348">
        <f t="shared" si="486"/>
        <v>1.1140910806088786</v>
      </c>
      <c r="FA348">
        <f t="shared" si="487"/>
        <v>1368.1321346265704</v>
      </c>
      <c r="FB348">
        <f t="shared" si="464"/>
        <v>12596.052042836604</v>
      </c>
      <c r="HI348">
        <v>346</v>
      </c>
      <c r="HJ348">
        <v>2688</v>
      </c>
      <c r="HK348">
        <f t="shared" si="488"/>
        <v>1.2357142857142858</v>
      </c>
      <c r="HL348">
        <f t="shared" si="489"/>
        <v>2826.5863304582203</v>
      </c>
      <c r="HM348">
        <f t="shared" si="465"/>
        <v>19206.170989875052</v>
      </c>
      <c r="IA348">
        <v>346</v>
      </c>
      <c r="IB348">
        <v>0</v>
      </c>
      <c r="IC348">
        <f t="shared" si="490"/>
        <v>0.53071709509244858</v>
      </c>
      <c r="ID348">
        <f t="shared" si="491"/>
        <v>0</v>
      </c>
      <c r="IE348">
        <f t="shared" si="466"/>
        <v>0</v>
      </c>
      <c r="IJ348">
        <v>346</v>
      </c>
      <c r="IK348">
        <v>-8.1000000000000085</v>
      </c>
      <c r="IL348">
        <f t="shared" si="492"/>
        <v>0.48196964080089416</v>
      </c>
      <c r="IM348">
        <f t="shared" si="493"/>
        <v>0</v>
      </c>
      <c r="IN348">
        <f t="shared" si="467"/>
        <v>65.610000000000142</v>
      </c>
      <c r="KT348">
        <v>346</v>
      </c>
      <c r="KU348">
        <v>34.590196078431219</v>
      </c>
      <c r="KV348">
        <f t="shared" si="494"/>
        <v>0.72449410262375535</v>
      </c>
      <c r="KW348">
        <f t="shared" si="495"/>
        <v>0</v>
      </c>
      <c r="KX348">
        <f t="shared" si="468"/>
        <v>1196.4816647443186</v>
      </c>
      <c r="LC348">
        <v>346</v>
      </c>
      <c r="LD348">
        <v>0</v>
      </c>
      <c r="LE348">
        <f t="shared" si="496"/>
        <v>0.37038813785935154</v>
      </c>
      <c r="LF348">
        <f t="shared" si="497"/>
        <v>0</v>
      </c>
      <c r="LG348">
        <f t="shared" si="469"/>
        <v>0</v>
      </c>
      <c r="LP348">
        <f t="shared" si="470"/>
        <v>0</v>
      </c>
      <c r="LY348">
        <f t="shared" si="471"/>
        <v>0</v>
      </c>
      <c r="MH348">
        <f t="shared" si="472"/>
        <v>0</v>
      </c>
      <c r="MQ348">
        <f t="shared" si="473"/>
        <v>0</v>
      </c>
      <c r="MZ348">
        <f t="shared" si="474"/>
        <v>0</v>
      </c>
      <c r="NI348">
        <f t="shared" si="475"/>
        <v>0</v>
      </c>
      <c r="NR348">
        <f t="shared" si="476"/>
        <v>0</v>
      </c>
      <c r="OA348">
        <f t="shared" si="477"/>
        <v>0</v>
      </c>
      <c r="OF348">
        <v>346</v>
      </c>
      <c r="OG348">
        <f>128-(136)</f>
        <v>-8</v>
      </c>
      <c r="OH348">
        <f t="shared" si="498"/>
        <v>0.44396822569386296</v>
      </c>
      <c r="OI348">
        <f t="shared" si="499"/>
        <v>0</v>
      </c>
      <c r="OJ348">
        <f t="shared" si="478"/>
        <v>64</v>
      </c>
      <c r="OO348">
        <v>346</v>
      </c>
      <c r="OP348">
        <v>0</v>
      </c>
      <c r="OQ348">
        <f t="shared" si="500"/>
        <v>0.45865036770242223</v>
      </c>
      <c r="OR348">
        <f t="shared" si="501"/>
        <v>0</v>
      </c>
      <c r="OS348">
        <f t="shared" si="479"/>
        <v>0</v>
      </c>
      <c r="PB348">
        <f t="shared" si="480"/>
        <v>0</v>
      </c>
      <c r="PK348">
        <f t="shared" si="481"/>
        <v>0</v>
      </c>
      <c r="QC348">
        <f t="shared" si="482"/>
        <v>0</v>
      </c>
      <c r="QL348">
        <f t="shared" si="483"/>
        <v>0</v>
      </c>
    </row>
    <row r="349" spans="109:454" x14ac:dyDescent="0.25">
      <c r="DE349">
        <v>347</v>
      </c>
      <c r="DF349">
        <v>40.1</v>
      </c>
      <c r="DG349">
        <f t="shared" si="484"/>
        <v>0.8995783678816669</v>
      </c>
      <c r="DH349">
        <f t="shared" si="485"/>
        <v>0</v>
      </c>
      <c r="DI349">
        <f t="shared" si="463"/>
        <v>1608.0100000000002</v>
      </c>
      <c r="EX349">
        <v>347</v>
      </c>
      <c r="EY349">
        <v>1285.9000000000001</v>
      </c>
      <c r="EZ349">
        <f t="shared" si="486"/>
        <v>1.1173109970268233</v>
      </c>
      <c r="FA349">
        <f t="shared" si="487"/>
        <v>1406.7440147024881</v>
      </c>
      <c r="FB349">
        <f t="shared" si="464"/>
        <v>14603.275889415145</v>
      </c>
      <c r="HI349">
        <v>347</v>
      </c>
      <c r="HJ349">
        <v>2808</v>
      </c>
      <c r="HK349">
        <f t="shared" si="488"/>
        <v>1.2392857142857143</v>
      </c>
      <c r="HL349">
        <f t="shared" si="489"/>
        <v>2869.4133960712238</v>
      </c>
      <c r="HM349">
        <f t="shared" si="465"/>
        <v>3771.6052170010089</v>
      </c>
      <c r="IA349">
        <v>347</v>
      </c>
      <c r="IB349">
        <v>4</v>
      </c>
      <c r="IC349">
        <f t="shared" si="490"/>
        <v>0.53225095952913193</v>
      </c>
      <c r="ID349">
        <f t="shared" si="491"/>
        <v>0</v>
      </c>
      <c r="IE349">
        <f t="shared" si="466"/>
        <v>16</v>
      </c>
      <c r="IJ349">
        <v>347</v>
      </c>
      <c r="IK349">
        <v>23.799999999999997</v>
      </c>
      <c r="IL349">
        <f t="shared" si="492"/>
        <v>0.48336261664135916</v>
      </c>
      <c r="IM349">
        <f t="shared" si="493"/>
        <v>0</v>
      </c>
      <c r="IN349">
        <f t="shared" si="467"/>
        <v>566.43999999999983</v>
      </c>
      <c r="KT349">
        <v>347</v>
      </c>
      <c r="KU349">
        <v>-29.209803921568778</v>
      </c>
      <c r="KV349">
        <f t="shared" si="494"/>
        <v>0.72658801621515356</v>
      </c>
      <c r="KW349">
        <f t="shared" si="495"/>
        <v>0</v>
      </c>
      <c r="KX349">
        <f t="shared" si="468"/>
        <v>853.21264513649476</v>
      </c>
      <c r="LC349">
        <v>347</v>
      </c>
      <c r="LD349">
        <v>13</v>
      </c>
      <c r="LE349">
        <f t="shared" si="496"/>
        <v>0.37145862380692191</v>
      </c>
      <c r="LF349">
        <f t="shared" si="497"/>
        <v>0</v>
      </c>
      <c r="LG349">
        <f t="shared" si="469"/>
        <v>169</v>
      </c>
      <c r="LP349">
        <f t="shared" si="470"/>
        <v>0</v>
      </c>
      <c r="LY349">
        <f t="shared" si="471"/>
        <v>0</v>
      </c>
      <c r="MH349">
        <f t="shared" si="472"/>
        <v>0</v>
      </c>
      <c r="MQ349">
        <f t="shared" si="473"/>
        <v>0</v>
      </c>
      <c r="MZ349">
        <f t="shared" si="474"/>
        <v>0</v>
      </c>
      <c r="NI349">
        <f t="shared" si="475"/>
        <v>0</v>
      </c>
      <c r="NR349">
        <f t="shared" si="476"/>
        <v>0</v>
      </c>
      <c r="OA349">
        <f t="shared" si="477"/>
        <v>0</v>
      </c>
      <c r="OF349">
        <v>347</v>
      </c>
      <c r="OG349">
        <f>124-(136)</f>
        <v>-12</v>
      </c>
      <c r="OH349">
        <f t="shared" si="498"/>
        <v>0.44525137085482785</v>
      </c>
      <c r="OI349">
        <f t="shared" si="499"/>
        <v>0</v>
      </c>
      <c r="OJ349">
        <f t="shared" si="478"/>
        <v>144</v>
      </c>
      <c r="OO349">
        <v>347</v>
      </c>
      <c r="OP349">
        <v>0</v>
      </c>
      <c r="OQ349">
        <f t="shared" si="500"/>
        <v>0.45997594679982806</v>
      </c>
      <c r="OR349">
        <f t="shared" si="501"/>
        <v>0</v>
      </c>
      <c r="OS349">
        <f t="shared" si="479"/>
        <v>0</v>
      </c>
      <c r="PB349">
        <f t="shared" si="480"/>
        <v>0</v>
      </c>
      <c r="PK349">
        <f t="shared" si="481"/>
        <v>0</v>
      </c>
      <c r="QC349">
        <f t="shared" si="482"/>
        <v>0</v>
      </c>
      <c r="QL349">
        <f t="shared" si="483"/>
        <v>0</v>
      </c>
    </row>
    <row r="350" spans="109:454" x14ac:dyDescent="0.25">
      <c r="DE350">
        <v>348</v>
      </c>
      <c r="DF350">
        <v>60.1</v>
      </c>
      <c r="DG350">
        <f t="shared" si="484"/>
        <v>0.90217081274587918</v>
      </c>
      <c r="DH350">
        <f t="shared" si="485"/>
        <v>0</v>
      </c>
      <c r="DI350">
        <f t="shared" si="463"/>
        <v>3612.01</v>
      </c>
      <c r="EX350">
        <v>348</v>
      </c>
      <c r="EY350">
        <v>1325.9</v>
      </c>
      <c r="EZ350">
        <f t="shared" si="486"/>
        <v>1.1205309134447681</v>
      </c>
      <c r="FA350">
        <f t="shared" si="487"/>
        <v>1445.3558947784059</v>
      </c>
      <c r="FB350">
        <f t="shared" si="464"/>
        <v>14269.71079730955</v>
      </c>
      <c r="HI350">
        <v>348</v>
      </c>
      <c r="HJ350">
        <v>2858</v>
      </c>
      <c r="HK350">
        <f t="shared" si="488"/>
        <v>1.2428571428571429</v>
      </c>
      <c r="HL350">
        <f t="shared" si="489"/>
        <v>2912.2404616842273</v>
      </c>
      <c r="HM350">
        <f t="shared" si="465"/>
        <v>2942.0276837181282</v>
      </c>
      <c r="IA350">
        <v>348</v>
      </c>
      <c r="IB350">
        <v>4</v>
      </c>
      <c r="IC350">
        <f t="shared" si="490"/>
        <v>0.53378482396581528</v>
      </c>
      <c r="ID350">
        <f t="shared" si="491"/>
        <v>0</v>
      </c>
      <c r="IE350">
        <f t="shared" si="466"/>
        <v>16</v>
      </c>
      <c r="IJ350">
        <v>348</v>
      </c>
      <c r="IK350">
        <v>-16.100000000000001</v>
      </c>
      <c r="IL350">
        <f t="shared" si="492"/>
        <v>0.48475559248182415</v>
      </c>
      <c r="IM350">
        <f t="shared" si="493"/>
        <v>0</v>
      </c>
      <c r="IN350">
        <f t="shared" si="467"/>
        <v>259.21000000000004</v>
      </c>
      <c r="KT350">
        <v>348</v>
      </c>
      <c r="KU350">
        <v>114.59019607843122</v>
      </c>
      <c r="KV350">
        <f t="shared" si="494"/>
        <v>0.72868192980655166</v>
      </c>
      <c r="KW350">
        <f t="shared" si="495"/>
        <v>0</v>
      </c>
      <c r="KX350">
        <f t="shared" si="468"/>
        <v>13130.913037293314</v>
      </c>
      <c r="LC350">
        <v>348</v>
      </c>
      <c r="LD350">
        <v>0</v>
      </c>
      <c r="LE350">
        <f t="shared" si="496"/>
        <v>0.37252910975449227</v>
      </c>
      <c r="LF350">
        <f t="shared" si="497"/>
        <v>0</v>
      </c>
      <c r="LG350">
        <f t="shared" si="469"/>
        <v>0</v>
      </c>
      <c r="LP350">
        <f t="shared" si="470"/>
        <v>0</v>
      </c>
      <c r="LY350">
        <f t="shared" si="471"/>
        <v>0</v>
      </c>
      <c r="MH350">
        <f t="shared" si="472"/>
        <v>0</v>
      </c>
      <c r="MQ350">
        <f t="shared" si="473"/>
        <v>0</v>
      </c>
      <c r="MZ350">
        <f t="shared" si="474"/>
        <v>0</v>
      </c>
      <c r="NI350">
        <f t="shared" si="475"/>
        <v>0</v>
      </c>
      <c r="NR350">
        <f t="shared" si="476"/>
        <v>0</v>
      </c>
      <c r="OA350">
        <f t="shared" si="477"/>
        <v>0</v>
      </c>
      <c r="OF350">
        <v>348</v>
      </c>
      <c r="OG350">
        <f>132-(136)</f>
        <v>-4</v>
      </c>
      <c r="OH350">
        <f t="shared" si="498"/>
        <v>0.4465345160157928</v>
      </c>
      <c r="OI350">
        <f t="shared" si="499"/>
        <v>0</v>
      </c>
      <c r="OJ350">
        <f t="shared" si="478"/>
        <v>16</v>
      </c>
      <c r="OO350">
        <v>348</v>
      </c>
      <c r="OP350">
        <v>0</v>
      </c>
      <c r="OQ350">
        <f t="shared" si="500"/>
        <v>0.46130152589723389</v>
      </c>
      <c r="OR350">
        <f t="shared" si="501"/>
        <v>0</v>
      </c>
      <c r="OS350">
        <f t="shared" si="479"/>
        <v>0</v>
      </c>
      <c r="PB350">
        <f t="shared" si="480"/>
        <v>0</v>
      </c>
      <c r="PK350">
        <f t="shared" si="481"/>
        <v>0</v>
      </c>
      <c r="QC350">
        <f t="shared" si="482"/>
        <v>0</v>
      </c>
      <c r="QL350">
        <f t="shared" si="483"/>
        <v>0</v>
      </c>
    </row>
    <row r="351" spans="109:454" x14ac:dyDescent="0.25">
      <c r="DE351">
        <v>349</v>
      </c>
      <c r="DF351">
        <v>60.1</v>
      </c>
      <c r="DG351">
        <f t="shared" si="484"/>
        <v>0.90476325761009146</v>
      </c>
      <c r="DH351">
        <f t="shared" si="485"/>
        <v>0</v>
      </c>
      <c r="DI351">
        <f t="shared" si="463"/>
        <v>3612.01</v>
      </c>
      <c r="EX351">
        <v>349</v>
      </c>
      <c r="EY351">
        <v>1375.9</v>
      </c>
      <c r="EZ351">
        <f t="shared" si="486"/>
        <v>1.1237508298627128</v>
      </c>
      <c r="FA351">
        <f t="shared" si="487"/>
        <v>1483.9677748543234</v>
      </c>
      <c r="FB351">
        <f t="shared" si="464"/>
        <v>11678.643961964703</v>
      </c>
      <c r="HI351">
        <v>349</v>
      </c>
      <c r="HJ351">
        <v>2908</v>
      </c>
      <c r="HK351">
        <f t="shared" si="488"/>
        <v>1.2464285714285714</v>
      </c>
      <c r="HL351">
        <f t="shared" si="489"/>
        <v>2955.0675272972308</v>
      </c>
      <c r="HM351">
        <f t="shared" si="465"/>
        <v>2215.3521258755623</v>
      </c>
      <c r="IA351">
        <v>349</v>
      </c>
      <c r="IB351">
        <v>0</v>
      </c>
      <c r="IC351">
        <f t="shared" si="490"/>
        <v>0.53531868840249863</v>
      </c>
      <c r="ID351">
        <f t="shared" si="491"/>
        <v>0</v>
      </c>
      <c r="IE351">
        <f t="shared" si="466"/>
        <v>0</v>
      </c>
      <c r="IJ351">
        <v>349</v>
      </c>
      <c r="IK351">
        <v>23.799999999999997</v>
      </c>
      <c r="IL351">
        <f t="shared" si="492"/>
        <v>0.4861485683222892</v>
      </c>
      <c r="IM351">
        <f t="shared" si="493"/>
        <v>0</v>
      </c>
      <c r="IN351">
        <f t="shared" si="467"/>
        <v>566.43999999999983</v>
      </c>
      <c r="KT351">
        <v>349</v>
      </c>
      <c r="KU351">
        <v>-29.209803921568778</v>
      </c>
      <c r="KV351">
        <f t="shared" si="494"/>
        <v>0.73077584339794976</v>
      </c>
      <c r="KW351">
        <f t="shared" si="495"/>
        <v>0</v>
      </c>
      <c r="KX351">
        <f t="shared" si="468"/>
        <v>853.21264513649476</v>
      </c>
      <c r="LC351">
        <v>349</v>
      </c>
      <c r="LD351">
        <v>4</v>
      </c>
      <c r="LE351">
        <f t="shared" si="496"/>
        <v>0.37359959570206264</v>
      </c>
      <c r="LF351">
        <f t="shared" si="497"/>
        <v>0</v>
      </c>
      <c r="LG351">
        <f t="shared" si="469"/>
        <v>16</v>
      </c>
      <c r="LP351">
        <f t="shared" si="470"/>
        <v>0</v>
      </c>
      <c r="LY351">
        <f t="shared" si="471"/>
        <v>0</v>
      </c>
      <c r="MH351">
        <f t="shared" si="472"/>
        <v>0</v>
      </c>
      <c r="MQ351">
        <f t="shared" si="473"/>
        <v>0</v>
      </c>
      <c r="MZ351">
        <f t="shared" si="474"/>
        <v>0</v>
      </c>
      <c r="NI351">
        <f t="shared" si="475"/>
        <v>0</v>
      </c>
      <c r="NR351">
        <f t="shared" si="476"/>
        <v>0</v>
      </c>
      <c r="OA351">
        <f t="shared" si="477"/>
        <v>0</v>
      </c>
      <c r="OF351">
        <v>349</v>
      </c>
      <c r="OG351">
        <f>128-(136)</f>
        <v>-8</v>
      </c>
      <c r="OH351">
        <f t="shared" si="498"/>
        <v>0.4478176611767577</v>
      </c>
      <c r="OI351">
        <f t="shared" si="499"/>
        <v>0</v>
      </c>
      <c r="OJ351">
        <f t="shared" si="478"/>
        <v>64</v>
      </c>
      <c r="OO351">
        <v>349</v>
      </c>
      <c r="OP351">
        <v>0</v>
      </c>
      <c r="OQ351">
        <f t="shared" si="500"/>
        <v>0.46262710499463977</v>
      </c>
      <c r="OR351">
        <f t="shared" si="501"/>
        <v>0</v>
      </c>
      <c r="OS351">
        <f t="shared" si="479"/>
        <v>0</v>
      </c>
      <c r="PB351">
        <f t="shared" si="480"/>
        <v>0</v>
      </c>
      <c r="PK351">
        <f t="shared" si="481"/>
        <v>0</v>
      </c>
      <c r="QC351">
        <f t="shared" si="482"/>
        <v>0</v>
      </c>
      <c r="QL351">
        <f t="shared" si="483"/>
        <v>0</v>
      </c>
    </row>
    <row r="352" spans="109:454" x14ac:dyDescent="0.25">
      <c r="DE352">
        <v>350</v>
      </c>
      <c r="DF352">
        <v>64.099999999999994</v>
      </c>
      <c r="DG352">
        <f t="shared" si="484"/>
        <v>0.90735570247430375</v>
      </c>
      <c r="DH352">
        <f t="shared" si="485"/>
        <v>0</v>
      </c>
      <c r="DI352">
        <f t="shared" si="463"/>
        <v>4108.8099999999995</v>
      </c>
      <c r="EX352">
        <v>350</v>
      </c>
      <c r="EY352">
        <v>1435.9</v>
      </c>
      <c r="EZ352">
        <f t="shared" si="486"/>
        <v>1.1269707462806575</v>
      </c>
      <c r="FA352">
        <f t="shared" si="487"/>
        <v>1522.5796549302411</v>
      </c>
      <c r="FB352">
        <f t="shared" si="464"/>
        <v>7513.3625788256504</v>
      </c>
      <c r="HI352">
        <v>350</v>
      </c>
      <c r="HJ352">
        <v>2928</v>
      </c>
      <c r="HK352">
        <f t="shared" si="488"/>
        <v>1.25</v>
      </c>
      <c r="HL352">
        <f t="shared" si="489"/>
        <v>2997.8945929102338</v>
      </c>
      <c r="HM352">
        <f t="shared" si="465"/>
        <v>4885.2541180873004</v>
      </c>
      <c r="IA352">
        <v>350</v>
      </c>
      <c r="IB352">
        <v>4</v>
      </c>
      <c r="IC352">
        <f t="shared" si="490"/>
        <v>0.5368525528391821</v>
      </c>
      <c r="ID352">
        <f t="shared" si="491"/>
        <v>0</v>
      </c>
      <c r="IE352">
        <f t="shared" si="466"/>
        <v>16</v>
      </c>
      <c r="IJ352">
        <v>350</v>
      </c>
      <c r="IK352">
        <v>0</v>
      </c>
      <c r="IL352">
        <f t="shared" si="492"/>
        <v>0.48754154416275419</v>
      </c>
      <c r="IM352">
        <f t="shared" si="493"/>
        <v>0</v>
      </c>
      <c r="IN352">
        <f t="shared" si="467"/>
        <v>0</v>
      </c>
      <c r="KT352">
        <v>350</v>
      </c>
      <c r="KU352">
        <v>-41.209803921568778</v>
      </c>
      <c r="KV352">
        <f t="shared" si="494"/>
        <v>0.73286975698934798</v>
      </c>
      <c r="KW352">
        <f t="shared" si="495"/>
        <v>0</v>
      </c>
      <c r="KX352">
        <f t="shared" si="468"/>
        <v>1698.2479392541454</v>
      </c>
      <c r="LC352">
        <v>350</v>
      </c>
      <c r="LD352">
        <v>24</v>
      </c>
      <c r="LE352">
        <f t="shared" si="496"/>
        <v>0.37467008164963306</v>
      </c>
      <c r="LF352">
        <f t="shared" si="497"/>
        <v>0</v>
      </c>
      <c r="LG352">
        <f t="shared" si="469"/>
        <v>576</v>
      </c>
      <c r="LP352">
        <f t="shared" si="470"/>
        <v>0</v>
      </c>
      <c r="LY352">
        <f t="shared" si="471"/>
        <v>0</v>
      </c>
      <c r="MH352">
        <f t="shared" si="472"/>
        <v>0</v>
      </c>
      <c r="MQ352">
        <f t="shared" si="473"/>
        <v>0</v>
      </c>
      <c r="MZ352">
        <f t="shared" si="474"/>
        <v>0</v>
      </c>
      <c r="NI352">
        <f t="shared" si="475"/>
        <v>0</v>
      </c>
      <c r="NR352">
        <f t="shared" si="476"/>
        <v>0</v>
      </c>
      <c r="OA352">
        <f t="shared" si="477"/>
        <v>0</v>
      </c>
      <c r="OF352">
        <v>350</v>
      </c>
      <c r="OG352">
        <f>128-(136)</f>
        <v>-8</v>
      </c>
      <c r="OH352">
        <f t="shared" si="498"/>
        <v>0.44910080633772265</v>
      </c>
      <c r="OI352">
        <f t="shared" si="499"/>
        <v>0</v>
      </c>
      <c r="OJ352">
        <f t="shared" si="478"/>
        <v>64</v>
      </c>
      <c r="OO352">
        <v>350</v>
      </c>
      <c r="OP352">
        <v>0</v>
      </c>
      <c r="OQ352">
        <f t="shared" si="500"/>
        <v>0.4639526840920456</v>
      </c>
      <c r="OR352">
        <f t="shared" si="501"/>
        <v>0</v>
      </c>
      <c r="OS352">
        <f t="shared" si="479"/>
        <v>0</v>
      </c>
      <c r="PB352">
        <f t="shared" si="480"/>
        <v>0</v>
      </c>
      <c r="PK352">
        <f t="shared" si="481"/>
        <v>0</v>
      </c>
      <c r="QC352">
        <f t="shared" si="482"/>
        <v>0</v>
      </c>
      <c r="QL352">
        <f t="shared" si="483"/>
        <v>0</v>
      </c>
    </row>
    <row r="353" spans="109:454" x14ac:dyDescent="0.25">
      <c r="DE353">
        <v>351</v>
      </c>
      <c r="DF353">
        <v>64.099999999999994</v>
      </c>
      <c r="DG353">
        <f t="shared" si="484"/>
        <v>0.90994814733851614</v>
      </c>
      <c r="DH353">
        <f t="shared" si="485"/>
        <v>0</v>
      </c>
      <c r="DI353">
        <f t="shared" si="463"/>
        <v>4108.8099999999995</v>
      </c>
      <c r="EX353">
        <v>351</v>
      </c>
      <c r="EY353">
        <v>1505.9</v>
      </c>
      <c r="EZ353">
        <f t="shared" si="486"/>
        <v>1.1301906626986022</v>
      </c>
      <c r="FA353">
        <f t="shared" si="487"/>
        <v>1561.1915350061588</v>
      </c>
      <c r="FB353">
        <f t="shared" si="464"/>
        <v>3057.1538433372743</v>
      </c>
      <c r="HI353">
        <v>351</v>
      </c>
      <c r="HJ353">
        <v>2948</v>
      </c>
      <c r="HK353">
        <f t="shared" si="488"/>
        <v>1.2535714285714286</v>
      </c>
      <c r="HL353">
        <f t="shared" si="489"/>
        <v>3040.7216585232372</v>
      </c>
      <c r="HM353">
        <f t="shared" si="465"/>
        <v>8597.3059592998125</v>
      </c>
      <c r="IA353">
        <v>351</v>
      </c>
      <c r="IB353">
        <v>0</v>
      </c>
      <c r="IC353">
        <f t="shared" si="490"/>
        <v>0.53838641727586545</v>
      </c>
      <c r="ID353">
        <f t="shared" si="491"/>
        <v>0</v>
      </c>
      <c r="IE353">
        <f t="shared" si="466"/>
        <v>0</v>
      </c>
      <c r="IJ353">
        <v>351</v>
      </c>
      <c r="IK353">
        <v>-16.100000000000001</v>
      </c>
      <c r="IL353">
        <f t="shared" si="492"/>
        <v>0.48893452000321919</v>
      </c>
      <c r="IM353">
        <f t="shared" si="493"/>
        <v>0</v>
      </c>
      <c r="IN353">
        <f t="shared" si="467"/>
        <v>259.21000000000004</v>
      </c>
      <c r="KT353">
        <v>351</v>
      </c>
      <c r="KU353">
        <v>2.5901960784312195</v>
      </c>
      <c r="KV353">
        <f t="shared" si="494"/>
        <v>0.73496367058074608</v>
      </c>
      <c r="KW353">
        <f t="shared" si="495"/>
        <v>0</v>
      </c>
      <c r="KX353">
        <f t="shared" si="468"/>
        <v>6.7091157247204682</v>
      </c>
      <c r="LC353">
        <v>351</v>
      </c>
      <c r="LD353">
        <v>16</v>
      </c>
      <c r="LE353">
        <f t="shared" si="496"/>
        <v>0.37574056759720342</v>
      </c>
      <c r="LF353">
        <f t="shared" si="497"/>
        <v>0</v>
      </c>
      <c r="LG353">
        <f t="shared" si="469"/>
        <v>256</v>
      </c>
      <c r="LP353">
        <f t="shared" si="470"/>
        <v>0</v>
      </c>
      <c r="LY353">
        <f t="shared" si="471"/>
        <v>0</v>
      </c>
      <c r="MH353">
        <f t="shared" si="472"/>
        <v>0</v>
      </c>
      <c r="MQ353">
        <f t="shared" si="473"/>
        <v>0</v>
      </c>
      <c r="MZ353">
        <f t="shared" si="474"/>
        <v>0</v>
      </c>
      <c r="NI353">
        <f t="shared" si="475"/>
        <v>0</v>
      </c>
      <c r="NR353">
        <f t="shared" si="476"/>
        <v>0</v>
      </c>
      <c r="OA353">
        <f t="shared" si="477"/>
        <v>0</v>
      </c>
      <c r="OF353">
        <v>351</v>
      </c>
      <c r="OG353">
        <f>132-(136)</f>
        <v>-4</v>
      </c>
      <c r="OH353">
        <f t="shared" si="498"/>
        <v>0.45038395149868754</v>
      </c>
      <c r="OI353">
        <f t="shared" si="499"/>
        <v>0</v>
      </c>
      <c r="OJ353">
        <f t="shared" si="478"/>
        <v>16</v>
      </c>
      <c r="OO353">
        <v>351</v>
      </c>
      <c r="OP353">
        <v>0</v>
      </c>
      <c r="OQ353">
        <f t="shared" si="500"/>
        <v>0.46527826318945142</v>
      </c>
      <c r="OR353">
        <f t="shared" si="501"/>
        <v>0</v>
      </c>
      <c r="OS353">
        <f t="shared" si="479"/>
        <v>0</v>
      </c>
      <c r="PB353">
        <f t="shared" si="480"/>
        <v>0</v>
      </c>
      <c r="PK353">
        <f t="shared" si="481"/>
        <v>0</v>
      </c>
      <c r="QC353">
        <f t="shared" si="482"/>
        <v>0</v>
      </c>
      <c r="QL353">
        <f t="shared" si="483"/>
        <v>0</v>
      </c>
    </row>
    <row r="354" spans="109:454" x14ac:dyDescent="0.25">
      <c r="DE354">
        <v>352</v>
      </c>
      <c r="DF354">
        <v>64.099999999999994</v>
      </c>
      <c r="DG354">
        <f t="shared" si="484"/>
        <v>0.91254059220272843</v>
      </c>
      <c r="DH354">
        <f t="shared" si="485"/>
        <v>0</v>
      </c>
      <c r="DI354">
        <f t="shared" si="463"/>
        <v>4108.8099999999995</v>
      </c>
      <c r="EX354">
        <v>352</v>
      </c>
      <c r="EY354">
        <v>1545.9</v>
      </c>
      <c r="EZ354">
        <f t="shared" si="486"/>
        <v>1.133410579116547</v>
      </c>
      <c r="FA354">
        <f t="shared" si="487"/>
        <v>1599.8034150820763</v>
      </c>
      <c r="FB354">
        <f t="shared" si="464"/>
        <v>2905.5781575106007</v>
      </c>
      <c r="HI354">
        <v>352</v>
      </c>
      <c r="HJ354">
        <v>2958</v>
      </c>
      <c r="HK354">
        <f t="shared" si="488"/>
        <v>1.2571428571428571</v>
      </c>
      <c r="HL354">
        <f t="shared" si="489"/>
        <v>3083.5487241362407</v>
      </c>
      <c r="HM354">
        <f t="shared" si="465"/>
        <v>15762.48213223787</v>
      </c>
      <c r="IA354">
        <v>352</v>
      </c>
      <c r="IB354">
        <v>4</v>
      </c>
      <c r="IC354">
        <f t="shared" si="490"/>
        <v>0.5399202817125488</v>
      </c>
      <c r="ID354">
        <f t="shared" si="491"/>
        <v>0</v>
      </c>
      <c r="IE354">
        <f t="shared" si="466"/>
        <v>16</v>
      </c>
      <c r="IJ354">
        <v>352</v>
      </c>
      <c r="IK354">
        <v>-4.1000000000000085</v>
      </c>
      <c r="IL354">
        <f t="shared" si="492"/>
        <v>0.49032749584368424</v>
      </c>
      <c r="IM354">
        <f t="shared" si="493"/>
        <v>0</v>
      </c>
      <c r="IN354">
        <f t="shared" si="467"/>
        <v>16.81000000000007</v>
      </c>
      <c r="KT354">
        <v>352</v>
      </c>
      <c r="KU354">
        <v>155.59019607843123</v>
      </c>
      <c r="KV354">
        <f t="shared" si="494"/>
        <v>0.73705758417214418</v>
      </c>
      <c r="KW354">
        <f t="shared" si="495"/>
        <v>0</v>
      </c>
      <c r="KX354">
        <f t="shared" si="468"/>
        <v>24208.309115724678</v>
      </c>
      <c r="LC354">
        <v>352</v>
      </c>
      <c r="LD354">
        <v>120</v>
      </c>
      <c r="LE354">
        <f t="shared" si="496"/>
        <v>0.37681105354477379</v>
      </c>
      <c r="LF354">
        <f t="shared" si="497"/>
        <v>0</v>
      </c>
      <c r="LG354">
        <f t="shared" si="469"/>
        <v>14400</v>
      </c>
      <c r="LP354">
        <f t="shared" si="470"/>
        <v>0</v>
      </c>
      <c r="LY354">
        <f t="shared" si="471"/>
        <v>0</v>
      </c>
      <c r="MH354">
        <f t="shared" si="472"/>
        <v>0</v>
      </c>
      <c r="MQ354">
        <f t="shared" si="473"/>
        <v>0</v>
      </c>
      <c r="MZ354">
        <f t="shared" si="474"/>
        <v>0</v>
      </c>
      <c r="NI354">
        <f t="shared" si="475"/>
        <v>0</v>
      </c>
      <c r="NR354">
        <f t="shared" si="476"/>
        <v>0</v>
      </c>
      <c r="OA354">
        <f t="shared" si="477"/>
        <v>0</v>
      </c>
      <c r="OF354">
        <v>352</v>
      </c>
      <c r="OG354">
        <f>124-(136)</f>
        <v>-12</v>
      </c>
      <c r="OH354">
        <f t="shared" si="498"/>
        <v>0.45166709665965249</v>
      </c>
      <c r="OI354">
        <f t="shared" si="499"/>
        <v>0</v>
      </c>
      <c r="OJ354">
        <f t="shared" si="478"/>
        <v>144</v>
      </c>
      <c r="OO354">
        <v>352</v>
      </c>
      <c r="OP354">
        <v>0</v>
      </c>
      <c r="OQ354">
        <f t="shared" si="500"/>
        <v>0.46660384228685725</v>
      </c>
      <c r="OR354">
        <f t="shared" si="501"/>
        <v>0</v>
      </c>
      <c r="OS354">
        <f t="shared" si="479"/>
        <v>0</v>
      </c>
      <c r="PB354">
        <f t="shared" si="480"/>
        <v>0</v>
      </c>
      <c r="PK354">
        <f t="shared" si="481"/>
        <v>0</v>
      </c>
      <c r="QC354">
        <f t="shared" si="482"/>
        <v>0</v>
      </c>
      <c r="QL354">
        <f t="shared" si="483"/>
        <v>0</v>
      </c>
    </row>
    <row r="355" spans="109:454" x14ac:dyDescent="0.25">
      <c r="DE355">
        <v>353</v>
      </c>
      <c r="DF355">
        <v>52.1</v>
      </c>
      <c r="DG355">
        <f t="shared" si="484"/>
        <v>0.91513303706694071</v>
      </c>
      <c r="DH355">
        <f t="shared" si="485"/>
        <v>0</v>
      </c>
      <c r="DI355">
        <f t="shared" si="463"/>
        <v>2714.4100000000003</v>
      </c>
      <c r="EX355">
        <v>353</v>
      </c>
      <c r="EY355">
        <v>1585.9</v>
      </c>
      <c r="EZ355">
        <f t="shared" si="486"/>
        <v>1.1366304955344917</v>
      </c>
      <c r="FA355">
        <f t="shared" si="487"/>
        <v>1638.415295157994</v>
      </c>
      <c r="FB355">
        <f t="shared" si="464"/>
        <v>2757.8562255312208</v>
      </c>
      <c r="HI355">
        <v>353</v>
      </c>
      <c r="HJ355">
        <v>2978</v>
      </c>
      <c r="HK355">
        <f t="shared" si="488"/>
        <v>1.2607142857142857</v>
      </c>
      <c r="HL355">
        <f t="shared" si="489"/>
        <v>3126.3757897492437</v>
      </c>
      <c r="HM355">
        <f t="shared" si="465"/>
        <v>22015.374983711779</v>
      </c>
      <c r="IA355">
        <v>353</v>
      </c>
      <c r="IB355">
        <v>0</v>
      </c>
      <c r="IC355">
        <f t="shared" si="490"/>
        <v>0.54145414614923215</v>
      </c>
      <c r="ID355">
        <f t="shared" si="491"/>
        <v>0</v>
      </c>
      <c r="IE355">
        <f t="shared" si="466"/>
        <v>0</v>
      </c>
      <c r="IJ355">
        <v>353</v>
      </c>
      <c r="IK355">
        <v>-12.100000000000009</v>
      </c>
      <c r="IL355">
        <f t="shared" si="492"/>
        <v>0.49172047168414923</v>
      </c>
      <c r="IM355">
        <f t="shared" si="493"/>
        <v>0</v>
      </c>
      <c r="IN355">
        <f t="shared" si="467"/>
        <v>146.4100000000002</v>
      </c>
      <c r="KT355">
        <v>353</v>
      </c>
      <c r="KU355">
        <v>-45.209803921568778</v>
      </c>
      <c r="KV355">
        <f t="shared" si="494"/>
        <v>0.73915149776354239</v>
      </c>
      <c r="KW355">
        <f t="shared" si="495"/>
        <v>0</v>
      </c>
      <c r="KX355">
        <f t="shared" si="468"/>
        <v>2043.9263706266956</v>
      </c>
      <c r="LC355">
        <v>353</v>
      </c>
      <c r="LD355">
        <v>4</v>
      </c>
      <c r="LE355">
        <f t="shared" si="496"/>
        <v>0.37788153949234415</v>
      </c>
      <c r="LF355">
        <f t="shared" si="497"/>
        <v>0</v>
      </c>
      <c r="LG355">
        <f t="shared" si="469"/>
        <v>16</v>
      </c>
      <c r="LP355">
        <f t="shared" si="470"/>
        <v>0</v>
      </c>
      <c r="LY355">
        <f t="shared" si="471"/>
        <v>0</v>
      </c>
      <c r="MH355">
        <f t="shared" si="472"/>
        <v>0</v>
      </c>
      <c r="MQ355">
        <f t="shared" si="473"/>
        <v>0</v>
      </c>
      <c r="MZ355">
        <f t="shared" si="474"/>
        <v>0</v>
      </c>
      <c r="NI355">
        <f t="shared" si="475"/>
        <v>0</v>
      </c>
      <c r="NR355">
        <f t="shared" si="476"/>
        <v>0</v>
      </c>
      <c r="OA355">
        <f t="shared" si="477"/>
        <v>0</v>
      </c>
      <c r="OF355">
        <v>353</v>
      </c>
      <c r="OG355">
        <f>136-(136)</f>
        <v>0</v>
      </c>
      <c r="OH355">
        <f t="shared" si="498"/>
        <v>0.45295024182061738</v>
      </c>
      <c r="OI355">
        <f t="shared" si="499"/>
        <v>0</v>
      </c>
      <c r="OJ355">
        <f t="shared" si="478"/>
        <v>0</v>
      </c>
      <c r="OO355">
        <v>353</v>
      </c>
      <c r="OP355">
        <v>0</v>
      </c>
      <c r="OQ355">
        <f t="shared" si="500"/>
        <v>0.46792942138426313</v>
      </c>
      <c r="OR355">
        <f t="shared" si="501"/>
        <v>0</v>
      </c>
      <c r="OS355">
        <f t="shared" si="479"/>
        <v>0</v>
      </c>
      <c r="PB355">
        <f t="shared" si="480"/>
        <v>0</v>
      </c>
      <c r="PK355">
        <f t="shared" si="481"/>
        <v>0</v>
      </c>
      <c r="QC355">
        <f t="shared" si="482"/>
        <v>0</v>
      </c>
      <c r="QL355">
        <f t="shared" si="483"/>
        <v>0</v>
      </c>
    </row>
    <row r="356" spans="109:454" x14ac:dyDescent="0.25">
      <c r="DE356">
        <v>354</v>
      </c>
      <c r="DF356">
        <v>56.1</v>
      </c>
      <c r="DG356">
        <f t="shared" si="484"/>
        <v>0.917725481931153</v>
      </c>
      <c r="DH356">
        <f t="shared" si="485"/>
        <v>0</v>
      </c>
      <c r="DI356">
        <f t="shared" si="463"/>
        <v>3147.21</v>
      </c>
      <c r="EX356">
        <v>354</v>
      </c>
      <c r="EY356">
        <v>1625.9</v>
      </c>
      <c r="EZ356">
        <f t="shared" si="486"/>
        <v>1.1398504119524364</v>
      </c>
      <c r="FA356">
        <f t="shared" si="487"/>
        <v>1677.0271752339117</v>
      </c>
      <c r="FB356">
        <f t="shared" si="464"/>
        <v>2613.9880473991097</v>
      </c>
      <c r="HI356">
        <v>354</v>
      </c>
      <c r="HJ356">
        <v>3028</v>
      </c>
      <c r="HK356">
        <f t="shared" si="488"/>
        <v>1.2642857142857142</v>
      </c>
      <c r="HL356">
        <f t="shared" si="489"/>
        <v>3169.2028553622472</v>
      </c>
      <c r="HM356">
        <f t="shared" si="465"/>
        <v>19938.2463624517</v>
      </c>
      <c r="IA356">
        <v>354</v>
      </c>
      <c r="IB356">
        <v>28</v>
      </c>
      <c r="IC356">
        <f t="shared" si="490"/>
        <v>0.54298801058591561</v>
      </c>
      <c r="ID356">
        <f t="shared" si="491"/>
        <v>0</v>
      </c>
      <c r="IE356">
        <f t="shared" si="466"/>
        <v>784</v>
      </c>
      <c r="IJ356">
        <v>354</v>
      </c>
      <c r="IK356">
        <v>187.8</v>
      </c>
      <c r="IL356">
        <f t="shared" si="492"/>
        <v>0.49311344752461422</v>
      </c>
      <c r="IM356">
        <f t="shared" si="493"/>
        <v>0</v>
      </c>
      <c r="IN356">
        <f t="shared" si="467"/>
        <v>35268.840000000004</v>
      </c>
      <c r="KT356">
        <v>354</v>
      </c>
      <c r="KU356">
        <v>-41.209803921568778</v>
      </c>
      <c r="KV356">
        <f t="shared" si="494"/>
        <v>0.74124541135494049</v>
      </c>
      <c r="KW356">
        <f t="shared" si="495"/>
        <v>0</v>
      </c>
      <c r="KX356">
        <f t="shared" si="468"/>
        <v>1698.2479392541454</v>
      </c>
      <c r="LC356">
        <v>354</v>
      </c>
      <c r="LD356">
        <v>13</v>
      </c>
      <c r="LE356">
        <f t="shared" si="496"/>
        <v>0.37895202543991457</v>
      </c>
      <c r="LF356">
        <f t="shared" si="497"/>
        <v>0</v>
      </c>
      <c r="LG356">
        <f t="shared" si="469"/>
        <v>169</v>
      </c>
      <c r="LP356">
        <f t="shared" si="470"/>
        <v>0</v>
      </c>
      <c r="LY356">
        <f t="shared" si="471"/>
        <v>0</v>
      </c>
      <c r="MH356">
        <f t="shared" si="472"/>
        <v>0</v>
      </c>
      <c r="MQ356">
        <f t="shared" si="473"/>
        <v>0</v>
      </c>
      <c r="MZ356">
        <f t="shared" si="474"/>
        <v>0</v>
      </c>
      <c r="NI356">
        <f t="shared" si="475"/>
        <v>0</v>
      </c>
      <c r="NR356">
        <f t="shared" si="476"/>
        <v>0</v>
      </c>
      <c r="OA356">
        <f t="shared" si="477"/>
        <v>0</v>
      </c>
      <c r="OF356">
        <v>354</v>
      </c>
      <c r="OG356">
        <f>128-(136)</f>
        <v>-8</v>
      </c>
      <c r="OH356">
        <f t="shared" si="498"/>
        <v>0.45423338698158233</v>
      </c>
      <c r="OI356">
        <f t="shared" si="499"/>
        <v>0</v>
      </c>
      <c r="OJ356">
        <f t="shared" si="478"/>
        <v>64</v>
      </c>
      <c r="OO356">
        <v>354</v>
      </c>
      <c r="OP356">
        <v>0</v>
      </c>
      <c r="OQ356">
        <f t="shared" si="500"/>
        <v>0.46925500048166896</v>
      </c>
      <c r="OR356">
        <f t="shared" si="501"/>
        <v>0</v>
      </c>
      <c r="OS356">
        <f t="shared" si="479"/>
        <v>0</v>
      </c>
      <c r="PB356">
        <f t="shared" si="480"/>
        <v>0</v>
      </c>
      <c r="PK356">
        <f t="shared" si="481"/>
        <v>0</v>
      </c>
      <c r="QC356">
        <f t="shared" si="482"/>
        <v>0</v>
      </c>
      <c r="QL356">
        <f t="shared" si="483"/>
        <v>0</v>
      </c>
    </row>
    <row r="357" spans="109:454" x14ac:dyDescent="0.25">
      <c r="DE357">
        <v>355</v>
      </c>
      <c r="DF357">
        <v>52.1</v>
      </c>
      <c r="DG357">
        <f t="shared" si="484"/>
        <v>0.92031792679536528</v>
      </c>
      <c r="DH357">
        <f t="shared" si="485"/>
        <v>0</v>
      </c>
      <c r="DI357">
        <f t="shared" si="463"/>
        <v>2714.4100000000003</v>
      </c>
      <c r="EX357">
        <v>355</v>
      </c>
      <c r="EY357">
        <v>1675.9</v>
      </c>
      <c r="EZ357">
        <f t="shared" si="486"/>
        <v>1.1430703283703811</v>
      </c>
      <c r="FA357">
        <f t="shared" si="487"/>
        <v>1715.6390553098292</v>
      </c>
      <c r="FB357">
        <f t="shared" si="464"/>
        <v>1579.1925169176607</v>
      </c>
      <c r="HI357">
        <v>355</v>
      </c>
      <c r="HJ357">
        <v>3048</v>
      </c>
      <c r="HK357">
        <f t="shared" si="488"/>
        <v>1.2678571428571428</v>
      </c>
      <c r="HL357">
        <f t="shared" si="489"/>
        <v>3212.0299209752507</v>
      </c>
      <c r="HM357">
        <f t="shared" si="465"/>
        <v>26905.814975146975</v>
      </c>
      <c r="IA357">
        <v>355</v>
      </c>
      <c r="IB357">
        <v>0</v>
      </c>
      <c r="IC357">
        <f t="shared" si="490"/>
        <v>0.54452187502259897</v>
      </c>
      <c r="ID357">
        <f t="shared" si="491"/>
        <v>0</v>
      </c>
      <c r="IE357">
        <f t="shared" si="466"/>
        <v>0</v>
      </c>
      <c r="IJ357">
        <v>355</v>
      </c>
      <c r="IK357">
        <v>4</v>
      </c>
      <c r="IL357">
        <f t="shared" si="492"/>
        <v>0.49450642336507927</v>
      </c>
      <c r="IM357">
        <f t="shared" si="493"/>
        <v>0</v>
      </c>
      <c r="IN357">
        <f t="shared" si="467"/>
        <v>16</v>
      </c>
      <c r="KT357">
        <v>355</v>
      </c>
      <c r="KU357">
        <v>-57.309803921568786</v>
      </c>
      <c r="KV357">
        <f t="shared" si="494"/>
        <v>0.74333932494633859</v>
      </c>
      <c r="KW357">
        <f t="shared" si="495"/>
        <v>0</v>
      </c>
      <c r="KX357">
        <f t="shared" si="468"/>
        <v>3284.4136255286612</v>
      </c>
      <c r="LC357">
        <v>355</v>
      </c>
      <c r="LD357">
        <v>-4</v>
      </c>
      <c r="LE357">
        <f t="shared" si="496"/>
        <v>0.38002251138748494</v>
      </c>
      <c r="LF357">
        <f t="shared" si="497"/>
        <v>0</v>
      </c>
      <c r="LG357">
        <f t="shared" si="469"/>
        <v>16</v>
      </c>
      <c r="LP357">
        <f t="shared" si="470"/>
        <v>0</v>
      </c>
      <c r="LY357">
        <f t="shared" si="471"/>
        <v>0</v>
      </c>
      <c r="MH357">
        <f t="shared" si="472"/>
        <v>0</v>
      </c>
      <c r="MQ357">
        <f t="shared" si="473"/>
        <v>0</v>
      </c>
      <c r="MZ357">
        <f t="shared" si="474"/>
        <v>0</v>
      </c>
      <c r="NI357">
        <f t="shared" si="475"/>
        <v>0</v>
      </c>
      <c r="NR357">
        <f t="shared" si="476"/>
        <v>0</v>
      </c>
      <c r="OA357">
        <f t="shared" si="477"/>
        <v>0</v>
      </c>
      <c r="OF357">
        <v>355</v>
      </c>
      <c r="OG357">
        <f>152-(136)</f>
        <v>16</v>
      </c>
      <c r="OH357">
        <f t="shared" si="498"/>
        <v>0.45551653214254723</v>
      </c>
      <c r="OI357">
        <f t="shared" si="499"/>
        <v>0</v>
      </c>
      <c r="OJ357">
        <f t="shared" si="478"/>
        <v>256</v>
      </c>
      <c r="OO357">
        <v>355</v>
      </c>
      <c r="OP357">
        <v>0</v>
      </c>
      <c r="OQ357">
        <f t="shared" si="500"/>
        <v>0.47058057957907479</v>
      </c>
      <c r="OR357">
        <f t="shared" si="501"/>
        <v>0</v>
      </c>
      <c r="OS357">
        <f t="shared" si="479"/>
        <v>0</v>
      </c>
      <c r="PB357">
        <f t="shared" si="480"/>
        <v>0</v>
      </c>
      <c r="PK357">
        <f t="shared" si="481"/>
        <v>0</v>
      </c>
      <c r="QC357">
        <f t="shared" si="482"/>
        <v>0</v>
      </c>
      <c r="QL357">
        <f t="shared" si="483"/>
        <v>0</v>
      </c>
    </row>
    <row r="358" spans="109:454" x14ac:dyDescent="0.25">
      <c r="DE358">
        <v>356</v>
      </c>
      <c r="DF358">
        <v>52.1</v>
      </c>
      <c r="DG358">
        <f t="shared" si="484"/>
        <v>0.92291037165957757</v>
      </c>
      <c r="DH358">
        <f t="shared" si="485"/>
        <v>0</v>
      </c>
      <c r="DI358">
        <f t="shared" si="463"/>
        <v>2714.4100000000003</v>
      </c>
      <c r="EX358">
        <v>356</v>
      </c>
      <c r="EY358">
        <v>1725.9</v>
      </c>
      <c r="EZ358">
        <f t="shared" si="486"/>
        <v>1.1462902447883259</v>
      </c>
      <c r="FA358">
        <f t="shared" si="487"/>
        <v>1754.250935385747</v>
      </c>
      <c r="FB358">
        <f t="shared" si="464"/>
        <v>803.77553724679456</v>
      </c>
      <c r="HI358">
        <v>356</v>
      </c>
      <c r="HJ358">
        <v>3108</v>
      </c>
      <c r="HK358">
        <f t="shared" si="488"/>
        <v>1.2714285714285714</v>
      </c>
      <c r="HL358">
        <f t="shared" si="489"/>
        <v>3254.8569865882541</v>
      </c>
      <c r="HM358">
        <f t="shared" si="465"/>
        <v>21566.974509782653</v>
      </c>
      <c r="IA358">
        <v>356</v>
      </c>
      <c r="IB358">
        <v>4</v>
      </c>
      <c r="IC358">
        <f t="shared" si="490"/>
        <v>0.54605573945928232</v>
      </c>
      <c r="ID358">
        <f t="shared" si="491"/>
        <v>0</v>
      </c>
      <c r="IE358">
        <f t="shared" si="466"/>
        <v>16</v>
      </c>
      <c r="IJ358">
        <v>356</v>
      </c>
      <c r="IK358">
        <v>-8.1000000000000085</v>
      </c>
      <c r="IL358">
        <f t="shared" si="492"/>
        <v>0.49589939920554427</v>
      </c>
      <c r="IM358">
        <f t="shared" si="493"/>
        <v>0</v>
      </c>
      <c r="IN358">
        <f t="shared" si="467"/>
        <v>65.610000000000142</v>
      </c>
      <c r="KT358">
        <v>356</v>
      </c>
      <c r="KU358">
        <v>26.590196078431219</v>
      </c>
      <c r="KV358">
        <f t="shared" si="494"/>
        <v>0.7454332385377368</v>
      </c>
      <c r="KW358">
        <f t="shared" si="495"/>
        <v>0</v>
      </c>
      <c r="KX358">
        <f t="shared" si="468"/>
        <v>707.03852748941904</v>
      </c>
      <c r="LC358">
        <v>356</v>
      </c>
      <c r="LD358">
        <v>0</v>
      </c>
      <c r="LE358">
        <f t="shared" si="496"/>
        <v>0.38109299733505531</v>
      </c>
      <c r="LF358">
        <f t="shared" si="497"/>
        <v>0</v>
      </c>
      <c r="LG358">
        <f t="shared" si="469"/>
        <v>0</v>
      </c>
      <c r="LP358">
        <f t="shared" si="470"/>
        <v>0</v>
      </c>
      <c r="LY358">
        <f t="shared" si="471"/>
        <v>0</v>
      </c>
      <c r="MH358">
        <f t="shared" si="472"/>
        <v>0</v>
      </c>
      <c r="MQ358">
        <f t="shared" si="473"/>
        <v>0</v>
      </c>
      <c r="MZ358">
        <f t="shared" si="474"/>
        <v>0</v>
      </c>
      <c r="NI358">
        <f t="shared" si="475"/>
        <v>0</v>
      </c>
      <c r="NR358">
        <f t="shared" si="476"/>
        <v>0</v>
      </c>
      <c r="OA358">
        <f t="shared" si="477"/>
        <v>0</v>
      </c>
      <c r="OF358">
        <v>356</v>
      </c>
      <c r="OG358">
        <f>184-(136)</f>
        <v>48</v>
      </c>
      <c r="OH358">
        <f t="shared" si="498"/>
        <v>0.45679967730351217</v>
      </c>
      <c r="OI358">
        <f t="shared" si="499"/>
        <v>0</v>
      </c>
      <c r="OJ358">
        <f t="shared" si="478"/>
        <v>2304</v>
      </c>
      <c r="OO358">
        <v>356</v>
      </c>
      <c r="OP358">
        <v>0</v>
      </c>
      <c r="OQ358">
        <f t="shared" si="500"/>
        <v>0.47190615867648067</v>
      </c>
      <c r="OR358">
        <f t="shared" si="501"/>
        <v>0</v>
      </c>
      <c r="OS358">
        <f t="shared" si="479"/>
        <v>0</v>
      </c>
      <c r="PB358">
        <f t="shared" si="480"/>
        <v>0</v>
      </c>
      <c r="PK358">
        <f t="shared" si="481"/>
        <v>0</v>
      </c>
      <c r="QC358">
        <f t="shared" si="482"/>
        <v>0</v>
      </c>
      <c r="QL358">
        <f t="shared" si="483"/>
        <v>0</v>
      </c>
    </row>
    <row r="359" spans="109:454" x14ac:dyDescent="0.25">
      <c r="DE359">
        <v>357</v>
      </c>
      <c r="DF359">
        <v>52.1</v>
      </c>
      <c r="DG359">
        <f t="shared" si="484"/>
        <v>0.92550281652378985</v>
      </c>
      <c r="DH359">
        <f t="shared" si="485"/>
        <v>0</v>
      </c>
      <c r="DI359">
        <f t="shared" si="463"/>
        <v>2714.4100000000003</v>
      </c>
      <c r="EX359">
        <v>357</v>
      </c>
      <c r="EY359">
        <v>1755.9</v>
      </c>
      <c r="EZ359">
        <f t="shared" si="486"/>
        <v>1.1495101612062706</v>
      </c>
      <c r="FA359">
        <f t="shared" si="487"/>
        <v>1792.8628154616645</v>
      </c>
      <c r="FB359">
        <f t="shared" si="464"/>
        <v>1366.2497268530551</v>
      </c>
      <c r="HI359">
        <v>357</v>
      </c>
      <c r="HJ359">
        <v>3108</v>
      </c>
      <c r="HK359">
        <f t="shared" si="488"/>
        <v>1.2749999999999999</v>
      </c>
      <c r="HL359">
        <f t="shared" si="489"/>
        <v>3297.6840522012571</v>
      </c>
      <c r="HM359">
        <f t="shared" si="465"/>
        <v>35980.039659489245</v>
      </c>
      <c r="IA359">
        <v>357</v>
      </c>
      <c r="IB359">
        <v>4</v>
      </c>
      <c r="IC359">
        <f t="shared" si="490"/>
        <v>0.54758960389596567</v>
      </c>
      <c r="ID359">
        <f t="shared" si="491"/>
        <v>0</v>
      </c>
      <c r="IE359">
        <f t="shared" si="466"/>
        <v>16</v>
      </c>
      <c r="IJ359">
        <v>357</v>
      </c>
      <c r="IK359">
        <v>35.799999999999997</v>
      </c>
      <c r="IL359">
        <f t="shared" si="492"/>
        <v>0.49729237504600926</v>
      </c>
      <c r="IM359">
        <f t="shared" si="493"/>
        <v>0</v>
      </c>
      <c r="IN359">
        <f t="shared" si="467"/>
        <v>1281.6399999999999</v>
      </c>
      <c r="KT359">
        <v>357</v>
      </c>
      <c r="KU359">
        <v>-29.209803921568778</v>
      </c>
      <c r="KV359">
        <f t="shared" si="494"/>
        <v>0.7475271521291349</v>
      </c>
      <c r="KW359">
        <f t="shared" si="495"/>
        <v>0</v>
      </c>
      <c r="KX359">
        <f t="shared" si="468"/>
        <v>853.21264513649476</v>
      </c>
      <c r="LC359">
        <v>357</v>
      </c>
      <c r="LD359">
        <v>33</v>
      </c>
      <c r="LE359">
        <f t="shared" si="496"/>
        <v>0.38216348328262567</v>
      </c>
      <c r="LF359">
        <f t="shared" si="497"/>
        <v>0</v>
      </c>
      <c r="LG359">
        <f t="shared" si="469"/>
        <v>1089</v>
      </c>
      <c r="LP359">
        <f t="shared" si="470"/>
        <v>0</v>
      </c>
      <c r="LY359">
        <f t="shared" si="471"/>
        <v>0</v>
      </c>
      <c r="MH359">
        <f t="shared" si="472"/>
        <v>0</v>
      </c>
      <c r="MQ359">
        <f t="shared" si="473"/>
        <v>0</v>
      </c>
      <c r="MZ359">
        <f t="shared" si="474"/>
        <v>0</v>
      </c>
      <c r="NI359">
        <f t="shared" si="475"/>
        <v>0</v>
      </c>
      <c r="NR359">
        <f t="shared" si="476"/>
        <v>0</v>
      </c>
      <c r="OA359">
        <f t="shared" si="477"/>
        <v>0</v>
      </c>
      <c r="OF359">
        <v>357</v>
      </c>
      <c r="OG359">
        <f>144-(136)</f>
        <v>8</v>
      </c>
      <c r="OH359">
        <f t="shared" si="498"/>
        <v>0.45808282246447707</v>
      </c>
      <c r="OI359">
        <f t="shared" si="499"/>
        <v>0</v>
      </c>
      <c r="OJ359">
        <f t="shared" si="478"/>
        <v>64</v>
      </c>
      <c r="OO359">
        <v>357</v>
      </c>
      <c r="OP359">
        <v>0</v>
      </c>
      <c r="OQ359">
        <f t="shared" si="500"/>
        <v>0.4732317377738865</v>
      </c>
      <c r="OR359">
        <f t="shared" si="501"/>
        <v>0</v>
      </c>
      <c r="OS359">
        <f t="shared" si="479"/>
        <v>0</v>
      </c>
      <c r="PB359">
        <f t="shared" si="480"/>
        <v>0</v>
      </c>
      <c r="PK359">
        <f t="shared" si="481"/>
        <v>0</v>
      </c>
      <c r="QC359">
        <f t="shared" si="482"/>
        <v>0</v>
      </c>
      <c r="QL359">
        <f t="shared" si="483"/>
        <v>0</v>
      </c>
    </row>
    <row r="360" spans="109:454" x14ac:dyDescent="0.25">
      <c r="DE360">
        <v>358</v>
      </c>
      <c r="DF360">
        <v>40.1</v>
      </c>
      <c r="DG360">
        <f t="shared" si="484"/>
        <v>0.92809526138800214</v>
      </c>
      <c r="DH360">
        <f t="shared" si="485"/>
        <v>0</v>
      </c>
      <c r="DI360">
        <f t="shared" si="463"/>
        <v>1608.0100000000002</v>
      </c>
      <c r="EX360">
        <v>358</v>
      </c>
      <c r="EY360">
        <v>1795.9</v>
      </c>
      <c r="EZ360">
        <f t="shared" si="486"/>
        <v>1.1527300776242153</v>
      </c>
      <c r="FA360">
        <f t="shared" si="487"/>
        <v>1831.4746955375822</v>
      </c>
      <c r="FB360">
        <f t="shared" si="464"/>
        <v>1265.5589625916639</v>
      </c>
      <c r="HI360">
        <v>358</v>
      </c>
      <c r="HJ360">
        <v>3178</v>
      </c>
      <c r="HK360">
        <f t="shared" si="488"/>
        <v>1.2785714285714285</v>
      </c>
      <c r="HL360">
        <f t="shared" si="489"/>
        <v>3340.5111178142606</v>
      </c>
      <c r="HM360">
        <f t="shared" si="465"/>
        <v>26409.863413240495</v>
      </c>
      <c r="IA360">
        <v>358</v>
      </c>
      <c r="IB360">
        <v>4</v>
      </c>
      <c r="IC360">
        <f t="shared" si="490"/>
        <v>0.54912346833264902</v>
      </c>
      <c r="ID360">
        <f t="shared" si="491"/>
        <v>0</v>
      </c>
      <c r="IE360">
        <f t="shared" si="466"/>
        <v>16</v>
      </c>
      <c r="IJ360">
        <v>358</v>
      </c>
      <c r="IK360">
        <v>92.8</v>
      </c>
      <c r="IL360">
        <f t="shared" si="492"/>
        <v>0.49868535088647431</v>
      </c>
      <c r="IM360">
        <f t="shared" si="493"/>
        <v>0</v>
      </c>
      <c r="IN360">
        <f t="shared" si="467"/>
        <v>8611.84</v>
      </c>
      <c r="KT360">
        <v>358</v>
      </c>
      <c r="KU360">
        <v>-49.209803921568778</v>
      </c>
      <c r="KV360">
        <f t="shared" si="494"/>
        <v>0.749621065720533</v>
      </c>
      <c r="KW360">
        <f t="shared" si="495"/>
        <v>0</v>
      </c>
      <c r="KX360">
        <f t="shared" si="468"/>
        <v>2421.6048019992459</v>
      </c>
      <c r="LC360">
        <v>358</v>
      </c>
      <c r="LD360">
        <v>33</v>
      </c>
      <c r="LE360">
        <f t="shared" si="496"/>
        <v>0.38323396923019609</v>
      </c>
      <c r="LF360">
        <f t="shared" si="497"/>
        <v>0</v>
      </c>
      <c r="LG360">
        <f t="shared" si="469"/>
        <v>1089</v>
      </c>
      <c r="LP360">
        <f t="shared" si="470"/>
        <v>0</v>
      </c>
      <c r="LY360">
        <f t="shared" si="471"/>
        <v>0</v>
      </c>
      <c r="MH360">
        <f t="shared" si="472"/>
        <v>0</v>
      </c>
      <c r="MQ360">
        <f t="shared" si="473"/>
        <v>0</v>
      </c>
      <c r="MZ360">
        <f t="shared" si="474"/>
        <v>0</v>
      </c>
      <c r="NI360">
        <f t="shared" si="475"/>
        <v>0</v>
      </c>
      <c r="NR360">
        <f t="shared" si="476"/>
        <v>0</v>
      </c>
      <c r="OA360">
        <f t="shared" si="477"/>
        <v>0</v>
      </c>
      <c r="OF360">
        <v>358</v>
      </c>
      <c r="OG360">
        <f>128-(136)</f>
        <v>-8</v>
      </c>
      <c r="OH360">
        <f t="shared" si="498"/>
        <v>0.45936596762544202</v>
      </c>
      <c r="OI360">
        <f t="shared" si="499"/>
        <v>0</v>
      </c>
      <c r="OJ360">
        <f t="shared" si="478"/>
        <v>64</v>
      </c>
      <c r="OO360">
        <v>358</v>
      </c>
      <c r="OP360">
        <v>0</v>
      </c>
      <c r="OQ360">
        <f t="shared" si="500"/>
        <v>0.47455731687129232</v>
      </c>
      <c r="OR360">
        <f t="shared" si="501"/>
        <v>0</v>
      </c>
      <c r="OS360">
        <f t="shared" si="479"/>
        <v>0</v>
      </c>
      <c r="PB360">
        <f t="shared" si="480"/>
        <v>0</v>
      </c>
      <c r="PK360">
        <f t="shared" si="481"/>
        <v>0</v>
      </c>
      <c r="QC360">
        <f t="shared" si="482"/>
        <v>0</v>
      </c>
      <c r="QL360">
        <f t="shared" si="483"/>
        <v>0</v>
      </c>
    </row>
    <row r="361" spans="109:454" x14ac:dyDescent="0.25">
      <c r="DE361">
        <v>359</v>
      </c>
      <c r="DF361">
        <v>40.1</v>
      </c>
      <c r="DG361">
        <f t="shared" si="484"/>
        <v>0.93068770625221442</v>
      </c>
      <c r="DH361">
        <f t="shared" si="485"/>
        <v>0</v>
      </c>
      <c r="DI361">
        <f t="shared" si="463"/>
        <v>1608.0100000000002</v>
      </c>
      <c r="EX361">
        <v>359</v>
      </c>
      <c r="EY361">
        <v>1825.9</v>
      </c>
      <c r="EZ361">
        <f t="shared" si="486"/>
        <v>1.15594999404216</v>
      </c>
      <c r="FA361">
        <f t="shared" si="487"/>
        <v>1870.0865756134999</v>
      </c>
      <c r="FB361">
        <f t="shared" si="464"/>
        <v>1952.4534644475375</v>
      </c>
      <c r="HI361">
        <v>359</v>
      </c>
      <c r="HJ361">
        <v>3248</v>
      </c>
      <c r="HK361">
        <f t="shared" si="488"/>
        <v>1.2821428571428573</v>
      </c>
      <c r="HL361">
        <f t="shared" si="489"/>
        <v>3383.3381834272641</v>
      </c>
      <c r="HM361">
        <f t="shared" si="465"/>
        <v>18316.42389339178</v>
      </c>
      <c r="IA361">
        <v>359</v>
      </c>
      <c r="IB361">
        <v>4</v>
      </c>
      <c r="IC361">
        <f t="shared" si="490"/>
        <v>0.55065733276933249</v>
      </c>
      <c r="ID361">
        <f t="shared" si="491"/>
        <v>0</v>
      </c>
      <c r="IE361">
        <f t="shared" si="466"/>
        <v>16</v>
      </c>
      <c r="IJ361">
        <v>359</v>
      </c>
      <c r="IK361">
        <v>20</v>
      </c>
      <c r="IL361">
        <f t="shared" si="492"/>
        <v>0.5000783267269393</v>
      </c>
      <c r="IM361">
        <f t="shared" si="493"/>
        <v>0</v>
      </c>
      <c r="IN361">
        <f t="shared" si="467"/>
        <v>400</v>
      </c>
      <c r="KT361">
        <v>359</v>
      </c>
      <c r="KU361">
        <v>18.590196078431219</v>
      </c>
      <c r="KV361">
        <f t="shared" si="494"/>
        <v>0.75171497931193121</v>
      </c>
      <c r="KW361">
        <f t="shared" si="495"/>
        <v>0</v>
      </c>
      <c r="KX361">
        <f t="shared" si="468"/>
        <v>345.59539023451947</v>
      </c>
      <c r="LC361">
        <v>359</v>
      </c>
      <c r="LD361">
        <v>48</v>
      </c>
      <c r="LE361">
        <f t="shared" si="496"/>
        <v>0.38430445517776646</v>
      </c>
      <c r="LF361">
        <f t="shared" si="497"/>
        <v>0</v>
      </c>
      <c r="LG361">
        <f t="shared" si="469"/>
        <v>2304</v>
      </c>
      <c r="LP361">
        <f t="shared" si="470"/>
        <v>0</v>
      </c>
      <c r="LY361">
        <f t="shared" si="471"/>
        <v>0</v>
      </c>
      <c r="MH361">
        <f t="shared" si="472"/>
        <v>0</v>
      </c>
      <c r="MQ361">
        <f t="shared" si="473"/>
        <v>0</v>
      </c>
      <c r="MZ361">
        <f t="shared" si="474"/>
        <v>0</v>
      </c>
      <c r="NI361">
        <f t="shared" si="475"/>
        <v>0</v>
      </c>
      <c r="NR361">
        <f t="shared" si="476"/>
        <v>0</v>
      </c>
      <c r="OA361">
        <f t="shared" si="477"/>
        <v>0</v>
      </c>
      <c r="OF361">
        <v>359</v>
      </c>
      <c r="OG361">
        <f>128-(136)</f>
        <v>-8</v>
      </c>
      <c r="OH361">
        <f t="shared" si="498"/>
        <v>0.46064911278640691</v>
      </c>
      <c r="OI361">
        <f t="shared" si="499"/>
        <v>0</v>
      </c>
      <c r="OJ361">
        <f t="shared" si="478"/>
        <v>64</v>
      </c>
      <c r="OO361">
        <v>359</v>
      </c>
      <c r="OP361">
        <v>0</v>
      </c>
      <c r="OQ361">
        <f t="shared" si="500"/>
        <v>0.47588289596869821</v>
      </c>
      <c r="OR361">
        <f t="shared" si="501"/>
        <v>0</v>
      </c>
      <c r="OS361">
        <f t="shared" si="479"/>
        <v>0</v>
      </c>
      <c r="PB361">
        <f t="shared" si="480"/>
        <v>0</v>
      </c>
      <c r="PK361">
        <f t="shared" si="481"/>
        <v>0</v>
      </c>
      <c r="QC361">
        <f t="shared" si="482"/>
        <v>0</v>
      </c>
      <c r="QL361">
        <f t="shared" si="483"/>
        <v>0</v>
      </c>
    </row>
    <row r="362" spans="109:454" x14ac:dyDescent="0.25">
      <c r="DE362">
        <v>360</v>
      </c>
      <c r="DF362">
        <v>44.1</v>
      </c>
      <c r="DG362">
        <f t="shared" si="484"/>
        <v>0.93328015111642681</v>
      </c>
      <c r="DH362">
        <f t="shared" si="485"/>
        <v>0</v>
      </c>
      <c r="DI362">
        <f t="shared" si="463"/>
        <v>1944.8100000000002</v>
      </c>
      <c r="EX362">
        <v>360</v>
      </c>
      <c r="EY362">
        <v>1895.9</v>
      </c>
      <c r="EZ362">
        <f t="shared" si="486"/>
        <v>1.1591699104601048</v>
      </c>
      <c r="FA362">
        <f t="shared" si="487"/>
        <v>1908.6984556894174</v>
      </c>
      <c r="FB362">
        <f t="shared" si="464"/>
        <v>163.80046803397866</v>
      </c>
      <c r="HI362">
        <v>360</v>
      </c>
      <c r="HJ362">
        <v>3498</v>
      </c>
      <c r="HK362">
        <f t="shared" si="488"/>
        <v>1.2857142857142858</v>
      </c>
      <c r="HL362">
        <f t="shared" si="489"/>
        <v>3426.1652490402676</v>
      </c>
      <c r="HM362">
        <f t="shared" si="465"/>
        <v>5160.2314454467814</v>
      </c>
      <c r="IA362">
        <v>360</v>
      </c>
      <c r="IB362">
        <v>4</v>
      </c>
      <c r="IC362">
        <f t="shared" si="490"/>
        <v>0.55219119720601584</v>
      </c>
      <c r="ID362">
        <f t="shared" si="491"/>
        <v>0</v>
      </c>
      <c r="IE362">
        <f t="shared" si="466"/>
        <v>16</v>
      </c>
      <c r="IJ362">
        <v>360</v>
      </c>
      <c r="IK362">
        <v>-8.1000000000000085</v>
      </c>
      <c r="IL362">
        <f t="shared" si="492"/>
        <v>0.50147130256740435</v>
      </c>
      <c r="IM362">
        <f t="shared" si="493"/>
        <v>0</v>
      </c>
      <c r="IN362">
        <f t="shared" si="467"/>
        <v>65.610000000000142</v>
      </c>
      <c r="KT362">
        <v>360</v>
      </c>
      <c r="KU362">
        <v>123.59019607843122</v>
      </c>
      <c r="KV362">
        <f t="shared" si="494"/>
        <v>0.75380889290332931</v>
      </c>
      <c r="KW362">
        <f t="shared" si="495"/>
        <v>0</v>
      </c>
      <c r="KX362">
        <f t="shared" si="468"/>
        <v>15274.536566705076</v>
      </c>
      <c r="LC362">
        <v>360</v>
      </c>
      <c r="LD362">
        <v>8</v>
      </c>
      <c r="LE362">
        <f t="shared" si="496"/>
        <v>0.38537494112533682</v>
      </c>
      <c r="LF362">
        <f t="shared" si="497"/>
        <v>0</v>
      </c>
      <c r="LG362">
        <f t="shared" si="469"/>
        <v>64</v>
      </c>
      <c r="LP362">
        <f t="shared" si="470"/>
        <v>0</v>
      </c>
      <c r="LY362">
        <f t="shared" si="471"/>
        <v>0</v>
      </c>
      <c r="MH362">
        <f t="shared" si="472"/>
        <v>0</v>
      </c>
      <c r="MQ362">
        <f t="shared" si="473"/>
        <v>0</v>
      </c>
      <c r="MZ362">
        <f t="shared" si="474"/>
        <v>0</v>
      </c>
      <c r="NI362">
        <f t="shared" si="475"/>
        <v>0</v>
      </c>
      <c r="NR362">
        <f t="shared" si="476"/>
        <v>0</v>
      </c>
      <c r="OA362">
        <f t="shared" si="477"/>
        <v>0</v>
      </c>
      <c r="OF362">
        <v>360</v>
      </c>
      <c r="OG362">
        <f>144-(136)</f>
        <v>8</v>
      </c>
      <c r="OH362">
        <f t="shared" si="498"/>
        <v>0.46193225794737186</v>
      </c>
      <c r="OI362">
        <f t="shared" si="499"/>
        <v>0</v>
      </c>
      <c r="OJ362">
        <f t="shared" si="478"/>
        <v>64</v>
      </c>
      <c r="OO362">
        <v>360</v>
      </c>
      <c r="OP362">
        <v>0</v>
      </c>
      <c r="OQ362">
        <f t="shared" si="500"/>
        <v>0.47720847506610403</v>
      </c>
      <c r="OR362">
        <f t="shared" si="501"/>
        <v>0</v>
      </c>
      <c r="OS362">
        <f t="shared" si="479"/>
        <v>0</v>
      </c>
      <c r="PB362">
        <f t="shared" si="480"/>
        <v>0</v>
      </c>
      <c r="PK362">
        <f t="shared" si="481"/>
        <v>0</v>
      </c>
      <c r="QC362">
        <f t="shared" si="482"/>
        <v>0</v>
      </c>
      <c r="QL362">
        <f t="shared" si="483"/>
        <v>0</v>
      </c>
    </row>
    <row r="363" spans="109:454" x14ac:dyDescent="0.25">
      <c r="DE363">
        <v>361</v>
      </c>
      <c r="DF363">
        <v>44.1</v>
      </c>
      <c r="DG363">
        <f t="shared" si="484"/>
        <v>0.9358725959806391</v>
      </c>
      <c r="DH363">
        <f t="shared" si="485"/>
        <v>0</v>
      </c>
      <c r="DI363">
        <f t="shared" si="463"/>
        <v>1944.8100000000002</v>
      </c>
      <c r="EX363">
        <v>361</v>
      </c>
      <c r="EY363">
        <v>1945.9</v>
      </c>
      <c r="EZ363">
        <f t="shared" si="486"/>
        <v>1.1623898268780495</v>
      </c>
      <c r="FA363">
        <f t="shared" si="487"/>
        <v>1947.3103357653351</v>
      </c>
      <c r="FB363">
        <f t="shared" si="464"/>
        <v>1.9890469709831973</v>
      </c>
      <c r="HI363">
        <v>361</v>
      </c>
      <c r="HJ363">
        <v>3528</v>
      </c>
      <c r="HK363">
        <f t="shared" si="488"/>
        <v>1.2892857142857144</v>
      </c>
      <c r="HL363">
        <f t="shared" si="489"/>
        <v>3468.9923146532706</v>
      </c>
      <c r="HM363">
        <f t="shared" si="465"/>
        <v>3481.9069299786274</v>
      </c>
      <c r="IA363">
        <v>361</v>
      </c>
      <c r="IB363">
        <v>4</v>
      </c>
      <c r="IC363">
        <f t="shared" si="490"/>
        <v>0.55372506164269919</v>
      </c>
      <c r="ID363">
        <f t="shared" si="491"/>
        <v>0</v>
      </c>
      <c r="IE363">
        <f t="shared" si="466"/>
        <v>16</v>
      </c>
      <c r="IJ363">
        <v>361</v>
      </c>
      <c r="IK363">
        <v>43.8</v>
      </c>
      <c r="IL363">
        <f t="shared" si="492"/>
        <v>0.50286427840786929</v>
      </c>
      <c r="IM363">
        <f t="shared" si="493"/>
        <v>0</v>
      </c>
      <c r="IN363">
        <f t="shared" si="467"/>
        <v>1918.4399999999998</v>
      </c>
      <c r="KT363">
        <v>361</v>
      </c>
      <c r="KU363">
        <v>-65.309803921568772</v>
      </c>
      <c r="KV363">
        <f t="shared" si="494"/>
        <v>0.75590280649472741</v>
      </c>
      <c r="KW363">
        <f t="shared" si="495"/>
        <v>0</v>
      </c>
      <c r="KX363">
        <f t="shared" si="468"/>
        <v>4265.3704882737602</v>
      </c>
      <c r="LC363">
        <v>361</v>
      </c>
      <c r="LD363">
        <v>16</v>
      </c>
      <c r="LE363">
        <f t="shared" si="496"/>
        <v>0.38644542707290724</v>
      </c>
      <c r="LF363">
        <f t="shared" si="497"/>
        <v>0</v>
      </c>
      <c r="LG363">
        <f t="shared" si="469"/>
        <v>256</v>
      </c>
      <c r="LP363">
        <f t="shared" si="470"/>
        <v>0</v>
      </c>
      <c r="LY363">
        <f t="shared" si="471"/>
        <v>0</v>
      </c>
      <c r="MH363">
        <f t="shared" si="472"/>
        <v>0</v>
      </c>
      <c r="MQ363">
        <f t="shared" si="473"/>
        <v>0</v>
      </c>
      <c r="MZ363">
        <f t="shared" si="474"/>
        <v>0</v>
      </c>
      <c r="NI363">
        <f t="shared" si="475"/>
        <v>0</v>
      </c>
      <c r="NR363">
        <f t="shared" si="476"/>
        <v>0</v>
      </c>
      <c r="OA363">
        <f t="shared" si="477"/>
        <v>0</v>
      </c>
      <c r="OF363">
        <v>361</v>
      </c>
      <c r="OG363">
        <f>124-(136)</f>
        <v>-12</v>
      </c>
      <c r="OH363">
        <f t="shared" si="498"/>
        <v>0.46321540310833675</v>
      </c>
      <c r="OI363">
        <f t="shared" si="499"/>
        <v>0</v>
      </c>
      <c r="OJ363">
        <f t="shared" si="478"/>
        <v>144</v>
      </c>
      <c r="OO363">
        <v>361</v>
      </c>
      <c r="OP363">
        <v>0</v>
      </c>
      <c r="OQ363">
        <f t="shared" si="500"/>
        <v>0.47853405416350986</v>
      </c>
      <c r="OR363">
        <f t="shared" si="501"/>
        <v>0</v>
      </c>
      <c r="OS363">
        <f t="shared" si="479"/>
        <v>0</v>
      </c>
      <c r="PB363">
        <f t="shared" si="480"/>
        <v>0</v>
      </c>
      <c r="PK363">
        <f t="shared" si="481"/>
        <v>0</v>
      </c>
      <c r="QC363">
        <f t="shared" si="482"/>
        <v>0</v>
      </c>
      <c r="QL363">
        <f t="shared" si="483"/>
        <v>0</v>
      </c>
    </row>
    <row r="364" spans="109:454" x14ac:dyDescent="0.25">
      <c r="DE364">
        <v>362</v>
      </c>
      <c r="DF364">
        <v>44.1</v>
      </c>
      <c r="DG364">
        <f t="shared" si="484"/>
        <v>0.93846504084485138</v>
      </c>
      <c r="DH364">
        <f t="shared" si="485"/>
        <v>0</v>
      </c>
      <c r="DI364">
        <f t="shared" si="463"/>
        <v>1944.8100000000002</v>
      </c>
      <c r="EX364">
        <v>362</v>
      </c>
      <c r="EY364">
        <v>1995.9</v>
      </c>
      <c r="EZ364">
        <f t="shared" si="486"/>
        <v>1.1656097432959942</v>
      </c>
      <c r="FA364">
        <f t="shared" si="487"/>
        <v>1985.9222158412529</v>
      </c>
      <c r="FB364">
        <f t="shared" si="464"/>
        <v>99.556176718547107</v>
      </c>
      <c r="HI364">
        <v>362</v>
      </c>
      <c r="HJ364">
        <v>3528</v>
      </c>
      <c r="HK364">
        <f t="shared" si="488"/>
        <v>1.2928571428571429</v>
      </c>
      <c r="HL364">
        <f t="shared" si="489"/>
        <v>3511.819380266274</v>
      </c>
      <c r="HM364">
        <f t="shared" si="465"/>
        <v>261.81245496744202</v>
      </c>
      <c r="IA364">
        <v>362</v>
      </c>
      <c r="IB364">
        <v>4</v>
      </c>
      <c r="IC364">
        <f t="shared" si="490"/>
        <v>0.55525892607938254</v>
      </c>
      <c r="ID364">
        <f t="shared" si="491"/>
        <v>0</v>
      </c>
      <c r="IE364">
        <f t="shared" si="466"/>
        <v>16</v>
      </c>
      <c r="IJ364">
        <v>362</v>
      </c>
      <c r="IK364">
        <v>115.8</v>
      </c>
      <c r="IL364">
        <f t="shared" si="492"/>
        <v>0.50425725424833434</v>
      </c>
      <c r="IM364">
        <f t="shared" si="493"/>
        <v>0</v>
      </c>
      <c r="IN364">
        <f t="shared" si="467"/>
        <v>13409.64</v>
      </c>
      <c r="KT364">
        <v>362</v>
      </c>
      <c r="KU364">
        <v>-25.409803921568781</v>
      </c>
      <c r="KV364">
        <f t="shared" si="494"/>
        <v>0.75799672008612562</v>
      </c>
      <c r="KW364">
        <f t="shared" si="495"/>
        <v>0</v>
      </c>
      <c r="KX364">
        <f t="shared" si="468"/>
        <v>645.65813533257221</v>
      </c>
      <c r="LC364">
        <v>362</v>
      </c>
      <c r="LD364">
        <v>48</v>
      </c>
      <c r="LE364">
        <f t="shared" si="496"/>
        <v>0.38751591302047761</v>
      </c>
      <c r="LF364">
        <f t="shared" si="497"/>
        <v>0</v>
      </c>
      <c r="LG364">
        <f t="shared" si="469"/>
        <v>2304</v>
      </c>
      <c r="LP364">
        <f t="shared" si="470"/>
        <v>0</v>
      </c>
      <c r="LY364">
        <f t="shared" si="471"/>
        <v>0</v>
      </c>
      <c r="MH364">
        <f t="shared" si="472"/>
        <v>0</v>
      </c>
      <c r="MQ364">
        <f t="shared" si="473"/>
        <v>0</v>
      </c>
      <c r="MZ364">
        <f t="shared" si="474"/>
        <v>0</v>
      </c>
      <c r="NI364">
        <f t="shared" si="475"/>
        <v>0</v>
      </c>
      <c r="NR364">
        <f t="shared" si="476"/>
        <v>0</v>
      </c>
      <c r="OA364">
        <f t="shared" si="477"/>
        <v>0</v>
      </c>
      <c r="OF364">
        <v>362</v>
      </c>
      <c r="OG364">
        <f>128-(136)</f>
        <v>-8</v>
      </c>
      <c r="OH364">
        <f t="shared" si="498"/>
        <v>0.4644985482693017</v>
      </c>
      <c r="OI364">
        <f t="shared" si="499"/>
        <v>0</v>
      </c>
      <c r="OJ364">
        <f t="shared" si="478"/>
        <v>64</v>
      </c>
      <c r="OO364">
        <v>362</v>
      </c>
      <c r="OP364">
        <v>0</v>
      </c>
      <c r="OQ364">
        <f t="shared" si="500"/>
        <v>0.47985963326091574</v>
      </c>
      <c r="OR364">
        <f t="shared" si="501"/>
        <v>0</v>
      </c>
      <c r="OS364">
        <f t="shared" si="479"/>
        <v>0</v>
      </c>
      <c r="PB364">
        <f t="shared" si="480"/>
        <v>0</v>
      </c>
      <c r="PK364">
        <f t="shared" si="481"/>
        <v>0</v>
      </c>
      <c r="QC364">
        <f t="shared" si="482"/>
        <v>0</v>
      </c>
      <c r="QL364">
        <f t="shared" si="483"/>
        <v>0</v>
      </c>
    </row>
    <row r="365" spans="109:454" x14ac:dyDescent="0.25">
      <c r="DE365">
        <v>363</v>
      </c>
      <c r="DF365">
        <v>36.1</v>
      </c>
      <c r="DG365">
        <f t="shared" si="484"/>
        <v>0.94105748570906367</v>
      </c>
      <c r="DH365">
        <f t="shared" si="485"/>
        <v>0</v>
      </c>
      <c r="DI365">
        <f t="shared" si="463"/>
        <v>1303.21</v>
      </c>
      <c r="EX365">
        <v>363</v>
      </c>
      <c r="EY365">
        <v>2045.9</v>
      </c>
      <c r="EZ365">
        <f t="shared" si="486"/>
        <v>1.1688296597139392</v>
      </c>
      <c r="FA365">
        <f t="shared" si="487"/>
        <v>2024.5340959171704</v>
      </c>
      <c r="FB365">
        <f t="shared" si="464"/>
        <v>456.50185727668008</v>
      </c>
      <c r="HI365">
        <v>363</v>
      </c>
      <c r="HJ365">
        <v>3558</v>
      </c>
      <c r="HK365">
        <f t="shared" si="488"/>
        <v>1.2964285714285715</v>
      </c>
      <c r="HL365">
        <f t="shared" si="489"/>
        <v>3554.6464458792775</v>
      </c>
      <c r="HM365">
        <f t="shared" si="465"/>
        <v>11.246325240614809</v>
      </c>
      <c r="IA365">
        <v>363</v>
      </c>
      <c r="IB365">
        <v>-8</v>
      </c>
      <c r="IC365">
        <f t="shared" si="490"/>
        <v>0.55679279051606601</v>
      </c>
      <c r="ID365">
        <f t="shared" si="491"/>
        <v>0</v>
      </c>
      <c r="IE365">
        <f t="shared" si="466"/>
        <v>64</v>
      </c>
      <c r="IJ365">
        <v>363</v>
      </c>
      <c r="IK365">
        <v>8</v>
      </c>
      <c r="IL365">
        <f t="shared" si="492"/>
        <v>0.50565023008879939</v>
      </c>
      <c r="IM365">
        <f t="shared" si="493"/>
        <v>0</v>
      </c>
      <c r="IN365">
        <f t="shared" si="467"/>
        <v>64</v>
      </c>
      <c r="KT365">
        <v>363</v>
      </c>
      <c r="KU365">
        <v>34.590196078431219</v>
      </c>
      <c r="KV365">
        <f t="shared" si="494"/>
        <v>0.76009063367752372</v>
      </c>
      <c r="KW365">
        <f t="shared" si="495"/>
        <v>0</v>
      </c>
      <c r="KX365">
        <f t="shared" si="468"/>
        <v>1196.4816647443186</v>
      </c>
      <c r="LC365">
        <v>363</v>
      </c>
      <c r="LD365">
        <v>-4</v>
      </c>
      <c r="LE365">
        <f t="shared" si="496"/>
        <v>0.38858639896804797</v>
      </c>
      <c r="LF365">
        <f t="shared" si="497"/>
        <v>0</v>
      </c>
      <c r="LG365">
        <f t="shared" si="469"/>
        <v>16</v>
      </c>
      <c r="LP365">
        <f t="shared" si="470"/>
        <v>0</v>
      </c>
      <c r="LY365">
        <f t="shared" si="471"/>
        <v>0</v>
      </c>
      <c r="MH365">
        <f t="shared" si="472"/>
        <v>0</v>
      </c>
      <c r="MQ365">
        <f t="shared" si="473"/>
        <v>0</v>
      </c>
      <c r="MZ365">
        <f t="shared" si="474"/>
        <v>0</v>
      </c>
      <c r="NI365">
        <f t="shared" si="475"/>
        <v>0</v>
      </c>
      <c r="NR365">
        <f t="shared" si="476"/>
        <v>0</v>
      </c>
      <c r="OA365">
        <f t="shared" si="477"/>
        <v>0</v>
      </c>
      <c r="OF365">
        <v>363</v>
      </c>
      <c r="OG365">
        <f>124-(136)</f>
        <v>-12</v>
      </c>
      <c r="OH365">
        <f t="shared" si="498"/>
        <v>0.4657816934302666</v>
      </c>
      <c r="OI365">
        <f t="shared" si="499"/>
        <v>0</v>
      </c>
      <c r="OJ365">
        <f t="shared" si="478"/>
        <v>144</v>
      </c>
      <c r="OO365">
        <v>363</v>
      </c>
      <c r="OP365">
        <v>0</v>
      </c>
      <c r="OQ365">
        <f t="shared" si="500"/>
        <v>0.48118521235832157</v>
      </c>
      <c r="OR365">
        <f t="shared" si="501"/>
        <v>0</v>
      </c>
      <c r="OS365">
        <f t="shared" si="479"/>
        <v>0</v>
      </c>
      <c r="PB365">
        <f t="shared" si="480"/>
        <v>0</v>
      </c>
      <c r="PK365">
        <f t="shared" si="481"/>
        <v>0</v>
      </c>
      <c r="QC365">
        <f t="shared" si="482"/>
        <v>0</v>
      </c>
      <c r="QL365">
        <f t="shared" si="483"/>
        <v>0</v>
      </c>
    </row>
    <row r="366" spans="109:454" x14ac:dyDescent="0.25">
      <c r="DE366">
        <v>364</v>
      </c>
      <c r="DF366">
        <v>56.1</v>
      </c>
      <c r="DG366">
        <f t="shared" si="484"/>
        <v>0.94364993057327595</v>
      </c>
      <c r="DH366">
        <f t="shared" si="485"/>
        <v>0</v>
      </c>
      <c r="DI366">
        <f t="shared" si="463"/>
        <v>3147.21</v>
      </c>
      <c r="EX366">
        <v>364</v>
      </c>
      <c r="EY366">
        <v>2105.9</v>
      </c>
      <c r="EZ366">
        <f t="shared" si="486"/>
        <v>1.1720495761318839</v>
      </c>
      <c r="FA366">
        <f t="shared" si="487"/>
        <v>2063.1459759930881</v>
      </c>
      <c r="FB366">
        <f t="shared" si="464"/>
        <v>1827.906568783608</v>
      </c>
      <c r="HI366">
        <v>364</v>
      </c>
      <c r="HJ366">
        <v>3658</v>
      </c>
      <c r="HK366">
        <f t="shared" si="488"/>
        <v>1.3</v>
      </c>
      <c r="HL366">
        <f t="shared" si="489"/>
        <v>3597.4735114922805</v>
      </c>
      <c r="HM366">
        <f t="shared" si="465"/>
        <v>3663.4558110750982</v>
      </c>
      <c r="IA366">
        <v>364</v>
      </c>
      <c r="IB366">
        <v>4</v>
      </c>
      <c r="IC366">
        <f t="shared" si="490"/>
        <v>0.55832665495274936</v>
      </c>
      <c r="ID366">
        <f t="shared" si="491"/>
        <v>0</v>
      </c>
      <c r="IE366">
        <f t="shared" si="466"/>
        <v>16</v>
      </c>
      <c r="IJ366">
        <v>364</v>
      </c>
      <c r="IK366">
        <v>-12.100000000000009</v>
      </c>
      <c r="IL366">
        <f t="shared" si="492"/>
        <v>0.50704320592926433</v>
      </c>
      <c r="IM366">
        <f t="shared" si="493"/>
        <v>0</v>
      </c>
      <c r="IN366">
        <f t="shared" si="467"/>
        <v>146.4100000000002</v>
      </c>
      <c r="KT366">
        <v>364</v>
      </c>
      <c r="KU366">
        <v>170.59019607843123</v>
      </c>
      <c r="KV366">
        <f t="shared" si="494"/>
        <v>0.76218454726892182</v>
      </c>
      <c r="KW366">
        <f t="shared" si="495"/>
        <v>0</v>
      </c>
      <c r="KX366">
        <f t="shared" si="468"/>
        <v>29101.014998077615</v>
      </c>
      <c r="LC366">
        <v>364</v>
      </c>
      <c r="LD366">
        <v>0</v>
      </c>
      <c r="LE366">
        <f t="shared" si="496"/>
        <v>0.38965688491561834</v>
      </c>
      <c r="LF366">
        <f t="shared" si="497"/>
        <v>0</v>
      </c>
      <c r="LG366">
        <f t="shared" si="469"/>
        <v>0</v>
      </c>
      <c r="LP366">
        <f t="shared" si="470"/>
        <v>0</v>
      </c>
      <c r="LY366">
        <f t="shared" si="471"/>
        <v>0</v>
      </c>
      <c r="MH366">
        <f t="shared" si="472"/>
        <v>0</v>
      </c>
      <c r="MQ366">
        <f t="shared" si="473"/>
        <v>0</v>
      </c>
      <c r="MZ366">
        <f t="shared" si="474"/>
        <v>0</v>
      </c>
      <c r="NI366">
        <f t="shared" si="475"/>
        <v>0</v>
      </c>
      <c r="NR366">
        <f t="shared" si="476"/>
        <v>0</v>
      </c>
      <c r="OA366">
        <f t="shared" si="477"/>
        <v>0</v>
      </c>
      <c r="OF366">
        <v>364</v>
      </c>
      <c r="OG366">
        <f>124-(136)</f>
        <v>-12</v>
      </c>
      <c r="OH366">
        <f t="shared" si="498"/>
        <v>0.46706483859123155</v>
      </c>
      <c r="OI366">
        <f t="shared" si="499"/>
        <v>0</v>
      </c>
      <c r="OJ366">
        <f t="shared" si="478"/>
        <v>144</v>
      </c>
      <c r="OO366">
        <v>364</v>
      </c>
      <c r="OP366">
        <v>0</v>
      </c>
      <c r="OQ366">
        <f t="shared" si="500"/>
        <v>0.48251079145572739</v>
      </c>
      <c r="OR366">
        <f t="shared" si="501"/>
        <v>0</v>
      </c>
      <c r="OS366">
        <f t="shared" si="479"/>
        <v>0</v>
      </c>
      <c r="PB366">
        <f t="shared" si="480"/>
        <v>0</v>
      </c>
      <c r="PK366">
        <f t="shared" si="481"/>
        <v>0</v>
      </c>
      <c r="QC366">
        <f t="shared" si="482"/>
        <v>0</v>
      </c>
      <c r="QL366">
        <f t="shared" si="483"/>
        <v>0</v>
      </c>
    </row>
    <row r="367" spans="109:454" x14ac:dyDescent="0.25">
      <c r="DE367">
        <v>365</v>
      </c>
      <c r="DF367">
        <v>60.1</v>
      </c>
      <c r="DG367">
        <f t="shared" si="484"/>
        <v>0.94624237543748824</v>
      </c>
      <c r="DH367">
        <f t="shared" si="485"/>
        <v>0</v>
      </c>
      <c r="DI367">
        <f t="shared" si="463"/>
        <v>3612.01</v>
      </c>
      <c r="EX367">
        <v>365</v>
      </c>
      <c r="EY367">
        <v>2145.9</v>
      </c>
      <c r="EZ367">
        <f t="shared" si="486"/>
        <v>1.1752694925498286</v>
      </c>
      <c r="FA367">
        <f t="shared" si="487"/>
        <v>2101.7578560690058</v>
      </c>
      <c r="FB367">
        <f t="shared" si="464"/>
        <v>1948.5288708246151</v>
      </c>
      <c r="HI367">
        <v>365</v>
      </c>
      <c r="HJ367">
        <v>3698</v>
      </c>
      <c r="HK367">
        <f t="shared" si="488"/>
        <v>1.3035714285714286</v>
      </c>
      <c r="HL367">
        <f t="shared" si="489"/>
        <v>3640.300577105284</v>
      </c>
      <c r="HM367">
        <f t="shared" si="465"/>
        <v>3329.223402383278</v>
      </c>
      <c r="IA367">
        <v>365</v>
      </c>
      <c r="IB367">
        <v>8</v>
      </c>
      <c r="IC367">
        <f t="shared" si="490"/>
        <v>0.55986051938943271</v>
      </c>
      <c r="ID367">
        <f t="shared" si="491"/>
        <v>0</v>
      </c>
      <c r="IE367">
        <f t="shared" si="466"/>
        <v>64</v>
      </c>
      <c r="IJ367">
        <v>365</v>
      </c>
      <c r="IK367">
        <v>31.799999999999997</v>
      </c>
      <c r="IL367">
        <f t="shared" si="492"/>
        <v>0.50843618176972938</v>
      </c>
      <c r="IM367">
        <f t="shared" si="493"/>
        <v>0</v>
      </c>
      <c r="IN367">
        <f t="shared" si="467"/>
        <v>1011.2399999999998</v>
      </c>
      <c r="KT367">
        <v>365</v>
      </c>
      <c r="KU367">
        <v>-65.309803921568772</v>
      </c>
      <c r="KV367">
        <f t="shared" si="494"/>
        <v>0.76427846086032003</v>
      </c>
      <c r="KW367">
        <f t="shared" si="495"/>
        <v>0</v>
      </c>
      <c r="KX367">
        <f t="shared" si="468"/>
        <v>4265.3704882737602</v>
      </c>
      <c r="LC367">
        <v>365</v>
      </c>
      <c r="LD367">
        <v>13</v>
      </c>
      <c r="LE367">
        <f t="shared" si="496"/>
        <v>0.39072737086318876</v>
      </c>
      <c r="LF367">
        <f t="shared" si="497"/>
        <v>0</v>
      </c>
      <c r="LG367">
        <f t="shared" si="469"/>
        <v>169</v>
      </c>
      <c r="LP367">
        <f t="shared" si="470"/>
        <v>0</v>
      </c>
      <c r="LY367">
        <f t="shared" si="471"/>
        <v>0</v>
      </c>
      <c r="MH367">
        <f t="shared" si="472"/>
        <v>0</v>
      </c>
      <c r="MQ367">
        <f t="shared" si="473"/>
        <v>0</v>
      </c>
      <c r="MZ367">
        <f t="shared" si="474"/>
        <v>0</v>
      </c>
      <c r="NI367">
        <f t="shared" si="475"/>
        <v>0</v>
      </c>
      <c r="NR367">
        <f t="shared" si="476"/>
        <v>0</v>
      </c>
      <c r="OA367">
        <f t="shared" si="477"/>
        <v>0</v>
      </c>
      <c r="OF367">
        <v>365</v>
      </c>
      <c r="OG367">
        <f>128-(136)</f>
        <v>-8</v>
      </c>
      <c r="OH367">
        <f t="shared" si="498"/>
        <v>0.46834798375219644</v>
      </c>
      <c r="OI367">
        <f t="shared" si="499"/>
        <v>0</v>
      </c>
      <c r="OJ367">
        <f t="shared" si="478"/>
        <v>64</v>
      </c>
      <c r="OO367">
        <v>365</v>
      </c>
      <c r="OP367">
        <v>0</v>
      </c>
      <c r="OQ367">
        <f t="shared" si="500"/>
        <v>0.48383637055313328</v>
      </c>
      <c r="OR367">
        <f t="shared" si="501"/>
        <v>0</v>
      </c>
      <c r="OS367">
        <f t="shared" si="479"/>
        <v>0</v>
      </c>
      <c r="PB367">
        <f t="shared" si="480"/>
        <v>0</v>
      </c>
      <c r="PK367">
        <f t="shared" si="481"/>
        <v>0</v>
      </c>
      <c r="QC367">
        <f t="shared" si="482"/>
        <v>0</v>
      </c>
      <c r="QL367">
        <f t="shared" si="483"/>
        <v>0</v>
      </c>
    </row>
    <row r="368" spans="109:454" x14ac:dyDescent="0.25">
      <c r="DE368">
        <v>366</v>
      </c>
      <c r="DF368">
        <v>56.1</v>
      </c>
      <c r="DG368">
        <f t="shared" si="484"/>
        <v>0.94883482030170052</v>
      </c>
      <c r="DH368">
        <f t="shared" si="485"/>
        <v>0</v>
      </c>
      <c r="DI368">
        <f t="shared" si="463"/>
        <v>3147.21</v>
      </c>
      <c r="EX368">
        <v>366</v>
      </c>
      <c r="EY368">
        <v>2195.9</v>
      </c>
      <c r="EZ368">
        <f t="shared" si="486"/>
        <v>1.1784894089677733</v>
      </c>
      <c r="FA368">
        <f t="shared" si="487"/>
        <v>2140.3697361449235</v>
      </c>
      <c r="FB368">
        <f t="shared" si="464"/>
        <v>3083.6102038144218</v>
      </c>
      <c r="HI368">
        <v>366</v>
      </c>
      <c r="HJ368">
        <v>3698</v>
      </c>
      <c r="HK368">
        <f t="shared" si="488"/>
        <v>1.3071428571428572</v>
      </c>
      <c r="HL368">
        <f t="shared" si="489"/>
        <v>3683.1276427182875</v>
      </c>
      <c r="HM368">
        <f t="shared" si="465"/>
        <v>221.18701111490796</v>
      </c>
      <c r="IA368">
        <v>366</v>
      </c>
      <c r="IB368">
        <v>4</v>
      </c>
      <c r="IC368">
        <f t="shared" si="490"/>
        <v>0.56139438382611606</v>
      </c>
      <c r="ID368">
        <f t="shared" si="491"/>
        <v>0</v>
      </c>
      <c r="IE368">
        <f t="shared" si="466"/>
        <v>16</v>
      </c>
      <c r="IJ368">
        <v>366</v>
      </c>
      <c r="IK368">
        <v>155.80000000000001</v>
      </c>
      <c r="IL368">
        <f t="shared" si="492"/>
        <v>0.50982915761019443</v>
      </c>
      <c r="IM368">
        <f t="shared" si="493"/>
        <v>0</v>
      </c>
      <c r="IN368">
        <f t="shared" si="467"/>
        <v>24273.640000000003</v>
      </c>
      <c r="KT368">
        <v>366</v>
      </c>
      <c r="KU368">
        <v>-65.309803921568772</v>
      </c>
      <c r="KV368">
        <f t="shared" si="494"/>
        <v>0.76637237445171813</v>
      </c>
      <c r="KW368">
        <f t="shared" si="495"/>
        <v>0</v>
      </c>
      <c r="KX368">
        <f t="shared" si="468"/>
        <v>4265.3704882737602</v>
      </c>
      <c r="LC368">
        <v>366</v>
      </c>
      <c r="LD368">
        <v>4</v>
      </c>
      <c r="LE368">
        <f t="shared" si="496"/>
        <v>0.39179785681075913</v>
      </c>
      <c r="LF368">
        <f t="shared" si="497"/>
        <v>0</v>
      </c>
      <c r="LG368">
        <f t="shared" si="469"/>
        <v>16</v>
      </c>
      <c r="LP368">
        <f t="shared" si="470"/>
        <v>0</v>
      </c>
      <c r="LY368">
        <f t="shared" si="471"/>
        <v>0</v>
      </c>
      <c r="MH368">
        <f t="shared" si="472"/>
        <v>0</v>
      </c>
      <c r="MQ368">
        <f t="shared" si="473"/>
        <v>0</v>
      </c>
      <c r="MZ368">
        <f t="shared" si="474"/>
        <v>0</v>
      </c>
      <c r="NI368">
        <f t="shared" si="475"/>
        <v>0</v>
      </c>
      <c r="NR368">
        <f t="shared" si="476"/>
        <v>0</v>
      </c>
      <c r="OA368">
        <f t="shared" si="477"/>
        <v>0</v>
      </c>
      <c r="OF368">
        <v>366</v>
      </c>
      <c r="OG368">
        <f>128-(136)</f>
        <v>-8</v>
      </c>
      <c r="OH368">
        <f t="shared" si="498"/>
        <v>0.46963112891316139</v>
      </c>
      <c r="OI368">
        <f t="shared" si="499"/>
        <v>0</v>
      </c>
      <c r="OJ368">
        <f t="shared" si="478"/>
        <v>64</v>
      </c>
      <c r="OO368">
        <v>366</v>
      </c>
      <c r="OP368">
        <v>0</v>
      </c>
      <c r="OQ368">
        <f t="shared" si="500"/>
        <v>0.4851619496505391</v>
      </c>
      <c r="OR368">
        <f t="shared" si="501"/>
        <v>0</v>
      </c>
      <c r="OS368">
        <f t="shared" si="479"/>
        <v>0</v>
      </c>
      <c r="PB368">
        <f t="shared" si="480"/>
        <v>0</v>
      </c>
      <c r="PK368">
        <f t="shared" si="481"/>
        <v>0</v>
      </c>
      <c r="QC368">
        <f t="shared" si="482"/>
        <v>0</v>
      </c>
      <c r="QL368">
        <f t="shared" si="483"/>
        <v>0</v>
      </c>
    </row>
    <row r="369" spans="109:454" x14ac:dyDescent="0.25">
      <c r="DE369">
        <v>367</v>
      </c>
      <c r="DF369">
        <v>64.099999999999994</v>
      </c>
      <c r="DG369">
        <f t="shared" si="484"/>
        <v>0.95142726516591281</v>
      </c>
      <c r="DH369">
        <f t="shared" si="485"/>
        <v>0</v>
      </c>
      <c r="DI369">
        <f t="shared" si="463"/>
        <v>4108.8099999999995</v>
      </c>
      <c r="EX369">
        <v>367</v>
      </c>
      <c r="EY369">
        <v>2245.9</v>
      </c>
      <c r="EZ369">
        <f t="shared" si="486"/>
        <v>1.181709325385718</v>
      </c>
      <c r="FA369">
        <f t="shared" si="487"/>
        <v>2178.9816162208413</v>
      </c>
      <c r="FB369">
        <f t="shared" si="464"/>
        <v>4478.0700876147876</v>
      </c>
      <c r="HI369">
        <v>367</v>
      </c>
      <c r="HJ369">
        <v>3728</v>
      </c>
      <c r="HK369">
        <f t="shared" si="488"/>
        <v>1.3107142857142857</v>
      </c>
      <c r="HL369">
        <f t="shared" si="489"/>
        <v>3725.9547083312909</v>
      </c>
      <c r="HM369">
        <f t="shared" si="465"/>
        <v>4.1832180100907292</v>
      </c>
      <c r="IA369">
        <v>367</v>
      </c>
      <c r="IB369">
        <v>0</v>
      </c>
      <c r="IC369">
        <f t="shared" si="490"/>
        <v>0.56292824826279952</v>
      </c>
      <c r="ID369">
        <f t="shared" si="491"/>
        <v>0</v>
      </c>
      <c r="IE369">
        <f t="shared" si="466"/>
        <v>0</v>
      </c>
      <c r="IJ369">
        <v>367</v>
      </c>
      <c r="IK369">
        <v>-40.1</v>
      </c>
      <c r="IL369">
        <f t="shared" si="492"/>
        <v>0.51122213345065937</v>
      </c>
      <c r="IM369">
        <f t="shared" si="493"/>
        <v>0</v>
      </c>
      <c r="IN369">
        <f t="shared" si="467"/>
        <v>1608.0100000000002</v>
      </c>
      <c r="KT369">
        <v>367</v>
      </c>
      <c r="KU369">
        <v>22.590196078431219</v>
      </c>
      <c r="KV369">
        <f t="shared" si="494"/>
        <v>0.76846628804311623</v>
      </c>
      <c r="KW369">
        <f t="shared" si="495"/>
        <v>0</v>
      </c>
      <c r="KX369">
        <f t="shared" si="468"/>
        <v>510.31695886196923</v>
      </c>
      <c r="LC369">
        <v>367</v>
      </c>
      <c r="LD369">
        <v>4</v>
      </c>
      <c r="LE369">
        <f t="shared" si="496"/>
        <v>0.39286834275832949</v>
      </c>
      <c r="LF369">
        <f t="shared" si="497"/>
        <v>0</v>
      </c>
      <c r="LG369">
        <f t="shared" si="469"/>
        <v>16</v>
      </c>
      <c r="LP369">
        <f t="shared" si="470"/>
        <v>0</v>
      </c>
      <c r="LY369">
        <f t="shared" si="471"/>
        <v>0</v>
      </c>
      <c r="MH369">
        <f t="shared" si="472"/>
        <v>0</v>
      </c>
      <c r="MQ369">
        <f t="shared" si="473"/>
        <v>0</v>
      </c>
      <c r="MZ369">
        <f t="shared" si="474"/>
        <v>0</v>
      </c>
      <c r="NI369">
        <f t="shared" si="475"/>
        <v>0</v>
      </c>
      <c r="NR369">
        <f t="shared" si="476"/>
        <v>0</v>
      </c>
      <c r="OA369">
        <f t="shared" si="477"/>
        <v>0</v>
      </c>
      <c r="OF369">
        <v>367</v>
      </c>
      <c r="OG369">
        <f>128-(136)</f>
        <v>-8</v>
      </c>
      <c r="OH369">
        <f t="shared" si="498"/>
        <v>0.47091427407412628</v>
      </c>
      <c r="OI369">
        <f t="shared" si="499"/>
        <v>0</v>
      </c>
      <c r="OJ369">
        <f t="shared" si="478"/>
        <v>64</v>
      </c>
      <c r="OO369">
        <v>367</v>
      </c>
      <c r="OP369">
        <v>0</v>
      </c>
      <c r="OQ369">
        <f t="shared" si="500"/>
        <v>0.48648752874794493</v>
      </c>
      <c r="OR369">
        <f t="shared" si="501"/>
        <v>0</v>
      </c>
      <c r="OS369">
        <f t="shared" si="479"/>
        <v>0</v>
      </c>
      <c r="PB369">
        <f t="shared" si="480"/>
        <v>0</v>
      </c>
      <c r="PK369">
        <f t="shared" si="481"/>
        <v>0</v>
      </c>
      <c r="QC369">
        <f t="shared" si="482"/>
        <v>0</v>
      </c>
      <c r="QL369">
        <f t="shared" si="483"/>
        <v>0</v>
      </c>
    </row>
    <row r="370" spans="109:454" x14ac:dyDescent="0.25">
      <c r="DE370">
        <v>368</v>
      </c>
      <c r="DF370">
        <v>64.099999999999994</v>
      </c>
      <c r="DG370">
        <f t="shared" si="484"/>
        <v>0.95401971003012509</v>
      </c>
      <c r="DH370">
        <f t="shared" si="485"/>
        <v>0</v>
      </c>
      <c r="DI370">
        <f t="shared" si="463"/>
        <v>4108.8099999999995</v>
      </c>
      <c r="EX370">
        <v>368</v>
      </c>
      <c r="EY370">
        <v>2305.9</v>
      </c>
      <c r="EZ370">
        <f t="shared" si="486"/>
        <v>1.1849292418036628</v>
      </c>
      <c r="FA370">
        <f t="shared" si="487"/>
        <v>2217.5934962967585</v>
      </c>
      <c r="FB370">
        <f t="shared" si="464"/>
        <v>7798.0385962906157</v>
      </c>
      <c r="HI370">
        <v>368</v>
      </c>
      <c r="HJ370">
        <v>3798</v>
      </c>
      <c r="HK370">
        <f t="shared" si="488"/>
        <v>1.3142857142857143</v>
      </c>
      <c r="HL370">
        <f t="shared" si="489"/>
        <v>3768.7817739442939</v>
      </c>
      <c r="HM370">
        <f t="shared" si="465"/>
        <v>853.70473384234015</v>
      </c>
      <c r="IA370">
        <v>368</v>
      </c>
      <c r="IB370">
        <v>0</v>
      </c>
      <c r="IC370">
        <f t="shared" si="490"/>
        <v>0.56446211269948288</v>
      </c>
      <c r="ID370">
        <f t="shared" si="491"/>
        <v>0</v>
      </c>
      <c r="IE370">
        <f t="shared" si="466"/>
        <v>0</v>
      </c>
      <c r="IJ370">
        <v>368</v>
      </c>
      <c r="IK370">
        <v>-8.1000000000000085</v>
      </c>
      <c r="IL370">
        <f t="shared" si="492"/>
        <v>0.51261510929112442</v>
      </c>
      <c r="IM370">
        <f t="shared" si="493"/>
        <v>0</v>
      </c>
      <c r="IN370">
        <f t="shared" si="467"/>
        <v>65.610000000000142</v>
      </c>
      <c r="KT370">
        <v>368</v>
      </c>
      <c r="KU370">
        <v>51.590196078431219</v>
      </c>
      <c r="KV370">
        <f t="shared" si="494"/>
        <v>0.77056020163451444</v>
      </c>
      <c r="KW370">
        <f t="shared" si="495"/>
        <v>0</v>
      </c>
      <c r="KX370">
        <f t="shared" si="468"/>
        <v>2661.5483314109802</v>
      </c>
      <c r="LC370">
        <v>368</v>
      </c>
      <c r="LD370">
        <v>0</v>
      </c>
      <c r="LE370">
        <f t="shared" si="496"/>
        <v>0.39393882870589986</v>
      </c>
      <c r="LF370">
        <f t="shared" si="497"/>
        <v>0</v>
      </c>
      <c r="LG370">
        <f t="shared" si="469"/>
        <v>0</v>
      </c>
      <c r="LP370">
        <f t="shared" si="470"/>
        <v>0</v>
      </c>
      <c r="LY370">
        <f t="shared" si="471"/>
        <v>0</v>
      </c>
      <c r="MH370">
        <f t="shared" si="472"/>
        <v>0</v>
      </c>
      <c r="MQ370">
        <f t="shared" si="473"/>
        <v>0</v>
      </c>
      <c r="MZ370">
        <f t="shared" si="474"/>
        <v>0</v>
      </c>
      <c r="NI370">
        <f t="shared" si="475"/>
        <v>0</v>
      </c>
      <c r="NR370">
        <f t="shared" si="476"/>
        <v>0</v>
      </c>
      <c r="OA370">
        <f t="shared" si="477"/>
        <v>0</v>
      </c>
      <c r="OF370">
        <v>368</v>
      </c>
      <c r="OG370">
        <f>128-(136)</f>
        <v>-8</v>
      </c>
      <c r="OH370">
        <f t="shared" si="498"/>
        <v>0.47219741923509123</v>
      </c>
      <c r="OI370">
        <f t="shared" si="499"/>
        <v>0</v>
      </c>
      <c r="OJ370">
        <f t="shared" si="478"/>
        <v>64</v>
      </c>
      <c r="OO370">
        <v>368</v>
      </c>
      <c r="OP370">
        <v>0</v>
      </c>
      <c r="OQ370">
        <f t="shared" si="500"/>
        <v>0.48781310784535081</v>
      </c>
      <c r="OR370">
        <f t="shared" si="501"/>
        <v>0</v>
      </c>
      <c r="OS370">
        <f t="shared" si="479"/>
        <v>0</v>
      </c>
      <c r="PB370">
        <f t="shared" si="480"/>
        <v>0</v>
      </c>
      <c r="PK370">
        <f t="shared" si="481"/>
        <v>0</v>
      </c>
      <c r="QC370">
        <f t="shared" si="482"/>
        <v>0</v>
      </c>
      <c r="QL370">
        <f t="shared" si="483"/>
        <v>0</v>
      </c>
    </row>
    <row r="371" spans="109:454" x14ac:dyDescent="0.25">
      <c r="DE371">
        <v>369</v>
      </c>
      <c r="DF371">
        <v>64.099999999999994</v>
      </c>
      <c r="DG371">
        <f t="shared" si="484"/>
        <v>0.95661215489433749</v>
      </c>
      <c r="DH371">
        <f t="shared" si="485"/>
        <v>0</v>
      </c>
      <c r="DI371">
        <f t="shared" si="463"/>
        <v>4108.8099999999995</v>
      </c>
      <c r="EX371">
        <v>369</v>
      </c>
      <c r="EY371">
        <v>2345.9</v>
      </c>
      <c r="EZ371">
        <f t="shared" si="486"/>
        <v>1.1881491582216075</v>
      </c>
      <c r="FA371">
        <f t="shared" si="487"/>
        <v>2256.2053763726763</v>
      </c>
      <c r="FB371">
        <f t="shared" si="464"/>
        <v>8045.1255076472789</v>
      </c>
      <c r="HI371">
        <v>369</v>
      </c>
      <c r="HJ371">
        <v>3928</v>
      </c>
      <c r="HK371">
        <f t="shared" si="488"/>
        <v>1.3178571428571428</v>
      </c>
      <c r="HL371">
        <f t="shared" si="489"/>
        <v>3811.6088395572974</v>
      </c>
      <c r="HM371">
        <f t="shared" si="465"/>
        <v>13546.902229198935</v>
      </c>
      <c r="IA371">
        <v>369</v>
      </c>
      <c r="IB371">
        <v>4</v>
      </c>
      <c r="IC371">
        <f t="shared" si="490"/>
        <v>0.56599597713616623</v>
      </c>
      <c r="ID371">
        <f t="shared" si="491"/>
        <v>0</v>
      </c>
      <c r="IE371">
        <f t="shared" si="466"/>
        <v>16</v>
      </c>
      <c r="IJ371">
        <v>369</v>
      </c>
      <c r="IK371">
        <v>0</v>
      </c>
      <c r="IL371">
        <f t="shared" si="492"/>
        <v>0.51400808513158946</v>
      </c>
      <c r="IM371">
        <f t="shared" si="493"/>
        <v>0</v>
      </c>
      <c r="IN371">
        <f t="shared" si="467"/>
        <v>0</v>
      </c>
      <c r="KT371">
        <v>369</v>
      </c>
      <c r="KU371">
        <v>-65.309803921568772</v>
      </c>
      <c r="KV371">
        <f t="shared" si="494"/>
        <v>0.77265411522591254</v>
      </c>
      <c r="KW371">
        <f t="shared" si="495"/>
        <v>0</v>
      </c>
      <c r="KX371">
        <f t="shared" si="468"/>
        <v>4265.3704882737602</v>
      </c>
      <c r="LC371">
        <v>369</v>
      </c>
      <c r="LD371">
        <v>36</v>
      </c>
      <c r="LE371">
        <f t="shared" si="496"/>
        <v>0.39500931465347028</v>
      </c>
      <c r="LF371">
        <f t="shared" si="497"/>
        <v>0</v>
      </c>
      <c r="LG371">
        <f t="shared" si="469"/>
        <v>1296</v>
      </c>
      <c r="LP371">
        <f t="shared" si="470"/>
        <v>0</v>
      </c>
      <c r="LY371">
        <f t="shared" si="471"/>
        <v>0</v>
      </c>
      <c r="MH371">
        <f t="shared" si="472"/>
        <v>0</v>
      </c>
      <c r="MQ371">
        <f t="shared" si="473"/>
        <v>0</v>
      </c>
      <c r="MZ371">
        <f t="shared" si="474"/>
        <v>0</v>
      </c>
      <c r="NI371">
        <f t="shared" si="475"/>
        <v>0</v>
      </c>
      <c r="NR371">
        <f t="shared" si="476"/>
        <v>0</v>
      </c>
      <c r="OA371">
        <f t="shared" si="477"/>
        <v>0</v>
      </c>
      <c r="OF371">
        <v>369</v>
      </c>
      <c r="OG371">
        <f>104-(136)</f>
        <v>-32</v>
      </c>
      <c r="OH371">
        <f t="shared" si="498"/>
        <v>0.47348056439605612</v>
      </c>
      <c r="OI371">
        <f t="shared" si="499"/>
        <v>0</v>
      </c>
      <c r="OJ371">
        <f t="shared" si="478"/>
        <v>1024</v>
      </c>
      <c r="OO371">
        <v>369</v>
      </c>
      <c r="OP371">
        <v>0</v>
      </c>
      <c r="OQ371">
        <f t="shared" si="500"/>
        <v>0.48913868694275664</v>
      </c>
      <c r="OR371">
        <f t="shared" si="501"/>
        <v>0</v>
      </c>
      <c r="OS371">
        <f t="shared" si="479"/>
        <v>0</v>
      </c>
      <c r="PB371">
        <f t="shared" si="480"/>
        <v>0</v>
      </c>
      <c r="PK371">
        <f t="shared" si="481"/>
        <v>0</v>
      </c>
      <c r="QC371">
        <f t="shared" si="482"/>
        <v>0</v>
      </c>
      <c r="QL371">
        <f t="shared" si="483"/>
        <v>0</v>
      </c>
    </row>
    <row r="372" spans="109:454" x14ac:dyDescent="0.25">
      <c r="DE372">
        <v>370</v>
      </c>
      <c r="DF372">
        <v>64.099999999999994</v>
      </c>
      <c r="DG372">
        <f t="shared" si="484"/>
        <v>0.95920459975854977</v>
      </c>
      <c r="DH372">
        <f t="shared" si="485"/>
        <v>0</v>
      </c>
      <c r="DI372">
        <f t="shared" si="463"/>
        <v>4108.8099999999995</v>
      </c>
      <c r="EX372">
        <v>370</v>
      </c>
      <c r="EY372">
        <v>2375.9</v>
      </c>
      <c r="EZ372">
        <f t="shared" si="486"/>
        <v>1.1913690746395522</v>
      </c>
      <c r="FA372">
        <f t="shared" si="487"/>
        <v>2294.817256448594</v>
      </c>
      <c r="FB372">
        <f t="shared" si="464"/>
        <v>6574.4113018230892</v>
      </c>
      <c r="HI372">
        <v>370</v>
      </c>
      <c r="HJ372">
        <v>3958</v>
      </c>
      <c r="HK372">
        <f t="shared" si="488"/>
        <v>1.3214285714285714</v>
      </c>
      <c r="HL372">
        <f t="shared" si="489"/>
        <v>3854.4359051703009</v>
      </c>
      <c r="HM372">
        <f t="shared" si="465"/>
        <v>10725.521737894911</v>
      </c>
      <c r="IA372">
        <v>370</v>
      </c>
      <c r="IB372">
        <v>4</v>
      </c>
      <c r="IC372">
        <f t="shared" si="490"/>
        <v>0.56752984157284958</v>
      </c>
      <c r="ID372">
        <f t="shared" si="491"/>
        <v>0</v>
      </c>
      <c r="IE372">
        <f t="shared" si="466"/>
        <v>16</v>
      </c>
      <c r="IJ372">
        <v>370</v>
      </c>
      <c r="IK372">
        <v>43.8</v>
      </c>
      <c r="IL372">
        <f t="shared" si="492"/>
        <v>0.5154010609720544</v>
      </c>
      <c r="IM372">
        <f t="shared" si="493"/>
        <v>0</v>
      </c>
      <c r="IN372">
        <f t="shared" si="467"/>
        <v>1918.4399999999998</v>
      </c>
      <c r="KT372">
        <v>370</v>
      </c>
      <c r="KU372">
        <v>-29.209803921568778</v>
      </c>
      <c r="KV372">
        <f t="shared" si="494"/>
        <v>0.77474802881731064</v>
      </c>
      <c r="KW372">
        <f t="shared" si="495"/>
        <v>0</v>
      </c>
      <c r="KX372">
        <f t="shared" si="468"/>
        <v>853.21264513649476</v>
      </c>
      <c r="LC372">
        <v>370</v>
      </c>
      <c r="LD372">
        <v>0</v>
      </c>
      <c r="LE372">
        <f t="shared" si="496"/>
        <v>0.39607980060104064</v>
      </c>
      <c r="LF372">
        <f t="shared" si="497"/>
        <v>0</v>
      </c>
      <c r="LG372">
        <f t="shared" si="469"/>
        <v>0</v>
      </c>
      <c r="LP372">
        <f t="shared" si="470"/>
        <v>0</v>
      </c>
      <c r="LY372">
        <f t="shared" si="471"/>
        <v>0</v>
      </c>
      <c r="MH372">
        <f t="shared" si="472"/>
        <v>0</v>
      </c>
      <c r="MQ372">
        <f t="shared" si="473"/>
        <v>0</v>
      </c>
      <c r="MZ372">
        <f t="shared" si="474"/>
        <v>0</v>
      </c>
      <c r="NI372">
        <f t="shared" si="475"/>
        <v>0</v>
      </c>
      <c r="NR372">
        <f t="shared" si="476"/>
        <v>0</v>
      </c>
      <c r="OA372">
        <f t="shared" si="477"/>
        <v>0</v>
      </c>
      <c r="OF372">
        <v>370</v>
      </c>
      <c r="OG372">
        <f>128-(136)</f>
        <v>-8</v>
      </c>
      <c r="OH372">
        <f t="shared" si="498"/>
        <v>0.47476370955702107</v>
      </c>
      <c r="OI372">
        <f t="shared" si="499"/>
        <v>0</v>
      </c>
      <c r="OJ372">
        <f t="shared" si="478"/>
        <v>64</v>
      </c>
      <c r="OO372">
        <v>370</v>
      </c>
      <c r="OP372">
        <v>0</v>
      </c>
      <c r="OQ372">
        <f t="shared" si="500"/>
        <v>0.49046426604016247</v>
      </c>
      <c r="OR372">
        <f t="shared" si="501"/>
        <v>0</v>
      </c>
      <c r="OS372">
        <f t="shared" si="479"/>
        <v>0</v>
      </c>
      <c r="PB372">
        <f t="shared" si="480"/>
        <v>0</v>
      </c>
      <c r="PK372">
        <f t="shared" si="481"/>
        <v>0</v>
      </c>
      <c r="QC372">
        <f t="shared" si="482"/>
        <v>0</v>
      </c>
      <c r="QL372">
        <f t="shared" si="483"/>
        <v>0</v>
      </c>
    </row>
    <row r="373" spans="109:454" x14ac:dyDescent="0.25">
      <c r="DE373">
        <v>371</v>
      </c>
      <c r="DF373">
        <v>72.099999999999994</v>
      </c>
      <c r="DG373">
        <f t="shared" si="484"/>
        <v>0.96179704462276205</v>
      </c>
      <c r="DH373">
        <f t="shared" si="485"/>
        <v>0</v>
      </c>
      <c r="DI373">
        <f t="shared" si="463"/>
        <v>5198.4099999999989</v>
      </c>
      <c r="EX373">
        <v>371</v>
      </c>
      <c r="EY373">
        <v>2405.9</v>
      </c>
      <c r="EZ373">
        <f t="shared" si="486"/>
        <v>1.1945889910574969</v>
      </c>
      <c r="FA373">
        <f t="shared" si="487"/>
        <v>2333.4291365245117</v>
      </c>
      <c r="FB373">
        <f t="shared" si="464"/>
        <v>5252.0260528828767</v>
      </c>
      <c r="HI373">
        <v>371</v>
      </c>
      <c r="HJ373">
        <v>3998</v>
      </c>
      <c r="HK373">
        <f t="shared" si="488"/>
        <v>1.325</v>
      </c>
      <c r="HL373">
        <f t="shared" si="489"/>
        <v>3897.2629707833039</v>
      </c>
      <c r="HM373">
        <f t="shared" si="465"/>
        <v>10147.949055405485</v>
      </c>
      <c r="IA373">
        <v>371</v>
      </c>
      <c r="IB373">
        <v>0</v>
      </c>
      <c r="IC373">
        <f t="shared" si="490"/>
        <v>0.56906370600953293</v>
      </c>
      <c r="ID373">
        <f t="shared" si="491"/>
        <v>0</v>
      </c>
      <c r="IE373">
        <f t="shared" si="466"/>
        <v>0</v>
      </c>
      <c r="IJ373">
        <v>371</v>
      </c>
      <c r="IK373">
        <v>87.8</v>
      </c>
      <c r="IL373">
        <f t="shared" si="492"/>
        <v>0.51679403681251945</v>
      </c>
      <c r="IM373">
        <f t="shared" si="493"/>
        <v>0</v>
      </c>
      <c r="IN373">
        <f t="shared" si="467"/>
        <v>7708.8399999999992</v>
      </c>
      <c r="KT373">
        <v>371</v>
      </c>
      <c r="KU373">
        <v>-17.409803921568781</v>
      </c>
      <c r="KV373">
        <f t="shared" si="494"/>
        <v>0.77684194240870885</v>
      </c>
      <c r="KW373">
        <f t="shared" si="495"/>
        <v>0</v>
      </c>
      <c r="KX373">
        <f t="shared" si="468"/>
        <v>303.10127258747167</v>
      </c>
      <c r="LC373">
        <v>371</v>
      </c>
      <c r="LD373">
        <v>24</v>
      </c>
      <c r="LE373">
        <f t="shared" si="496"/>
        <v>0.39715028654861101</v>
      </c>
      <c r="LF373">
        <f t="shared" si="497"/>
        <v>0</v>
      </c>
      <c r="LG373">
        <f t="shared" si="469"/>
        <v>576</v>
      </c>
      <c r="LP373">
        <f t="shared" si="470"/>
        <v>0</v>
      </c>
      <c r="LY373">
        <f t="shared" si="471"/>
        <v>0</v>
      </c>
      <c r="MH373">
        <f t="shared" si="472"/>
        <v>0</v>
      </c>
      <c r="MQ373">
        <f t="shared" si="473"/>
        <v>0</v>
      </c>
      <c r="MZ373">
        <f t="shared" si="474"/>
        <v>0</v>
      </c>
      <c r="NI373">
        <f t="shared" si="475"/>
        <v>0</v>
      </c>
      <c r="NR373">
        <f t="shared" si="476"/>
        <v>0</v>
      </c>
      <c r="OA373">
        <f t="shared" si="477"/>
        <v>0</v>
      </c>
      <c r="OF373">
        <v>371</v>
      </c>
      <c r="OG373">
        <f>128-(136)</f>
        <v>-8</v>
      </c>
      <c r="OH373">
        <f t="shared" si="498"/>
        <v>0.47604685471798597</v>
      </c>
      <c r="OI373">
        <f t="shared" si="499"/>
        <v>0</v>
      </c>
      <c r="OJ373">
        <f t="shared" si="478"/>
        <v>64</v>
      </c>
      <c r="OO373">
        <v>371</v>
      </c>
      <c r="OP373">
        <v>0</v>
      </c>
      <c r="OQ373">
        <f t="shared" si="500"/>
        <v>0.49178984513756835</v>
      </c>
      <c r="OR373">
        <f t="shared" si="501"/>
        <v>0</v>
      </c>
      <c r="OS373">
        <f t="shared" si="479"/>
        <v>0</v>
      </c>
      <c r="PB373">
        <f t="shared" si="480"/>
        <v>0</v>
      </c>
      <c r="PK373">
        <f t="shared" si="481"/>
        <v>0</v>
      </c>
      <c r="QC373">
        <f t="shared" si="482"/>
        <v>0</v>
      </c>
      <c r="QL373">
        <f t="shared" si="483"/>
        <v>0</v>
      </c>
    </row>
    <row r="374" spans="109:454" x14ac:dyDescent="0.25">
      <c r="DE374">
        <v>372</v>
      </c>
      <c r="DF374">
        <v>68.099999999999994</v>
      </c>
      <c r="DG374">
        <f t="shared" si="484"/>
        <v>0.96438948948697434</v>
      </c>
      <c r="DH374">
        <f t="shared" si="485"/>
        <v>0</v>
      </c>
      <c r="DI374">
        <f t="shared" si="463"/>
        <v>4637.6099999999997</v>
      </c>
      <c r="EX374">
        <v>372</v>
      </c>
      <c r="EY374">
        <v>2455.9</v>
      </c>
      <c r="EZ374">
        <f t="shared" si="486"/>
        <v>1.1978089074754417</v>
      </c>
      <c r="FA374">
        <f t="shared" si="487"/>
        <v>2372.0410166004294</v>
      </c>
      <c r="FB374">
        <f t="shared" si="464"/>
        <v>7032.329096809468</v>
      </c>
      <c r="IA374">
        <v>372</v>
      </c>
      <c r="IB374">
        <v>0</v>
      </c>
      <c r="IC374">
        <f t="shared" si="490"/>
        <v>0.5705975704462164</v>
      </c>
      <c r="ID374">
        <f t="shared" si="491"/>
        <v>0</v>
      </c>
      <c r="IE374">
        <f t="shared" si="466"/>
        <v>0</v>
      </c>
      <c r="IJ374">
        <v>372</v>
      </c>
      <c r="IK374">
        <v>-16.100000000000001</v>
      </c>
      <c r="IL374">
        <f t="shared" si="492"/>
        <v>0.5181870126529845</v>
      </c>
      <c r="IM374">
        <f t="shared" si="493"/>
        <v>0</v>
      </c>
      <c r="IN374">
        <f t="shared" si="467"/>
        <v>259.21000000000004</v>
      </c>
      <c r="KT374">
        <v>372</v>
      </c>
      <c r="KU374">
        <v>126.59019607843122</v>
      </c>
      <c r="KV374">
        <f t="shared" si="494"/>
        <v>0.77893585600010695</v>
      </c>
      <c r="KW374">
        <f t="shared" si="495"/>
        <v>0</v>
      </c>
      <c r="KX374">
        <f t="shared" si="468"/>
        <v>16025.077743175663</v>
      </c>
      <c r="LC374">
        <v>372</v>
      </c>
      <c r="LD374">
        <v>59</v>
      </c>
      <c r="LE374">
        <f t="shared" si="496"/>
        <v>0.39822077249618137</v>
      </c>
      <c r="LF374">
        <f t="shared" si="497"/>
        <v>0</v>
      </c>
      <c r="LG374">
        <f t="shared" si="469"/>
        <v>3481</v>
      </c>
      <c r="LP374">
        <f t="shared" si="470"/>
        <v>0</v>
      </c>
      <c r="LY374">
        <f t="shared" si="471"/>
        <v>0</v>
      </c>
      <c r="MH374">
        <f t="shared" si="472"/>
        <v>0</v>
      </c>
      <c r="MQ374">
        <f t="shared" si="473"/>
        <v>0</v>
      </c>
      <c r="MZ374">
        <f t="shared" si="474"/>
        <v>0</v>
      </c>
      <c r="NI374">
        <f t="shared" si="475"/>
        <v>0</v>
      </c>
      <c r="NR374">
        <f t="shared" si="476"/>
        <v>0</v>
      </c>
      <c r="OA374">
        <f t="shared" si="477"/>
        <v>0</v>
      </c>
      <c r="OF374">
        <v>372</v>
      </c>
      <c r="OG374">
        <f>128-(136)</f>
        <v>-8</v>
      </c>
      <c r="OH374">
        <f t="shared" si="498"/>
        <v>0.47732999987895092</v>
      </c>
      <c r="OI374">
        <f t="shared" si="499"/>
        <v>0</v>
      </c>
      <c r="OJ374">
        <f t="shared" si="478"/>
        <v>64</v>
      </c>
      <c r="OO374">
        <v>372</v>
      </c>
      <c r="OP374">
        <v>0</v>
      </c>
      <c r="OQ374">
        <f t="shared" si="500"/>
        <v>0.49311542423497418</v>
      </c>
      <c r="OR374">
        <f t="shared" si="501"/>
        <v>0</v>
      </c>
      <c r="OS374">
        <f t="shared" si="479"/>
        <v>0</v>
      </c>
      <c r="PB374">
        <f t="shared" si="480"/>
        <v>0</v>
      </c>
      <c r="PK374">
        <f t="shared" si="481"/>
        <v>0</v>
      </c>
      <c r="QC374">
        <f t="shared" si="482"/>
        <v>0</v>
      </c>
      <c r="QL374">
        <f t="shared" si="483"/>
        <v>0</v>
      </c>
    </row>
    <row r="375" spans="109:454" x14ac:dyDescent="0.25">
      <c r="DE375">
        <v>373</v>
      </c>
      <c r="DF375">
        <v>76.2</v>
      </c>
      <c r="DG375">
        <f t="shared" si="484"/>
        <v>0.96698193435118662</v>
      </c>
      <c r="DH375">
        <f t="shared" si="485"/>
        <v>0</v>
      </c>
      <c r="DI375">
        <f t="shared" si="463"/>
        <v>5806.4400000000005</v>
      </c>
      <c r="EX375">
        <v>373</v>
      </c>
      <c r="EY375">
        <v>2495.9</v>
      </c>
      <c r="EZ375">
        <f t="shared" si="486"/>
        <v>1.2010288238933864</v>
      </c>
      <c r="FA375">
        <f t="shared" si="487"/>
        <v>2410.6528966763467</v>
      </c>
      <c r="FB375">
        <f t="shared" si="464"/>
        <v>7267.0686250736371</v>
      </c>
      <c r="IA375">
        <v>373</v>
      </c>
      <c r="IB375">
        <v>4</v>
      </c>
      <c r="IC375">
        <f t="shared" si="490"/>
        <v>0.57213143488289975</v>
      </c>
      <c r="ID375">
        <f t="shared" si="491"/>
        <v>0</v>
      </c>
      <c r="IE375">
        <f t="shared" si="466"/>
        <v>16</v>
      </c>
      <c r="IJ375">
        <v>373</v>
      </c>
      <c r="IK375">
        <v>23.799999999999997</v>
      </c>
      <c r="IL375">
        <f t="shared" si="492"/>
        <v>0.51957998849344944</v>
      </c>
      <c r="IM375">
        <f t="shared" si="493"/>
        <v>0</v>
      </c>
      <c r="IN375">
        <f t="shared" si="467"/>
        <v>566.43999999999983</v>
      </c>
      <c r="KT375">
        <v>373</v>
      </c>
      <c r="KU375">
        <v>-53.309803921568786</v>
      </c>
      <c r="KV375">
        <f t="shared" si="494"/>
        <v>0.78102976959150505</v>
      </c>
      <c r="KW375">
        <f t="shared" si="495"/>
        <v>0</v>
      </c>
      <c r="KX375">
        <f t="shared" si="468"/>
        <v>2841.9351941561108</v>
      </c>
      <c r="LC375">
        <v>373</v>
      </c>
      <c r="LD375">
        <v>13</v>
      </c>
      <c r="LE375">
        <f t="shared" si="496"/>
        <v>0.3992912584437518</v>
      </c>
      <c r="LF375">
        <f t="shared" si="497"/>
        <v>0</v>
      </c>
      <c r="LG375">
        <f t="shared" si="469"/>
        <v>169</v>
      </c>
      <c r="LP375">
        <f t="shared" si="470"/>
        <v>0</v>
      </c>
      <c r="LY375">
        <f t="shared" si="471"/>
        <v>0</v>
      </c>
      <c r="MH375">
        <f t="shared" si="472"/>
        <v>0</v>
      </c>
      <c r="MQ375">
        <f t="shared" si="473"/>
        <v>0</v>
      </c>
      <c r="MZ375">
        <f t="shared" si="474"/>
        <v>0</v>
      </c>
      <c r="NI375">
        <f t="shared" si="475"/>
        <v>0</v>
      </c>
      <c r="NR375">
        <f t="shared" si="476"/>
        <v>0</v>
      </c>
      <c r="OA375">
        <f t="shared" si="477"/>
        <v>0</v>
      </c>
      <c r="OF375">
        <v>373</v>
      </c>
      <c r="OG375">
        <f>124-(136)</f>
        <v>-12</v>
      </c>
      <c r="OH375">
        <f t="shared" si="498"/>
        <v>0.47861314503991581</v>
      </c>
      <c r="OI375">
        <f t="shared" si="499"/>
        <v>0</v>
      </c>
      <c r="OJ375">
        <f t="shared" si="478"/>
        <v>144</v>
      </c>
      <c r="OO375">
        <v>373</v>
      </c>
      <c r="OP375">
        <v>0</v>
      </c>
      <c r="OQ375">
        <f t="shared" si="500"/>
        <v>0.49444100333238</v>
      </c>
      <c r="OR375">
        <f t="shared" si="501"/>
        <v>0</v>
      </c>
      <c r="OS375">
        <f t="shared" si="479"/>
        <v>0</v>
      </c>
      <c r="PB375">
        <f t="shared" si="480"/>
        <v>0</v>
      </c>
      <c r="PK375">
        <f t="shared" si="481"/>
        <v>0</v>
      </c>
      <c r="QC375">
        <f t="shared" si="482"/>
        <v>0</v>
      </c>
      <c r="QL375">
        <f t="shared" si="483"/>
        <v>0</v>
      </c>
    </row>
    <row r="376" spans="109:454" x14ac:dyDescent="0.25">
      <c r="DE376">
        <v>374</v>
      </c>
      <c r="DF376">
        <v>80.2</v>
      </c>
      <c r="DG376">
        <f t="shared" si="484"/>
        <v>0.96957437921539891</v>
      </c>
      <c r="DH376">
        <f t="shared" si="485"/>
        <v>0</v>
      </c>
      <c r="DI376">
        <f t="shared" si="463"/>
        <v>6432.0400000000009</v>
      </c>
      <c r="EX376">
        <v>374</v>
      </c>
      <c r="EY376">
        <v>2525.9</v>
      </c>
      <c r="EZ376">
        <f t="shared" si="486"/>
        <v>1.2042487403113311</v>
      </c>
      <c r="FA376">
        <f t="shared" si="487"/>
        <v>2449.2647767522644</v>
      </c>
      <c r="FB376">
        <f t="shared" si="464"/>
        <v>5872.9574422302849</v>
      </c>
      <c r="IA376">
        <v>374</v>
      </c>
      <c r="IB376">
        <v>4</v>
      </c>
      <c r="IC376">
        <f t="shared" si="490"/>
        <v>0.5736652993195831</v>
      </c>
      <c r="ID376">
        <f t="shared" si="491"/>
        <v>0</v>
      </c>
      <c r="IE376">
        <f t="shared" si="466"/>
        <v>16</v>
      </c>
      <c r="IJ376">
        <v>374</v>
      </c>
      <c r="IK376">
        <v>79.8</v>
      </c>
      <c r="IL376">
        <f t="shared" si="492"/>
        <v>0.52097296433391449</v>
      </c>
      <c r="IM376">
        <f t="shared" si="493"/>
        <v>0</v>
      </c>
      <c r="IN376">
        <f t="shared" si="467"/>
        <v>6368.04</v>
      </c>
      <c r="KT376">
        <v>374</v>
      </c>
      <c r="KU376">
        <v>-61.309803921568786</v>
      </c>
      <c r="KV376">
        <f t="shared" si="494"/>
        <v>0.78312368318290326</v>
      </c>
      <c r="KW376">
        <f t="shared" si="495"/>
        <v>0</v>
      </c>
      <c r="KX376">
        <f t="shared" si="468"/>
        <v>3758.8920569012112</v>
      </c>
      <c r="LC376">
        <v>374</v>
      </c>
      <c r="LD376">
        <v>21</v>
      </c>
      <c r="LE376">
        <f t="shared" si="496"/>
        <v>0.40036174439132216</v>
      </c>
      <c r="LF376">
        <f t="shared" si="497"/>
        <v>0</v>
      </c>
      <c r="LG376">
        <f t="shared" si="469"/>
        <v>441</v>
      </c>
      <c r="LP376">
        <f t="shared" si="470"/>
        <v>0</v>
      </c>
      <c r="LY376">
        <f t="shared" si="471"/>
        <v>0</v>
      </c>
      <c r="MH376">
        <f t="shared" si="472"/>
        <v>0</v>
      </c>
      <c r="MQ376">
        <f t="shared" si="473"/>
        <v>0</v>
      </c>
      <c r="MZ376">
        <f t="shared" si="474"/>
        <v>0</v>
      </c>
      <c r="NI376">
        <f t="shared" si="475"/>
        <v>0</v>
      </c>
      <c r="NR376">
        <f t="shared" si="476"/>
        <v>0</v>
      </c>
      <c r="OA376">
        <f t="shared" si="477"/>
        <v>0</v>
      </c>
      <c r="OF376">
        <v>374</v>
      </c>
      <c r="OG376">
        <f>128-(136)</f>
        <v>-8</v>
      </c>
      <c r="OH376">
        <f t="shared" si="498"/>
        <v>0.47989629020088076</v>
      </c>
      <c r="OI376">
        <f t="shared" si="499"/>
        <v>0</v>
      </c>
      <c r="OJ376">
        <f t="shared" si="478"/>
        <v>64</v>
      </c>
      <c r="OO376">
        <v>374</v>
      </c>
      <c r="OP376">
        <v>0</v>
      </c>
      <c r="OQ376">
        <f t="shared" si="500"/>
        <v>0.49576658242978583</v>
      </c>
      <c r="OR376">
        <f t="shared" si="501"/>
        <v>0</v>
      </c>
      <c r="OS376">
        <f t="shared" si="479"/>
        <v>0</v>
      </c>
      <c r="PB376">
        <f t="shared" si="480"/>
        <v>0</v>
      </c>
      <c r="PK376">
        <f t="shared" si="481"/>
        <v>0</v>
      </c>
      <c r="QC376">
        <f t="shared" si="482"/>
        <v>0</v>
      </c>
      <c r="QL376">
        <f t="shared" si="483"/>
        <v>0</v>
      </c>
    </row>
    <row r="377" spans="109:454" x14ac:dyDescent="0.25">
      <c r="DE377">
        <v>375</v>
      </c>
      <c r="DF377">
        <v>84.2</v>
      </c>
      <c r="DG377">
        <f t="shared" si="484"/>
        <v>0.97216682407961119</v>
      </c>
      <c r="DH377">
        <f t="shared" si="485"/>
        <v>0</v>
      </c>
      <c r="DI377">
        <f t="shared" si="463"/>
        <v>7089.64</v>
      </c>
      <c r="EX377">
        <v>375</v>
      </c>
      <c r="EY377">
        <v>2605.9</v>
      </c>
      <c r="EZ377">
        <f t="shared" si="486"/>
        <v>1.2074686567292758</v>
      </c>
      <c r="FA377">
        <f t="shared" si="487"/>
        <v>2487.8766568281821</v>
      </c>
      <c r="FB377">
        <f t="shared" si="464"/>
        <v>13929.509533452705</v>
      </c>
      <c r="IA377">
        <v>375</v>
      </c>
      <c r="IB377">
        <v>4</v>
      </c>
      <c r="IC377">
        <f t="shared" si="490"/>
        <v>0.57519916375626645</v>
      </c>
      <c r="ID377">
        <f t="shared" si="491"/>
        <v>0</v>
      </c>
      <c r="IE377">
        <f t="shared" si="466"/>
        <v>16</v>
      </c>
      <c r="IJ377">
        <v>375</v>
      </c>
      <c r="IK377">
        <v>207.8</v>
      </c>
      <c r="IL377">
        <f t="shared" si="492"/>
        <v>0.52236594017437954</v>
      </c>
      <c r="IM377">
        <f t="shared" si="493"/>
        <v>0</v>
      </c>
      <c r="IN377">
        <f t="shared" si="467"/>
        <v>43180.840000000004</v>
      </c>
      <c r="KT377">
        <v>375</v>
      </c>
      <c r="KU377">
        <v>-45.209803921568778</v>
      </c>
      <c r="KV377">
        <f t="shared" si="494"/>
        <v>0.78521759677430136</v>
      </c>
      <c r="KW377">
        <f t="shared" si="495"/>
        <v>0</v>
      </c>
      <c r="KX377">
        <f t="shared" si="468"/>
        <v>2043.9263706266956</v>
      </c>
      <c r="LC377">
        <v>375</v>
      </c>
      <c r="LD377">
        <v>28</v>
      </c>
      <c r="LE377">
        <f t="shared" si="496"/>
        <v>0.40143223033889253</v>
      </c>
      <c r="LF377">
        <f t="shared" si="497"/>
        <v>0</v>
      </c>
      <c r="LG377">
        <f t="shared" si="469"/>
        <v>784</v>
      </c>
      <c r="LP377">
        <f t="shared" si="470"/>
        <v>0</v>
      </c>
      <c r="LY377">
        <f t="shared" si="471"/>
        <v>0</v>
      </c>
      <c r="MH377">
        <f t="shared" si="472"/>
        <v>0</v>
      </c>
      <c r="MQ377">
        <f t="shared" si="473"/>
        <v>0</v>
      </c>
      <c r="MZ377">
        <f t="shared" si="474"/>
        <v>0</v>
      </c>
      <c r="NI377">
        <f t="shared" si="475"/>
        <v>0</v>
      </c>
      <c r="NR377">
        <f t="shared" si="476"/>
        <v>0</v>
      </c>
      <c r="OA377">
        <f t="shared" si="477"/>
        <v>0</v>
      </c>
      <c r="OF377">
        <v>375</v>
      </c>
      <c r="OG377">
        <f>140-(136)</f>
        <v>4</v>
      </c>
      <c r="OH377">
        <f t="shared" si="498"/>
        <v>0.48117943536184565</v>
      </c>
      <c r="OI377">
        <f t="shared" si="499"/>
        <v>0</v>
      </c>
      <c r="OJ377">
        <f t="shared" si="478"/>
        <v>16</v>
      </c>
      <c r="OO377">
        <v>375</v>
      </c>
      <c r="OP377">
        <v>0</v>
      </c>
      <c r="OQ377">
        <f t="shared" si="500"/>
        <v>0.49709216152719171</v>
      </c>
      <c r="OR377">
        <f t="shared" si="501"/>
        <v>0</v>
      </c>
      <c r="OS377">
        <f t="shared" si="479"/>
        <v>0</v>
      </c>
      <c r="PB377">
        <f t="shared" si="480"/>
        <v>0</v>
      </c>
      <c r="PK377">
        <f t="shared" si="481"/>
        <v>0</v>
      </c>
      <c r="QC377">
        <f t="shared" si="482"/>
        <v>0</v>
      </c>
      <c r="QL377">
        <f t="shared" si="483"/>
        <v>0</v>
      </c>
    </row>
    <row r="378" spans="109:454" x14ac:dyDescent="0.25">
      <c r="DE378">
        <v>376</v>
      </c>
      <c r="DF378">
        <v>91.8</v>
      </c>
      <c r="DG378">
        <f t="shared" si="484"/>
        <v>0.97475926894382348</v>
      </c>
      <c r="DH378">
        <f t="shared" si="485"/>
        <v>0</v>
      </c>
      <c r="DI378">
        <f t="shared" si="463"/>
        <v>8427.24</v>
      </c>
      <c r="EX378">
        <v>376</v>
      </c>
      <c r="EY378">
        <v>2655.9</v>
      </c>
      <c r="EZ378">
        <f t="shared" si="486"/>
        <v>1.2106885731472206</v>
      </c>
      <c r="FA378">
        <f t="shared" si="487"/>
        <v>2526.4885369040999</v>
      </c>
      <c r="FB378">
        <f t="shared" si="464"/>
        <v>16747.326780621544</v>
      </c>
      <c r="IA378">
        <v>376</v>
      </c>
      <c r="IB378">
        <v>4</v>
      </c>
      <c r="IC378">
        <f t="shared" si="490"/>
        <v>0.57673302819294991</v>
      </c>
      <c r="ID378">
        <f t="shared" si="491"/>
        <v>0</v>
      </c>
      <c r="IE378">
        <f t="shared" si="466"/>
        <v>16</v>
      </c>
      <c r="IJ378">
        <v>376</v>
      </c>
      <c r="IK378">
        <v>-4.1000000000000085</v>
      </c>
      <c r="IL378">
        <f t="shared" si="492"/>
        <v>0.52375891601484448</v>
      </c>
      <c r="IM378">
        <f t="shared" si="493"/>
        <v>0</v>
      </c>
      <c r="IN378">
        <f t="shared" si="467"/>
        <v>16.81000000000007</v>
      </c>
      <c r="KT378">
        <v>376</v>
      </c>
      <c r="KU378">
        <v>-13.409803921568781</v>
      </c>
      <c r="KV378">
        <f t="shared" si="494"/>
        <v>0.78731151036569946</v>
      </c>
      <c r="KW378">
        <f t="shared" si="495"/>
        <v>0</v>
      </c>
      <c r="KX378">
        <f t="shared" si="468"/>
        <v>179.82284121492145</v>
      </c>
      <c r="LC378">
        <v>376</v>
      </c>
      <c r="LD378">
        <v>36</v>
      </c>
      <c r="LE378">
        <f t="shared" si="496"/>
        <v>0.40250271628646289</v>
      </c>
      <c r="LF378">
        <f t="shared" si="497"/>
        <v>0</v>
      </c>
      <c r="LG378">
        <f t="shared" si="469"/>
        <v>1296</v>
      </c>
      <c r="LP378">
        <f t="shared" si="470"/>
        <v>0</v>
      </c>
      <c r="LY378">
        <f t="shared" si="471"/>
        <v>0</v>
      </c>
      <c r="MH378">
        <f t="shared" si="472"/>
        <v>0</v>
      </c>
      <c r="MQ378">
        <f t="shared" si="473"/>
        <v>0</v>
      </c>
      <c r="MZ378">
        <f t="shared" si="474"/>
        <v>0</v>
      </c>
      <c r="NI378">
        <f t="shared" si="475"/>
        <v>0</v>
      </c>
      <c r="NR378">
        <f t="shared" si="476"/>
        <v>0</v>
      </c>
      <c r="OA378">
        <f t="shared" si="477"/>
        <v>0</v>
      </c>
      <c r="OF378">
        <v>376</v>
      </c>
      <c r="OG378">
        <f>152-(136)</f>
        <v>16</v>
      </c>
      <c r="OH378">
        <f t="shared" si="498"/>
        <v>0.4824625805228106</v>
      </c>
      <c r="OI378">
        <f t="shared" si="499"/>
        <v>0</v>
      </c>
      <c r="OJ378">
        <f t="shared" si="478"/>
        <v>256</v>
      </c>
      <c r="OO378">
        <v>376</v>
      </c>
      <c r="OP378">
        <v>0</v>
      </c>
      <c r="OQ378">
        <f t="shared" si="500"/>
        <v>0.49841774062459754</v>
      </c>
      <c r="OR378">
        <f t="shared" si="501"/>
        <v>0</v>
      </c>
      <c r="OS378">
        <f t="shared" si="479"/>
        <v>0</v>
      </c>
      <c r="PB378">
        <f t="shared" si="480"/>
        <v>0</v>
      </c>
      <c r="PK378">
        <f t="shared" si="481"/>
        <v>0</v>
      </c>
      <c r="QC378">
        <f t="shared" si="482"/>
        <v>0</v>
      </c>
      <c r="QL378">
        <f t="shared" si="483"/>
        <v>0</v>
      </c>
    </row>
    <row r="379" spans="109:454" x14ac:dyDescent="0.25">
      <c r="DE379">
        <v>377</v>
      </c>
      <c r="DF379">
        <v>104</v>
      </c>
      <c r="DG379">
        <f t="shared" si="484"/>
        <v>0.97735171380803576</v>
      </c>
      <c r="DH379">
        <f t="shared" si="485"/>
        <v>0</v>
      </c>
      <c r="DI379">
        <f t="shared" si="463"/>
        <v>10816</v>
      </c>
      <c r="EX379">
        <v>377</v>
      </c>
      <c r="EY379">
        <v>2715.9</v>
      </c>
      <c r="EZ379">
        <f t="shared" si="486"/>
        <v>1.2139084895651653</v>
      </c>
      <c r="FA379">
        <f t="shared" si="487"/>
        <v>2565.1004169800176</v>
      </c>
      <c r="FB379">
        <f t="shared" si="464"/>
        <v>22740.514239000593</v>
      </c>
      <c r="IA379">
        <v>377</v>
      </c>
      <c r="IB379">
        <v>0</v>
      </c>
      <c r="IC379">
        <f t="shared" si="490"/>
        <v>0.57826689262963327</v>
      </c>
      <c r="ID379">
        <f t="shared" si="491"/>
        <v>0</v>
      </c>
      <c r="IE379">
        <f t="shared" si="466"/>
        <v>0</v>
      </c>
      <c r="IJ379">
        <v>377</v>
      </c>
      <c r="IK379">
        <v>-12.100000000000009</v>
      </c>
      <c r="IL379">
        <f t="shared" si="492"/>
        <v>0.52515189185530953</v>
      </c>
      <c r="IM379">
        <f t="shared" si="493"/>
        <v>0</v>
      </c>
      <c r="IN379">
        <f t="shared" si="467"/>
        <v>146.4100000000002</v>
      </c>
      <c r="KT379">
        <v>377</v>
      </c>
      <c r="KU379">
        <v>175.59019607843123</v>
      </c>
      <c r="KV379">
        <f t="shared" si="494"/>
        <v>0.78940542395709767</v>
      </c>
      <c r="KW379">
        <f t="shared" si="495"/>
        <v>0</v>
      </c>
      <c r="KX379">
        <f t="shared" si="468"/>
        <v>30831.916958861926</v>
      </c>
      <c r="LC379">
        <v>377</v>
      </c>
      <c r="LD379">
        <v>73</v>
      </c>
      <c r="LE379">
        <f t="shared" si="496"/>
        <v>0.40357320223403331</v>
      </c>
      <c r="LF379">
        <f t="shared" si="497"/>
        <v>0</v>
      </c>
      <c r="LG379">
        <f t="shared" si="469"/>
        <v>5329</v>
      </c>
      <c r="LP379">
        <f t="shared" si="470"/>
        <v>0</v>
      </c>
      <c r="LY379">
        <f t="shared" si="471"/>
        <v>0</v>
      </c>
      <c r="MH379">
        <f t="shared" si="472"/>
        <v>0</v>
      </c>
      <c r="MQ379">
        <f t="shared" si="473"/>
        <v>0</v>
      </c>
      <c r="MZ379">
        <f t="shared" si="474"/>
        <v>0</v>
      </c>
      <c r="NI379">
        <f t="shared" si="475"/>
        <v>0</v>
      </c>
      <c r="NR379">
        <f t="shared" si="476"/>
        <v>0</v>
      </c>
      <c r="OA379">
        <f t="shared" si="477"/>
        <v>0</v>
      </c>
      <c r="OF379">
        <v>377</v>
      </c>
      <c r="OG379">
        <f>144-(136)</f>
        <v>8</v>
      </c>
      <c r="OH379">
        <f t="shared" si="498"/>
        <v>0.4837457256837755</v>
      </c>
      <c r="OI379">
        <f t="shared" si="499"/>
        <v>0</v>
      </c>
      <c r="OJ379">
        <f t="shared" si="478"/>
        <v>64</v>
      </c>
      <c r="OO379">
        <v>377</v>
      </c>
      <c r="OP379">
        <v>0</v>
      </c>
      <c r="OQ379">
        <f t="shared" si="500"/>
        <v>0.49974331972200337</v>
      </c>
      <c r="OR379">
        <f t="shared" si="501"/>
        <v>0</v>
      </c>
      <c r="OS379">
        <f t="shared" si="479"/>
        <v>0</v>
      </c>
      <c r="PB379">
        <f t="shared" si="480"/>
        <v>0</v>
      </c>
      <c r="PK379">
        <f t="shared" si="481"/>
        <v>0</v>
      </c>
      <c r="QC379">
        <f t="shared" si="482"/>
        <v>0</v>
      </c>
      <c r="QL379">
        <f t="shared" si="483"/>
        <v>0</v>
      </c>
    </row>
    <row r="380" spans="109:454" x14ac:dyDescent="0.25">
      <c r="DE380">
        <v>378</v>
      </c>
      <c r="DF380">
        <v>112</v>
      </c>
      <c r="DG380">
        <f t="shared" si="484"/>
        <v>0.97994415867224816</v>
      </c>
      <c r="DH380">
        <f t="shared" si="485"/>
        <v>0</v>
      </c>
      <c r="DI380">
        <f t="shared" si="463"/>
        <v>12544</v>
      </c>
      <c r="EX380">
        <v>378</v>
      </c>
      <c r="EY380">
        <v>2745.9</v>
      </c>
      <c r="EZ380">
        <f t="shared" si="486"/>
        <v>1.21712840598311</v>
      </c>
      <c r="FA380">
        <f t="shared" si="487"/>
        <v>2603.7122970559353</v>
      </c>
      <c r="FB380">
        <f t="shared" si="464"/>
        <v>20217.342868509604</v>
      </c>
      <c r="IA380">
        <v>378</v>
      </c>
      <c r="IB380">
        <v>-4</v>
      </c>
      <c r="IC380">
        <f t="shared" si="490"/>
        <v>0.57980075706631662</v>
      </c>
      <c r="ID380">
        <f t="shared" si="491"/>
        <v>0</v>
      </c>
      <c r="IE380">
        <f t="shared" si="466"/>
        <v>16</v>
      </c>
      <c r="IJ380">
        <v>378</v>
      </c>
      <c r="IK380">
        <v>27.799999999999997</v>
      </c>
      <c r="IL380">
        <f t="shared" si="492"/>
        <v>0.52654486769577458</v>
      </c>
      <c r="IM380">
        <f t="shared" si="493"/>
        <v>0</v>
      </c>
      <c r="IN380">
        <f t="shared" si="467"/>
        <v>772.8399999999998</v>
      </c>
      <c r="KT380">
        <v>378</v>
      </c>
      <c r="KU380">
        <v>-49.209803921568778</v>
      </c>
      <c r="KV380">
        <f t="shared" si="494"/>
        <v>0.79149933754849577</v>
      </c>
      <c r="KW380">
        <f t="shared" si="495"/>
        <v>0</v>
      </c>
      <c r="KX380">
        <f t="shared" si="468"/>
        <v>2421.6048019992459</v>
      </c>
      <c r="LC380">
        <v>378</v>
      </c>
      <c r="LD380">
        <v>33</v>
      </c>
      <c r="LE380">
        <f t="shared" si="496"/>
        <v>0.40464368818160368</v>
      </c>
      <c r="LF380">
        <f t="shared" si="497"/>
        <v>0</v>
      </c>
      <c r="LG380">
        <f t="shared" si="469"/>
        <v>1089</v>
      </c>
      <c r="LP380">
        <f t="shared" si="470"/>
        <v>0</v>
      </c>
      <c r="LY380">
        <f t="shared" si="471"/>
        <v>0</v>
      </c>
      <c r="MH380">
        <f t="shared" si="472"/>
        <v>0</v>
      </c>
      <c r="MQ380">
        <f t="shared" si="473"/>
        <v>0</v>
      </c>
      <c r="MZ380">
        <f t="shared" si="474"/>
        <v>0</v>
      </c>
      <c r="NI380">
        <f t="shared" si="475"/>
        <v>0</v>
      </c>
      <c r="NR380">
        <f t="shared" si="476"/>
        <v>0</v>
      </c>
      <c r="OA380">
        <f t="shared" si="477"/>
        <v>0</v>
      </c>
      <c r="OF380">
        <v>378</v>
      </c>
      <c r="OG380">
        <f>132-(136)</f>
        <v>-4</v>
      </c>
      <c r="OH380">
        <f t="shared" si="498"/>
        <v>0.48502887084474045</v>
      </c>
      <c r="OI380">
        <f t="shared" si="499"/>
        <v>0</v>
      </c>
      <c r="OJ380">
        <f t="shared" si="478"/>
        <v>16</v>
      </c>
      <c r="OO380">
        <v>378</v>
      </c>
      <c r="OP380">
        <v>0</v>
      </c>
      <c r="OQ380">
        <f t="shared" si="500"/>
        <v>0.50106889881940919</v>
      </c>
      <c r="OR380">
        <f t="shared" si="501"/>
        <v>0</v>
      </c>
      <c r="OS380">
        <f t="shared" si="479"/>
        <v>0</v>
      </c>
      <c r="PB380">
        <f t="shared" si="480"/>
        <v>0</v>
      </c>
      <c r="PK380">
        <f t="shared" si="481"/>
        <v>0</v>
      </c>
      <c r="QC380">
        <f t="shared" si="482"/>
        <v>0</v>
      </c>
      <c r="QL380">
        <f t="shared" si="483"/>
        <v>0</v>
      </c>
    </row>
    <row r="381" spans="109:454" x14ac:dyDescent="0.25">
      <c r="DE381">
        <v>379</v>
      </c>
      <c r="DF381">
        <v>112</v>
      </c>
      <c r="DG381">
        <f t="shared" si="484"/>
        <v>0.98253660353646044</v>
      </c>
      <c r="DH381">
        <f t="shared" si="485"/>
        <v>0</v>
      </c>
      <c r="DI381">
        <f t="shared" si="463"/>
        <v>12544</v>
      </c>
      <c r="EX381">
        <v>379</v>
      </c>
      <c r="EY381">
        <v>2775.9</v>
      </c>
      <c r="EZ381">
        <f t="shared" si="486"/>
        <v>1.2203483224010547</v>
      </c>
      <c r="FA381">
        <f t="shared" si="487"/>
        <v>2642.3241771318526</v>
      </c>
      <c r="FB381">
        <f t="shared" si="464"/>
        <v>17842.500454902714</v>
      </c>
      <c r="IA381">
        <v>379</v>
      </c>
      <c r="IB381">
        <v>0</v>
      </c>
      <c r="IC381">
        <f t="shared" si="490"/>
        <v>0.58133462150299997</v>
      </c>
      <c r="ID381">
        <f t="shared" si="491"/>
        <v>0</v>
      </c>
      <c r="IE381">
        <f t="shared" si="466"/>
        <v>0</v>
      </c>
      <c r="IJ381">
        <v>379</v>
      </c>
      <c r="IK381">
        <v>-20.100000000000001</v>
      </c>
      <c r="IL381">
        <f t="shared" si="492"/>
        <v>0.52793784353623951</v>
      </c>
      <c r="IM381">
        <f t="shared" si="493"/>
        <v>0</v>
      </c>
      <c r="IN381">
        <f t="shared" si="467"/>
        <v>404.01000000000005</v>
      </c>
      <c r="KT381">
        <v>379</v>
      </c>
      <c r="KU381">
        <v>-29.209803921568778</v>
      </c>
      <c r="KV381">
        <f t="shared" si="494"/>
        <v>0.79359325113989387</v>
      </c>
      <c r="KW381">
        <f t="shared" si="495"/>
        <v>0</v>
      </c>
      <c r="KX381">
        <f t="shared" si="468"/>
        <v>853.21264513649476</v>
      </c>
      <c r="LC381">
        <v>379</v>
      </c>
      <c r="LD381">
        <v>4</v>
      </c>
      <c r="LE381">
        <f t="shared" si="496"/>
        <v>0.40571417412917404</v>
      </c>
      <c r="LF381">
        <f t="shared" si="497"/>
        <v>0</v>
      </c>
      <c r="LG381">
        <f t="shared" si="469"/>
        <v>16</v>
      </c>
      <c r="LP381">
        <f t="shared" si="470"/>
        <v>0</v>
      </c>
      <c r="LY381">
        <f t="shared" si="471"/>
        <v>0</v>
      </c>
      <c r="MH381">
        <f t="shared" si="472"/>
        <v>0</v>
      </c>
      <c r="MQ381">
        <f t="shared" si="473"/>
        <v>0</v>
      </c>
      <c r="MZ381">
        <f t="shared" si="474"/>
        <v>0</v>
      </c>
      <c r="NI381">
        <f t="shared" si="475"/>
        <v>0</v>
      </c>
      <c r="NR381">
        <f t="shared" si="476"/>
        <v>0</v>
      </c>
      <c r="OA381">
        <f t="shared" si="477"/>
        <v>0</v>
      </c>
      <c r="OF381">
        <v>379</v>
      </c>
      <c r="OG381">
        <f>132-(136)</f>
        <v>-4</v>
      </c>
      <c r="OH381">
        <f t="shared" si="498"/>
        <v>0.48631201600570534</v>
      </c>
      <c r="OI381">
        <f t="shared" si="499"/>
        <v>0</v>
      </c>
      <c r="OJ381">
        <f t="shared" si="478"/>
        <v>16</v>
      </c>
      <c r="OO381">
        <v>379</v>
      </c>
      <c r="OP381">
        <v>0</v>
      </c>
      <c r="OQ381">
        <f t="shared" si="500"/>
        <v>0.50239447791681513</v>
      </c>
      <c r="OR381">
        <f t="shared" si="501"/>
        <v>0</v>
      </c>
      <c r="OS381">
        <f t="shared" si="479"/>
        <v>0</v>
      </c>
      <c r="PB381">
        <f t="shared" si="480"/>
        <v>0</v>
      </c>
      <c r="PK381">
        <f t="shared" si="481"/>
        <v>0</v>
      </c>
      <c r="QC381">
        <f t="shared" si="482"/>
        <v>0</v>
      </c>
      <c r="QL381">
        <f t="shared" si="483"/>
        <v>0</v>
      </c>
    </row>
    <row r="382" spans="109:454" x14ac:dyDescent="0.25">
      <c r="DE382">
        <v>380</v>
      </c>
      <c r="DF382">
        <v>116</v>
      </c>
      <c r="DG382">
        <f t="shared" si="484"/>
        <v>0.98512904840067272</v>
      </c>
      <c r="DH382">
        <f t="shared" si="485"/>
        <v>0</v>
      </c>
      <c r="DI382">
        <f t="shared" si="463"/>
        <v>13456</v>
      </c>
      <c r="EX382">
        <v>380</v>
      </c>
      <c r="EY382">
        <v>2815.9</v>
      </c>
      <c r="EZ382">
        <f t="shared" si="486"/>
        <v>1.2235682388189995</v>
      </c>
      <c r="FA382">
        <f t="shared" si="487"/>
        <v>2680.9360572077703</v>
      </c>
      <c r="FB382">
        <f t="shared" si="464"/>
        <v>18215.26585402427</v>
      </c>
      <c r="IA382">
        <v>380</v>
      </c>
      <c r="IB382">
        <v>0</v>
      </c>
      <c r="IC382">
        <f t="shared" si="490"/>
        <v>0.58286848593968332</v>
      </c>
      <c r="ID382">
        <f t="shared" si="491"/>
        <v>0</v>
      </c>
      <c r="IE382">
        <f t="shared" si="466"/>
        <v>0</v>
      </c>
      <c r="IJ382">
        <v>380</v>
      </c>
      <c r="IK382">
        <v>63.8</v>
      </c>
      <c r="IL382">
        <f t="shared" si="492"/>
        <v>0.52933081937670456</v>
      </c>
      <c r="IM382">
        <f t="shared" si="493"/>
        <v>0</v>
      </c>
      <c r="IN382">
        <f t="shared" si="467"/>
        <v>4070.4399999999996</v>
      </c>
      <c r="KT382">
        <v>380</v>
      </c>
      <c r="KU382">
        <v>26.590196078431219</v>
      </c>
      <c r="KV382">
        <f t="shared" si="494"/>
        <v>0.79568716473129208</v>
      </c>
      <c r="KW382">
        <f t="shared" si="495"/>
        <v>0</v>
      </c>
      <c r="KX382">
        <f t="shared" si="468"/>
        <v>707.03852748941904</v>
      </c>
      <c r="LC382">
        <v>380</v>
      </c>
      <c r="LD382">
        <v>33</v>
      </c>
      <c r="LE382">
        <f t="shared" si="496"/>
        <v>0.40678466007674446</v>
      </c>
      <c r="LF382">
        <f t="shared" si="497"/>
        <v>0</v>
      </c>
      <c r="LG382">
        <f t="shared" si="469"/>
        <v>1089</v>
      </c>
      <c r="LP382">
        <f t="shared" si="470"/>
        <v>0</v>
      </c>
      <c r="LY382">
        <f t="shared" si="471"/>
        <v>0</v>
      </c>
      <c r="MH382">
        <f t="shared" si="472"/>
        <v>0</v>
      </c>
      <c r="MQ382">
        <f t="shared" si="473"/>
        <v>0</v>
      </c>
      <c r="MZ382">
        <f t="shared" si="474"/>
        <v>0</v>
      </c>
      <c r="NI382">
        <f t="shared" si="475"/>
        <v>0</v>
      </c>
      <c r="NR382">
        <f t="shared" si="476"/>
        <v>0</v>
      </c>
      <c r="OA382">
        <f t="shared" si="477"/>
        <v>0</v>
      </c>
      <c r="OF382">
        <v>380</v>
      </c>
      <c r="OG382">
        <f>140-(136)</f>
        <v>4</v>
      </c>
      <c r="OH382">
        <f t="shared" si="498"/>
        <v>0.48759516116667029</v>
      </c>
      <c r="OI382">
        <f t="shared" si="499"/>
        <v>0</v>
      </c>
      <c r="OJ382">
        <f t="shared" si="478"/>
        <v>16</v>
      </c>
      <c r="OO382">
        <v>380</v>
      </c>
      <c r="OP382">
        <v>16</v>
      </c>
      <c r="OQ382">
        <f t="shared" si="500"/>
        <v>0.50372005701422096</v>
      </c>
      <c r="OR382">
        <f t="shared" si="501"/>
        <v>0</v>
      </c>
      <c r="OS382">
        <f t="shared" si="479"/>
        <v>256</v>
      </c>
      <c r="PB382">
        <f t="shared" si="480"/>
        <v>0</v>
      </c>
      <c r="PK382">
        <f t="shared" si="481"/>
        <v>0</v>
      </c>
      <c r="QC382">
        <f t="shared" si="482"/>
        <v>0</v>
      </c>
      <c r="QL382">
        <f t="shared" si="483"/>
        <v>0</v>
      </c>
    </row>
    <row r="383" spans="109:454" x14ac:dyDescent="0.25">
      <c r="DE383">
        <v>381</v>
      </c>
      <c r="DF383">
        <v>120</v>
      </c>
      <c r="DG383">
        <f t="shared" si="484"/>
        <v>0.98772149326488501</v>
      </c>
      <c r="DH383">
        <f t="shared" si="485"/>
        <v>0</v>
      </c>
      <c r="DI383">
        <f t="shared" si="463"/>
        <v>14400</v>
      </c>
      <c r="EX383">
        <v>381</v>
      </c>
      <c r="EY383">
        <v>2875.9</v>
      </c>
      <c r="EZ383">
        <f t="shared" si="486"/>
        <v>1.2267881552369444</v>
      </c>
      <c r="FA383">
        <f t="shared" si="487"/>
        <v>2719.547937283688</v>
      </c>
      <c r="FB383">
        <f t="shared" si="464"/>
        <v>24445.967515645578</v>
      </c>
      <c r="IA383">
        <v>381</v>
      </c>
      <c r="IB383">
        <v>4</v>
      </c>
      <c r="IC383">
        <f t="shared" si="490"/>
        <v>0.58440235037636679</v>
      </c>
      <c r="ID383">
        <f t="shared" si="491"/>
        <v>0</v>
      </c>
      <c r="IE383">
        <f t="shared" si="466"/>
        <v>16</v>
      </c>
      <c r="IJ383">
        <v>381</v>
      </c>
      <c r="IK383">
        <v>15.599999999999994</v>
      </c>
      <c r="IL383">
        <f t="shared" si="492"/>
        <v>0.5307237952171695</v>
      </c>
      <c r="IM383">
        <f t="shared" si="493"/>
        <v>0</v>
      </c>
      <c r="IN383">
        <f t="shared" si="467"/>
        <v>243.35999999999981</v>
      </c>
      <c r="KT383">
        <v>381</v>
      </c>
      <c r="KU383">
        <v>-29.209803921568778</v>
      </c>
      <c r="KV383">
        <f t="shared" si="494"/>
        <v>0.79778107832269018</v>
      </c>
      <c r="KW383">
        <f t="shared" si="495"/>
        <v>0</v>
      </c>
      <c r="KX383">
        <f t="shared" si="468"/>
        <v>853.21264513649476</v>
      </c>
      <c r="LC383">
        <v>381</v>
      </c>
      <c r="LD383">
        <v>21</v>
      </c>
      <c r="LE383">
        <f t="shared" si="496"/>
        <v>0.40785514602431483</v>
      </c>
      <c r="LF383">
        <f t="shared" si="497"/>
        <v>0</v>
      </c>
      <c r="LG383">
        <f t="shared" si="469"/>
        <v>441</v>
      </c>
      <c r="LP383">
        <f t="shared" si="470"/>
        <v>0</v>
      </c>
      <c r="LY383">
        <f t="shared" si="471"/>
        <v>0</v>
      </c>
      <c r="MH383">
        <f t="shared" si="472"/>
        <v>0</v>
      </c>
      <c r="MQ383">
        <f t="shared" si="473"/>
        <v>0</v>
      </c>
      <c r="MZ383">
        <f t="shared" si="474"/>
        <v>0</v>
      </c>
      <c r="NI383">
        <f t="shared" si="475"/>
        <v>0</v>
      </c>
      <c r="NR383">
        <f t="shared" si="476"/>
        <v>0</v>
      </c>
      <c r="OA383">
        <f t="shared" si="477"/>
        <v>0</v>
      </c>
      <c r="OF383">
        <v>381</v>
      </c>
      <c r="OG383">
        <f>136-(136)</f>
        <v>0</v>
      </c>
      <c r="OH383">
        <f t="shared" si="498"/>
        <v>0.48887830632763518</v>
      </c>
      <c r="OI383">
        <f t="shared" si="499"/>
        <v>0</v>
      </c>
      <c r="OJ383">
        <f t="shared" si="478"/>
        <v>0</v>
      </c>
      <c r="OO383">
        <v>381</v>
      </c>
      <c r="OP383">
        <v>0</v>
      </c>
      <c r="OQ383">
        <f t="shared" si="500"/>
        <v>0.50504563611162678</v>
      </c>
      <c r="OR383">
        <f t="shared" si="501"/>
        <v>0</v>
      </c>
      <c r="OS383">
        <f t="shared" si="479"/>
        <v>0</v>
      </c>
      <c r="PB383">
        <f t="shared" si="480"/>
        <v>0</v>
      </c>
      <c r="PK383">
        <f t="shared" si="481"/>
        <v>0</v>
      </c>
      <c r="QC383">
        <f t="shared" si="482"/>
        <v>0</v>
      </c>
      <c r="QL383">
        <f t="shared" si="483"/>
        <v>0</v>
      </c>
    </row>
    <row r="384" spans="109:454" x14ac:dyDescent="0.25">
      <c r="DE384">
        <v>382</v>
      </c>
      <c r="DF384">
        <v>128</v>
      </c>
      <c r="DG384">
        <f t="shared" si="484"/>
        <v>0.99031393812909729</v>
      </c>
      <c r="DH384">
        <f t="shared" si="485"/>
        <v>0</v>
      </c>
      <c r="DI384">
        <f t="shared" si="463"/>
        <v>16384</v>
      </c>
      <c r="EX384">
        <v>382</v>
      </c>
      <c r="EY384">
        <v>2925.9</v>
      </c>
      <c r="EZ384">
        <f t="shared" si="486"/>
        <v>1.2300080716548891</v>
      </c>
      <c r="FA384">
        <f t="shared" si="487"/>
        <v>2758.1598173596058</v>
      </c>
      <c r="FB384">
        <f t="shared" si="464"/>
        <v>28136.768872232846</v>
      </c>
      <c r="IA384">
        <v>382</v>
      </c>
      <c r="IB384">
        <v>0</v>
      </c>
      <c r="IC384">
        <f t="shared" si="490"/>
        <v>0.58593621481305014</v>
      </c>
      <c r="ID384">
        <f t="shared" si="491"/>
        <v>0</v>
      </c>
      <c r="IE384">
        <f t="shared" si="466"/>
        <v>0</v>
      </c>
      <c r="IJ384">
        <v>382</v>
      </c>
      <c r="IK384">
        <v>-16.100000000000001</v>
      </c>
      <c r="IL384">
        <f t="shared" si="492"/>
        <v>0.53211677105763455</v>
      </c>
      <c r="IM384">
        <f t="shared" si="493"/>
        <v>0</v>
      </c>
      <c r="IN384">
        <f t="shared" si="467"/>
        <v>259.21000000000004</v>
      </c>
      <c r="KT384">
        <v>382</v>
      </c>
      <c r="KU384">
        <v>-29.209803921568778</v>
      </c>
      <c r="KV384">
        <f t="shared" si="494"/>
        <v>0.79987499191408828</v>
      </c>
      <c r="KW384">
        <f t="shared" si="495"/>
        <v>0</v>
      </c>
      <c r="KX384">
        <f t="shared" si="468"/>
        <v>853.21264513649476</v>
      </c>
      <c r="LC384">
        <v>382</v>
      </c>
      <c r="LD384">
        <v>16</v>
      </c>
      <c r="LE384">
        <f t="shared" si="496"/>
        <v>0.4089256319718852</v>
      </c>
      <c r="LF384">
        <f t="shared" si="497"/>
        <v>0</v>
      </c>
      <c r="LG384">
        <f t="shared" si="469"/>
        <v>256</v>
      </c>
      <c r="LP384">
        <f t="shared" si="470"/>
        <v>0</v>
      </c>
      <c r="LY384">
        <f t="shared" si="471"/>
        <v>0</v>
      </c>
      <c r="MH384">
        <f t="shared" si="472"/>
        <v>0</v>
      </c>
      <c r="MQ384">
        <f t="shared" si="473"/>
        <v>0</v>
      </c>
      <c r="MZ384">
        <f t="shared" si="474"/>
        <v>0</v>
      </c>
      <c r="NI384">
        <f t="shared" si="475"/>
        <v>0</v>
      </c>
      <c r="NR384">
        <f t="shared" si="476"/>
        <v>0</v>
      </c>
      <c r="OA384">
        <f t="shared" si="477"/>
        <v>0</v>
      </c>
      <c r="OF384">
        <v>382</v>
      </c>
      <c r="OG384">
        <f>177-(136)</f>
        <v>41</v>
      </c>
      <c r="OH384">
        <f t="shared" si="498"/>
        <v>0.49016145148860013</v>
      </c>
      <c r="OI384">
        <f t="shared" si="499"/>
        <v>0</v>
      </c>
      <c r="OJ384">
        <f t="shared" si="478"/>
        <v>1681</v>
      </c>
      <c r="OO384">
        <v>382</v>
      </c>
      <c r="OP384">
        <v>0</v>
      </c>
      <c r="OQ384">
        <f t="shared" si="500"/>
        <v>0.50637121520903261</v>
      </c>
      <c r="OR384">
        <f t="shared" si="501"/>
        <v>0</v>
      </c>
      <c r="OS384">
        <f t="shared" si="479"/>
        <v>0</v>
      </c>
      <c r="PB384">
        <f t="shared" si="480"/>
        <v>0</v>
      </c>
      <c r="PK384">
        <f t="shared" si="481"/>
        <v>0</v>
      </c>
      <c r="QC384">
        <f t="shared" si="482"/>
        <v>0</v>
      </c>
      <c r="QL384">
        <f t="shared" si="483"/>
        <v>0</v>
      </c>
    </row>
    <row r="385" spans="109:454" x14ac:dyDescent="0.25">
      <c r="DE385">
        <v>383</v>
      </c>
      <c r="DF385">
        <v>132</v>
      </c>
      <c r="DG385">
        <f t="shared" si="484"/>
        <v>0.99290638299330958</v>
      </c>
      <c r="DH385">
        <f t="shared" si="485"/>
        <v>0</v>
      </c>
      <c r="DI385">
        <f t="shared" si="463"/>
        <v>17424</v>
      </c>
      <c r="EX385">
        <v>383</v>
      </c>
      <c r="EY385">
        <v>2975.9</v>
      </c>
      <c r="EZ385">
        <f t="shared" si="486"/>
        <v>1.2332279880728338</v>
      </c>
      <c r="FA385">
        <f t="shared" si="487"/>
        <v>2796.7716974355235</v>
      </c>
      <c r="FB385">
        <f t="shared" si="464"/>
        <v>32086.948779630675</v>
      </c>
      <c r="IA385">
        <v>383</v>
      </c>
      <c r="IB385">
        <v>0</v>
      </c>
      <c r="IC385">
        <f t="shared" si="490"/>
        <v>0.58747007924973349</v>
      </c>
      <c r="ID385">
        <f t="shared" si="491"/>
        <v>0</v>
      </c>
      <c r="IE385">
        <f t="shared" si="466"/>
        <v>0</v>
      </c>
      <c r="IJ385">
        <v>383</v>
      </c>
      <c r="IK385">
        <v>-8.1000000000000085</v>
      </c>
      <c r="IL385">
        <f t="shared" si="492"/>
        <v>0.5335097468980996</v>
      </c>
      <c r="IM385">
        <f t="shared" si="493"/>
        <v>0</v>
      </c>
      <c r="IN385">
        <f t="shared" si="467"/>
        <v>65.610000000000142</v>
      </c>
      <c r="KT385">
        <v>383</v>
      </c>
      <c r="KU385">
        <v>-17.409803921568781</v>
      </c>
      <c r="KV385">
        <f t="shared" si="494"/>
        <v>0.8019689055054865</v>
      </c>
      <c r="KW385">
        <f t="shared" si="495"/>
        <v>0</v>
      </c>
      <c r="KX385">
        <f t="shared" si="468"/>
        <v>303.10127258747167</v>
      </c>
      <c r="LC385">
        <v>383</v>
      </c>
      <c r="LD385">
        <v>28</v>
      </c>
      <c r="LE385">
        <f t="shared" si="496"/>
        <v>0.40999611791945556</v>
      </c>
      <c r="LF385">
        <f t="shared" si="497"/>
        <v>0</v>
      </c>
      <c r="LG385">
        <f t="shared" si="469"/>
        <v>784</v>
      </c>
      <c r="LP385">
        <f t="shared" si="470"/>
        <v>0</v>
      </c>
      <c r="LY385">
        <f t="shared" si="471"/>
        <v>0</v>
      </c>
      <c r="MH385">
        <f t="shared" si="472"/>
        <v>0</v>
      </c>
      <c r="MQ385">
        <f t="shared" si="473"/>
        <v>0</v>
      </c>
      <c r="MZ385">
        <f t="shared" si="474"/>
        <v>0</v>
      </c>
      <c r="NI385">
        <f t="shared" si="475"/>
        <v>0</v>
      </c>
      <c r="NR385">
        <f t="shared" si="476"/>
        <v>0</v>
      </c>
      <c r="OA385">
        <f t="shared" si="477"/>
        <v>0</v>
      </c>
      <c r="OF385">
        <v>383</v>
      </c>
      <c r="OG385">
        <f>124-(136)</f>
        <v>-12</v>
      </c>
      <c r="OH385">
        <f t="shared" si="498"/>
        <v>0.49144459664956502</v>
      </c>
      <c r="OI385">
        <f t="shared" si="499"/>
        <v>0</v>
      </c>
      <c r="OJ385">
        <f t="shared" si="478"/>
        <v>144</v>
      </c>
      <c r="OO385">
        <v>383</v>
      </c>
      <c r="OP385">
        <v>0</v>
      </c>
      <c r="OQ385">
        <f t="shared" si="500"/>
        <v>0.50769679430643844</v>
      </c>
      <c r="OR385">
        <f t="shared" si="501"/>
        <v>0</v>
      </c>
      <c r="OS385">
        <f t="shared" si="479"/>
        <v>0</v>
      </c>
      <c r="PB385">
        <f t="shared" si="480"/>
        <v>0</v>
      </c>
      <c r="PK385">
        <f t="shared" si="481"/>
        <v>0</v>
      </c>
      <c r="QC385">
        <f t="shared" si="482"/>
        <v>0</v>
      </c>
      <c r="QL385">
        <f t="shared" si="483"/>
        <v>0</v>
      </c>
    </row>
    <row r="386" spans="109:454" x14ac:dyDescent="0.25">
      <c r="DE386">
        <v>384</v>
      </c>
      <c r="DF386">
        <v>136</v>
      </c>
      <c r="DG386">
        <f t="shared" si="484"/>
        <v>0.99549882785752186</v>
      </c>
      <c r="DH386">
        <f t="shared" si="485"/>
        <v>0</v>
      </c>
      <c r="DI386">
        <f t="shared" ref="DI386:DI449" si="502">(DH386-DF386)^2</f>
        <v>18496</v>
      </c>
      <c r="EX386">
        <v>384</v>
      </c>
      <c r="EY386">
        <v>3045.9</v>
      </c>
      <c r="EZ386">
        <f t="shared" si="486"/>
        <v>1.2364479044907786</v>
      </c>
      <c r="FA386">
        <f t="shared" si="487"/>
        <v>2835.3835775114412</v>
      </c>
      <c r="FB386">
        <f t="shared" ref="FB386:FB401" si="503">(FA386-EY386)^2</f>
        <v>44317.164137381413</v>
      </c>
      <c r="IA386">
        <v>384</v>
      </c>
      <c r="IB386">
        <v>71</v>
      </c>
      <c r="IC386">
        <f t="shared" si="490"/>
        <v>0.58900394368641684</v>
      </c>
      <c r="ID386">
        <f t="shared" si="491"/>
        <v>0</v>
      </c>
      <c r="IE386">
        <f t="shared" ref="IE386:IE449" si="504">(ID386-IB386)^2</f>
        <v>5041</v>
      </c>
      <c r="IJ386">
        <v>384</v>
      </c>
      <c r="IK386">
        <v>-12.100000000000009</v>
      </c>
      <c r="IL386">
        <f t="shared" si="492"/>
        <v>0.53490272273856454</v>
      </c>
      <c r="IM386">
        <f t="shared" si="493"/>
        <v>0</v>
      </c>
      <c r="IN386">
        <f t="shared" ref="IN386:IN449" si="505">(IM386-IK386)^2</f>
        <v>146.4100000000002</v>
      </c>
      <c r="KT386">
        <v>384</v>
      </c>
      <c r="KU386">
        <v>58.590196078431219</v>
      </c>
      <c r="KV386">
        <f t="shared" si="494"/>
        <v>0.8040628190968846</v>
      </c>
      <c r="KW386">
        <f t="shared" si="495"/>
        <v>0</v>
      </c>
      <c r="KX386">
        <f t="shared" ref="KX386:KX449" si="506">(KW386-KU386)^2</f>
        <v>3432.8110765090169</v>
      </c>
      <c r="LC386">
        <v>384</v>
      </c>
      <c r="LD386">
        <v>59</v>
      </c>
      <c r="LE386">
        <f t="shared" si="496"/>
        <v>0.41106660386702598</v>
      </c>
      <c r="LF386">
        <f t="shared" si="497"/>
        <v>0</v>
      </c>
      <c r="LG386">
        <f t="shared" ref="LG386:LG449" si="507">(LF386-LD386)^2</f>
        <v>3481</v>
      </c>
      <c r="LP386">
        <f t="shared" ref="LP386:LP449" si="508">(LO386-LM386)^2</f>
        <v>0</v>
      </c>
      <c r="LY386">
        <f t="shared" ref="LY386:LY449" si="509">(LX386-LV386)^2</f>
        <v>0</v>
      </c>
      <c r="MH386">
        <f t="shared" ref="MH386:MH449" si="510">(MG386-ME386)^2</f>
        <v>0</v>
      </c>
      <c r="MQ386">
        <f t="shared" ref="MQ386:MQ449" si="511">(MP386-MN386)^2</f>
        <v>0</v>
      </c>
      <c r="MZ386">
        <f t="shared" ref="MZ386:MZ449" si="512">(MY386-MW386)^2</f>
        <v>0</v>
      </c>
      <c r="NI386">
        <f t="shared" ref="NI386:NI449" si="513">(NH386-NF386)^2</f>
        <v>0</v>
      </c>
      <c r="NR386">
        <f t="shared" ref="NR386:NR449" si="514">(NQ386-NO386)^2</f>
        <v>0</v>
      </c>
      <c r="OA386">
        <f t="shared" ref="OA386:OA449" si="515">(NZ386-NX386)^2</f>
        <v>0</v>
      </c>
      <c r="OF386">
        <v>384</v>
      </c>
      <c r="OG386">
        <f>128-(136)</f>
        <v>-8</v>
      </c>
      <c r="OH386">
        <f t="shared" si="498"/>
        <v>0.49272774181052997</v>
      </c>
      <c r="OI386">
        <f t="shared" si="499"/>
        <v>0</v>
      </c>
      <c r="OJ386">
        <f t="shared" ref="OJ386:OJ449" si="516">(OI386-OG386)^2</f>
        <v>64</v>
      </c>
      <c r="OO386">
        <v>384</v>
      </c>
      <c r="OP386">
        <v>0</v>
      </c>
      <c r="OQ386">
        <f t="shared" si="500"/>
        <v>0.50902237340384426</v>
      </c>
      <c r="OR386">
        <f t="shared" si="501"/>
        <v>0</v>
      </c>
      <c r="OS386">
        <f t="shared" ref="OS386:OS449" si="517">(OR386-OP386)^2</f>
        <v>0</v>
      </c>
      <c r="PB386">
        <f t="shared" ref="PB386:PB449" si="518">(PA386-OY386)^2</f>
        <v>0</v>
      </c>
      <c r="PK386">
        <f t="shared" ref="PK386:PK449" si="519">(PJ386-PH386)^2</f>
        <v>0</v>
      </c>
      <c r="QC386">
        <f t="shared" ref="QC386:QC449" si="520">(QB386-PZ386)^2</f>
        <v>0</v>
      </c>
      <c r="QL386">
        <f t="shared" ref="QL386:QL449" si="521">(QK386-QI386)^2</f>
        <v>0</v>
      </c>
    </row>
    <row r="387" spans="109:454" x14ac:dyDescent="0.25">
      <c r="DE387">
        <v>385</v>
      </c>
      <c r="DF387">
        <v>140</v>
      </c>
      <c r="DG387">
        <f t="shared" ref="DG387:DG450" si="522">DE387/$DJ$2</f>
        <v>0.99809127272173415</v>
      </c>
      <c r="DH387">
        <f t="shared" ref="DH387:DH450" si="523">IF(DE387&lt;DJ$2,0,(DJ$6*DJ$2^DK$6)*(DE387-DJ$2))</f>
        <v>0</v>
      </c>
      <c r="DI387">
        <f t="shared" si="502"/>
        <v>19600</v>
      </c>
      <c r="EX387">
        <v>385</v>
      </c>
      <c r="EY387">
        <v>3075.9</v>
      </c>
      <c r="EZ387">
        <f t="shared" ref="EZ387:EZ401" si="524">EX387/$FC$2</f>
        <v>1.2396678209087233</v>
      </c>
      <c r="FA387">
        <f t="shared" ref="FA387:FA401" si="525">IF(EX387&lt;FC$2,0,(FC$6*FC$2^FD$6)*(EX387-FC$2))</f>
        <v>2873.9954575873585</v>
      </c>
      <c r="FB387">
        <f t="shared" si="503"/>
        <v>40765.444246858191</v>
      </c>
      <c r="IA387">
        <v>385</v>
      </c>
      <c r="IB387">
        <v>0</v>
      </c>
      <c r="IC387">
        <f t="shared" ref="IC387:IC450" si="526">IA387/IF$2</f>
        <v>0.59053780812310031</v>
      </c>
      <c r="ID387">
        <f t="shared" ref="ID387:ID450" si="527">IF(IA387&lt;IF$2,0,(IF$6*IF$2^IG$6)*(IA387-IF$2))</f>
        <v>0</v>
      </c>
      <c r="IE387">
        <f t="shared" si="504"/>
        <v>0</v>
      </c>
      <c r="IJ387">
        <v>385</v>
      </c>
      <c r="IK387">
        <v>75.8</v>
      </c>
      <c r="IL387">
        <f t="shared" ref="IL387:IL450" si="528">IJ387/IO$2</f>
        <v>0.53629569857902959</v>
      </c>
      <c r="IM387">
        <f t="shared" ref="IM387:IM450" si="529">IF(IJ387&lt;IO$2,0,(IO$6*IO$2^IP$6)*(IJ387-IO$2))</f>
        <v>0</v>
      </c>
      <c r="IN387">
        <f t="shared" si="505"/>
        <v>5745.6399999999994</v>
      </c>
      <c r="KT387">
        <v>385</v>
      </c>
      <c r="KU387">
        <v>138.59019607843123</v>
      </c>
      <c r="KV387">
        <f t="shared" ref="KV387:KV450" si="530">KT387/KY$2</f>
        <v>0.8061567326882827</v>
      </c>
      <c r="KW387">
        <f t="shared" ref="KW387:KW450" si="531">IF(KT387&lt;KY$2,0,(KY$6*KY$2^KZ$6)*(KT387-KY$2))</f>
        <v>0</v>
      </c>
      <c r="KX387">
        <f t="shared" si="506"/>
        <v>19207.242449058016</v>
      </c>
      <c r="LC387">
        <v>385</v>
      </c>
      <c r="LD387">
        <v>13</v>
      </c>
      <c r="LE387">
        <f t="shared" ref="LE387:LE450" si="532">LC387/LH$2</f>
        <v>0.41213708981459635</v>
      </c>
      <c r="LF387">
        <f t="shared" ref="LF387:LF450" si="533">IF(LC387&lt;LH$2,0,(LH$6*LH$2^LI$6)*(LC387-LH$2))</f>
        <v>0</v>
      </c>
      <c r="LG387">
        <f t="shared" si="507"/>
        <v>169</v>
      </c>
      <c r="LP387">
        <f t="shared" si="508"/>
        <v>0</v>
      </c>
      <c r="LY387">
        <f t="shared" si="509"/>
        <v>0</v>
      </c>
      <c r="MH387">
        <f t="shared" si="510"/>
        <v>0</v>
      </c>
      <c r="MQ387">
        <f t="shared" si="511"/>
        <v>0</v>
      </c>
      <c r="MZ387">
        <f t="shared" si="512"/>
        <v>0</v>
      </c>
      <c r="NI387">
        <f t="shared" si="513"/>
        <v>0</v>
      </c>
      <c r="NR387">
        <f t="shared" si="514"/>
        <v>0</v>
      </c>
      <c r="OA387">
        <f t="shared" si="515"/>
        <v>0</v>
      </c>
      <c r="OF387">
        <v>385</v>
      </c>
      <c r="OG387">
        <f>136-(136)</f>
        <v>0</v>
      </c>
      <c r="OH387">
        <f t="shared" ref="OH387:OH450" si="534">OF387/OK$2</f>
        <v>0.49401088697149487</v>
      </c>
      <c r="OI387">
        <f t="shared" ref="OI387:OI450" si="535">IF(OF387&lt;OK$2,0,(OK$6*OK$2^OL$6)*(OF387-OK$2))</f>
        <v>0</v>
      </c>
      <c r="OJ387">
        <f t="shared" si="516"/>
        <v>0</v>
      </c>
      <c r="OO387">
        <v>385</v>
      </c>
      <c r="OP387">
        <v>0</v>
      </c>
      <c r="OQ387">
        <f t="shared" ref="OQ387:OQ450" si="536">OO387/OT$2</f>
        <v>0.5103479525012502</v>
      </c>
      <c r="OR387">
        <f t="shared" ref="OR387:OR450" si="537">IF(OO387&lt;OT$2,0,(OT$6*OT$2^OU$6)*(OO387-OT$2))</f>
        <v>0</v>
      </c>
      <c r="OS387">
        <f t="shared" si="517"/>
        <v>0</v>
      </c>
      <c r="PB387">
        <f t="shared" si="518"/>
        <v>0</v>
      </c>
      <c r="PK387">
        <f t="shared" si="519"/>
        <v>0</v>
      </c>
      <c r="QC387">
        <f t="shared" si="520"/>
        <v>0</v>
      </c>
      <c r="QL387">
        <f t="shared" si="521"/>
        <v>0</v>
      </c>
    </row>
    <row r="388" spans="109:454" x14ac:dyDescent="0.25">
      <c r="DE388">
        <v>386</v>
      </c>
      <c r="DF388">
        <v>144</v>
      </c>
      <c r="DG388">
        <f t="shared" si="522"/>
        <v>1.0006837175859464</v>
      </c>
      <c r="DH388">
        <f t="shared" si="523"/>
        <v>8.198853015946364</v>
      </c>
      <c r="DI388">
        <f t="shared" si="502"/>
        <v>18441.951522184543</v>
      </c>
      <c r="EX388">
        <v>386</v>
      </c>
      <c r="EY388">
        <v>3145.9</v>
      </c>
      <c r="EZ388">
        <f t="shared" si="524"/>
        <v>1.242887737326668</v>
      </c>
      <c r="FA388">
        <f t="shared" si="525"/>
        <v>2912.6073376632762</v>
      </c>
      <c r="FB388">
        <f t="shared" si="503"/>
        <v>54425.466300156666</v>
      </c>
      <c r="IA388">
        <v>386</v>
      </c>
      <c r="IB388">
        <v>0</v>
      </c>
      <c r="IC388">
        <f t="shared" si="526"/>
        <v>0.59207167255978366</v>
      </c>
      <c r="ID388">
        <f t="shared" si="527"/>
        <v>0</v>
      </c>
      <c r="IE388">
        <f t="shared" si="504"/>
        <v>0</v>
      </c>
      <c r="IJ388">
        <v>386</v>
      </c>
      <c r="IK388">
        <v>67.8</v>
      </c>
      <c r="IL388">
        <f t="shared" si="528"/>
        <v>0.53768867441949464</v>
      </c>
      <c r="IM388">
        <f t="shared" si="529"/>
        <v>0</v>
      </c>
      <c r="IN388">
        <f t="shared" si="505"/>
        <v>4596.8399999999992</v>
      </c>
      <c r="KT388">
        <v>386</v>
      </c>
      <c r="KU388">
        <v>-37.209803921568778</v>
      </c>
      <c r="KV388">
        <f t="shared" si="530"/>
        <v>0.80825064627968091</v>
      </c>
      <c r="KW388">
        <f t="shared" si="531"/>
        <v>0</v>
      </c>
      <c r="KX388">
        <f t="shared" si="506"/>
        <v>1384.5695078815952</v>
      </c>
      <c r="LC388">
        <v>386</v>
      </c>
      <c r="LD388">
        <v>24</v>
      </c>
      <c r="LE388">
        <f t="shared" si="532"/>
        <v>0.41320757576216671</v>
      </c>
      <c r="LF388">
        <f t="shared" si="533"/>
        <v>0</v>
      </c>
      <c r="LG388">
        <f t="shared" si="507"/>
        <v>576</v>
      </c>
      <c r="LP388">
        <f t="shared" si="508"/>
        <v>0</v>
      </c>
      <c r="LY388">
        <f t="shared" si="509"/>
        <v>0</v>
      </c>
      <c r="MH388">
        <f t="shared" si="510"/>
        <v>0</v>
      </c>
      <c r="MQ388">
        <f t="shared" si="511"/>
        <v>0</v>
      </c>
      <c r="MZ388">
        <f t="shared" si="512"/>
        <v>0</v>
      </c>
      <c r="NI388">
        <f t="shared" si="513"/>
        <v>0</v>
      </c>
      <c r="NR388">
        <f t="shared" si="514"/>
        <v>0</v>
      </c>
      <c r="OA388">
        <f t="shared" si="515"/>
        <v>0</v>
      </c>
      <c r="OF388">
        <v>386</v>
      </c>
      <c r="OG388">
        <f>136-(136)</f>
        <v>0</v>
      </c>
      <c r="OH388">
        <f t="shared" si="534"/>
        <v>0.49529403213245982</v>
      </c>
      <c r="OI388">
        <f t="shared" si="535"/>
        <v>0</v>
      </c>
      <c r="OJ388">
        <f t="shared" si="516"/>
        <v>0</v>
      </c>
      <c r="OO388">
        <v>386</v>
      </c>
      <c r="OP388">
        <v>0</v>
      </c>
      <c r="OQ388">
        <f t="shared" si="536"/>
        <v>0.51167353159865603</v>
      </c>
      <c r="OR388">
        <f t="shared" si="537"/>
        <v>0</v>
      </c>
      <c r="OS388">
        <f t="shared" si="517"/>
        <v>0</v>
      </c>
      <c r="PB388">
        <f t="shared" si="518"/>
        <v>0</v>
      </c>
      <c r="PK388">
        <f t="shared" si="519"/>
        <v>0</v>
      </c>
      <c r="QC388">
        <f t="shared" si="520"/>
        <v>0</v>
      </c>
      <c r="QL388">
        <f t="shared" si="521"/>
        <v>0</v>
      </c>
    </row>
    <row r="389" spans="109:454" x14ac:dyDescent="0.25">
      <c r="DE389">
        <v>387</v>
      </c>
      <c r="DF389">
        <v>152</v>
      </c>
      <c r="DG389">
        <f t="shared" si="522"/>
        <v>1.0032761624501587</v>
      </c>
      <c r="DH389">
        <f t="shared" si="523"/>
        <v>39.286358779306163</v>
      </c>
      <c r="DI389">
        <f t="shared" si="502"/>
        <v>12704.364917227291</v>
      </c>
      <c r="EX389">
        <v>387</v>
      </c>
      <c r="EY389">
        <v>3215.9</v>
      </c>
      <c r="EZ389">
        <f t="shared" si="524"/>
        <v>1.2461076537446127</v>
      </c>
      <c r="FA389">
        <f t="shared" si="525"/>
        <v>2951.2192177391939</v>
      </c>
      <c r="FB389">
        <f t="shared" si="503"/>
        <v>70055.91649819228</v>
      </c>
      <c r="IA389">
        <v>387</v>
      </c>
      <c r="IB389">
        <v>4</v>
      </c>
      <c r="IC389">
        <f t="shared" si="526"/>
        <v>0.59360553699646701</v>
      </c>
      <c r="ID389">
        <f t="shared" si="527"/>
        <v>0</v>
      </c>
      <c r="IE389">
        <f t="shared" si="504"/>
        <v>16</v>
      </c>
      <c r="IJ389">
        <v>387</v>
      </c>
      <c r="IK389">
        <v>0</v>
      </c>
      <c r="IL389">
        <f t="shared" si="528"/>
        <v>0.53908165025995958</v>
      </c>
      <c r="IM389">
        <f t="shared" si="529"/>
        <v>0</v>
      </c>
      <c r="IN389">
        <f t="shared" si="505"/>
        <v>0</v>
      </c>
      <c r="KT389">
        <v>387</v>
      </c>
      <c r="KU389">
        <v>-53.309803921568786</v>
      </c>
      <c r="KV389">
        <f t="shared" si="530"/>
        <v>0.81034455987107901</v>
      </c>
      <c r="KW389">
        <f t="shared" si="531"/>
        <v>0</v>
      </c>
      <c r="KX389">
        <f t="shared" si="506"/>
        <v>2841.9351941561108</v>
      </c>
      <c r="LC389">
        <v>387</v>
      </c>
      <c r="LD389">
        <v>56</v>
      </c>
      <c r="LE389">
        <f t="shared" si="532"/>
        <v>0.41427806170973708</v>
      </c>
      <c r="LF389">
        <f t="shared" si="533"/>
        <v>0</v>
      </c>
      <c r="LG389">
        <f t="shared" si="507"/>
        <v>3136</v>
      </c>
      <c r="LP389">
        <f t="shared" si="508"/>
        <v>0</v>
      </c>
      <c r="LY389">
        <f t="shared" si="509"/>
        <v>0</v>
      </c>
      <c r="MH389">
        <f t="shared" si="510"/>
        <v>0</v>
      </c>
      <c r="MQ389">
        <f t="shared" si="511"/>
        <v>0</v>
      </c>
      <c r="MZ389">
        <f t="shared" si="512"/>
        <v>0</v>
      </c>
      <c r="NI389">
        <f t="shared" si="513"/>
        <v>0</v>
      </c>
      <c r="NR389">
        <f t="shared" si="514"/>
        <v>0</v>
      </c>
      <c r="OA389">
        <f t="shared" si="515"/>
        <v>0</v>
      </c>
      <c r="OF389">
        <v>387</v>
      </c>
      <c r="OG389">
        <f>148-(136)</f>
        <v>12</v>
      </c>
      <c r="OH389">
        <f t="shared" si="534"/>
        <v>0.49657717729342471</v>
      </c>
      <c r="OI389">
        <f t="shared" si="535"/>
        <v>0</v>
      </c>
      <c r="OJ389">
        <f t="shared" si="516"/>
        <v>144</v>
      </c>
      <c r="OO389">
        <v>387</v>
      </c>
      <c r="OP389">
        <v>0</v>
      </c>
      <c r="OQ389">
        <f t="shared" si="536"/>
        <v>0.51299911069606186</v>
      </c>
      <c r="OR389">
        <f t="shared" si="537"/>
        <v>0</v>
      </c>
      <c r="OS389">
        <f t="shared" si="517"/>
        <v>0</v>
      </c>
      <c r="PB389">
        <f t="shared" si="518"/>
        <v>0</v>
      </c>
      <c r="PK389">
        <f t="shared" si="519"/>
        <v>0</v>
      </c>
      <c r="QC389">
        <f t="shared" si="520"/>
        <v>0</v>
      </c>
      <c r="QL389">
        <f t="shared" si="521"/>
        <v>0</v>
      </c>
    </row>
    <row r="390" spans="109:454" x14ac:dyDescent="0.25">
      <c r="DE390">
        <v>388</v>
      </c>
      <c r="DF390">
        <v>160</v>
      </c>
      <c r="DG390">
        <f t="shared" si="522"/>
        <v>1.005868607314371</v>
      </c>
      <c r="DH390">
        <f t="shared" si="523"/>
        <v>70.373864542665956</v>
      </c>
      <c r="DI390">
        <f t="shared" si="502"/>
        <v>8032.8441570163905</v>
      </c>
      <c r="EX390">
        <v>388</v>
      </c>
      <c r="EY390">
        <v>3275.9</v>
      </c>
      <c r="EZ390">
        <f t="shared" si="524"/>
        <v>1.2493275701625575</v>
      </c>
      <c r="FA390">
        <f t="shared" si="525"/>
        <v>2989.8310978151117</v>
      </c>
      <c r="FB390">
        <f t="shared" si="503"/>
        <v>81835.416797267259</v>
      </c>
      <c r="IA390">
        <v>388</v>
      </c>
      <c r="IB390">
        <v>0</v>
      </c>
      <c r="IC390">
        <f t="shared" si="526"/>
        <v>0.59513940143315036</v>
      </c>
      <c r="ID390">
        <f t="shared" si="527"/>
        <v>0</v>
      </c>
      <c r="IE390">
        <f t="shared" si="504"/>
        <v>0</v>
      </c>
      <c r="IJ390">
        <v>388</v>
      </c>
      <c r="IK390">
        <v>-16.100000000000001</v>
      </c>
      <c r="IL390">
        <f t="shared" si="528"/>
        <v>0.54047462610042463</v>
      </c>
      <c r="IM390">
        <f t="shared" si="529"/>
        <v>0</v>
      </c>
      <c r="IN390">
        <f t="shared" si="505"/>
        <v>259.21000000000004</v>
      </c>
      <c r="KT390">
        <v>388</v>
      </c>
      <c r="KU390">
        <v>-45.209803921568778</v>
      </c>
      <c r="KV390">
        <f t="shared" si="530"/>
        <v>0.81243847346247711</v>
      </c>
      <c r="KW390">
        <f t="shared" si="531"/>
        <v>0</v>
      </c>
      <c r="KX390">
        <f t="shared" si="506"/>
        <v>2043.9263706266956</v>
      </c>
      <c r="LC390">
        <v>388</v>
      </c>
      <c r="LD390">
        <v>41</v>
      </c>
      <c r="LE390">
        <f t="shared" si="532"/>
        <v>0.4153485476573075</v>
      </c>
      <c r="LF390">
        <f t="shared" si="533"/>
        <v>0</v>
      </c>
      <c r="LG390">
        <f t="shared" si="507"/>
        <v>1681</v>
      </c>
      <c r="LP390">
        <f t="shared" si="508"/>
        <v>0</v>
      </c>
      <c r="LY390">
        <f t="shared" si="509"/>
        <v>0</v>
      </c>
      <c r="MH390">
        <f t="shared" si="510"/>
        <v>0</v>
      </c>
      <c r="MQ390">
        <f t="shared" si="511"/>
        <v>0</v>
      </c>
      <c r="MZ390">
        <f t="shared" si="512"/>
        <v>0</v>
      </c>
      <c r="NI390">
        <f t="shared" si="513"/>
        <v>0</v>
      </c>
      <c r="NR390">
        <f t="shared" si="514"/>
        <v>0</v>
      </c>
      <c r="OA390">
        <f t="shared" si="515"/>
        <v>0</v>
      </c>
      <c r="OF390">
        <v>388</v>
      </c>
      <c r="OG390">
        <f>160-(136)</f>
        <v>24</v>
      </c>
      <c r="OH390">
        <f t="shared" si="534"/>
        <v>0.49786032245438966</v>
      </c>
      <c r="OI390">
        <f t="shared" si="535"/>
        <v>0</v>
      </c>
      <c r="OJ390">
        <f t="shared" si="516"/>
        <v>576</v>
      </c>
      <c r="OO390">
        <v>388</v>
      </c>
      <c r="OP390">
        <v>0</v>
      </c>
      <c r="OQ390">
        <f t="shared" si="536"/>
        <v>0.51432468979346768</v>
      </c>
      <c r="OR390">
        <f t="shared" si="537"/>
        <v>0</v>
      </c>
      <c r="OS390">
        <f t="shared" si="517"/>
        <v>0</v>
      </c>
      <c r="PB390">
        <f t="shared" si="518"/>
        <v>0</v>
      </c>
      <c r="PK390">
        <f t="shared" si="519"/>
        <v>0</v>
      </c>
      <c r="QC390">
        <f t="shared" si="520"/>
        <v>0</v>
      </c>
      <c r="QL390">
        <f t="shared" si="521"/>
        <v>0</v>
      </c>
    </row>
    <row r="391" spans="109:454" x14ac:dyDescent="0.25">
      <c r="DE391">
        <v>389</v>
      </c>
      <c r="DF391">
        <v>169</v>
      </c>
      <c r="DG391">
        <f t="shared" si="522"/>
        <v>1.0084610521785833</v>
      </c>
      <c r="DH391">
        <f t="shared" si="523"/>
        <v>101.46137030602576</v>
      </c>
      <c r="DI391">
        <f t="shared" si="502"/>
        <v>4561.4665009397795</v>
      </c>
      <c r="EX391">
        <v>389</v>
      </c>
      <c r="EY391">
        <v>3325.9</v>
      </c>
      <c r="EZ391">
        <f t="shared" si="524"/>
        <v>1.2525474865805022</v>
      </c>
      <c r="FA391">
        <f t="shared" si="525"/>
        <v>3028.4429778910294</v>
      </c>
      <c r="FB391">
        <f t="shared" si="503"/>
        <v>88480.680001936693</v>
      </c>
      <c r="IA391">
        <v>389</v>
      </c>
      <c r="IB391">
        <v>0</v>
      </c>
      <c r="IC391">
        <f t="shared" si="526"/>
        <v>0.59667326586983382</v>
      </c>
      <c r="ID391">
        <f t="shared" si="527"/>
        <v>0</v>
      </c>
      <c r="IE391">
        <f t="shared" si="504"/>
        <v>0</v>
      </c>
      <c r="IJ391">
        <v>389</v>
      </c>
      <c r="IK391">
        <v>-12.100000000000009</v>
      </c>
      <c r="IL391">
        <f t="shared" si="528"/>
        <v>0.54186760194088968</v>
      </c>
      <c r="IM391">
        <f t="shared" si="529"/>
        <v>0</v>
      </c>
      <c r="IN391">
        <f t="shared" si="505"/>
        <v>146.4100000000002</v>
      </c>
      <c r="KT391">
        <v>389</v>
      </c>
      <c r="KU391">
        <v>-17.409803921568781</v>
      </c>
      <c r="KV391">
        <f t="shared" si="530"/>
        <v>0.81453238705387532</v>
      </c>
      <c r="KW391">
        <f t="shared" si="531"/>
        <v>0</v>
      </c>
      <c r="KX391">
        <f t="shared" si="506"/>
        <v>303.10127258747167</v>
      </c>
      <c r="LC391">
        <v>389</v>
      </c>
      <c r="LD391">
        <v>-8</v>
      </c>
      <c r="LE391">
        <f t="shared" si="532"/>
        <v>0.41641903360487786</v>
      </c>
      <c r="LF391">
        <f t="shared" si="533"/>
        <v>0</v>
      </c>
      <c r="LG391">
        <f t="shared" si="507"/>
        <v>64</v>
      </c>
      <c r="LP391">
        <f t="shared" si="508"/>
        <v>0</v>
      </c>
      <c r="LY391">
        <f t="shared" si="509"/>
        <v>0</v>
      </c>
      <c r="MH391">
        <f t="shared" si="510"/>
        <v>0</v>
      </c>
      <c r="MQ391">
        <f t="shared" si="511"/>
        <v>0</v>
      </c>
      <c r="MZ391">
        <f t="shared" si="512"/>
        <v>0</v>
      </c>
      <c r="NI391">
        <f t="shared" si="513"/>
        <v>0</v>
      </c>
      <c r="NR391">
        <f t="shared" si="514"/>
        <v>0</v>
      </c>
      <c r="OA391">
        <f t="shared" si="515"/>
        <v>0</v>
      </c>
      <c r="OF391">
        <v>389</v>
      </c>
      <c r="OG391">
        <f>124-(136)</f>
        <v>-12</v>
      </c>
      <c r="OH391">
        <f t="shared" si="534"/>
        <v>0.49914346761535455</v>
      </c>
      <c r="OI391">
        <f t="shared" si="535"/>
        <v>0</v>
      </c>
      <c r="OJ391">
        <f t="shared" si="516"/>
        <v>144</v>
      </c>
      <c r="OO391">
        <v>389</v>
      </c>
      <c r="OP391">
        <v>0</v>
      </c>
      <c r="OQ391">
        <f t="shared" si="536"/>
        <v>0.51565026889087351</v>
      </c>
      <c r="OR391">
        <f t="shared" si="537"/>
        <v>0</v>
      </c>
      <c r="OS391">
        <f t="shared" si="517"/>
        <v>0</v>
      </c>
      <c r="PB391">
        <f t="shared" si="518"/>
        <v>0</v>
      </c>
      <c r="PK391">
        <f t="shared" si="519"/>
        <v>0</v>
      </c>
      <c r="QC391">
        <f t="shared" si="520"/>
        <v>0</v>
      </c>
      <c r="QL391">
        <f t="shared" si="521"/>
        <v>0</v>
      </c>
    </row>
    <row r="392" spans="109:454" x14ac:dyDescent="0.25">
      <c r="DE392">
        <v>390</v>
      </c>
      <c r="DF392">
        <v>172</v>
      </c>
      <c r="DG392">
        <f t="shared" si="522"/>
        <v>1.0110534970427956</v>
      </c>
      <c r="DH392">
        <f t="shared" si="523"/>
        <v>132.54887606938556</v>
      </c>
      <c r="DI392">
        <f t="shared" si="502"/>
        <v>1556.3911793886996</v>
      </c>
      <c r="EX392">
        <v>390</v>
      </c>
      <c r="EY392">
        <v>3395.9</v>
      </c>
      <c r="EZ392">
        <f t="shared" si="524"/>
        <v>1.2557674029984469</v>
      </c>
      <c r="FA392">
        <f t="shared" si="525"/>
        <v>3067.0548579669471</v>
      </c>
      <c r="FB392">
        <f t="shared" si="503"/>
        <v>108139.12743873878</v>
      </c>
      <c r="IA392">
        <v>390</v>
      </c>
      <c r="IB392">
        <v>0</v>
      </c>
      <c r="IC392">
        <f t="shared" si="526"/>
        <v>0.59820713030651718</v>
      </c>
      <c r="ID392">
        <f t="shared" si="527"/>
        <v>0</v>
      </c>
      <c r="IE392">
        <f t="shared" si="504"/>
        <v>0</v>
      </c>
      <c r="IJ392">
        <v>390</v>
      </c>
      <c r="IK392">
        <v>4</v>
      </c>
      <c r="IL392">
        <f t="shared" si="528"/>
        <v>0.54326057778135461</v>
      </c>
      <c r="IM392">
        <f t="shared" si="529"/>
        <v>0</v>
      </c>
      <c r="IN392">
        <f t="shared" si="505"/>
        <v>16</v>
      </c>
      <c r="KT392">
        <v>390</v>
      </c>
      <c r="KU392">
        <v>200.59019607843123</v>
      </c>
      <c r="KV392">
        <f t="shared" si="530"/>
        <v>0.81662630064527342</v>
      </c>
      <c r="KW392">
        <f t="shared" si="531"/>
        <v>0</v>
      </c>
      <c r="KX392">
        <f t="shared" si="506"/>
        <v>40236.426762783492</v>
      </c>
      <c r="LC392">
        <v>390</v>
      </c>
      <c r="LD392">
        <v>79</v>
      </c>
      <c r="LE392">
        <f t="shared" si="532"/>
        <v>0.41748951955244823</v>
      </c>
      <c r="LF392">
        <f t="shared" si="533"/>
        <v>0</v>
      </c>
      <c r="LG392">
        <f t="shared" si="507"/>
        <v>6241</v>
      </c>
      <c r="LP392">
        <f t="shared" si="508"/>
        <v>0</v>
      </c>
      <c r="LY392">
        <f t="shared" si="509"/>
        <v>0</v>
      </c>
      <c r="MH392">
        <f t="shared" si="510"/>
        <v>0</v>
      </c>
      <c r="MQ392">
        <f t="shared" si="511"/>
        <v>0</v>
      </c>
      <c r="MZ392">
        <f t="shared" si="512"/>
        <v>0</v>
      </c>
      <c r="NI392">
        <f t="shared" si="513"/>
        <v>0</v>
      </c>
      <c r="NR392">
        <f t="shared" si="514"/>
        <v>0</v>
      </c>
      <c r="OA392">
        <f t="shared" si="515"/>
        <v>0</v>
      </c>
      <c r="OF392">
        <v>390</v>
      </c>
      <c r="OG392">
        <f>136-(136)</f>
        <v>0</v>
      </c>
      <c r="OH392">
        <f t="shared" si="534"/>
        <v>0.5004266127763195</v>
      </c>
      <c r="OI392">
        <f t="shared" si="535"/>
        <v>0</v>
      </c>
      <c r="OJ392">
        <f t="shared" si="516"/>
        <v>0</v>
      </c>
      <c r="OO392">
        <v>390</v>
      </c>
      <c r="OP392">
        <v>0</v>
      </c>
      <c r="OQ392">
        <f t="shared" si="536"/>
        <v>0.51697584798827934</v>
      </c>
      <c r="OR392">
        <f t="shared" si="537"/>
        <v>0</v>
      </c>
      <c r="OS392">
        <f t="shared" si="517"/>
        <v>0</v>
      </c>
      <c r="PB392">
        <f t="shared" si="518"/>
        <v>0</v>
      </c>
      <c r="PK392">
        <f t="shared" si="519"/>
        <v>0</v>
      </c>
      <c r="QC392">
        <f t="shared" si="520"/>
        <v>0</v>
      </c>
      <c r="QL392">
        <f t="shared" si="521"/>
        <v>0</v>
      </c>
    </row>
    <row r="393" spans="109:454" x14ac:dyDescent="0.25">
      <c r="DE393">
        <v>391</v>
      </c>
      <c r="DF393">
        <v>184</v>
      </c>
      <c r="DG393">
        <f t="shared" si="522"/>
        <v>1.0136459419070079</v>
      </c>
      <c r="DH393">
        <f t="shared" si="523"/>
        <v>163.63638183274534</v>
      </c>
      <c r="DI393">
        <f t="shared" si="502"/>
        <v>414.67694486174389</v>
      </c>
      <c r="EX393">
        <v>391</v>
      </c>
      <c r="EY393">
        <v>3425.9</v>
      </c>
      <c r="EZ393">
        <f t="shared" si="524"/>
        <v>1.2589873194163916</v>
      </c>
      <c r="FA393">
        <f t="shared" si="525"/>
        <v>3105.6667380428644</v>
      </c>
      <c r="FB393">
        <f t="shared" si="503"/>
        <v>102549.3420637075</v>
      </c>
      <c r="IA393">
        <v>391</v>
      </c>
      <c r="IB393">
        <v>16</v>
      </c>
      <c r="IC393">
        <f t="shared" si="526"/>
        <v>0.59974099474320053</v>
      </c>
      <c r="ID393">
        <f t="shared" si="527"/>
        <v>0</v>
      </c>
      <c r="IE393">
        <f t="shared" si="504"/>
        <v>256</v>
      </c>
      <c r="IJ393">
        <v>391</v>
      </c>
      <c r="IK393">
        <v>-24.1</v>
      </c>
      <c r="IL393">
        <f t="shared" si="528"/>
        <v>0.54465355362181966</v>
      </c>
      <c r="IM393">
        <f t="shared" si="529"/>
        <v>0</v>
      </c>
      <c r="IN393">
        <f t="shared" si="505"/>
        <v>580.81000000000006</v>
      </c>
      <c r="KT393">
        <v>391</v>
      </c>
      <c r="KU393">
        <v>-25.409803921568781</v>
      </c>
      <c r="KV393">
        <f t="shared" si="530"/>
        <v>0.81872021423667152</v>
      </c>
      <c r="KW393">
        <f t="shared" si="531"/>
        <v>0</v>
      </c>
      <c r="KX393">
        <f t="shared" si="506"/>
        <v>645.65813533257221</v>
      </c>
      <c r="LC393">
        <v>391</v>
      </c>
      <c r="LD393">
        <v>13</v>
      </c>
      <c r="LE393">
        <f t="shared" si="532"/>
        <v>0.41856000550001859</v>
      </c>
      <c r="LF393">
        <f t="shared" si="533"/>
        <v>0</v>
      </c>
      <c r="LG393">
        <f t="shared" si="507"/>
        <v>169</v>
      </c>
      <c r="LP393">
        <f t="shared" si="508"/>
        <v>0</v>
      </c>
      <c r="LY393">
        <f t="shared" si="509"/>
        <v>0</v>
      </c>
      <c r="MH393">
        <f t="shared" si="510"/>
        <v>0</v>
      </c>
      <c r="MQ393">
        <f t="shared" si="511"/>
        <v>0</v>
      </c>
      <c r="MZ393">
        <f t="shared" si="512"/>
        <v>0</v>
      </c>
      <c r="NI393">
        <f t="shared" si="513"/>
        <v>0</v>
      </c>
      <c r="NR393">
        <f t="shared" si="514"/>
        <v>0</v>
      </c>
      <c r="OA393">
        <f t="shared" si="515"/>
        <v>0</v>
      </c>
      <c r="OF393">
        <v>391</v>
      </c>
      <c r="OG393">
        <f>200-(136)</f>
        <v>64</v>
      </c>
      <c r="OH393">
        <f t="shared" si="534"/>
        <v>0.50170975793728445</v>
      </c>
      <c r="OI393">
        <f t="shared" si="535"/>
        <v>0</v>
      </c>
      <c r="OJ393">
        <f t="shared" si="516"/>
        <v>4096</v>
      </c>
      <c r="OO393">
        <v>391</v>
      </c>
      <c r="OP393">
        <v>0</v>
      </c>
      <c r="OQ393">
        <f t="shared" si="536"/>
        <v>0.51830142708568516</v>
      </c>
      <c r="OR393">
        <f t="shared" si="537"/>
        <v>0</v>
      </c>
      <c r="OS393">
        <f t="shared" si="517"/>
        <v>0</v>
      </c>
      <c r="PB393">
        <f t="shared" si="518"/>
        <v>0</v>
      </c>
      <c r="PK393">
        <f t="shared" si="519"/>
        <v>0</v>
      </c>
      <c r="QC393">
        <f t="shared" si="520"/>
        <v>0</v>
      </c>
      <c r="QL393">
        <f t="shared" si="521"/>
        <v>0</v>
      </c>
    </row>
    <row r="394" spans="109:454" x14ac:dyDescent="0.25">
      <c r="DE394">
        <v>392</v>
      </c>
      <c r="DF394">
        <v>192</v>
      </c>
      <c r="DG394">
        <f t="shared" si="522"/>
        <v>1.0162383867712204</v>
      </c>
      <c r="DH394">
        <f t="shared" si="523"/>
        <v>194.72388759610516</v>
      </c>
      <c r="DI394">
        <f t="shared" si="502"/>
        <v>7.4195636362155346</v>
      </c>
      <c r="EX394">
        <v>392</v>
      </c>
      <c r="EY394">
        <v>3525.9</v>
      </c>
      <c r="EZ394">
        <f t="shared" si="524"/>
        <v>1.2622072358343364</v>
      </c>
      <c r="FA394">
        <f t="shared" si="525"/>
        <v>3144.2786181187821</v>
      </c>
      <c r="FB394">
        <f t="shared" si="503"/>
        <v>145634.87910893041</v>
      </c>
      <c r="IA394">
        <v>392</v>
      </c>
      <c r="IB394">
        <v>0</v>
      </c>
      <c r="IC394">
        <f t="shared" si="526"/>
        <v>0.60127485917988388</v>
      </c>
      <c r="ID394">
        <f t="shared" si="527"/>
        <v>0</v>
      </c>
      <c r="IE394">
        <f t="shared" si="504"/>
        <v>0</v>
      </c>
      <c r="IJ394">
        <v>392</v>
      </c>
      <c r="IK394">
        <v>138.80000000000001</v>
      </c>
      <c r="IL394">
        <f t="shared" si="528"/>
        <v>0.54604652946228471</v>
      </c>
      <c r="IM394">
        <f t="shared" si="529"/>
        <v>0</v>
      </c>
      <c r="IN394">
        <f t="shared" si="505"/>
        <v>19265.440000000002</v>
      </c>
      <c r="KT394">
        <v>392</v>
      </c>
      <c r="KU394">
        <v>-45.209803921568778</v>
      </c>
      <c r="KV394">
        <f t="shared" si="530"/>
        <v>0.82081412782806973</v>
      </c>
      <c r="KW394">
        <f t="shared" si="531"/>
        <v>0</v>
      </c>
      <c r="KX394">
        <f t="shared" si="506"/>
        <v>2043.9263706266956</v>
      </c>
      <c r="LC394">
        <v>392</v>
      </c>
      <c r="LD394">
        <v>13</v>
      </c>
      <c r="LE394">
        <f t="shared" si="532"/>
        <v>0.41963049144758902</v>
      </c>
      <c r="LF394">
        <f t="shared" si="533"/>
        <v>0</v>
      </c>
      <c r="LG394">
        <f t="shared" si="507"/>
        <v>169</v>
      </c>
      <c r="LP394">
        <f t="shared" si="508"/>
        <v>0</v>
      </c>
      <c r="LY394">
        <f t="shared" si="509"/>
        <v>0</v>
      </c>
      <c r="MH394">
        <f t="shared" si="510"/>
        <v>0</v>
      </c>
      <c r="MQ394">
        <f t="shared" si="511"/>
        <v>0</v>
      </c>
      <c r="MZ394">
        <f t="shared" si="512"/>
        <v>0</v>
      </c>
      <c r="NI394">
        <f t="shared" si="513"/>
        <v>0</v>
      </c>
      <c r="NR394">
        <f t="shared" si="514"/>
        <v>0</v>
      </c>
      <c r="OA394">
        <f t="shared" si="515"/>
        <v>0</v>
      </c>
      <c r="OF394">
        <v>392</v>
      </c>
      <c r="OG394">
        <f>156-(136)</f>
        <v>20</v>
      </c>
      <c r="OH394">
        <f t="shared" si="534"/>
        <v>0.50299290309824929</v>
      </c>
      <c r="OI394">
        <f t="shared" si="535"/>
        <v>0</v>
      </c>
      <c r="OJ394">
        <f t="shared" si="516"/>
        <v>400</v>
      </c>
      <c r="OO394">
        <v>392</v>
      </c>
      <c r="OP394">
        <v>0</v>
      </c>
      <c r="OQ394">
        <f t="shared" si="536"/>
        <v>0.5196270061830911</v>
      </c>
      <c r="OR394">
        <f t="shared" si="537"/>
        <v>0</v>
      </c>
      <c r="OS394">
        <f t="shared" si="517"/>
        <v>0</v>
      </c>
      <c r="PB394">
        <f t="shared" si="518"/>
        <v>0</v>
      </c>
      <c r="PK394">
        <f t="shared" si="519"/>
        <v>0</v>
      </c>
      <c r="QC394">
        <f t="shared" si="520"/>
        <v>0</v>
      </c>
      <c r="QL394">
        <f t="shared" si="521"/>
        <v>0</v>
      </c>
    </row>
    <row r="395" spans="109:454" x14ac:dyDescent="0.25">
      <c r="DE395">
        <v>393</v>
      </c>
      <c r="DF395">
        <v>200</v>
      </c>
      <c r="DG395">
        <f t="shared" si="522"/>
        <v>1.0188308316354326</v>
      </c>
      <c r="DH395">
        <f t="shared" si="523"/>
        <v>225.81139335946494</v>
      </c>
      <c r="DI395">
        <f t="shared" si="502"/>
        <v>666.22802715703097</v>
      </c>
      <c r="EX395">
        <v>393</v>
      </c>
      <c r="EY395">
        <v>3625.9</v>
      </c>
      <c r="EZ395">
        <f t="shared" si="524"/>
        <v>1.2654271522522811</v>
      </c>
      <c r="FA395">
        <f t="shared" si="525"/>
        <v>3182.8904981946998</v>
      </c>
      <c r="FB395">
        <f t="shared" si="503"/>
        <v>196257.41868978034</v>
      </c>
      <c r="IA395">
        <v>393</v>
      </c>
      <c r="IB395">
        <v>0</v>
      </c>
      <c r="IC395">
        <f t="shared" si="526"/>
        <v>0.60280872361656723</v>
      </c>
      <c r="ID395">
        <f t="shared" si="527"/>
        <v>0</v>
      </c>
      <c r="IE395">
        <f t="shared" si="504"/>
        <v>0</v>
      </c>
      <c r="IJ395">
        <v>393</v>
      </c>
      <c r="IK395">
        <v>31.799999999999997</v>
      </c>
      <c r="IL395">
        <f t="shared" si="528"/>
        <v>0.54743950530274965</v>
      </c>
      <c r="IM395">
        <f t="shared" si="529"/>
        <v>0</v>
      </c>
      <c r="IN395">
        <f t="shared" si="505"/>
        <v>1011.2399999999998</v>
      </c>
      <c r="KT395">
        <v>393</v>
      </c>
      <c r="KU395">
        <v>248.59019607843123</v>
      </c>
      <c r="KV395">
        <f t="shared" si="530"/>
        <v>0.82290804141946783</v>
      </c>
      <c r="KW395">
        <f t="shared" si="531"/>
        <v>0</v>
      </c>
      <c r="KX395">
        <f t="shared" si="506"/>
        <v>61797.085586312889</v>
      </c>
      <c r="LC395">
        <v>393</v>
      </c>
      <c r="LD395">
        <v>0</v>
      </c>
      <c r="LE395">
        <f t="shared" si="532"/>
        <v>0.42070097739515938</v>
      </c>
      <c r="LF395">
        <f t="shared" si="533"/>
        <v>0</v>
      </c>
      <c r="LG395">
        <f t="shared" si="507"/>
        <v>0</v>
      </c>
      <c r="LP395">
        <f t="shared" si="508"/>
        <v>0</v>
      </c>
      <c r="LY395">
        <f t="shared" si="509"/>
        <v>0</v>
      </c>
      <c r="MH395">
        <f t="shared" si="510"/>
        <v>0</v>
      </c>
      <c r="MQ395">
        <f t="shared" si="511"/>
        <v>0</v>
      </c>
      <c r="MZ395">
        <f t="shared" si="512"/>
        <v>0</v>
      </c>
      <c r="NI395">
        <f t="shared" si="513"/>
        <v>0</v>
      </c>
      <c r="NR395">
        <f t="shared" si="514"/>
        <v>0</v>
      </c>
      <c r="OA395">
        <f t="shared" si="515"/>
        <v>0</v>
      </c>
      <c r="OF395">
        <v>393</v>
      </c>
      <c r="OG395">
        <f>128-(136)</f>
        <v>-8</v>
      </c>
      <c r="OH395">
        <f t="shared" si="534"/>
        <v>0.50427604825921424</v>
      </c>
      <c r="OI395">
        <f t="shared" si="535"/>
        <v>0</v>
      </c>
      <c r="OJ395">
        <f t="shared" si="516"/>
        <v>64</v>
      </c>
      <c r="OO395">
        <v>393</v>
      </c>
      <c r="OP395">
        <v>0</v>
      </c>
      <c r="OQ395">
        <f t="shared" si="536"/>
        <v>0.52095258528049693</v>
      </c>
      <c r="OR395">
        <f t="shared" si="537"/>
        <v>0</v>
      </c>
      <c r="OS395">
        <f t="shared" si="517"/>
        <v>0</v>
      </c>
      <c r="PB395">
        <f t="shared" si="518"/>
        <v>0</v>
      </c>
      <c r="PK395">
        <f t="shared" si="519"/>
        <v>0</v>
      </c>
      <c r="QC395">
        <f t="shared" si="520"/>
        <v>0</v>
      </c>
      <c r="QL395">
        <f t="shared" si="521"/>
        <v>0</v>
      </c>
    </row>
    <row r="396" spans="109:454" x14ac:dyDescent="0.25">
      <c r="DE396">
        <v>394</v>
      </c>
      <c r="DF396">
        <v>215</v>
      </c>
      <c r="DG396">
        <f t="shared" si="522"/>
        <v>1.0214232764996449</v>
      </c>
      <c r="DH396">
        <f t="shared" si="523"/>
        <v>256.89889912282473</v>
      </c>
      <c r="DI396">
        <f t="shared" si="502"/>
        <v>1755.5177477046429</v>
      </c>
      <c r="EX396">
        <v>394</v>
      </c>
      <c r="EY396">
        <v>3665.9</v>
      </c>
      <c r="EZ396">
        <f t="shared" si="524"/>
        <v>1.2686470686702258</v>
      </c>
      <c r="FA396">
        <f t="shared" si="525"/>
        <v>3221.5023782706176</v>
      </c>
      <c r="FB396">
        <f t="shared" si="503"/>
        <v>197489.24619873136</v>
      </c>
      <c r="IA396">
        <v>394</v>
      </c>
      <c r="IB396">
        <v>4</v>
      </c>
      <c r="IC396">
        <f t="shared" si="526"/>
        <v>0.6043425880532507</v>
      </c>
      <c r="ID396">
        <f t="shared" si="527"/>
        <v>0</v>
      </c>
      <c r="IE396">
        <f t="shared" si="504"/>
        <v>16</v>
      </c>
      <c r="IJ396">
        <v>394</v>
      </c>
      <c r="IK396">
        <v>-24.1</v>
      </c>
      <c r="IL396">
        <f t="shared" si="528"/>
        <v>0.5488324811432147</v>
      </c>
      <c r="IM396">
        <f t="shared" si="529"/>
        <v>0</v>
      </c>
      <c r="IN396">
        <f t="shared" si="505"/>
        <v>580.81000000000006</v>
      </c>
      <c r="KT396">
        <v>394</v>
      </c>
      <c r="KU396">
        <v>51.590196078431219</v>
      </c>
      <c r="KV396">
        <f t="shared" si="530"/>
        <v>0.82500195501086593</v>
      </c>
      <c r="KW396">
        <f t="shared" si="531"/>
        <v>0</v>
      </c>
      <c r="KX396">
        <f t="shared" si="506"/>
        <v>2661.5483314109802</v>
      </c>
      <c r="LC396">
        <v>394</v>
      </c>
      <c r="LD396">
        <v>8</v>
      </c>
      <c r="LE396">
        <f t="shared" si="532"/>
        <v>0.42177146334272975</v>
      </c>
      <c r="LF396">
        <f t="shared" si="533"/>
        <v>0</v>
      </c>
      <c r="LG396">
        <f t="shared" si="507"/>
        <v>64</v>
      </c>
      <c r="LP396">
        <f t="shared" si="508"/>
        <v>0</v>
      </c>
      <c r="LY396">
        <f t="shared" si="509"/>
        <v>0</v>
      </c>
      <c r="MH396">
        <f t="shared" si="510"/>
        <v>0</v>
      </c>
      <c r="MQ396">
        <f t="shared" si="511"/>
        <v>0</v>
      </c>
      <c r="MZ396">
        <f t="shared" si="512"/>
        <v>0</v>
      </c>
      <c r="NI396">
        <f t="shared" si="513"/>
        <v>0</v>
      </c>
      <c r="NR396">
        <f t="shared" si="514"/>
        <v>0</v>
      </c>
      <c r="OA396">
        <f t="shared" si="515"/>
        <v>0</v>
      </c>
      <c r="OF396">
        <v>394</v>
      </c>
      <c r="OG396">
        <f>132-(136)</f>
        <v>-4</v>
      </c>
      <c r="OH396">
        <f t="shared" si="534"/>
        <v>0.50555919342017919</v>
      </c>
      <c r="OI396">
        <f t="shared" si="535"/>
        <v>0</v>
      </c>
      <c r="OJ396">
        <f t="shared" si="516"/>
        <v>16</v>
      </c>
      <c r="OO396">
        <v>394</v>
      </c>
      <c r="OP396">
        <v>0</v>
      </c>
      <c r="OQ396">
        <f t="shared" si="536"/>
        <v>0.52227816437790275</v>
      </c>
      <c r="OR396">
        <f t="shared" si="537"/>
        <v>0</v>
      </c>
      <c r="OS396">
        <f t="shared" si="517"/>
        <v>0</v>
      </c>
      <c r="PB396">
        <f t="shared" si="518"/>
        <v>0</v>
      </c>
      <c r="PK396">
        <f t="shared" si="519"/>
        <v>0</v>
      </c>
      <c r="QC396">
        <f t="shared" si="520"/>
        <v>0</v>
      </c>
      <c r="QL396">
        <f t="shared" si="521"/>
        <v>0</v>
      </c>
    </row>
    <row r="397" spans="109:454" x14ac:dyDescent="0.25">
      <c r="DE397">
        <v>395</v>
      </c>
      <c r="DF397">
        <v>229</v>
      </c>
      <c r="DG397">
        <f t="shared" si="522"/>
        <v>1.0240157213638572</v>
      </c>
      <c r="DH397">
        <f t="shared" si="523"/>
        <v>287.98640488618452</v>
      </c>
      <c r="DI397">
        <f t="shared" si="502"/>
        <v>3479.3959613968927</v>
      </c>
      <c r="EX397">
        <v>395</v>
      </c>
      <c r="EY397">
        <v>3725.9</v>
      </c>
      <c r="EZ397">
        <f t="shared" si="524"/>
        <v>1.2718669850881705</v>
      </c>
      <c r="FA397">
        <f t="shared" si="525"/>
        <v>3260.1142583465353</v>
      </c>
      <c r="FB397">
        <f t="shared" si="503"/>
        <v>216956.35712766828</v>
      </c>
      <c r="IA397">
        <v>395</v>
      </c>
      <c r="IB397">
        <v>0</v>
      </c>
      <c r="IC397">
        <f t="shared" si="526"/>
        <v>0.60587645248993405</v>
      </c>
      <c r="ID397">
        <f t="shared" si="527"/>
        <v>0</v>
      </c>
      <c r="IE397">
        <f t="shared" si="504"/>
        <v>0</v>
      </c>
      <c r="IJ397">
        <v>395</v>
      </c>
      <c r="IK397">
        <v>27.799999999999997</v>
      </c>
      <c r="IL397">
        <f t="shared" si="528"/>
        <v>0.55022545698367975</v>
      </c>
      <c r="IM397">
        <f t="shared" si="529"/>
        <v>0</v>
      </c>
      <c r="IN397">
        <f t="shared" si="505"/>
        <v>772.8399999999998</v>
      </c>
      <c r="KT397">
        <v>395</v>
      </c>
      <c r="KU397">
        <v>-25.409803921568781</v>
      </c>
      <c r="KV397">
        <f t="shared" si="530"/>
        <v>0.82709586860226414</v>
      </c>
      <c r="KW397">
        <f t="shared" si="531"/>
        <v>0</v>
      </c>
      <c r="KX397">
        <f t="shared" si="506"/>
        <v>645.65813533257221</v>
      </c>
      <c r="LC397">
        <v>395</v>
      </c>
      <c r="LD397">
        <v>4</v>
      </c>
      <c r="LE397">
        <f t="shared" si="532"/>
        <v>0.42284194929030017</v>
      </c>
      <c r="LF397">
        <f t="shared" si="533"/>
        <v>0</v>
      </c>
      <c r="LG397">
        <f t="shared" si="507"/>
        <v>16</v>
      </c>
      <c r="LP397">
        <f t="shared" si="508"/>
        <v>0</v>
      </c>
      <c r="LY397">
        <f t="shared" si="509"/>
        <v>0</v>
      </c>
      <c r="MH397">
        <f t="shared" si="510"/>
        <v>0</v>
      </c>
      <c r="MQ397">
        <f t="shared" si="511"/>
        <v>0</v>
      </c>
      <c r="MZ397">
        <f t="shared" si="512"/>
        <v>0</v>
      </c>
      <c r="NI397">
        <f t="shared" si="513"/>
        <v>0</v>
      </c>
      <c r="NR397">
        <f t="shared" si="514"/>
        <v>0</v>
      </c>
      <c r="OA397">
        <f t="shared" si="515"/>
        <v>0</v>
      </c>
      <c r="OF397">
        <v>395</v>
      </c>
      <c r="OG397">
        <f>128-(136)</f>
        <v>-8</v>
      </c>
      <c r="OH397">
        <f t="shared" si="534"/>
        <v>0.50684233858114414</v>
      </c>
      <c r="OI397">
        <f t="shared" si="535"/>
        <v>0</v>
      </c>
      <c r="OJ397">
        <f t="shared" si="516"/>
        <v>64</v>
      </c>
      <c r="OO397">
        <v>395</v>
      </c>
      <c r="OP397">
        <v>0</v>
      </c>
      <c r="OQ397">
        <f t="shared" si="536"/>
        <v>0.52360374347530858</v>
      </c>
      <c r="OR397">
        <f t="shared" si="537"/>
        <v>0</v>
      </c>
      <c r="OS397">
        <f t="shared" si="517"/>
        <v>0</v>
      </c>
      <c r="PB397">
        <f t="shared" si="518"/>
        <v>0</v>
      </c>
      <c r="PK397">
        <f t="shared" si="519"/>
        <v>0</v>
      </c>
      <c r="QC397">
        <f t="shared" si="520"/>
        <v>0</v>
      </c>
      <c r="QL397">
        <f t="shared" si="521"/>
        <v>0</v>
      </c>
    </row>
    <row r="398" spans="109:454" x14ac:dyDescent="0.25">
      <c r="DE398">
        <v>396</v>
      </c>
      <c r="DF398">
        <v>240</v>
      </c>
      <c r="DG398">
        <f t="shared" si="522"/>
        <v>1.0266081662280695</v>
      </c>
      <c r="DH398">
        <f t="shared" si="523"/>
        <v>319.07391064954436</v>
      </c>
      <c r="DI398">
        <f t="shared" si="502"/>
        <v>6252.6833454121252</v>
      </c>
      <c r="EX398">
        <v>396</v>
      </c>
      <c r="EY398">
        <v>3795.9</v>
      </c>
      <c r="EZ398">
        <f t="shared" si="524"/>
        <v>1.2750869015061153</v>
      </c>
      <c r="FA398">
        <f t="shared" si="525"/>
        <v>3298.726138422453</v>
      </c>
      <c r="FB398">
        <f t="shared" si="503"/>
        <v>247181.84863592996</v>
      </c>
      <c r="IA398">
        <v>396</v>
      </c>
      <c r="IB398">
        <v>0</v>
      </c>
      <c r="IC398">
        <f t="shared" si="526"/>
        <v>0.6074103169266174</v>
      </c>
      <c r="ID398">
        <f t="shared" si="527"/>
        <v>0</v>
      </c>
      <c r="IE398">
        <f t="shared" si="504"/>
        <v>0</v>
      </c>
      <c r="IJ398">
        <v>396</v>
      </c>
      <c r="IK398">
        <v>83.8</v>
      </c>
      <c r="IL398">
        <f t="shared" si="528"/>
        <v>0.55161843282414469</v>
      </c>
      <c r="IM398">
        <f t="shared" si="529"/>
        <v>0</v>
      </c>
      <c r="IN398">
        <f t="shared" si="505"/>
        <v>7022.44</v>
      </c>
      <c r="KT398">
        <v>396</v>
      </c>
      <c r="KU398">
        <v>-53.309803921568786</v>
      </c>
      <c r="KV398">
        <f t="shared" si="530"/>
        <v>0.82918978219366224</v>
      </c>
      <c r="KW398">
        <f t="shared" si="531"/>
        <v>0</v>
      </c>
      <c r="KX398">
        <f t="shared" si="506"/>
        <v>2841.9351941561108</v>
      </c>
      <c r="LC398">
        <v>396</v>
      </c>
      <c r="LD398">
        <v>21</v>
      </c>
      <c r="LE398">
        <f t="shared" si="532"/>
        <v>0.42391243523787053</v>
      </c>
      <c r="LF398">
        <f t="shared" si="533"/>
        <v>0</v>
      </c>
      <c r="LG398">
        <f t="shared" si="507"/>
        <v>441</v>
      </c>
      <c r="LP398">
        <f t="shared" si="508"/>
        <v>0</v>
      </c>
      <c r="LY398">
        <f t="shared" si="509"/>
        <v>0</v>
      </c>
      <c r="MH398">
        <f t="shared" si="510"/>
        <v>0</v>
      </c>
      <c r="MQ398">
        <f t="shared" si="511"/>
        <v>0</v>
      </c>
      <c r="MZ398">
        <f t="shared" si="512"/>
        <v>0</v>
      </c>
      <c r="NI398">
        <f t="shared" si="513"/>
        <v>0</v>
      </c>
      <c r="NR398">
        <f t="shared" si="514"/>
        <v>0</v>
      </c>
      <c r="OA398">
        <f t="shared" si="515"/>
        <v>0</v>
      </c>
      <c r="OF398">
        <v>396</v>
      </c>
      <c r="OG398">
        <f>112-(136)</f>
        <v>-24</v>
      </c>
      <c r="OH398">
        <f t="shared" si="534"/>
        <v>0.50812548374210897</v>
      </c>
      <c r="OI398">
        <f t="shared" si="535"/>
        <v>0</v>
      </c>
      <c r="OJ398">
        <f t="shared" si="516"/>
        <v>576</v>
      </c>
      <c r="OO398">
        <v>396</v>
      </c>
      <c r="OP398">
        <v>0</v>
      </c>
      <c r="OQ398">
        <f t="shared" si="536"/>
        <v>0.52492932257271441</v>
      </c>
      <c r="OR398">
        <f t="shared" si="537"/>
        <v>0</v>
      </c>
      <c r="OS398">
        <f t="shared" si="517"/>
        <v>0</v>
      </c>
      <c r="PB398">
        <f t="shared" si="518"/>
        <v>0</v>
      </c>
      <c r="PK398">
        <f t="shared" si="519"/>
        <v>0</v>
      </c>
      <c r="QC398">
        <f t="shared" si="520"/>
        <v>0</v>
      </c>
      <c r="QL398">
        <f t="shared" si="521"/>
        <v>0</v>
      </c>
    </row>
    <row r="399" spans="109:454" x14ac:dyDescent="0.25">
      <c r="DE399">
        <v>397</v>
      </c>
      <c r="DF399">
        <v>249</v>
      </c>
      <c r="DG399">
        <f t="shared" si="522"/>
        <v>1.0292006110922818</v>
      </c>
      <c r="DH399">
        <f t="shared" si="523"/>
        <v>350.16141641290415</v>
      </c>
      <c r="DI399">
        <f t="shared" si="502"/>
        <v>10233.632170664992</v>
      </c>
      <c r="EX399">
        <v>397</v>
      </c>
      <c r="EY399">
        <v>3865.9</v>
      </c>
      <c r="EZ399">
        <f t="shared" si="524"/>
        <v>1.27830681792406</v>
      </c>
      <c r="FA399">
        <f t="shared" si="525"/>
        <v>3337.3380184983703</v>
      </c>
      <c r="FB399">
        <f t="shared" si="503"/>
        <v>279377.76828892925</v>
      </c>
      <c r="IA399">
        <v>397</v>
      </c>
      <c r="IB399">
        <v>0</v>
      </c>
      <c r="IC399">
        <f t="shared" si="526"/>
        <v>0.60894418136330075</v>
      </c>
      <c r="ID399">
        <f t="shared" si="527"/>
        <v>0</v>
      </c>
      <c r="IE399">
        <f t="shared" si="504"/>
        <v>0</v>
      </c>
      <c r="IJ399">
        <v>397</v>
      </c>
      <c r="IK399">
        <v>-24.1</v>
      </c>
      <c r="IL399">
        <f t="shared" si="528"/>
        <v>0.55301140866460974</v>
      </c>
      <c r="IM399">
        <f t="shared" si="529"/>
        <v>0</v>
      </c>
      <c r="IN399">
        <f t="shared" si="505"/>
        <v>580.81000000000006</v>
      </c>
      <c r="KT399">
        <v>397</v>
      </c>
      <c r="KU399">
        <v>-37.209803921568778</v>
      </c>
      <c r="KV399">
        <f t="shared" si="530"/>
        <v>0.83128369578506034</v>
      </c>
      <c r="KW399">
        <f t="shared" si="531"/>
        <v>0</v>
      </c>
      <c r="KX399">
        <f t="shared" si="506"/>
        <v>1384.5695078815952</v>
      </c>
      <c r="LC399">
        <v>397</v>
      </c>
      <c r="LD399">
        <v>8</v>
      </c>
      <c r="LE399">
        <f t="shared" si="532"/>
        <v>0.4249829211854409</v>
      </c>
      <c r="LF399">
        <f t="shared" si="533"/>
        <v>0</v>
      </c>
      <c r="LG399">
        <f t="shared" si="507"/>
        <v>64</v>
      </c>
      <c r="LP399">
        <f t="shared" si="508"/>
        <v>0</v>
      </c>
      <c r="LY399">
        <f t="shared" si="509"/>
        <v>0</v>
      </c>
      <c r="MH399">
        <f t="shared" si="510"/>
        <v>0</v>
      </c>
      <c r="MQ399">
        <f t="shared" si="511"/>
        <v>0</v>
      </c>
      <c r="MZ399">
        <f t="shared" si="512"/>
        <v>0</v>
      </c>
      <c r="NI399">
        <f t="shared" si="513"/>
        <v>0</v>
      </c>
      <c r="NR399">
        <f t="shared" si="514"/>
        <v>0</v>
      </c>
      <c r="OA399">
        <f t="shared" si="515"/>
        <v>0</v>
      </c>
      <c r="OF399">
        <v>397</v>
      </c>
      <c r="OG399">
        <f>124-(136)</f>
        <v>-12</v>
      </c>
      <c r="OH399">
        <f t="shared" si="534"/>
        <v>0.50940862890307392</v>
      </c>
      <c r="OI399">
        <f t="shared" si="535"/>
        <v>0</v>
      </c>
      <c r="OJ399">
        <f t="shared" si="516"/>
        <v>144</v>
      </c>
      <c r="OO399">
        <v>397</v>
      </c>
      <c r="OP399">
        <v>0</v>
      </c>
      <c r="OQ399">
        <f t="shared" si="536"/>
        <v>0.52625490167012023</v>
      </c>
      <c r="OR399">
        <f t="shared" si="537"/>
        <v>0</v>
      </c>
      <c r="OS399">
        <f t="shared" si="517"/>
        <v>0</v>
      </c>
      <c r="PB399">
        <f t="shared" si="518"/>
        <v>0</v>
      </c>
      <c r="PK399">
        <f t="shared" si="519"/>
        <v>0</v>
      </c>
      <c r="QC399">
        <f t="shared" si="520"/>
        <v>0</v>
      </c>
      <c r="QL399">
        <f t="shared" si="521"/>
        <v>0</v>
      </c>
    </row>
    <row r="400" spans="109:454" x14ac:dyDescent="0.25">
      <c r="DE400">
        <v>398</v>
      </c>
      <c r="DF400">
        <v>261</v>
      </c>
      <c r="DG400">
        <f t="shared" si="522"/>
        <v>1.0317930559564941</v>
      </c>
      <c r="DH400">
        <f t="shared" si="523"/>
        <v>381.24892217626393</v>
      </c>
      <c r="DI400">
        <f t="shared" si="502"/>
        <v>14459.80328455318</v>
      </c>
      <c r="EX400">
        <v>398</v>
      </c>
      <c r="EY400">
        <v>3925.9</v>
      </c>
      <c r="EZ400">
        <f t="shared" si="524"/>
        <v>1.2815267343420047</v>
      </c>
      <c r="FA400">
        <f t="shared" si="525"/>
        <v>3375.949898574288</v>
      </c>
      <c r="FB400">
        <f t="shared" si="503"/>
        <v>302445.11405815103</v>
      </c>
      <c r="IA400">
        <v>398</v>
      </c>
      <c r="IB400">
        <v>0</v>
      </c>
      <c r="IC400">
        <f t="shared" si="526"/>
        <v>0.61047804579998421</v>
      </c>
      <c r="ID400">
        <f t="shared" si="527"/>
        <v>0</v>
      </c>
      <c r="IE400">
        <f t="shared" si="504"/>
        <v>0</v>
      </c>
      <c r="IJ400">
        <v>398</v>
      </c>
      <c r="IK400">
        <v>12</v>
      </c>
      <c r="IL400">
        <f t="shared" si="528"/>
        <v>0.55440438450507479</v>
      </c>
      <c r="IM400">
        <f t="shared" si="529"/>
        <v>0</v>
      </c>
      <c r="IN400">
        <f t="shared" si="505"/>
        <v>144</v>
      </c>
      <c r="KT400">
        <v>398</v>
      </c>
      <c r="KU400">
        <v>-21.409803921568781</v>
      </c>
      <c r="KV400">
        <f t="shared" si="530"/>
        <v>0.83337760937645855</v>
      </c>
      <c r="KW400">
        <f t="shared" si="531"/>
        <v>0</v>
      </c>
      <c r="KX400">
        <f t="shared" si="506"/>
        <v>458.37970396002191</v>
      </c>
      <c r="LC400">
        <v>398</v>
      </c>
      <c r="LD400">
        <v>0</v>
      </c>
      <c r="LE400">
        <f t="shared" si="532"/>
        <v>0.42605340713301126</v>
      </c>
      <c r="LF400">
        <f t="shared" si="533"/>
        <v>0</v>
      </c>
      <c r="LG400">
        <f t="shared" si="507"/>
        <v>0</v>
      </c>
      <c r="LP400">
        <f t="shared" si="508"/>
        <v>0</v>
      </c>
      <c r="LY400">
        <f t="shared" si="509"/>
        <v>0</v>
      </c>
      <c r="MH400">
        <f t="shared" si="510"/>
        <v>0</v>
      </c>
      <c r="MQ400">
        <f t="shared" si="511"/>
        <v>0</v>
      </c>
      <c r="MZ400">
        <f t="shared" si="512"/>
        <v>0</v>
      </c>
      <c r="NI400">
        <f t="shared" si="513"/>
        <v>0</v>
      </c>
      <c r="NR400">
        <f t="shared" si="514"/>
        <v>0</v>
      </c>
      <c r="OA400">
        <f t="shared" si="515"/>
        <v>0</v>
      </c>
      <c r="OF400">
        <v>398</v>
      </c>
      <c r="OG400">
        <f>132-(136)</f>
        <v>-4</v>
      </c>
      <c r="OH400">
        <f t="shared" si="534"/>
        <v>0.51069177406403887</v>
      </c>
      <c r="OI400">
        <f t="shared" si="535"/>
        <v>0</v>
      </c>
      <c r="OJ400">
        <f t="shared" si="516"/>
        <v>16</v>
      </c>
      <c r="OO400">
        <v>398</v>
      </c>
      <c r="OP400">
        <v>0</v>
      </c>
      <c r="OQ400">
        <f t="shared" si="536"/>
        <v>0.52758048076752617</v>
      </c>
      <c r="OR400">
        <f t="shared" si="537"/>
        <v>0</v>
      </c>
      <c r="OS400">
        <f t="shared" si="517"/>
        <v>0</v>
      </c>
      <c r="PB400">
        <f t="shared" si="518"/>
        <v>0</v>
      </c>
      <c r="PK400">
        <f t="shared" si="519"/>
        <v>0</v>
      </c>
      <c r="QC400">
        <f t="shared" si="520"/>
        <v>0</v>
      </c>
      <c r="QL400">
        <f t="shared" si="521"/>
        <v>0</v>
      </c>
    </row>
    <row r="401" spans="109:454" x14ac:dyDescent="0.25">
      <c r="DE401">
        <v>399</v>
      </c>
      <c r="DF401">
        <v>272</v>
      </c>
      <c r="DG401">
        <f t="shared" si="522"/>
        <v>1.0343855008207063</v>
      </c>
      <c r="DH401">
        <f t="shared" si="523"/>
        <v>412.33642793962372</v>
      </c>
      <c r="DI401">
        <f t="shared" si="502"/>
        <v>19694.313006853201</v>
      </c>
      <c r="EX401">
        <v>398.17</v>
      </c>
      <c r="EY401">
        <v>3965.9</v>
      </c>
      <c r="EZ401">
        <f t="shared" si="524"/>
        <v>1.2820741201330554</v>
      </c>
      <c r="FA401">
        <f t="shared" si="525"/>
        <v>3382.5139181871946</v>
      </c>
      <c r="FB401">
        <f t="shared" si="503"/>
        <v>340339.3204528974</v>
      </c>
      <c r="IA401">
        <v>399</v>
      </c>
      <c r="IB401">
        <v>0</v>
      </c>
      <c r="IC401">
        <f t="shared" si="526"/>
        <v>0.61201191023666757</v>
      </c>
      <c r="ID401">
        <f t="shared" si="527"/>
        <v>0</v>
      </c>
      <c r="IE401">
        <f t="shared" si="504"/>
        <v>0</v>
      </c>
      <c r="IJ401">
        <v>399</v>
      </c>
      <c r="IK401">
        <v>87.8</v>
      </c>
      <c r="IL401">
        <f t="shared" si="528"/>
        <v>0.55579736034553973</v>
      </c>
      <c r="IM401">
        <f t="shared" si="529"/>
        <v>0</v>
      </c>
      <c r="IN401">
        <f t="shared" si="505"/>
        <v>7708.8399999999992</v>
      </c>
      <c r="KT401">
        <v>399</v>
      </c>
      <c r="KU401">
        <v>54.590196078431219</v>
      </c>
      <c r="KV401">
        <f t="shared" si="530"/>
        <v>0.83547152296785665</v>
      </c>
      <c r="KW401">
        <f t="shared" si="531"/>
        <v>0</v>
      </c>
      <c r="KX401">
        <f t="shared" si="506"/>
        <v>2980.0895078815674</v>
      </c>
      <c r="LC401">
        <v>399</v>
      </c>
      <c r="LD401">
        <v>21</v>
      </c>
      <c r="LE401">
        <f t="shared" si="532"/>
        <v>0.42712389308058168</v>
      </c>
      <c r="LF401">
        <f t="shared" si="533"/>
        <v>0</v>
      </c>
      <c r="LG401">
        <f t="shared" si="507"/>
        <v>441</v>
      </c>
      <c r="LP401">
        <f t="shared" si="508"/>
        <v>0</v>
      </c>
      <c r="LY401">
        <f t="shared" si="509"/>
        <v>0</v>
      </c>
      <c r="MH401">
        <f t="shared" si="510"/>
        <v>0</v>
      </c>
      <c r="MQ401">
        <f t="shared" si="511"/>
        <v>0</v>
      </c>
      <c r="MZ401">
        <f t="shared" si="512"/>
        <v>0</v>
      </c>
      <c r="NI401">
        <f t="shared" si="513"/>
        <v>0</v>
      </c>
      <c r="NR401">
        <f t="shared" si="514"/>
        <v>0</v>
      </c>
      <c r="OA401">
        <f t="shared" si="515"/>
        <v>0</v>
      </c>
      <c r="OF401">
        <v>399</v>
      </c>
      <c r="OG401">
        <f>144-(136)</f>
        <v>8</v>
      </c>
      <c r="OH401">
        <f t="shared" si="534"/>
        <v>0.51197491922500382</v>
      </c>
      <c r="OI401">
        <f t="shared" si="535"/>
        <v>0</v>
      </c>
      <c r="OJ401">
        <f t="shared" si="516"/>
        <v>64</v>
      </c>
      <c r="OO401">
        <v>399</v>
      </c>
      <c r="OP401">
        <v>12</v>
      </c>
      <c r="OQ401">
        <f t="shared" si="536"/>
        <v>0.528906059864932</v>
      </c>
      <c r="OR401">
        <f t="shared" si="537"/>
        <v>0</v>
      </c>
      <c r="OS401">
        <f t="shared" si="517"/>
        <v>144</v>
      </c>
      <c r="PB401">
        <f t="shared" si="518"/>
        <v>0</v>
      </c>
      <c r="PK401">
        <f t="shared" si="519"/>
        <v>0</v>
      </c>
      <c r="QC401">
        <f t="shared" si="520"/>
        <v>0</v>
      </c>
      <c r="QL401">
        <f t="shared" si="521"/>
        <v>0</v>
      </c>
    </row>
    <row r="402" spans="109:454" x14ac:dyDescent="0.25">
      <c r="DE402">
        <v>400</v>
      </c>
      <c r="DF402">
        <v>284</v>
      </c>
      <c r="DG402">
        <f t="shared" si="522"/>
        <v>1.0369779456849186</v>
      </c>
      <c r="DH402">
        <f t="shared" si="523"/>
        <v>443.4239337029835</v>
      </c>
      <c r="DI402">
        <f t="shared" si="502"/>
        <v>25415.990637333278</v>
      </c>
      <c r="IA402">
        <v>400</v>
      </c>
      <c r="IB402">
        <v>0</v>
      </c>
      <c r="IC402">
        <f t="shared" si="526"/>
        <v>0.61354577467335092</v>
      </c>
      <c r="ID402">
        <f t="shared" si="527"/>
        <v>0</v>
      </c>
      <c r="IE402">
        <f t="shared" si="504"/>
        <v>0</v>
      </c>
      <c r="IJ402">
        <v>400</v>
      </c>
      <c r="IK402">
        <v>-16.100000000000001</v>
      </c>
      <c r="IL402">
        <f t="shared" si="528"/>
        <v>0.55719033618600478</v>
      </c>
      <c r="IM402">
        <f t="shared" si="529"/>
        <v>0</v>
      </c>
      <c r="IN402">
        <f t="shared" si="505"/>
        <v>259.21000000000004</v>
      </c>
      <c r="KT402">
        <v>400</v>
      </c>
      <c r="KU402">
        <v>98.590196078431219</v>
      </c>
      <c r="KV402">
        <f t="shared" si="530"/>
        <v>0.83756543655925475</v>
      </c>
      <c r="KW402">
        <f t="shared" si="531"/>
        <v>0</v>
      </c>
      <c r="KX402">
        <f t="shared" si="506"/>
        <v>9720.0267627835146</v>
      </c>
      <c r="LC402">
        <v>400</v>
      </c>
      <c r="LD402">
        <v>68</v>
      </c>
      <c r="LE402">
        <f t="shared" si="532"/>
        <v>0.42819437902815205</v>
      </c>
      <c r="LF402">
        <f t="shared" si="533"/>
        <v>0</v>
      </c>
      <c r="LG402">
        <f t="shared" si="507"/>
        <v>4624</v>
      </c>
      <c r="LP402">
        <f t="shared" si="508"/>
        <v>0</v>
      </c>
      <c r="LY402">
        <f t="shared" si="509"/>
        <v>0</v>
      </c>
      <c r="MH402">
        <f t="shared" si="510"/>
        <v>0</v>
      </c>
      <c r="MQ402">
        <f t="shared" si="511"/>
        <v>0</v>
      </c>
      <c r="MZ402">
        <f t="shared" si="512"/>
        <v>0</v>
      </c>
      <c r="NI402">
        <f t="shared" si="513"/>
        <v>0</v>
      </c>
      <c r="NR402">
        <f t="shared" si="514"/>
        <v>0</v>
      </c>
      <c r="OA402">
        <f t="shared" si="515"/>
        <v>0</v>
      </c>
      <c r="OF402">
        <v>400</v>
      </c>
      <c r="OG402">
        <f>128-(136)</f>
        <v>-8</v>
      </c>
      <c r="OH402">
        <f t="shared" si="534"/>
        <v>0.51325806438596877</v>
      </c>
      <c r="OI402">
        <f t="shared" si="535"/>
        <v>0</v>
      </c>
      <c r="OJ402">
        <f t="shared" si="516"/>
        <v>64</v>
      </c>
      <c r="OO402">
        <v>400</v>
      </c>
      <c r="OP402">
        <v>0</v>
      </c>
      <c r="OQ402">
        <f t="shared" si="536"/>
        <v>0.53023163896233783</v>
      </c>
      <c r="OR402">
        <f t="shared" si="537"/>
        <v>0</v>
      </c>
      <c r="OS402">
        <f t="shared" si="517"/>
        <v>0</v>
      </c>
      <c r="PB402">
        <f t="shared" si="518"/>
        <v>0</v>
      </c>
      <c r="PK402">
        <f t="shared" si="519"/>
        <v>0</v>
      </c>
      <c r="QC402">
        <f t="shared" si="520"/>
        <v>0</v>
      </c>
      <c r="QL402">
        <f t="shared" si="521"/>
        <v>0</v>
      </c>
    </row>
    <row r="403" spans="109:454" x14ac:dyDescent="0.25">
      <c r="DE403">
        <v>401</v>
      </c>
      <c r="DF403">
        <v>296</v>
      </c>
      <c r="DG403">
        <f t="shared" si="522"/>
        <v>1.0395703905491309</v>
      </c>
      <c r="DH403">
        <f t="shared" si="523"/>
        <v>474.51143946634329</v>
      </c>
      <c r="DI403">
        <f t="shared" si="502"/>
        <v>31866.334020345945</v>
      </c>
      <c r="IA403">
        <v>401</v>
      </c>
      <c r="IB403">
        <v>-4</v>
      </c>
      <c r="IC403">
        <f t="shared" si="526"/>
        <v>0.61507963911003427</v>
      </c>
      <c r="ID403">
        <f t="shared" si="527"/>
        <v>0</v>
      </c>
      <c r="IE403">
        <f t="shared" si="504"/>
        <v>16</v>
      </c>
      <c r="IJ403">
        <v>401</v>
      </c>
      <c r="IK403">
        <v>-24.1</v>
      </c>
      <c r="IL403">
        <f t="shared" si="528"/>
        <v>0.55858331202646982</v>
      </c>
      <c r="IM403">
        <f t="shared" si="529"/>
        <v>0</v>
      </c>
      <c r="IN403">
        <f t="shared" si="505"/>
        <v>580.81000000000006</v>
      </c>
      <c r="KT403">
        <v>401</v>
      </c>
      <c r="KU403">
        <v>-37.209803921568778</v>
      </c>
      <c r="KV403">
        <f t="shared" si="530"/>
        <v>0.83965935015065296</v>
      </c>
      <c r="KW403">
        <f t="shared" si="531"/>
        <v>0</v>
      </c>
      <c r="KX403">
        <f t="shared" si="506"/>
        <v>1384.5695078815952</v>
      </c>
      <c r="LC403">
        <v>401</v>
      </c>
      <c r="LD403">
        <v>28</v>
      </c>
      <c r="LE403">
        <f t="shared" si="532"/>
        <v>0.42926486497572242</v>
      </c>
      <c r="LF403">
        <f t="shared" si="533"/>
        <v>0</v>
      </c>
      <c r="LG403">
        <f t="shared" si="507"/>
        <v>784</v>
      </c>
      <c r="LP403">
        <f t="shared" si="508"/>
        <v>0</v>
      </c>
      <c r="LY403">
        <f t="shared" si="509"/>
        <v>0</v>
      </c>
      <c r="MH403">
        <f t="shared" si="510"/>
        <v>0</v>
      </c>
      <c r="MQ403">
        <f t="shared" si="511"/>
        <v>0</v>
      </c>
      <c r="MZ403">
        <f t="shared" si="512"/>
        <v>0</v>
      </c>
      <c r="NI403">
        <f t="shared" si="513"/>
        <v>0</v>
      </c>
      <c r="NR403">
        <f t="shared" si="514"/>
        <v>0</v>
      </c>
      <c r="OA403">
        <f t="shared" si="515"/>
        <v>0</v>
      </c>
      <c r="OF403">
        <v>401</v>
      </c>
      <c r="OG403">
        <f>132-(136)</f>
        <v>-4</v>
      </c>
      <c r="OH403">
        <f t="shared" si="534"/>
        <v>0.51454120954693361</v>
      </c>
      <c r="OI403">
        <f t="shared" si="535"/>
        <v>0</v>
      </c>
      <c r="OJ403">
        <f t="shared" si="516"/>
        <v>16</v>
      </c>
      <c r="OO403">
        <v>401</v>
      </c>
      <c r="OP403">
        <v>0</v>
      </c>
      <c r="OQ403">
        <f t="shared" si="536"/>
        <v>0.53155721805974365</v>
      </c>
      <c r="OR403">
        <f t="shared" si="537"/>
        <v>0</v>
      </c>
      <c r="OS403">
        <f t="shared" si="517"/>
        <v>0</v>
      </c>
      <c r="PB403">
        <f t="shared" si="518"/>
        <v>0</v>
      </c>
      <c r="PK403">
        <f t="shared" si="519"/>
        <v>0</v>
      </c>
      <c r="QC403">
        <f t="shared" si="520"/>
        <v>0</v>
      </c>
      <c r="QL403">
        <f t="shared" si="521"/>
        <v>0</v>
      </c>
    </row>
    <row r="404" spans="109:454" x14ac:dyDescent="0.25">
      <c r="DE404">
        <v>402</v>
      </c>
      <c r="DF404">
        <v>312</v>
      </c>
      <c r="DG404">
        <f t="shared" si="522"/>
        <v>1.0421628354133432</v>
      </c>
      <c r="DH404">
        <f t="shared" si="523"/>
        <v>505.59894522970313</v>
      </c>
      <c r="DI404">
        <f t="shared" si="502"/>
        <v>37480.551594053592</v>
      </c>
      <c r="IA404">
        <v>402</v>
      </c>
      <c r="IB404">
        <v>0</v>
      </c>
      <c r="IC404">
        <f t="shared" si="526"/>
        <v>0.61661350354671762</v>
      </c>
      <c r="ID404">
        <f t="shared" si="527"/>
        <v>0</v>
      </c>
      <c r="IE404">
        <f t="shared" si="504"/>
        <v>0</v>
      </c>
      <c r="IJ404">
        <v>402</v>
      </c>
      <c r="IK404">
        <v>8</v>
      </c>
      <c r="IL404">
        <f t="shared" si="528"/>
        <v>0.55997628786693476</v>
      </c>
      <c r="IM404">
        <f t="shared" si="529"/>
        <v>0</v>
      </c>
      <c r="IN404">
        <f t="shared" si="505"/>
        <v>64</v>
      </c>
      <c r="KT404">
        <v>402</v>
      </c>
      <c r="KU404">
        <v>-45.209803921568778</v>
      </c>
      <c r="KV404">
        <f t="shared" si="530"/>
        <v>0.84175326374205106</v>
      </c>
      <c r="KW404">
        <f t="shared" si="531"/>
        <v>0</v>
      </c>
      <c r="KX404">
        <f t="shared" si="506"/>
        <v>2043.9263706266956</v>
      </c>
      <c r="LC404">
        <v>402</v>
      </c>
      <c r="LD404">
        <v>13</v>
      </c>
      <c r="LE404">
        <f t="shared" si="532"/>
        <v>0.43033535092329278</v>
      </c>
      <c r="LF404">
        <f t="shared" si="533"/>
        <v>0</v>
      </c>
      <c r="LG404">
        <f t="shared" si="507"/>
        <v>169</v>
      </c>
      <c r="LP404">
        <f t="shared" si="508"/>
        <v>0</v>
      </c>
      <c r="LY404">
        <f t="shared" si="509"/>
        <v>0</v>
      </c>
      <c r="MH404">
        <f t="shared" si="510"/>
        <v>0</v>
      </c>
      <c r="MQ404">
        <f t="shared" si="511"/>
        <v>0</v>
      </c>
      <c r="MZ404">
        <f t="shared" si="512"/>
        <v>0</v>
      </c>
      <c r="NI404">
        <f t="shared" si="513"/>
        <v>0</v>
      </c>
      <c r="NR404">
        <f t="shared" si="514"/>
        <v>0</v>
      </c>
      <c r="OA404">
        <f t="shared" si="515"/>
        <v>0</v>
      </c>
      <c r="OF404">
        <v>402</v>
      </c>
      <c r="OG404">
        <f>128-(136)</f>
        <v>-8</v>
      </c>
      <c r="OH404">
        <f t="shared" si="534"/>
        <v>0.51582435470789856</v>
      </c>
      <c r="OI404">
        <f t="shared" si="535"/>
        <v>0</v>
      </c>
      <c r="OJ404">
        <f t="shared" si="516"/>
        <v>64</v>
      </c>
      <c r="OO404">
        <v>402</v>
      </c>
      <c r="OP404">
        <v>0</v>
      </c>
      <c r="OQ404">
        <f t="shared" si="536"/>
        <v>0.53288279715714948</v>
      </c>
      <c r="OR404">
        <f t="shared" si="537"/>
        <v>0</v>
      </c>
      <c r="OS404">
        <f t="shared" si="517"/>
        <v>0</v>
      </c>
      <c r="PB404">
        <f t="shared" si="518"/>
        <v>0</v>
      </c>
      <c r="PK404">
        <f t="shared" si="519"/>
        <v>0</v>
      </c>
      <c r="QC404">
        <f t="shared" si="520"/>
        <v>0</v>
      </c>
      <c r="QL404">
        <f t="shared" si="521"/>
        <v>0</v>
      </c>
    </row>
    <row r="405" spans="109:454" x14ac:dyDescent="0.25">
      <c r="DE405">
        <v>403</v>
      </c>
      <c r="DF405">
        <v>326</v>
      </c>
      <c r="DG405">
        <f t="shared" si="522"/>
        <v>1.0447552802775555</v>
      </c>
      <c r="DH405">
        <f t="shared" si="523"/>
        <v>536.68645099306286</v>
      </c>
      <c r="DI405">
        <f t="shared" si="502"/>
        <v>44388.78063205228</v>
      </c>
      <c r="IA405">
        <v>403</v>
      </c>
      <c r="IB405">
        <v>0</v>
      </c>
      <c r="IC405">
        <f t="shared" si="526"/>
        <v>0.61814736798340109</v>
      </c>
      <c r="ID405">
        <f t="shared" si="527"/>
        <v>0</v>
      </c>
      <c r="IE405">
        <f t="shared" si="504"/>
        <v>0</v>
      </c>
      <c r="IJ405">
        <v>403</v>
      </c>
      <c r="IK405">
        <v>-16.100000000000001</v>
      </c>
      <c r="IL405">
        <f t="shared" si="528"/>
        <v>0.56136926370739981</v>
      </c>
      <c r="IM405">
        <f t="shared" si="529"/>
        <v>0</v>
      </c>
      <c r="IN405">
        <f t="shared" si="505"/>
        <v>259.21000000000004</v>
      </c>
      <c r="KT405">
        <v>403</v>
      </c>
      <c r="KU405">
        <v>-37.209803921568778</v>
      </c>
      <c r="KV405">
        <f t="shared" si="530"/>
        <v>0.84384717733344916</v>
      </c>
      <c r="KW405">
        <f t="shared" si="531"/>
        <v>0</v>
      </c>
      <c r="KX405">
        <f t="shared" si="506"/>
        <v>1384.5695078815952</v>
      </c>
      <c r="LC405">
        <v>403</v>
      </c>
      <c r="LD405">
        <v>21</v>
      </c>
      <c r="LE405">
        <f t="shared" si="532"/>
        <v>0.4314058368708632</v>
      </c>
      <c r="LF405">
        <f t="shared" si="533"/>
        <v>0</v>
      </c>
      <c r="LG405">
        <f t="shared" si="507"/>
        <v>441</v>
      </c>
      <c r="LP405">
        <f t="shared" si="508"/>
        <v>0</v>
      </c>
      <c r="LY405">
        <f t="shared" si="509"/>
        <v>0</v>
      </c>
      <c r="MH405">
        <f t="shared" si="510"/>
        <v>0</v>
      </c>
      <c r="MQ405">
        <f t="shared" si="511"/>
        <v>0</v>
      </c>
      <c r="MZ405">
        <f t="shared" si="512"/>
        <v>0</v>
      </c>
      <c r="NI405">
        <f t="shared" si="513"/>
        <v>0</v>
      </c>
      <c r="NR405">
        <f t="shared" si="514"/>
        <v>0</v>
      </c>
      <c r="OA405">
        <f t="shared" si="515"/>
        <v>0</v>
      </c>
      <c r="OF405">
        <v>403</v>
      </c>
      <c r="OG405">
        <f>124-(136)</f>
        <v>-12</v>
      </c>
      <c r="OH405">
        <f t="shared" si="534"/>
        <v>0.51710749986886351</v>
      </c>
      <c r="OI405">
        <f t="shared" si="535"/>
        <v>0</v>
      </c>
      <c r="OJ405">
        <f t="shared" si="516"/>
        <v>144</v>
      </c>
      <c r="OO405">
        <v>403</v>
      </c>
      <c r="OP405">
        <v>24</v>
      </c>
      <c r="OQ405">
        <f t="shared" si="536"/>
        <v>0.53420837625455531</v>
      </c>
      <c r="OR405">
        <f t="shared" si="537"/>
        <v>0</v>
      </c>
      <c r="OS405">
        <f t="shared" si="517"/>
        <v>576</v>
      </c>
      <c r="PB405">
        <f t="shared" si="518"/>
        <v>0</v>
      </c>
      <c r="PK405">
        <f t="shared" si="519"/>
        <v>0</v>
      </c>
      <c r="QC405">
        <f t="shared" si="520"/>
        <v>0</v>
      </c>
      <c r="QL405">
        <f t="shared" si="521"/>
        <v>0</v>
      </c>
    </row>
    <row r="406" spans="109:454" x14ac:dyDescent="0.25">
      <c r="DE406">
        <v>404</v>
      </c>
      <c r="DF406">
        <v>341</v>
      </c>
      <c r="DG406">
        <f t="shared" si="522"/>
        <v>1.0473477251417678</v>
      </c>
      <c r="DH406">
        <f t="shared" si="523"/>
        <v>567.77395675642276</v>
      </c>
      <c r="DI406">
        <f t="shared" si="502"/>
        <v>51426.427462963904</v>
      </c>
      <c r="IA406">
        <v>404</v>
      </c>
      <c r="IB406">
        <v>4</v>
      </c>
      <c r="IC406">
        <f t="shared" si="526"/>
        <v>0.61968123242008444</v>
      </c>
      <c r="ID406">
        <f t="shared" si="527"/>
        <v>0</v>
      </c>
      <c r="IE406">
        <f t="shared" si="504"/>
        <v>16</v>
      </c>
      <c r="IJ406">
        <v>404</v>
      </c>
      <c r="IK406">
        <v>23.799999999999997</v>
      </c>
      <c r="IL406">
        <f t="shared" si="528"/>
        <v>0.56276223954786486</v>
      </c>
      <c r="IM406">
        <f t="shared" si="529"/>
        <v>0</v>
      </c>
      <c r="IN406">
        <f t="shared" si="505"/>
        <v>566.43999999999983</v>
      </c>
      <c r="KT406">
        <v>404</v>
      </c>
      <c r="KU406">
        <v>-81.309803921568772</v>
      </c>
      <c r="KV406">
        <f t="shared" si="530"/>
        <v>0.84594109092484737</v>
      </c>
      <c r="KW406">
        <f t="shared" si="531"/>
        <v>0</v>
      </c>
      <c r="KX406">
        <f t="shared" si="506"/>
        <v>6611.2842137639609</v>
      </c>
      <c r="LC406">
        <v>404</v>
      </c>
      <c r="LD406">
        <v>84</v>
      </c>
      <c r="LE406">
        <f t="shared" si="532"/>
        <v>0.43247632281843357</v>
      </c>
      <c r="LF406">
        <f t="shared" si="533"/>
        <v>0</v>
      </c>
      <c r="LG406">
        <f t="shared" si="507"/>
        <v>7056</v>
      </c>
      <c r="LP406">
        <f t="shared" si="508"/>
        <v>0</v>
      </c>
      <c r="LY406">
        <f t="shared" si="509"/>
        <v>0</v>
      </c>
      <c r="MH406">
        <f t="shared" si="510"/>
        <v>0</v>
      </c>
      <c r="MQ406">
        <f t="shared" si="511"/>
        <v>0</v>
      </c>
      <c r="MZ406">
        <f t="shared" si="512"/>
        <v>0</v>
      </c>
      <c r="NI406">
        <f t="shared" si="513"/>
        <v>0</v>
      </c>
      <c r="NR406">
        <f t="shared" si="514"/>
        <v>0</v>
      </c>
      <c r="OA406">
        <f t="shared" si="515"/>
        <v>0</v>
      </c>
      <c r="OF406">
        <v>404</v>
      </c>
      <c r="OG406">
        <f>124-(136)</f>
        <v>-12</v>
      </c>
      <c r="OH406">
        <f t="shared" si="534"/>
        <v>0.51839064502982846</v>
      </c>
      <c r="OI406">
        <f t="shared" si="535"/>
        <v>0</v>
      </c>
      <c r="OJ406">
        <f t="shared" si="516"/>
        <v>144</v>
      </c>
      <c r="OO406">
        <v>404</v>
      </c>
      <c r="OP406">
        <v>16</v>
      </c>
      <c r="OQ406">
        <f t="shared" si="536"/>
        <v>0.53553395535196124</v>
      </c>
      <c r="OR406">
        <f t="shared" si="537"/>
        <v>0</v>
      </c>
      <c r="OS406">
        <f t="shared" si="517"/>
        <v>256</v>
      </c>
      <c r="PB406">
        <f t="shared" si="518"/>
        <v>0</v>
      </c>
      <c r="PK406">
        <f t="shared" si="519"/>
        <v>0</v>
      </c>
      <c r="QC406">
        <f t="shared" si="520"/>
        <v>0</v>
      </c>
      <c r="QL406">
        <f t="shared" si="521"/>
        <v>0</v>
      </c>
    </row>
    <row r="407" spans="109:454" x14ac:dyDescent="0.25">
      <c r="DE407">
        <v>405</v>
      </c>
      <c r="DF407">
        <v>347</v>
      </c>
      <c r="DG407">
        <f t="shared" si="522"/>
        <v>1.0499401700059801</v>
      </c>
      <c r="DH407">
        <f t="shared" si="523"/>
        <v>598.86146251978255</v>
      </c>
      <c r="DI407">
        <f t="shared" si="502"/>
        <v>63434.196302603828</v>
      </c>
      <c r="IA407">
        <v>405</v>
      </c>
      <c r="IB407">
        <v>0</v>
      </c>
      <c r="IC407">
        <f t="shared" si="526"/>
        <v>0.62121509685676779</v>
      </c>
      <c r="ID407">
        <f t="shared" si="527"/>
        <v>0</v>
      </c>
      <c r="IE407">
        <f t="shared" si="504"/>
        <v>0</v>
      </c>
      <c r="IJ407">
        <v>405</v>
      </c>
      <c r="IK407">
        <v>87.8</v>
      </c>
      <c r="IL407">
        <f t="shared" si="528"/>
        <v>0.5641552153883298</v>
      </c>
      <c r="IM407">
        <f t="shared" si="529"/>
        <v>0</v>
      </c>
      <c r="IN407">
        <f t="shared" si="505"/>
        <v>7708.8399999999992</v>
      </c>
      <c r="KT407">
        <v>405</v>
      </c>
      <c r="KU407">
        <v>-29.209803921568778</v>
      </c>
      <c r="KV407">
        <f t="shared" si="530"/>
        <v>0.84803500451624547</v>
      </c>
      <c r="KW407">
        <f t="shared" si="531"/>
        <v>0</v>
      </c>
      <c r="KX407">
        <f t="shared" si="506"/>
        <v>853.21264513649476</v>
      </c>
      <c r="LC407">
        <v>405</v>
      </c>
      <c r="LD407">
        <v>191</v>
      </c>
      <c r="LE407">
        <f t="shared" si="532"/>
        <v>0.43354680876600393</v>
      </c>
      <c r="LF407">
        <f t="shared" si="533"/>
        <v>0</v>
      </c>
      <c r="LG407">
        <f t="shared" si="507"/>
        <v>36481</v>
      </c>
      <c r="LP407">
        <f t="shared" si="508"/>
        <v>0</v>
      </c>
      <c r="LY407">
        <f t="shared" si="509"/>
        <v>0</v>
      </c>
      <c r="MH407">
        <f t="shared" si="510"/>
        <v>0</v>
      </c>
      <c r="MQ407">
        <f t="shared" si="511"/>
        <v>0</v>
      </c>
      <c r="MZ407">
        <f t="shared" si="512"/>
        <v>0</v>
      </c>
      <c r="NI407">
        <f t="shared" si="513"/>
        <v>0</v>
      </c>
      <c r="NR407">
        <f t="shared" si="514"/>
        <v>0</v>
      </c>
      <c r="OA407">
        <f t="shared" si="515"/>
        <v>0</v>
      </c>
      <c r="OF407">
        <v>405</v>
      </c>
      <c r="OG407">
        <f>136-(136)</f>
        <v>0</v>
      </c>
      <c r="OH407">
        <f t="shared" si="534"/>
        <v>0.51967379019079329</v>
      </c>
      <c r="OI407">
        <f t="shared" si="535"/>
        <v>0</v>
      </c>
      <c r="OJ407">
        <f t="shared" si="516"/>
        <v>0</v>
      </c>
      <c r="OO407">
        <v>405</v>
      </c>
      <c r="OP407">
        <v>0</v>
      </c>
      <c r="OQ407">
        <f t="shared" si="536"/>
        <v>0.53685953444936707</v>
      </c>
      <c r="OR407">
        <f t="shared" si="537"/>
        <v>0</v>
      </c>
      <c r="OS407">
        <f t="shared" si="517"/>
        <v>0</v>
      </c>
      <c r="PB407">
        <f t="shared" si="518"/>
        <v>0</v>
      </c>
      <c r="PK407">
        <f t="shared" si="519"/>
        <v>0</v>
      </c>
      <c r="QC407">
        <f t="shared" si="520"/>
        <v>0</v>
      </c>
      <c r="QL407">
        <f t="shared" si="521"/>
        <v>0</v>
      </c>
    </row>
    <row r="408" spans="109:454" x14ac:dyDescent="0.25">
      <c r="DE408">
        <v>406</v>
      </c>
      <c r="DF408">
        <v>357</v>
      </c>
      <c r="DG408">
        <f t="shared" si="522"/>
        <v>1.0525326148701923</v>
      </c>
      <c r="DH408">
        <f t="shared" si="523"/>
        <v>629.94896828314234</v>
      </c>
      <c r="DI408">
        <f t="shared" si="502"/>
        <v>74501.139286831836</v>
      </c>
      <c r="IA408">
        <v>406</v>
      </c>
      <c r="IB408">
        <v>0</v>
      </c>
      <c r="IC408">
        <f t="shared" si="526"/>
        <v>0.62274896129345114</v>
      </c>
      <c r="ID408">
        <f t="shared" si="527"/>
        <v>0</v>
      </c>
      <c r="IE408">
        <f t="shared" si="504"/>
        <v>0</v>
      </c>
      <c r="IJ408">
        <v>406</v>
      </c>
      <c r="IK408">
        <v>-16.100000000000001</v>
      </c>
      <c r="IL408">
        <f t="shared" si="528"/>
        <v>0.56554819122879485</v>
      </c>
      <c r="IM408">
        <f t="shared" si="529"/>
        <v>0</v>
      </c>
      <c r="IN408">
        <f t="shared" si="505"/>
        <v>259.21000000000004</v>
      </c>
      <c r="KT408">
        <v>406</v>
      </c>
      <c r="KU408">
        <v>-53.309803921568786</v>
      </c>
      <c r="KV408">
        <f t="shared" si="530"/>
        <v>0.85012891810764357</v>
      </c>
      <c r="KW408">
        <f t="shared" si="531"/>
        <v>0</v>
      </c>
      <c r="KX408">
        <f t="shared" si="506"/>
        <v>2841.9351941561108</v>
      </c>
      <c r="LC408">
        <v>406</v>
      </c>
      <c r="LD408">
        <v>24</v>
      </c>
      <c r="LE408">
        <f t="shared" si="532"/>
        <v>0.4346172947135743</v>
      </c>
      <c r="LF408">
        <f t="shared" si="533"/>
        <v>0</v>
      </c>
      <c r="LG408">
        <f t="shared" si="507"/>
        <v>576</v>
      </c>
      <c r="LP408">
        <f t="shared" si="508"/>
        <v>0</v>
      </c>
      <c r="LY408">
        <f t="shared" si="509"/>
        <v>0</v>
      </c>
      <c r="MH408">
        <f t="shared" si="510"/>
        <v>0</v>
      </c>
      <c r="MQ408">
        <f t="shared" si="511"/>
        <v>0</v>
      </c>
      <c r="MZ408">
        <f t="shared" si="512"/>
        <v>0</v>
      </c>
      <c r="NI408">
        <f t="shared" si="513"/>
        <v>0</v>
      </c>
      <c r="NR408">
        <f t="shared" si="514"/>
        <v>0</v>
      </c>
      <c r="OA408">
        <f t="shared" si="515"/>
        <v>0</v>
      </c>
      <c r="OF408">
        <v>406</v>
      </c>
      <c r="OG408">
        <f>128-(136)</f>
        <v>-8</v>
      </c>
      <c r="OH408">
        <f t="shared" si="534"/>
        <v>0.52095693535175824</v>
      </c>
      <c r="OI408">
        <f t="shared" si="535"/>
        <v>0</v>
      </c>
      <c r="OJ408">
        <f t="shared" si="516"/>
        <v>64</v>
      </c>
      <c r="OO408">
        <v>406</v>
      </c>
      <c r="OP408">
        <v>0</v>
      </c>
      <c r="OQ408">
        <f t="shared" si="536"/>
        <v>0.5381851135467729</v>
      </c>
      <c r="OR408">
        <f t="shared" si="537"/>
        <v>0</v>
      </c>
      <c r="OS408">
        <f t="shared" si="517"/>
        <v>0</v>
      </c>
      <c r="PB408">
        <f t="shared" si="518"/>
        <v>0</v>
      </c>
      <c r="PK408">
        <f t="shared" si="519"/>
        <v>0</v>
      </c>
      <c r="QC408">
        <f t="shared" si="520"/>
        <v>0</v>
      </c>
      <c r="QL408">
        <f t="shared" si="521"/>
        <v>0</v>
      </c>
    </row>
    <row r="409" spans="109:454" x14ac:dyDescent="0.25">
      <c r="DE409">
        <v>407</v>
      </c>
      <c r="DF409">
        <v>374</v>
      </c>
      <c r="DG409">
        <f t="shared" si="522"/>
        <v>1.0551250597344046</v>
      </c>
      <c r="DH409">
        <f t="shared" si="523"/>
        <v>661.03647404650212</v>
      </c>
      <c r="DI409">
        <f t="shared" si="502"/>
        <v>82389.937433048282</v>
      </c>
      <c r="IA409">
        <v>407</v>
      </c>
      <c r="IB409">
        <v>0</v>
      </c>
      <c r="IC409">
        <f t="shared" si="526"/>
        <v>0.62428282573013461</v>
      </c>
      <c r="ID409">
        <f t="shared" si="527"/>
        <v>0</v>
      </c>
      <c r="IE409">
        <f t="shared" si="504"/>
        <v>0</v>
      </c>
      <c r="IJ409">
        <v>407</v>
      </c>
      <c r="IK409">
        <v>15.599999999999994</v>
      </c>
      <c r="IL409">
        <f t="shared" si="528"/>
        <v>0.5669411670692599</v>
      </c>
      <c r="IM409">
        <f t="shared" si="529"/>
        <v>0</v>
      </c>
      <c r="IN409">
        <f t="shared" si="505"/>
        <v>243.35999999999981</v>
      </c>
      <c r="KT409">
        <v>407</v>
      </c>
      <c r="KU409">
        <v>-49.209803921568778</v>
      </c>
      <c r="KV409">
        <f t="shared" si="530"/>
        <v>0.85222283169904178</v>
      </c>
      <c r="KW409">
        <f t="shared" si="531"/>
        <v>0</v>
      </c>
      <c r="KX409">
        <f t="shared" si="506"/>
        <v>2421.6048019992459</v>
      </c>
      <c r="LC409">
        <v>407</v>
      </c>
      <c r="LD409">
        <v>4</v>
      </c>
      <c r="LE409">
        <f t="shared" si="532"/>
        <v>0.43568778066114472</v>
      </c>
      <c r="LF409">
        <f t="shared" si="533"/>
        <v>0</v>
      </c>
      <c r="LG409">
        <f t="shared" si="507"/>
        <v>16</v>
      </c>
      <c r="LP409">
        <f t="shared" si="508"/>
        <v>0</v>
      </c>
      <c r="LY409">
        <f t="shared" si="509"/>
        <v>0</v>
      </c>
      <c r="MH409">
        <f t="shared" si="510"/>
        <v>0</v>
      </c>
      <c r="MQ409">
        <f t="shared" si="511"/>
        <v>0</v>
      </c>
      <c r="MZ409">
        <f t="shared" si="512"/>
        <v>0</v>
      </c>
      <c r="NI409">
        <f t="shared" si="513"/>
        <v>0</v>
      </c>
      <c r="NR409">
        <f t="shared" si="514"/>
        <v>0</v>
      </c>
      <c r="OA409">
        <f t="shared" si="515"/>
        <v>0</v>
      </c>
      <c r="OF409">
        <v>407</v>
      </c>
      <c r="OG409">
        <f>124-(136)</f>
        <v>-12</v>
      </c>
      <c r="OH409">
        <f t="shared" si="534"/>
        <v>0.52224008051272319</v>
      </c>
      <c r="OI409">
        <f t="shared" si="535"/>
        <v>0</v>
      </c>
      <c r="OJ409">
        <f t="shared" si="516"/>
        <v>144</v>
      </c>
      <c r="OO409">
        <v>407</v>
      </c>
      <c r="OP409">
        <v>0</v>
      </c>
      <c r="OQ409">
        <f t="shared" si="536"/>
        <v>0.53951069264417872</v>
      </c>
      <c r="OR409">
        <f t="shared" si="537"/>
        <v>0</v>
      </c>
      <c r="OS409">
        <f t="shared" si="517"/>
        <v>0</v>
      </c>
      <c r="PB409">
        <f t="shared" si="518"/>
        <v>0</v>
      </c>
      <c r="PK409">
        <f t="shared" si="519"/>
        <v>0</v>
      </c>
      <c r="QC409">
        <f t="shared" si="520"/>
        <v>0</v>
      </c>
      <c r="QL409">
        <f t="shared" si="521"/>
        <v>0</v>
      </c>
    </row>
    <row r="410" spans="109:454" x14ac:dyDescent="0.25">
      <c r="DE410">
        <v>408</v>
      </c>
      <c r="DF410">
        <v>404</v>
      </c>
      <c r="DG410">
        <f t="shared" si="522"/>
        <v>1.0577175045986169</v>
      </c>
      <c r="DH410">
        <f t="shared" si="523"/>
        <v>692.12397980986191</v>
      </c>
      <c r="DI410">
        <f t="shared" si="502"/>
        <v>83015.427741473715</v>
      </c>
      <c r="IA410">
        <v>408</v>
      </c>
      <c r="IB410">
        <v>0</v>
      </c>
      <c r="IC410">
        <f t="shared" si="526"/>
        <v>0.62581669016681796</v>
      </c>
      <c r="ID410">
        <f t="shared" si="527"/>
        <v>0</v>
      </c>
      <c r="IE410">
        <f t="shared" si="504"/>
        <v>0</v>
      </c>
      <c r="IJ410">
        <v>408</v>
      </c>
      <c r="IK410">
        <v>12</v>
      </c>
      <c r="IL410">
        <f t="shared" si="528"/>
        <v>0.56833414290972484</v>
      </c>
      <c r="IM410">
        <f t="shared" si="529"/>
        <v>0</v>
      </c>
      <c r="IN410">
        <f t="shared" si="505"/>
        <v>144</v>
      </c>
      <c r="KT410">
        <v>408</v>
      </c>
      <c r="KU410">
        <v>-77.309803921568772</v>
      </c>
      <c r="KV410">
        <f t="shared" si="530"/>
        <v>0.85431674529043988</v>
      </c>
      <c r="KW410">
        <f t="shared" si="531"/>
        <v>0</v>
      </c>
      <c r="KX410">
        <f t="shared" si="506"/>
        <v>5976.8057823914105</v>
      </c>
      <c r="LC410">
        <v>408</v>
      </c>
      <c r="LD410">
        <v>4</v>
      </c>
      <c r="LE410">
        <f t="shared" si="532"/>
        <v>0.43675826660871508</v>
      </c>
      <c r="LF410">
        <f t="shared" si="533"/>
        <v>0</v>
      </c>
      <c r="LG410">
        <f t="shared" si="507"/>
        <v>16</v>
      </c>
      <c r="LP410">
        <f t="shared" si="508"/>
        <v>0</v>
      </c>
      <c r="LY410">
        <f t="shared" si="509"/>
        <v>0</v>
      </c>
      <c r="MH410">
        <f t="shared" si="510"/>
        <v>0</v>
      </c>
      <c r="MQ410">
        <f t="shared" si="511"/>
        <v>0</v>
      </c>
      <c r="MZ410">
        <f t="shared" si="512"/>
        <v>0</v>
      </c>
      <c r="NI410">
        <f t="shared" si="513"/>
        <v>0</v>
      </c>
      <c r="NR410">
        <f t="shared" si="514"/>
        <v>0</v>
      </c>
      <c r="OA410">
        <f t="shared" si="515"/>
        <v>0</v>
      </c>
      <c r="OF410">
        <v>408</v>
      </c>
      <c r="OG410">
        <f>124-(136)</f>
        <v>-12</v>
      </c>
      <c r="OH410">
        <f t="shared" si="534"/>
        <v>0.52352322567368814</v>
      </c>
      <c r="OI410">
        <f t="shared" si="535"/>
        <v>0</v>
      </c>
      <c r="OJ410">
        <f t="shared" si="516"/>
        <v>144</v>
      </c>
      <c r="OO410">
        <v>408</v>
      </c>
      <c r="OP410">
        <v>0</v>
      </c>
      <c r="OQ410">
        <f t="shared" si="536"/>
        <v>0.54083627174158455</v>
      </c>
      <c r="OR410">
        <f t="shared" si="537"/>
        <v>0</v>
      </c>
      <c r="OS410">
        <f t="shared" si="517"/>
        <v>0</v>
      </c>
      <c r="PB410">
        <f t="shared" si="518"/>
        <v>0</v>
      </c>
      <c r="PK410">
        <f t="shared" si="519"/>
        <v>0</v>
      </c>
      <c r="QC410">
        <f t="shared" si="520"/>
        <v>0</v>
      </c>
      <c r="QL410">
        <f t="shared" si="521"/>
        <v>0</v>
      </c>
    </row>
    <row r="411" spans="109:454" x14ac:dyDescent="0.25">
      <c r="DE411">
        <v>409</v>
      </c>
      <c r="DF411">
        <v>428</v>
      </c>
      <c r="DG411">
        <f t="shared" si="522"/>
        <v>1.0603099494628292</v>
      </c>
      <c r="DH411">
        <f t="shared" si="523"/>
        <v>723.21148557322169</v>
      </c>
      <c r="DI411">
        <f t="shared" si="502"/>
        <v>87149.821214348485</v>
      </c>
      <c r="IA411">
        <v>409</v>
      </c>
      <c r="IB411">
        <v>0</v>
      </c>
      <c r="IC411">
        <f t="shared" si="526"/>
        <v>0.62735055460350131</v>
      </c>
      <c r="ID411">
        <f t="shared" si="527"/>
        <v>0</v>
      </c>
      <c r="IE411">
        <f t="shared" si="504"/>
        <v>0</v>
      </c>
      <c r="IJ411">
        <v>409</v>
      </c>
      <c r="IK411">
        <v>63.8</v>
      </c>
      <c r="IL411">
        <f t="shared" si="528"/>
        <v>0.56972711875018989</v>
      </c>
      <c r="IM411">
        <f t="shared" si="529"/>
        <v>0</v>
      </c>
      <c r="IN411">
        <f t="shared" si="505"/>
        <v>4070.4399999999996</v>
      </c>
      <c r="KT411">
        <v>409</v>
      </c>
      <c r="KU411">
        <v>-37.209803921568778</v>
      </c>
      <c r="KV411">
        <f t="shared" si="530"/>
        <v>0.85641065888183798</v>
      </c>
      <c r="KW411">
        <f t="shared" si="531"/>
        <v>0</v>
      </c>
      <c r="KX411">
        <f t="shared" si="506"/>
        <v>1384.5695078815952</v>
      </c>
      <c r="LC411">
        <v>409</v>
      </c>
      <c r="LD411">
        <v>13</v>
      </c>
      <c r="LE411">
        <f t="shared" si="532"/>
        <v>0.43782875255628545</v>
      </c>
      <c r="LF411">
        <f t="shared" si="533"/>
        <v>0</v>
      </c>
      <c r="LG411">
        <f t="shared" si="507"/>
        <v>169</v>
      </c>
      <c r="LP411">
        <f t="shared" si="508"/>
        <v>0</v>
      </c>
      <c r="LY411">
        <f t="shared" si="509"/>
        <v>0</v>
      </c>
      <c r="MH411">
        <f t="shared" si="510"/>
        <v>0</v>
      </c>
      <c r="MQ411">
        <f t="shared" si="511"/>
        <v>0</v>
      </c>
      <c r="MZ411">
        <f t="shared" si="512"/>
        <v>0</v>
      </c>
      <c r="NI411">
        <f t="shared" si="513"/>
        <v>0</v>
      </c>
      <c r="NR411">
        <f t="shared" si="514"/>
        <v>0</v>
      </c>
      <c r="OA411">
        <f t="shared" si="515"/>
        <v>0</v>
      </c>
      <c r="OF411">
        <v>409</v>
      </c>
      <c r="OG411">
        <f>128-(136)</f>
        <v>-8</v>
      </c>
      <c r="OH411">
        <f t="shared" si="534"/>
        <v>0.52480637083465298</v>
      </c>
      <c r="OI411">
        <f t="shared" si="535"/>
        <v>0</v>
      </c>
      <c r="OJ411">
        <f t="shared" si="516"/>
        <v>64</v>
      </c>
      <c r="OO411">
        <v>409</v>
      </c>
      <c r="OP411">
        <v>0</v>
      </c>
      <c r="OQ411">
        <f t="shared" si="536"/>
        <v>0.54216185083899038</v>
      </c>
      <c r="OR411">
        <f t="shared" si="537"/>
        <v>0</v>
      </c>
      <c r="OS411">
        <f t="shared" si="517"/>
        <v>0</v>
      </c>
      <c r="PB411">
        <f t="shared" si="518"/>
        <v>0</v>
      </c>
      <c r="PK411">
        <f t="shared" si="519"/>
        <v>0</v>
      </c>
      <c r="QC411">
        <f t="shared" si="520"/>
        <v>0</v>
      </c>
      <c r="QL411">
        <f t="shared" si="521"/>
        <v>0</v>
      </c>
    </row>
    <row r="412" spans="109:454" x14ac:dyDescent="0.25">
      <c r="DE412">
        <v>410</v>
      </c>
      <c r="DF412">
        <v>458</v>
      </c>
      <c r="DG412">
        <f t="shared" si="522"/>
        <v>1.0629023943270417</v>
      </c>
      <c r="DH412">
        <f t="shared" si="523"/>
        <v>754.29899133658148</v>
      </c>
      <c r="DI412">
        <f t="shared" si="502"/>
        <v>87793.092267075583</v>
      </c>
      <c r="IA412">
        <v>410</v>
      </c>
      <c r="IB412">
        <v>0</v>
      </c>
      <c r="IC412">
        <f t="shared" si="526"/>
        <v>0.62888441904018466</v>
      </c>
      <c r="ID412">
        <f t="shared" si="527"/>
        <v>0</v>
      </c>
      <c r="IE412">
        <f t="shared" si="504"/>
        <v>0</v>
      </c>
      <c r="IJ412">
        <v>410</v>
      </c>
      <c r="IK412">
        <v>75.8</v>
      </c>
      <c r="IL412">
        <f t="shared" si="528"/>
        <v>0.57112009459065494</v>
      </c>
      <c r="IM412">
        <f t="shared" si="529"/>
        <v>0</v>
      </c>
      <c r="IN412">
        <f t="shared" si="505"/>
        <v>5745.6399999999994</v>
      </c>
      <c r="KT412">
        <v>410</v>
      </c>
      <c r="KU412">
        <v>46.590196078431219</v>
      </c>
      <c r="KV412">
        <f t="shared" si="530"/>
        <v>0.85850457247323619</v>
      </c>
      <c r="KW412">
        <f t="shared" si="531"/>
        <v>0</v>
      </c>
      <c r="KX412">
        <f t="shared" si="506"/>
        <v>2170.6463706266677</v>
      </c>
      <c r="LC412">
        <v>410</v>
      </c>
      <c r="LD412">
        <v>59</v>
      </c>
      <c r="LE412">
        <f t="shared" si="532"/>
        <v>0.43889923850385582</v>
      </c>
      <c r="LF412">
        <f t="shared" si="533"/>
        <v>0</v>
      </c>
      <c r="LG412">
        <f t="shared" si="507"/>
        <v>3481</v>
      </c>
      <c r="LP412">
        <f t="shared" si="508"/>
        <v>0</v>
      </c>
      <c r="LY412">
        <f t="shared" si="509"/>
        <v>0</v>
      </c>
      <c r="MH412">
        <f t="shared" si="510"/>
        <v>0</v>
      </c>
      <c r="MQ412">
        <f t="shared" si="511"/>
        <v>0</v>
      </c>
      <c r="MZ412">
        <f t="shared" si="512"/>
        <v>0</v>
      </c>
      <c r="NI412">
        <f t="shared" si="513"/>
        <v>0</v>
      </c>
      <c r="NR412">
        <f t="shared" si="514"/>
        <v>0</v>
      </c>
      <c r="OA412">
        <f t="shared" si="515"/>
        <v>0</v>
      </c>
      <c r="OF412">
        <v>410</v>
      </c>
      <c r="OG412">
        <f>156-(136)</f>
        <v>20</v>
      </c>
      <c r="OH412">
        <f t="shared" si="534"/>
        <v>0.52608951599561793</v>
      </c>
      <c r="OI412">
        <f t="shared" si="535"/>
        <v>0</v>
      </c>
      <c r="OJ412">
        <f t="shared" si="516"/>
        <v>400</v>
      </c>
      <c r="OO412">
        <v>410</v>
      </c>
      <c r="OP412">
        <v>0</v>
      </c>
      <c r="OQ412">
        <f t="shared" si="536"/>
        <v>0.5434874299363962</v>
      </c>
      <c r="OR412">
        <f t="shared" si="537"/>
        <v>0</v>
      </c>
      <c r="OS412">
        <f t="shared" si="517"/>
        <v>0</v>
      </c>
      <c r="PB412">
        <f t="shared" si="518"/>
        <v>0</v>
      </c>
      <c r="PK412">
        <f t="shared" si="519"/>
        <v>0</v>
      </c>
      <c r="QC412">
        <f t="shared" si="520"/>
        <v>0</v>
      </c>
      <c r="QL412">
        <f t="shared" si="521"/>
        <v>0</v>
      </c>
    </row>
    <row r="413" spans="109:454" x14ac:dyDescent="0.25">
      <c r="DE413">
        <v>411</v>
      </c>
      <c r="DF413">
        <v>481</v>
      </c>
      <c r="DG413">
        <f t="shared" si="522"/>
        <v>1.065494839191254</v>
      </c>
      <c r="DH413">
        <f t="shared" si="523"/>
        <v>785.38649709994127</v>
      </c>
      <c r="DI413">
        <f t="shared" si="502"/>
        <v>92651.139616772547</v>
      </c>
      <c r="IA413">
        <v>411</v>
      </c>
      <c r="IB413">
        <v>4</v>
      </c>
      <c r="IC413">
        <f t="shared" si="526"/>
        <v>0.63041828347686812</v>
      </c>
      <c r="ID413">
        <f t="shared" si="527"/>
        <v>0</v>
      </c>
      <c r="IE413">
        <f t="shared" si="504"/>
        <v>16</v>
      </c>
      <c r="IJ413">
        <v>411</v>
      </c>
      <c r="IK413">
        <v>-4.1000000000000085</v>
      </c>
      <c r="IL413">
        <f t="shared" si="528"/>
        <v>0.57251307043111987</v>
      </c>
      <c r="IM413">
        <f t="shared" si="529"/>
        <v>0</v>
      </c>
      <c r="IN413">
        <f t="shared" si="505"/>
        <v>16.81000000000007</v>
      </c>
      <c r="KT413">
        <v>411</v>
      </c>
      <c r="KU413">
        <v>-37.209803921568778</v>
      </c>
      <c r="KV413">
        <f t="shared" si="530"/>
        <v>0.86059848606463429</v>
      </c>
      <c r="KW413">
        <f t="shared" si="531"/>
        <v>0</v>
      </c>
      <c r="KX413">
        <f t="shared" si="506"/>
        <v>1384.5695078815952</v>
      </c>
      <c r="LC413">
        <v>411</v>
      </c>
      <c r="LD413">
        <v>13</v>
      </c>
      <c r="LE413">
        <f t="shared" si="532"/>
        <v>0.43996972445142624</v>
      </c>
      <c r="LF413">
        <f t="shared" si="533"/>
        <v>0</v>
      </c>
      <c r="LG413">
        <f t="shared" si="507"/>
        <v>169</v>
      </c>
      <c r="LP413">
        <f t="shared" si="508"/>
        <v>0</v>
      </c>
      <c r="LY413">
        <f t="shared" si="509"/>
        <v>0</v>
      </c>
      <c r="MH413">
        <f t="shared" si="510"/>
        <v>0</v>
      </c>
      <c r="MQ413">
        <f t="shared" si="511"/>
        <v>0</v>
      </c>
      <c r="MZ413">
        <f t="shared" si="512"/>
        <v>0</v>
      </c>
      <c r="NI413">
        <f t="shared" si="513"/>
        <v>0</v>
      </c>
      <c r="NR413">
        <f t="shared" si="514"/>
        <v>0</v>
      </c>
      <c r="OA413">
        <f t="shared" si="515"/>
        <v>0</v>
      </c>
      <c r="OF413">
        <v>411</v>
      </c>
      <c r="OG413">
        <f>128-(136)</f>
        <v>-8</v>
      </c>
      <c r="OH413">
        <f t="shared" si="534"/>
        <v>0.52737266115658288</v>
      </c>
      <c r="OI413">
        <f t="shared" si="535"/>
        <v>0</v>
      </c>
      <c r="OJ413">
        <f t="shared" si="516"/>
        <v>64</v>
      </c>
      <c r="OO413">
        <v>411</v>
      </c>
      <c r="OP413">
        <v>0</v>
      </c>
      <c r="OQ413">
        <f t="shared" si="536"/>
        <v>0.54481300903380214</v>
      </c>
      <c r="OR413">
        <f t="shared" si="537"/>
        <v>0</v>
      </c>
      <c r="OS413">
        <f t="shared" si="517"/>
        <v>0</v>
      </c>
      <c r="PB413">
        <f t="shared" si="518"/>
        <v>0</v>
      </c>
      <c r="PK413">
        <f t="shared" si="519"/>
        <v>0</v>
      </c>
      <c r="QC413">
        <f t="shared" si="520"/>
        <v>0</v>
      </c>
      <c r="QL413">
        <f t="shared" si="521"/>
        <v>0</v>
      </c>
    </row>
    <row r="414" spans="109:454" x14ac:dyDescent="0.25">
      <c r="DE414">
        <v>412</v>
      </c>
      <c r="DF414">
        <v>504</v>
      </c>
      <c r="DG414">
        <f t="shared" si="522"/>
        <v>1.0680872840554663</v>
      </c>
      <c r="DH414">
        <f t="shared" si="523"/>
        <v>816.47400286330105</v>
      </c>
      <c r="DI414">
        <f t="shared" si="502"/>
        <v>97640.002465414276</v>
      </c>
      <c r="IA414">
        <v>412</v>
      </c>
      <c r="IB414">
        <v>4</v>
      </c>
      <c r="IC414">
        <f t="shared" si="526"/>
        <v>0.63195214791355148</v>
      </c>
      <c r="ID414">
        <f t="shared" si="527"/>
        <v>0</v>
      </c>
      <c r="IE414">
        <f t="shared" si="504"/>
        <v>16</v>
      </c>
      <c r="IJ414">
        <v>412</v>
      </c>
      <c r="IK414">
        <v>-4.1000000000000085</v>
      </c>
      <c r="IL414">
        <f t="shared" si="528"/>
        <v>0.57390604627158492</v>
      </c>
      <c r="IM414">
        <f t="shared" si="529"/>
        <v>0</v>
      </c>
      <c r="IN414">
        <f t="shared" si="505"/>
        <v>16.81000000000007</v>
      </c>
      <c r="KT414">
        <v>412</v>
      </c>
      <c r="KU414">
        <v>-45.209803921568778</v>
      </c>
      <c r="KV414">
        <f t="shared" si="530"/>
        <v>0.86269239965603239</v>
      </c>
      <c r="KW414">
        <f t="shared" si="531"/>
        <v>0</v>
      </c>
      <c r="KX414">
        <f t="shared" si="506"/>
        <v>2043.9263706266956</v>
      </c>
      <c r="LC414">
        <v>412</v>
      </c>
      <c r="LD414">
        <v>36</v>
      </c>
      <c r="LE414">
        <f t="shared" si="532"/>
        <v>0.4410402103989966</v>
      </c>
      <c r="LF414">
        <f t="shared" si="533"/>
        <v>0</v>
      </c>
      <c r="LG414">
        <f t="shared" si="507"/>
        <v>1296</v>
      </c>
      <c r="LP414">
        <f t="shared" si="508"/>
        <v>0</v>
      </c>
      <c r="LY414">
        <f t="shared" si="509"/>
        <v>0</v>
      </c>
      <c r="MH414">
        <f t="shared" si="510"/>
        <v>0</v>
      </c>
      <c r="MQ414">
        <f t="shared" si="511"/>
        <v>0</v>
      </c>
      <c r="MZ414">
        <f t="shared" si="512"/>
        <v>0</v>
      </c>
      <c r="NI414">
        <f t="shared" si="513"/>
        <v>0</v>
      </c>
      <c r="NR414">
        <f t="shared" si="514"/>
        <v>0</v>
      </c>
      <c r="OA414">
        <f t="shared" si="515"/>
        <v>0</v>
      </c>
      <c r="OF414">
        <v>412</v>
      </c>
      <c r="OG414">
        <f>128-(136)</f>
        <v>-8</v>
      </c>
      <c r="OH414">
        <f t="shared" si="534"/>
        <v>0.52865580631754783</v>
      </c>
      <c r="OI414">
        <f t="shared" si="535"/>
        <v>0</v>
      </c>
      <c r="OJ414">
        <f t="shared" si="516"/>
        <v>64</v>
      </c>
      <c r="OO414">
        <v>412</v>
      </c>
      <c r="OP414">
        <v>0</v>
      </c>
      <c r="OQ414">
        <f t="shared" si="536"/>
        <v>0.54613858813120797</v>
      </c>
      <c r="OR414">
        <f t="shared" si="537"/>
        <v>0</v>
      </c>
      <c r="OS414">
        <f t="shared" si="517"/>
        <v>0</v>
      </c>
      <c r="PB414">
        <f t="shared" si="518"/>
        <v>0</v>
      </c>
      <c r="PK414">
        <f t="shared" si="519"/>
        <v>0</v>
      </c>
      <c r="QC414">
        <f t="shared" si="520"/>
        <v>0</v>
      </c>
      <c r="QL414">
        <f t="shared" si="521"/>
        <v>0</v>
      </c>
    </row>
    <row r="415" spans="109:454" x14ac:dyDescent="0.25">
      <c r="DE415">
        <v>413</v>
      </c>
      <c r="DF415">
        <v>528</v>
      </c>
      <c r="DG415">
        <f t="shared" si="522"/>
        <v>1.0706797289196786</v>
      </c>
      <c r="DH415">
        <f t="shared" si="523"/>
        <v>847.56150862666084</v>
      </c>
      <c r="DI415">
        <f t="shared" si="502"/>
        <v>102119.55779574743</v>
      </c>
      <c r="IA415">
        <v>413</v>
      </c>
      <c r="IB415">
        <v>8</v>
      </c>
      <c r="IC415">
        <f t="shared" si="526"/>
        <v>0.63348601235023483</v>
      </c>
      <c r="ID415">
        <f t="shared" si="527"/>
        <v>0</v>
      </c>
      <c r="IE415">
        <f t="shared" si="504"/>
        <v>64</v>
      </c>
      <c r="IJ415">
        <v>413</v>
      </c>
      <c r="IK415">
        <v>8</v>
      </c>
      <c r="IL415">
        <f t="shared" si="528"/>
        <v>0.57529902211204997</v>
      </c>
      <c r="IM415">
        <f t="shared" si="529"/>
        <v>0</v>
      </c>
      <c r="IN415">
        <f t="shared" si="505"/>
        <v>64</v>
      </c>
      <c r="KT415">
        <v>413</v>
      </c>
      <c r="KU415">
        <v>-29.209803921568778</v>
      </c>
      <c r="KV415">
        <f t="shared" si="530"/>
        <v>0.8647863132474306</v>
      </c>
      <c r="KW415">
        <f t="shared" si="531"/>
        <v>0</v>
      </c>
      <c r="KX415">
        <f t="shared" si="506"/>
        <v>853.21264513649476</v>
      </c>
      <c r="LC415">
        <v>413</v>
      </c>
      <c r="LD415">
        <v>59</v>
      </c>
      <c r="LE415">
        <f t="shared" si="532"/>
        <v>0.44211069634656697</v>
      </c>
      <c r="LF415">
        <f t="shared" si="533"/>
        <v>0</v>
      </c>
      <c r="LG415">
        <f t="shared" si="507"/>
        <v>3481</v>
      </c>
      <c r="LP415">
        <f t="shared" si="508"/>
        <v>0</v>
      </c>
      <c r="LY415">
        <f t="shared" si="509"/>
        <v>0</v>
      </c>
      <c r="MH415">
        <f t="shared" si="510"/>
        <v>0</v>
      </c>
      <c r="MQ415">
        <f t="shared" si="511"/>
        <v>0</v>
      </c>
      <c r="MZ415">
        <f t="shared" si="512"/>
        <v>0</v>
      </c>
      <c r="NI415">
        <f t="shared" si="513"/>
        <v>0</v>
      </c>
      <c r="NR415">
        <f t="shared" si="514"/>
        <v>0</v>
      </c>
      <c r="OA415">
        <f t="shared" si="515"/>
        <v>0</v>
      </c>
      <c r="OF415">
        <v>413</v>
      </c>
      <c r="OG415">
        <f>124-(136)</f>
        <v>-12</v>
      </c>
      <c r="OH415">
        <f t="shared" si="534"/>
        <v>0.52993895147851267</v>
      </c>
      <c r="OI415">
        <f t="shared" si="535"/>
        <v>0</v>
      </c>
      <c r="OJ415">
        <f t="shared" si="516"/>
        <v>144</v>
      </c>
      <c r="OO415">
        <v>413</v>
      </c>
      <c r="OP415">
        <v>0</v>
      </c>
      <c r="OQ415">
        <f t="shared" si="536"/>
        <v>0.5474641672286138</v>
      </c>
      <c r="OR415">
        <f t="shared" si="537"/>
        <v>0</v>
      </c>
      <c r="OS415">
        <f t="shared" si="517"/>
        <v>0</v>
      </c>
      <c r="PB415">
        <f t="shared" si="518"/>
        <v>0</v>
      </c>
      <c r="PK415">
        <f t="shared" si="519"/>
        <v>0</v>
      </c>
      <c r="QC415">
        <f t="shared" si="520"/>
        <v>0</v>
      </c>
      <c r="QL415">
        <f t="shared" si="521"/>
        <v>0</v>
      </c>
    </row>
    <row r="416" spans="109:454" x14ac:dyDescent="0.25">
      <c r="DE416">
        <v>414</v>
      </c>
      <c r="DF416">
        <v>561</v>
      </c>
      <c r="DG416">
        <f t="shared" si="522"/>
        <v>1.0732721737838908</v>
      </c>
      <c r="DH416">
        <f t="shared" si="523"/>
        <v>878.64901439002062</v>
      </c>
      <c r="DI416">
        <f t="shared" si="502"/>
        <v>100900.89634295153</v>
      </c>
      <c r="IA416">
        <v>414</v>
      </c>
      <c r="IB416">
        <v>0</v>
      </c>
      <c r="IC416">
        <f t="shared" si="526"/>
        <v>0.63501987678691818</v>
      </c>
      <c r="ID416">
        <f t="shared" si="527"/>
        <v>0</v>
      </c>
      <c r="IE416">
        <f t="shared" si="504"/>
        <v>0</v>
      </c>
      <c r="IJ416">
        <v>414</v>
      </c>
      <c r="IK416">
        <v>43.8</v>
      </c>
      <c r="IL416">
        <f t="shared" si="528"/>
        <v>0.57669199795251491</v>
      </c>
      <c r="IM416">
        <f t="shared" si="529"/>
        <v>0</v>
      </c>
      <c r="IN416">
        <f t="shared" si="505"/>
        <v>1918.4399999999998</v>
      </c>
      <c r="KT416">
        <v>414</v>
      </c>
      <c r="KU416">
        <v>10.590196078431219</v>
      </c>
      <c r="KV416">
        <f t="shared" si="530"/>
        <v>0.8668802268388287</v>
      </c>
      <c r="KW416">
        <f t="shared" si="531"/>
        <v>0</v>
      </c>
      <c r="KX416">
        <f t="shared" si="506"/>
        <v>112.15225297961997</v>
      </c>
      <c r="LC416">
        <v>414</v>
      </c>
      <c r="LD416">
        <v>36</v>
      </c>
      <c r="LE416">
        <f t="shared" si="532"/>
        <v>0.44318118229413739</v>
      </c>
      <c r="LF416">
        <f t="shared" si="533"/>
        <v>0</v>
      </c>
      <c r="LG416">
        <f t="shared" si="507"/>
        <v>1296</v>
      </c>
      <c r="LP416">
        <f t="shared" si="508"/>
        <v>0</v>
      </c>
      <c r="LY416">
        <f t="shared" si="509"/>
        <v>0</v>
      </c>
      <c r="MH416">
        <f t="shared" si="510"/>
        <v>0</v>
      </c>
      <c r="MQ416">
        <f t="shared" si="511"/>
        <v>0</v>
      </c>
      <c r="MZ416">
        <f t="shared" si="512"/>
        <v>0</v>
      </c>
      <c r="NI416">
        <f t="shared" si="513"/>
        <v>0</v>
      </c>
      <c r="NR416">
        <f t="shared" si="514"/>
        <v>0</v>
      </c>
      <c r="OA416">
        <f t="shared" si="515"/>
        <v>0</v>
      </c>
      <c r="OF416">
        <v>414</v>
      </c>
      <c r="OG416">
        <f>124-(136)</f>
        <v>-12</v>
      </c>
      <c r="OH416">
        <f t="shared" si="534"/>
        <v>0.53122209663947761</v>
      </c>
      <c r="OI416">
        <f t="shared" si="535"/>
        <v>0</v>
      </c>
      <c r="OJ416">
        <f t="shared" si="516"/>
        <v>144</v>
      </c>
      <c r="OO416">
        <v>414</v>
      </c>
      <c r="OP416">
        <v>0</v>
      </c>
      <c r="OQ416">
        <f t="shared" si="536"/>
        <v>0.54878974632601962</v>
      </c>
      <c r="OR416">
        <f t="shared" si="537"/>
        <v>0</v>
      </c>
      <c r="OS416">
        <f t="shared" si="517"/>
        <v>0</v>
      </c>
      <c r="PB416">
        <f t="shared" si="518"/>
        <v>0</v>
      </c>
      <c r="PK416">
        <f t="shared" si="519"/>
        <v>0</v>
      </c>
      <c r="QC416">
        <f t="shared" si="520"/>
        <v>0</v>
      </c>
      <c r="QL416">
        <f t="shared" si="521"/>
        <v>0</v>
      </c>
    </row>
    <row r="417" spans="109:454" x14ac:dyDescent="0.25">
      <c r="DE417">
        <v>415</v>
      </c>
      <c r="DF417">
        <v>591</v>
      </c>
      <c r="DG417">
        <f t="shared" si="522"/>
        <v>1.0758646186481031</v>
      </c>
      <c r="DH417">
        <f t="shared" si="523"/>
        <v>909.73652015338052</v>
      </c>
      <c r="DI417">
        <f t="shared" si="502"/>
        <v>101592.96927948635</v>
      </c>
      <c r="IA417">
        <v>415</v>
      </c>
      <c r="IB417">
        <v>0</v>
      </c>
      <c r="IC417">
        <f t="shared" si="526"/>
        <v>0.63655374122360153</v>
      </c>
      <c r="ID417">
        <f t="shared" si="527"/>
        <v>0</v>
      </c>
      <c r="IE417">
        <f t="shared" si="504"/>
        <v>0</v>
      </c>
      <c r="IJ417">
        <v>415</v>
      </c>
      <c r="IK417">
        <v>158.80000000000001</v>
      </c>
      <c r="IL417">
        <f t="shared" si="528"/>
        <v>0.57808497379297996</v>
      </c>
      <c r="IM417">
        <f t="shared" si="529"/>
        <v>0</v>
      </c>
      <c r="IN417">
        <f t="shared" si="505"/>
        <v>25217.440000000002</v>
      </c>
      <c r="KT417">
        <v>415</v>
      </c>
      <c r="KU417">
        <v>22.590196078431219</v>
      </c>
      <c r="KV417">
        <f t="shared" si="530"/>
        <v>0.8689741404302268</v>
      </c>
      <c r="KW417">
        <f t="shared" si="531"/>
        <v>0</v>
      </c>
      <c r="KX417">
        <f t="shared" si="506"/>
        <v>510.31695886196923</v>
      </c>
      <c r="LC417">
        <v>415</v>
      </c>
      <c r="LD417">
        <v>56</v>
      </c>
      <c r="LE417">
        <f t="shared" si="532"/>
        <v>0.44425166824170775</v>
      </c>
      <c r="LF417">
        <f t="shared" si="533"/>
        <v>0</v>
      </c>
      <c r="LG417">
        <f t="shared" si="507"/>
        <v>3136</v>
      </c>
      <c r="LP417">
        <f t="shared" si="508"/>
        <v>0</v>
      </c>
      <c r="LY417">
        <f t="shared" si="509"/>
        <v>0</v>
      </c>
      <c r="MH417">
        <f t="shared" si="510"/>
        <v>0</v>
      </c>
      <c r="MQ417">
        <f t="shared" si="511"/>
        <v>0</v>
      </c>
      <c r="MZ417">
        <f t="shared" si="512"/>
        <v>0</v>
      </c>
      <c r="NI417">
        <f t="shared" si="513"/>
        <v>0</v>
      </c>
      <c r="NR417">
        <f t="shared" si="514"/>
        <v>0</v>
      </c>
      <c r="OA417">
        <f t="shared" si="515"/>
        <v>0</v>
      </c>
      <c r="OF417">
        <v>415</v>
      </c>
      <c r="OG417">
        <f>124-(136)</f>
        <v>-12</v>
      </c>
      <c r="OH417">
        <f t="shared" si="534"/>
        <v>0.53250524180044256</v>
      </c>
      <c r="OI417">
        <f t="shared" si="535"/>
        <v>0</v>
      </c>
      <c r="OJ417">
        <f t="shared" si="516"/>
        <v>144</v>
      </c>
      <c r="OO417">
        <v>415</v>
      </c>
      <c r="OP417">
        <v>0</v>
      </c>
      <c r="OQ417">
        <f t="shared" si="536"/>
        <v>0.55011532542342545</v>
      </c>
      <c r="OR417">
        <f t="shared" si="537"/>
        <v>0</v>
      </c>
      <c r="OS417">
        <f t="shared" si="517"/>
        <v>0</v>
      </c>
      <c r="PB417">
        <f t="shared" si="518"/>
        <v>0</v>
      </c>
      <c r="PK417">
        <f t="shared" si="519"/>
        <v>0</v>
      </c>
      <c r="QC417">
        <f t="shared" si="520"/>
        <v>0</v>
      </c>
      <c r="QL417">
        <f t="shared" si="521"/>
        <v>0</v>
      </c>
    </row>
    <row r="418" spans="109:454" x14ac:dyDescent="0.25">
      <c r="DE418">
        <v>416</v>
      </c>
      <c r="DF418">
        <v>615</v>
      </c>
      <c r="DG418">
        <f t="shared" si="522"/>
        <v>1.0784570635123154</v>
      </c>
      <c r="DH418">
        <f t="shared" si="523"/>
        <v>940.82402591674031</v>
      </c>
      <c r="DI418">
        <f t="shared" si="502"/>
        <v>106161.29586459266</v>
      </c>
      <c r="IA418">
        <v>416</v>
      </c>
      <c r="IB418">
        <v>0</v>
      </c>
      <c r="IC418">
        <f t="shared" si="526"/>
        <v>0.638087605660285</v>
      </c>
      <c r="ID418">
        <f t="shared" si="527"/>
        <v>0</v>
      </c>
      <c r="IE418">
        <f t="shared" si="504"/>
        <v>0</v>
      </c>
      <c r="IJ418">
        <v>416</v>
      </c>
      <c r="IK418">
        <v>-12.100000000000009</v>
      </c>
      <c r="IL418">
        <f t="shared" si="528"/>
        <v>0.57947794963344501</v>
      </c>
      <c r="IM418">
        <f t="shared" si="529"/>
        <v>0</v>
      </c>
      <c r="IN418">
        <f t="shared" si="505"/>
        <v>146.4100000000002</v>
      </c>
      <c r="KT418">
        <v>416</v>
      </c>
      <c r="KU418">
        <v>130.59019607843123</v>
      </c>
      <c r="KV418">
        <f t="shared" si="530"/>
        <v>0.87106805402162502</v>
      </c>
      <c r="KW418">
        <f t="shared" si="531"/>
        <v>0</v>
      </c>
      <c r="KX418">
        <f t="shared" si="506"/>
        <v>17053.799311803115</v>
      </c>
      <c r="LC418">
        <v>416</v>
      </c>
      <c r="LD418">
        <v>8</v>
      </c>
      <c r="LE418">
        <f t="shared" si="532"/>
        <v>0.44532215418927812</v>
      </c>
      <c r="LF418">
        <f t="shared" si="533"/>
        <v>0</v>
      </c>
      <c r="LG418">
        <f t="shared" si="507"/>
        <v>64</v>
      </c>
      <c r="LP418">
        <f t="shared" si="508"/>
        <v>0</v>
      </c>
      <c r="LY418">
        <f t="shared" si="509"/>
        <v>0</v>
      </c>
      <c r="MH418">
        <f t="shared" si="510"/>
        <v>0</v>
      </c>
      <c r="MQ418">
        <f t="shared" si="511"/>
        <v>0</v>
      </c>
      <c r="MZ418">
        <f t="shared" si="512"/>
        <v>0</v>
      </c>
      <c r="NI418">
        <f t="shared" si="513"/>
        <v>0</v>
      </c>
      <c r="NR418">
        <f t="shared" si="514"/>
        <v>0</v>
      </c>
      <c r="OA418">
        <f t="shared" si="515"/>
        <v>0</v>
      </c>
      <c r="OF418">
        <v>416</v>
      </c>
      <c r="OG418">
        <f>128-(136)</f>
        <v>-8</v>
      </c>
      <c r="OH418">
        <f t="shared" si="534"/>
        <v>0.53378838696140751</v>
      </c>
      <c r="OI418">
        <f t="shared" si="535"/>
        <v>0</v>
      </c>
      <c r="OJ418">
        <f t="shared" si="516"/>
        <v>64</v>
      </c>
      <c r="OO418">
        <v>416</v>
      </c>
      <c r="OP418">
        <v>0</v>
      </c>
      <c r="OQ418">
        <f t="shared" si="536"/>
        <v>0.55144090452083128</v>
      </c>
      <c r="OR418">
        <f t="shared" si="537"/>
        <v>0</v>
      </c>
      <c r="OS418">
        <f t="shared" si="517"/>
        <v>0</v>
      </c>
      <c r="PB418">
        <f t="shared" si="518"/>
        <v>0</v>
      </c>
      <c r="PK418">
        <f t="shared" si="519"/>
        <v>0</v>
      </c>
      <c r="QC418">
        <f t="shared" si="520"/>
        <v>0</v>
      </c>
      <c r="QL418">
        <f t="shared" si="521"/>
        <v>0</v>
      </c>
    </row>
    <row r="419" spans="109:454" x14ac:dyDescent="0.25">
      <c r="DE419">
        <v>417</v>
      </c>
      <c r="DF419">
        <v>638</v>
      </c>
      <c r="DG419">
        <f t="shared" si="522"/>
        <v>1.0810495083765277</v>
      </c>
      <c r="DH419">
        <f t="shared" si="523"/>
        <v>971.9115316801001</v>
      </c>
      <c r="DI419">
        <f t="shared" si="502"/>
        <v>111496.91098895049</v>
      </c>
      <c r="IA419">
        <v>417</v>
      </c>
      <c r="IB419">
        <v>0</v>
      </c>
      <c r="IC419">
        <f t="shared" si="526"/>
        <v>0.63962147009696835</v>
      </c>
      <c r="ID419">
        <f t="shared" si="527"/>
        <v>0</v>
      </c>
      <c r="IE419">
        <f t="shared" si="504"/>
        <v>0</v>
      </c>
      <c r="IJ419">
        <v>417</v>
      </c>
      <c r="IK419">
        <v>-4.1000000000000085</v>
      </c>
      <c r="IL419">
        <f t="shared" si="528"/>
        <v>0.58087092547390995</v>
      </c>
      <c r="IM419">
        <f t="shared" si="529"/>
        <v>0</v>
      </c>
      <c r="IN419">
        <f t="shared" si="505"/>
        <v>16.81000000000007</v>
      </c>
      <c r="KT419">
        <v>417</v>
      </c>
      <c r="KU419">
        <v>-25.409803921568781</v>
      </c>
      <c r="KV419">
        <f t="shared" si="530"/>
        <v>0.87316196761302312</v>
      </c>
      <c r="KW419">
        <f t="shared" si="531"/>
        <v>0</v>
      </c>
      <c r="KX419">
        <f t="shared" si="506"/>
        <v>645.65813533257221</v>
      </c>
      <c r="LC419">
        <v>417</v>
      </c>
      <c r="LD419">
        <v>4</v>
      </c>
      <c r="LE419">
        <f t="shared" si="532"/>
        <v>0.44639264013684848</v>
      </c>
      <c r="LF419">
        <f t="shared" si="533"/>
        <v>0</v>
      </c>
      <c r="LG419">
        <f t="shared" si="507"/>
        <v>16</v>
      </c>
      <c r="LP419">
        <f t="shared" si="508"/>
        <v>0</v>
      </c>
      <c r="LY419">
        <f t="shared" si="509"/>
        <v>0</v>
      </c>
      <c r="MH419">
        <f t="shared" si="510"/>
        <v>0</v>
      </c>
      <c r="MQ419">
        <f t="shared" si="511"/>
        <v>0</v>
      </c>
      <c r="MZ419">
        <f t="shared" si="512"/>
        <v>0</v>
      </c>
      <c r="NI419">
        <f t="shared" si="513"/>
        <v>0</v>
      </c>
      <c r="NR419">
        <f t="shared" si="514"/>
        <v>0</v>
      </c>
      <c r="OA419">
        <f t="shared" si="515"/>
        <v>0</v>
      </c>
      <c r="OF419">
        <v>417</v>
      </c>
      <c r="OG419">
        <f>136-(136)</f>
        <v>0</v>
      </c>
      <c r="OH419">
        <f t="shared" si="534"/>
        <v>0.53507153212237235</v>
      </c>
      <c r="OI419">
        <f t="shared" si="535"/>
        <v>0</v>
      </c>
      <c r="OJ419">
        <f t="shared" si="516"/>
        <v>0</v>
      </c>
      <c r="OO419">
        <v>417</v>
      </c>
      <c r="OP419">
        <v>0</v>
      </c>
      <c r="OQ419">
        <f t="shared" si="536"/>
        <v>0.55276648361823721</v>
      </c>
      <c r="OR419">
        <f t="shared" si="537"/>
        <v>0</v>
      </c>
      <c r="OS419">
        <f t="shared" si="517"/>
        <v>0</v>
      </c>
      <c r="PB419">
        <f t="shared" si="518"/>
        <v>0</v>
      </c>
      <c r="PK419">
        <f t="shared" si="519"/>
        <v>0</v>
      </c>
      <c r="QC419">
        <f t="shared" si="520"/>
        <v>0</v>
      </c>
      <c r="QL419">
        <f t="shared" si="521"/>
        <v>0</v>
      </c>
    </row>
    <row r="420" spans="109:454" x14ac:dyDescent="0.25">
      <c r="DE420">
        <v>418</v>
      </c>
      <c r="DF420">
        <v>665</v>
      </c>
      <c r="DG420">
        <f t="shared" si="522"/>
        <v>1.08364195324074</v>
      </c>
      <c r="DH420">
        <f t="shared" si="523"/>
        <v>1002.9990374434599</v>
      </c>
      <c r="DI420">
        <f t="shared" si="502"/>
        <v>114243.3493127054</v>
      </c>
      <c r="IA420">
        <v>418</v>
      </c>
      <c r="IB420">
        <v>0</v>
      </c>
      <c r="IC420">
        <f t="shared" si="526"/>
        <v>0.6411553345336517</v>
      </c>
      <c r="ID420">
        <f t="shared" si="527"/>
        <v>0</v>
      </c>
      <c r="IE420">
        <f t="shared" si="504"/>
        <v>0</v>
      </c>
      <c r="IJ420">
        <v>418</v>
      </c>
      <c r="IK420">
        <v>31.799999999999997</v>
      </c>
      <c r="IL420">
        <f t="shared" si="528"/>
        <v>0.582263901314375</v>
      </c>
      <c r="IM420">
        <f t="shared" si="529"/>
        <v>0</v>
      </c>
      <c r="IN420">
        <f t="shared" si="505"/>
        <v>1011.2399999999998</v>
      </c>
      <c r="KT420">
        <v>418</v>
      </c>
      <c r="KU420">
        <v>94.590196078431219</v>
      </c>
      <c r="KV420">
        <f t="shared" si="530"/>
        <v>0.87525588120442122</v>
      </c>
      <c r="KW420">
        <f t="shared" si="531"/>
        <v>0</v>
      </c>
      <c r="KX420">
        <f t="shared" si="506"/>
        <v>8947.3051941560643</v>
      </c>
      <c r="LC420">
        <v>418</v>
      </c>
      <c r="LD420">
        <v>4</v>
      </c>
      <c r="LE420">
        <f t="shared" si="532"/>
        <v>0.44746312608441891</v>
      </c>
      <c r="LF420">
        <f t="shared" si="533"/>
        <v>0</v>
      </c>
      <c r="LG420">
        <f t="shared" si="507"/>
        <v>16</v>
      </c>
      <c r="LP420">
        <f t="shared" si="508"/>
        <v>0</v>
      </c>
      <c r="LY420">
        <f t="shared" si="509"/>
        <v>0</v>
      </c>
      <c r="MH420">
        <f t="shared" si="510"/>
        <v>0</v>
      </c>
      <c r="MQ420">
        <f t="shared" si="511"/>
        <v>0</v>
      </c>
      <c r="MZ420">
        <f t="shared" si="512"/>
        <v>0</v>
      </c>
      <c r="NI420">
        <f t="shared" si="513"/>
        <v>0</v>
      </c>
      <c r="NR420">
        <f t="shared" si="514"/>
        <v>0</v>
      </c>
      <c r="OA420">
        <f t="shared" si="515"/>
        <v>0</v>
      </c>
      <c r="OF420">
        <v>418</v>
      </c>
      <c r="OG420">
        <f>128-(136)</f>
        <v>-8</v>
      </c>
      <c r="OH420">
        <f t="shared" si="534"/>
        <v>0.5363546772833373</v>
      </c>
      <c r="OI420">
        <f t="shared" si="535"/>
        <v>0</v>
      </c>
      <c r="OJ420">
        <f t="shared" si="516"/>
        <v>64</v>
      </c>
      <c r="OO420">
        <v>418</v>
      </c>
      <c r="OP420">
        <v>0</v>
      </c>
      <c r="OQ420">
        <f t="shared" si="536"/>
        <v>0.55409206271564304</v>
      </c>
      <c r="OR420">
        <f t="shared" si="537"/>
        <v>0</v>
      </c>
      <c r="OS420">
        <f t="shared" si="517"/>
        <v>0</v>
      </c>
      <c r="PB420">
        <f t="shared" si="518"/>
        <v>0</v>
      </c>
      <c r="PK420">
        <f t="shared" si="519"/>
        <v>0</v>
      </c>
      <c r="QC420">
        <f t="shared" si="520"/>
        <v>0</v>
      </c>
      <c r="QL420">
        <f t="shared" si="521"/>
        <v>0</v>
      </c>
    </row>
    <row r="421" spans="109:454" x14ac:dyDescent="0.25">
      <c r="DE421">
        <v>419</v>
      </c>
      <c r="DF421">
        <v>701</v>
      </c>
      <c r="DG421">
        <f t="shared" si="522"/>
        <v>1.0862343981049523</v>
      </c>
      <c r="DH421">
        <f t="shared" si="523"/>
        <v>1034.0865432068197</v>
      </c>
      <c r="DI421">
        <f t="shared" si="502"/>
        <v>110946.64526546854</v>
      </c>
      <c r="IA421">
        <v>419</v>
      </c>
      <c r="IB421">
        <v>0</v>
      </c>
      <c r="IC421">
        <f t="shared" si="526"/>
        <v>0.64268919897033505</v>
      </c>
      <c r="ID421">
        <f t="shared" si="527"/>
        <v>0</v>
      </c>
      <c r="IE421">
        <f t="shared" si="504"/>
        <v>0</v>
      </c>
      <c r="IJ421">
        <v>419</v>
      </c>
      <c r="IK421">
        <v>79.8</v>
      </c>
      <c r="IL421">
        <f t="shared" si="528"/>
        <v>0.58365687715484005</v>
      </c>
      <c r="IM421">
        <f t="shared" si="529"/>
        <v>0</v>
      </c>
      <c r="IN421">
        <f t="shared" si="505"/>
        <v>6368.04</v>
      </c>
      <c r="KT421">
        <v>419</v>
      </c>
      <c r="KU421">
        <v>10.590196078431219</v>
      </c>
      <c r="KV421">
        <f t="shared" si="530"/>
        <v>0.87734979479581943</v>
      </c>
      <c r="KW421">
        <f t="shared" si="531"/>
        <v>0</v>
      </c>
      <c r="KX421">
        <f t="shared" si="506"/>
        <v>112.15225297961997</v>
      </c>
      <c r="LC421">
        <v>419</v>
      </c>
      <c r="LD421">
        <v>56</v>
      </c>
      <c r="LE421">
        <f t="shared" si="532"/>
        <v>0.44853361203198927</v>
      </c>
      <c r="LF421">
        <f t="shared" si="533"/>
        <v>0</v>
      </c>
      <c r="LG421">
        <f t="shared" si="507"/>
        <v>3136</v>
      </c>
      <c r="LP421">
        <f t="shared" si="508"/>
        <v>0</v>
      </c>
      <c r="LY421">
        <f t="shared" si="509"/>
        <v>0</v>
      </c>
      <c r="MH421">
        <f t="shared" si="510"/>
        <v>0</v>
      </c>
      <c r="MQ421">
        <f t="shared" si="511"/>
        <v>0</v>
      </c>
      <c r="MZ421">
        <f t="shared" si="512"/>
        <v>0</v>
      </c>
      <c r="NI421">
        <f t="shared" si="513"/>
        <v>0</v>
      </c>
      <c r="NR421">
        <f t="shared" si="514"/>
        <v>0</v>
      </c>
      <c r="OA421">
        <f t="shared" si="515"/>
        <v>0</v>
      </c>
      <c r="OF421">
        <v>419</v>
      </c>
      <c r="OG421">
        <f>124-(136)</f>
        <v>-12</v>
      </c>
      <c r="OH421">
        <f t="shared" si="534"/>
        <v>0.53763782244430225</v>
      </c>
      <c r="OI421">
        <f t="shared" si="535"/>
        <v>0</v>
      </c>
      <c r="OJ421">
        <f t="shared" si="516"/>
        <v>144</v>
      </c>
      <c r="OO421">
        <v>419</v>
      </c>
      <c r="OP421">
        <v>0</v>
      </c>
      <c r="OQ421">
        <f t="shared" si="536"/>
        <v>0.55541764181304887</v>
      </c>
      <c r="OR421">
        <f t="shared" si="537"/>
        <v>0</v>
      </c>
      <c r="OS421">
        <f t="shared" si="517"/>
        <v>0</v>
      </c>
      <c r="PB421">
        <f t="shared" si="518"/>
        <v>0</v>
      </c>
      <c r="PK421">
        <f t="shared" si="519"/>
        <v>0</v>
      </c>
      <c r="QC421">
        <f t="shared" si="520"/>
        <v>0</v>
      </c>
      <c r="QL421">
        <f t="shared" si="521"/>
        <v>0</v>
      </c>
    </row>
    <row r="422" spans="109:454" x14ac:dyDescent="0.25">
      <c r="DE422">
        <v>420</v>
      </c>
      <c r="DF422">
        <v>731</v>
      </c>
      <c r="DG422">
        <f t="shared" si="522"/>
        <v>1.0888268429691645</v>
      </c>
      <c r="DH422">
        <f t="shared" si="523"/>
        <v>1065.1740489701795</v>
      </c>
      <c r="DI422">
        <f t="shared" si="502"/>
        <v>111672.2950051239</v>
      </c>
      <c r="IA422">
        <v>420</v>
      </c>
      <c r="IB422">
        <v>0</v>
      </c>
      <c r="IC422">
        <f t="shared" si="526"/>
        <v>0.64422306340701851</v>
      </c>
      <c r="ID422">
        <f t="shared" si="527"/>
        <v>0</v>
      </c>
      <c r="IE422">
        <f t="shared" si="504"/>
        <v>0</v>
      </c>
      <c r="IJ422">
        <v>420</v>
      </c>
      <c r="IK422">
        <v>-4.1000000000000085</v>
      </c>
      <c r="IL422">
        <f t="shared" si="528"/>
        <v>0.58504985299530499</v>
      </c>
      <c r="IM422">
        <f t="shared" si="529"/>
        <v>0</v>
      </c>
      <c r="IN422">
        <f t="shared" si="505"/>
        <v>16.81000000000007</v>
      </c>
      <c r="KT422">
        <v>420</v>
      </c>
      <c r="KU422">
        <v>-41.209803921568778</v>
      </c>
      <c r="KV422">
        <f t="shared" si="530"/>
        <v>0.87944370838721753</v>
      </c>
      <c r="KW422">
        <f t="shared" si="531"/>
        <v>0</v>
      </c>
      <c r="KX422">
        <f t="shared" si="506"/>
        <v>1698.2479392541454</v>
      </c>
      <c r="LC422">
        <v>420</v>
      </c>
      <c r="LD422">
        <v>33</v>
      </c>
      <c r="LE422">
        <f t="shared" si="532"/>
        <v>0.44960409797955964</v>
      </c>
      <c r="LF422">
        <f t="shared" si="533"/>
        <v>0</v>
      </c>
      <c r="LG422">
        <f t="shared" si="507"/>
        <v>1089</v>
      </c>
      <c r="LP422">
        <f t="shared" si="508"/>
        <v>0</v>
      </c>
      <c r="LY422">
        <f t="shared" si="509"/>
        <v>0</v>
      </c>
      <c r="MH422">
        <f t="shared" si="510"/>
        <v>0</v>
      </c>
      <c r="MQ422">
        <f t="shared" si="511"/>
        <v>0</v>
      </c>
      <c r="MZ422">
        <f t="shared" si="512"/>
        <v>0</v>
      </c>
      <c r="NI422">
        <f t="shared" si="513"/>
        <v>0</v>
      </c>
      <c r="NR422">
        <f t="shared" si="514"/>
        <v>0</v>
      </c>
      <c r="OA422">
        <f t="shared" si="515"/>
        <v>0</v>
      </c>
      <c r="OF422">
        <v>420</v>
      </c>
      <c r="OG422">
        <f>128-(136)</f>
        <v>-8</v>
      </c>
      <c r="OH422">
        <f t="shared" si="534"/>
        <v>0.5389209676052672</v>
      </c>
      <c r="OI422">
        <f t="shared" si="535"/>
        <v>0</v>
      </c>
      <c r="OJ422">
        <f t="shared" si="516"/>
        <v>64</v>
      </c>
      <c r="OO422">
        <v>420</v>
      </c>
      <c r="OP422">
        <v>0</v>
      </c>
      <c r="OQ422">
        <f t="shared" si="536"/>
        <v>0.55674322091045469</v>
      </c>
      <c r="OR422">
        <f t="shared" si="537"/>
        <v>0</v>
      </c>
      <c r="OS422">
        <f t="shared" si="517"/>
        <v>0</v>
      </c>
      <c r="PB422">
        <f t="shared" si="518"/>
        <v>0</v>
      </c>
      <c r="PK422">
        <f t="shared" si="519"/>
        <v>0</v>
      </c>
      <c r="QC422">
        <f t="shared" si="520"/>
        <v>0</v>
      </c>
      <c r="QL422">
        <f t="shared" si="521"/>
        <v>0</v>
      </c>
    </row>
    <row r="423" spans="109:454" x14ac:dyDescent="0.25">
      <c r="DE423">
        <v>421</v>
      </c>
      <c r="DF423">
        <v>768</v>
      </c>
      <c r="DG423">
        <f t="shared" si="522"/>
        <v>1.0914192878333768</v>
      </c>
      <c r="DH423">
        <f t="shared" si="523"/>
        <v>1096.2615547335392</v>
      </c>
      <c r="DI423">
        <f t="shared" si="502"/>
        <v>107755.64831608038</v>
      </c>
      <c r="IA423">
        <v>421</v>
      </c>
      <c r="IB423">
        <v>-8</v>
      </c>
      <c r="IC423">
        <f t="shared" si="526"/>
        <v>0.64575692784370187</v>
      </c>
      <c r="ID423">
        <f t="shared" si="527"/>
        <v>0</v>
      </c>
      <c r="IE423">
        <f t="shared" si="504"/>
        <v>64</v>
      </c>
      <c r="IJ423">
        <v>421</v>
      </c>
      <c r="IK423">
        <v>-8.1000000000000085</v>
      </c>
      <c r="IL423">
        <f t="shared" si="528"/>
        <v>0.58644282883577004</v>
      </c>
      <c r="IM423">
        <f t="shared" si="529"/>
        <v>0</v>
      </c>
      <c r="IN423">
        <f t="shared" si="505"/>
        <v>65.610000000000142</v>
      </c>
      <c r="KT423">
        <v>421</v>
      </c>
      <c r="KU423">
        <v>10.590196078431219</v>
      </c>
      <c r="KV423">
        <f t="shared" si="530"/>
        <v>0.88153762197861563</v>
      </c>
      <c r="KW423">
        <f t="shared" si="531"/>
        <v>0</v>
      </c>
      <c r="KX423">
        <f t="shared" si="506"/>
        <v>112.15225297961997</v>
      </c>
      <c r="LC423">
        <v>421</v>
      </c>
      <c r="LD423">
        <v>21</v>
      </c>
      <c r="LE423">
        <f t="shared" si="532"/>
        <v>0.45067458392713</v>
      </c>
      <c r="LF423">
        <f t="shared" si="533"/>
        <v>0</v>
      </c>
      <c r="LG423">
        <f t="shared" si="507"/>
        <v>441</v>
      </c>
      <c r="LP423">
        <f t="shared" si="508"/>
        <v>0</v>
      </c>
      <c r="LY423">
        <f t="shared" si="509"/>
        <v>0</v>
      </c>
      <c r="MH423">
        <f t="shared" si="510"/>
        <v>0</v>
      </c>
      <c r="MQ423">
        <f t="shared" si="511"/>
        <v>0</v>
      </c>
      <c r="MZ423">
        <f t="shared" si="512"/>
        <v>0</v>
      </c>
      <c r="NI423">
        <f t="shared" si="513"/>
        <v>0</v>
      </c>
      <c r="NR423">
        <f t="shared" si="514"/>
        <v>0</v>
      </c>
      <c r="OA423">
        <f t="shared" si="515"/>
        <v>0</v>
      </c>
      <c r="OF423">
        <v>421</v>
      </c>
      <c r="OG423">
        <f>164-(136)</f>
        <v>28</v>
      </c>
      <c r="OH423">
        <f t="shared" si="534"/>
        <v>0.54020411276623204</v>
      </c>
      <c r="OI423">
        <f t="shared" si="535"/>
        <v>0</v>
      </c>
      <c r="OJ423">
        <f t="shared" si="516"/>
        <v>784</v>
      </c>
      <c r="OO423">
        <v>421</v>
      </c>
      <c r="OP423">
        <v>0</v>
      </c>
      <c r="OQ423">
        <f t="shared" si="536"/>
        <v>0.55806880000786052</v>
      </c>
      <c r="OR423">
        <f t="shared" si="537"/>
        <v>0</v>
      </c>
      <c r="OS423">
        <f t="shared" si="517"/>
        <v>0</v>
      </c>
      <c r="PB423">
        <f t="shared" si="518"/>
        <v>0</v>
      </c>
      <c r="PK423">
        <f t="shared" si="519"/>
        <v>0</v>
      </c>
      <c r="QC423">
        <f t="shared" si="520"/>
        <v>0</v>
      </c>
      <c r="QL423">
        <f t="shared" si="521"/>
        <v>0</v>
      </c>
    </row>
    <row r="424" spans="109:454" x14ac:dyDescent="0.25">
      <c r="DE424">
        <v>422</v>
      </c>
      <c r="DF424">
        <v>812</v>
      </c>
      <c r="DG424">
        <f t="shared" si="522"/>
        <v>1.0940117326975891</v>
      </c>
      <c r="DH424">
        <f t="shared" si="523"/>
        <v>1127.349060496899</v>
      </c>
      <c r="DI424">
        <f t="shared" si="502"/>
        <v>99445.029956276878</v>
      </c>
      <c r="IA424">
        <v>422</v>
      </c>
      <c r="IB424">
        <v>0</v>
      </c>
      <c r="IC424">
        <f t="shared" si="526"/>
        <v>0.64729079228038522</v>
      </c>
      <c r="ID424">
        <f t="shared" si="527"/>
        <v>0</v>
      </c>
      <c r="IE424">
        <f t="shared" si="504"/>
        <v>0</v>
      </c>
      <c r="IJ424">
        <v>422</v>
      </c>
      <c r="IK424">
        <v>75.8</v>
      </c>
      <c r="IL424">
        <f t="shared" si="528"/>
        <v>0.58783580467623509</v>
      </c>
      <c r="IM424">
        <f t="shared" si="529"/>
        <v>0</v>
      </c>
      <c r="IN424">
        <f t="shared" si="505"/>
        <v>5745.6399999999994</v>
      </c>
      <c r="KT424">
        <v>422</v>
      </c>
      <c r="KU424">
        <v>18.590196078431219</v>
      </c>
      <c r="KV424">
        <f t="shared" si="530"/>
        <v>0.88363153557001384</v>
      </c>
      <c r="KW424">
        <f t="shared" si="531"/>
        <v>0</v>
      </c>
      <c r="KX424">
        <f t="shared" si="506"/>
        <v>345.59539023451947</v>
      </c>
      <c r="LC424">
        <v>422</v>
      </c>
      <c r="LD424">
        <v>13</v>
      </c>
      <c r="LE424">
        <f t="shared" si="532"/>
        <v>0.45174506987470042</v>
      </c>
      <c r="LF424">
        <f t="shared" si="533"/>
        <v>0</v>
      </c>
      <c r="LG424">
        <f t="shared" si="507"/>
        <v>169</v>
      </c>
      <c r="LP424">
        <f t="shared" si="508"/>
        <v>0</v>
      </c>
      <c r="LY424">
        <f t="shared" si="509"/>
        <v>0</v>
      </c>
      <c r="MH424">
        <f t="shared" si="510"/>
        <v>0</v>
      </c>
      <c r="MQ424">
        <f t="shared" si="511"/>
        <v>0</v>
      </c>
      <c r="MZ424">
        <f t="shared" si="512"/>
        <v>0</v>
      </c>
      <c r="NI424">
        <f t="shared" si="513"/>
        <v>0</v>
      </c>
      <c r="NR424">
        <f t="shared" si="514"/>
        <v>0</v>
      </c>
      <c r="OA424">
        <f t="shared" si="515"/>
        <v>0</v>
      </c>
      <c r="OF424">
        <v>422</v>
      </c>
      <c r="OG424">
        <f t="shared" ref="OG424:OG429" si="538">128-(136)</f>
        <v>-8</v>
      </c>
      <c r="OH424">
        <f t="shared" si="534"/>
        <v>0.54148725792719699</v>
      </c>
      <c r="OI424">
        <f t="shared" si="535"/>
        <v>0</v>
      </c>
      <c r="OJ424">
        <f t="shared" si="516"/>
        <v>64</v>
      </c>
      <c r="OO424">
        <v>422</v>
      </c>
      <c r="OP424">
        <v>0</v>
      </c>
      <c r="OQ424">
        <f t="shared" si="536"/>
        <v>0.55939437910526635</v>
      </c>
      <c r="OR424">
        <f t="shared" si="537"/>
        <v>0</v>
      </c>
      <c r="OS424">
        <f t="shared" si="517"/>
        <v>0</v>
      </c>
      <c r="PB424">
        <f t="shared" si="518"/>
        <v>0</v>
      </c>
      <c r="PK424">
        <f t="shared" si="519"/>
        <v>0</v>
      </c>
      <c r="QC424">
        <f t="shared" si="520"/>
        <v>0</v>
      </c>
      <c r="QL424">
        <f t="shared" si="521"/>
        <v>0</v>
      </c>
    </row>
    <row r="425" spans="109:454" x14ac:dyDescent="0.25">
      <c r="DE425">
        <v>423</v>
      </c>
      <c r="DF425">
        <v>868</v>
      </c>
      <c r="DG425">
        <f t="shared" si="522"/>
        <v>1.0966041775618014</v>
      </c>
      <c r="DH425">
        <f t="shared" si="523"/>
        <v>1158.4365662602588</v>
      </c>
      <c r="DI425">
        <f t="shared" si="502"/>
        <v>84353.399021049714</v>
      </c>
      <c r="IA425">
        <v>423</v>
      </c>
      <c r="IB425">
        <v>0</v>
      </c>
      <c r="IC425">
        <f t="shared" si="526"/>
        <v>0.64882465671706857</v>
      </c>
      <c r="ID425">
        <f t="shared" si="527"/>
        <v>0</v>
      </c>
      <c r="IE425">
        <f t="shared" si="504"/>
        <v>0</v>
      </c>
      <c r="IJ425">
        <v>423</v>
      </c>
      <c r="IK425">
        <v>27.799999999999997</v>
      </c>
      <c r="IL425">
        <f t="shared" si="528"/>
        <v>0.58922878051670002</v>
      </c>
      <c r="IM425">
        <f t="shared" si="529"/>
        <v>0</v>
      </c>
      <c r="IN425">
        <f t="shared" si="505"/>
        <v>772.8399999999998</v>
      </c>
      <c r="KT425">
        <v>423</v>
      </c>
      <c r="KU425">
        <v>30.590196078431219</v>
      </c>
      <c r="KV425">
        <f t="shared" si="530"/>
        <v>0.88572544916141194</v>
      </c>
      <c r="KW425">
        <f t="shared" si="531"/>
        <v>0</v>
      </c>
      <c r="KX425">
        <f t="shared" si="506"/>
        <v>935.76009611686879</v>
      </c>
      <c r="LC425">
        <v>423</v>
      </c>
      <c r="LD425">
        <v>4</v>
      </c>
      <c r="LE425">
        <f t="shared" si="532"/>
        <v>0.45281555582227079</v>
      </c>
      <c r="LF425">
        <f t="shared" si="533"/>
        <v>0</v>
      </c>
      <c r="LG425">
        <f t="shared" si="507"/>
        <v>16</v>
      </c>
      <c r="LP425">
        <f t="shared" si="508"/>
        <v>0</v>
      </c>
      <c r="LY425">
        <f t="shared" si="509"/>
        <v>0</v>
      </c>
      <c r="MH425">
        <f t="shared" si="510"/>
        <v>0</v>
      </c>
      <c r="MQ425">
        <f t="shared" si="511"/>
        <v>0</v>
      </c>
      <c r="MZ425">
        <f t="shared" si="512"/>
        <v>0</v>
      </c>
      <c r="NI425">
        <f t="shared" si="513"/>
        <v>0</v>
      </c>
      <c r="NR425">
        <f t="shared" si="514"/>
        <v>0</v>
      </c>
      <c r="OA425">
        <f t="shared" si="515"/>
        <v>0</v>
      </c>
      <c r="OF425">
        <v>423</v>
      </c>
      <c r="OG425">
        <f t="shared" si="538"/>
        <v>-8</v>
      </c>
      <c r="OH425">
        <f t="shared" si="534"/>
        <v>0.54277040308816193</v>
      </c>
      <c r="OI425">
        <f t="shared" si="535"/>
        <v>0</v>
      </c>
      <c r="OJ425">
        <f t="shared" si="516"/>
        <v>64</v>
      </c>
      <c r="OO425">
        <v>423</v>
      </c>
      <c r="OP425">
        <v>0</v>
      </c>
      <c r="OQ425">
        <f t="shared" si="536"/>
        <v>0.56071995820267229</v>
      </c>
      <c r="OR425">
        <f t="shared" si="537"/>
        <v>0</v>
      </c>
      <c r="OS425">
        <f t="shared" si="517"/>
        <v>0</v>
      </c>
      <c r="PB425">
        <f t="shared" si="518"/>
        <v>0</v>
      </c>
      <c r="PK425">
        <f t="shared" si="519"/>
        <v>0</v>
      </c>
      <c r="QC425">
        <f t="shared" si="520"/>
        <v>0</v>
      </c>
      <c r="QL425">
        <f t="shared" si="521"/>
        <v>0</v>
      </c>
    </row>
    <row r="426" spans="109:454" x14ac:dyDescent="0.25">
      <c r="DE426">
        <v>424</v>
      </c>
      <c r="DF426">
        <v>902</v>
      </c>
      <c r="DG426">
        <f t="shared" si="522"/>
        <v>1.0991966224260137</v>
      </c>
      <c r="DH426">
        <f t="shared" si="523"/>
        <v>1189.5240720236186</v>
      </c>
      <c r="DI426">
        <f t="shared" si="502"/>
        <v>82670.09199304301</v>
      </c>
      <c r="IA426">
        <v>424</v>
      </c>
      <c r="IB426">
        <v>0</v>
      </c>
      <c r="IC426">
        <f t="shared" si="526"/>
        <v>0.65035852115375192</v>
      </c>
      <c r="ID426">
        <f t="shared" si="527"/>
        <v>0</v>
      </c>
      <c r="IE426">
        <f t="shared" si="504"/>
        <v>0</v>
      </c>
      <c r="IJ426">
        <v>424</v>
      </c>
      <c r="IK426">
        <v>-12.100000000000009</v>
      </c>
      <c r="IL426">
        <f t="shared" si="528"/>
        <v>0.59062175635716507</v>
      </c>
      <c r="IM426">
        <f t="shared" si="529"/>
        <v>0</v>
      </c>
      <c r="IN426">
        <f t="shared" si="505"/>
        <v>146.4100000000002</v>
      </c>
      <c r="KT426">
        <v>424</v>
      </c>
      <c r="KU426">
        <v>143.59019607843123</v>
      </c>
      <c r="KV426">
        <f t="shared" si="530"/>
        <v>0.88781936275281004</v>
      </c>
      <c r="KW426">
        <f t="shared" si="531"/>
        <v>0</v>
      </c>
      <c r="KX426">
        <f t="shared" si="506"/>
        <v>20618.144409842327</v>
      </c>
      <c r="LC426">
        <v>424</v>
      </c>
      <c r="LD426">
        <v>16</v>
      </c>
      <c r="LE426">
        <f t="shared" si="532"/>
        <v>0.45388604176984115</v>
      </c>
      <c r="LF426">
        <f t="shared" si="533"/>
        <v>0</v>
      </c>
      <c r="LG426">
        <f t="shared" si="507"/>
        <v>256</v>
      </c>
      <c r="LP426">
        <f t="shared" si="508"/>
        <v>0</v>
      </c>
      <c r="LY426">
        <f t="shared" si="509"/>
        <v>0</v>
      </c>
      <c r="MH426">
        <f t="shared" si="510"/>
        <v>0</v>
      </c>
      <c r="MQ426">
        <f t="shared" si="511"/>
        <v>0</v>
      </c>
      <c r="MZ426">
        <f t="shared" si="512"/>
        <v>0</v>
      </c>
      <c r="NI426">
        <f t="shared" si="513"/>
        <v>0</v>
      </c>
      <c r="NR426">
        <f t="shared" si="514"/>
        <v>0</v>
      </c>
      <c r="OA426">
        <f t="shared" si="515"/>
        <v>0</v>
      </c>
      <c r="OF426">
        <v>424</v>
      </c>
      <c r="OG426">
        <f t="shared" si="538"/>
        <v>-8</v>
      </c>
      <c r="OH426">
        <f t="shared" si="534"/>
        <v>0.54405354824912688</v>
      </c>
      <c r="OI426">
        <f t="shared" si="535"/>
        <v>0</v>
      </c>
      <c r="OJ426">
        <f t="shared" si="516"/>
        <v>64</v>
      </c>
      <c r="OO426">
        <v>424</v>
      </c>
      <c r="OP426">
        <v>0</v>
      </c>
      <c r="OQ426">
        <f t="shared" si="536"/>
        <v>0.56204553730007811</v>
      </c>
      <c r="OR426">
        <f t="shared" si="537"/>
        <v>0</v>
      </c>
      <c r="OS426">
        <f t="shared" si="517"/>
        <v>0</v>
      </c>
      <c r="PB426">
        <f t="shared" si="518"/>
        <v>0</v>
      </c>
      <c r="PK426">
        <f t="shared" si="519"/>
        <v>0</v>
      </c>
      <c r="QC426">
        <f t="shared" si="520"/>
        <v>0</v>
      </c>
      <c r="QL426">
        <f t="shared" si="521"/>
        <v>0</v>
      </c>
    </row>
    <row r="427" spans="109:454" x14ac:dyDescent="0.25">
      <c r="DE427">
        <v>425</v>
      </c>
      <c r="DF427">
        <v>929</v>
      </c>
      <c r="DG427">
        <f t="shared" si="522"/>
        <v>1.101789067290226</v>
      </c>
      <c r="DH427">
        <f t="shared" si="523"/>
        <v>1220.6115777869784</v>
      </c>
      <c r="DI427">
        <f t="shared" si="502"/>
        <v>85037.312299410944</v>
      </c>
      <c r="IA427">
        <v>425</v>
      </c>
      <c r="IB427">
        <v>16</v>
      </c>
      <c r="IC427">
        <f t="shared" si="526"/>
        <v>0.65189238559043539</v>
      </c>
      <c r="ID427">
        <f t="shared" si="527"/>
        <v>0</v>
      </c>
      <c r="IE427">
        <f t="shared" si="504"/>
        <v>256</v>
      </c>
      <c r="IJ427">
        <v>425</v>
      </c>
      <c r="IK427">
        <v>-12.100000000000009</v>
      </c>
      <c r="IL427">
        <f t="shared" si="528"/>
        <v>0.59201473219763012</v>
      </c>
      <c r="IM427">
        <f t="shared" si="529"/>
        <v>0</v>
      </c>
      <c r="IN427">
        <f t="shared" si="505"/>
        <v>146.4100000000002</v>
      </c>
      <c r="KT427">
        <v>425</v>
      </c>
      <c r="KU427">
        <v>18.590196078431219</v>
      </c>
      <c r="KV427">
        <f t="shared" si="530"/>
        <v>0.88991327634420825</v>
      </c>
      <c r="KW427">
        <f t="shared" si="531"/>
        <v>0</v>
      </c>
      <c r="KX427">
        <f t="shared" si="506"/>
        <v>345.59539023451947</v>
      </c>
      <c r="LC427">
        <v>425</v>
      </c>
      <c r="LD427">
        <v>4</v>
      </c>
      <c r="LE427">
        <f t="shared" si="532"/>
        <v>0.45495652771741152</v>
      </c>
      <c r="LF427">
        <f t="shared" si="533"/>
        <v>0</v>
      </c>
      <c r="LG427">
        <f t="shared" si="507"/>
        <v>16</v>
      </c>
      <c r="LP427">
        <f t="shared" si="508"/>
        <v>0</v>
      </c>
      <c r="LY427">
        <f t="shared" si="509"/>
        <v>0</v>
      </c>
      <c r="MH427">
        <f t="shared" si="510"/>
        <v>0</v>
      </c>
      <c r="MQ427">
        <f t="shared" si="511"/>
        <v>0</v>
      </c>
      <c r="MZ427">
        <f t="shared" si="512"/>
        <v>0</v>
      </c>
      <c r="NI427">
        <f t="shared" si="513"/>
        <v>0</v>
      </c>
      <c r="NR427">
        <f t="shared" si="514"/>
        <v>0</v>
      </c>
      <c r="OA427">
        <f t="shared" si="515"/>
        <v>0</v>
      </c>
      <c r="OF427">
        <v>425</v>
      </c>
      <c r="OG427">
        <f t="shared" si="538"/>
        <v>-8</v>
      </c>
      <c r="OH427">
        <f t="shared" si="534"/>
        <v>0.54533669341009172</v>
      </c>
      <c r="OI427">
        <f t="shared" si="535"/>
        <v>0</v>
      </c>
      <c r="OJ427">
        <f t="shared" si="516"/>
        <v>64</v>
      </c>
      <c r="OO427">
        <v>425</v>
      </c>
      <c r="OP427">
        <v>0</v>
      </c>
      <c r="OQ427">
        <f t="shared" si="536"/>
        <v>0.56337111639748394</v>
      </c>
      <c r="OR427">
        <f t="shared" si="537"/>
        <v>0</v>
      </c>
      <c r="OS427">
        <f t="shared" si="517"/>
        <v>0</v>
      </c>
      <c r="PB427">
        <f t="shared" si="518"/>
        <v>0</v>
      </c>
      <c r="PK427">
        <f t="shared" si="519"/>
        <v>0</v>
      </c>
      <c r="QC427">
        <f t="shared" si="520"/>
        <v>0</v>
      </c>
      <c r="QL427">
        <f t="shared" si="521"/>
        <v>0</v>
      </c>
    </row>
    <row r="428" spans="109:454" x14ac:dyDescent="0.25">
      <c r="DE428">
        <v>426</v>
      </c>
      <c r="DF428">
        <v>965</v>
      </c>
      <c r="DG428">
        <f t="shared" si="522"/>
        <v>1.1043815121544382</v>
      </c>
      <c r="DH428">
        <f t="shared" si="523"/>
        <v>1251.6990835503382</v>
      </c>
      <c r="DI428">
        <f t="shared" si="502"/>
        <v>82196.364508603787</v>
      </c>
      <c r="IA428">
        <v>426</v>
      </c>
      <c r="IB428">
        <v>0</v>
      </c>
      <c r="IC428">
        <f t="shared" si="526"/>
        <v>0.65342625002711874</v>
      </c>
      <c r="ID428">
        <f t="shared" si="527"/>
        <v>0</v>
      </c>
      <c r="IE428">
        <f t="shared" si="504"/>
        <v>0</v>
      </c>
      <c r="IJ428">
        <v>426</v>
      </c>
      <c r="IK428">
        <v>23.799999999999997</v>
      </c>
      <c r="IL428">
        <f t="shared" si="528"/>
        <v>0.59340770803809506</v>
      </c>
      <c r="IM428">
        <f t="shared" si="529"/>
        <v>0</v>
      </c>
      <c r="IN428">
        <f t="shared" si="505"/>
        <v>566.43999999999983</v>
      </c>
      <c r="KT428">
        <v>426</v>
      </c>
      <c r="KU428">
        <v>43.590196078431219</v>
      </c>
      <c r="KV428">
        <f t="shared" si="530"/>
        <v>0.89200718993560635</v>
      </c>
      <c r="KW428">
        <f t="shared" si="531"/>
        <v>0</v>
      </c>
      <c r="KX428">
        <f t="shared" si="506"/>
        <v>1900.1051941560804</v>
      </c>
      <c r="LC428">
        <v>426</v>
      </c>
      <c r="LD428">
        <v>4</v>
      </c>
      <c r="LE428">
        <f t="shared" si="532"/>
        <v>0.45602701366498194</v>
      </c>
      <c r="LF428">
        <f t="shared" si="533"/>
        <v>0</v>
      </c>
      <c r="LG428">
        <f t="shared" si="507"/>
        <v>16</v>
      </c>
      <c r="LP428">
        <f t="shared" si="508"/>
        <v>0</v>
      </c>
      <c r="LY428">
        <f t="shared" si="509"/>
        <v>0</v>
      </c>
      <c r="MH428">
        <f t="shared" si="510"/>
        <v>0</v>
      </c>
      <c r="MQ428">
        <f t="shared" si="511"/>
        <v>0</v>
      </c>
      <c r="MZ428">
        <f t="shared" si="512"/>
        <v>0</v>
      </c>
      <c r="NI428">
        <f t="shared" si="513"/>
        <v>0</v>
      </c>
      <c r="NR428">
        <f t="shared" si="514"/>
        <v>0</v>
      </c>
      <c r="OA428">
        <f t="shared" si="515"/>
        <v>0</v>
      </c>
      <c r="OF428">
        <v>426</v>
      </c>
      <c r="OG428">
        <f t="shared" si="538"/>
        <v>-8</v>
      </c>
      <c r="OH428">
        <f t="shared" si="534"/>
        <v>0.54661983857105667</v>
      </c>
      <c r="OI428">
        <f t="shared" si="535"/>
        <v>0</v>
      </c>
      <c r="OJ428">
        <f t="shared" si="516"/>
        <v>64</v>
      </c>
      <c r="OO428">
        <v>426</v>
      </c>
      <c r="OP428">
        <v>0</v>
      </c>
      <c r="OQ428">
        <f t="shared" si="536"/>
        <v>0.56469669549488977</v>
      </c>
      <c r="OR428">
        <f t="shared" si="537"/>
        <v>0</v>
      </c>
      <c r="OS428">
        <f t="shared" si="517"/>
        <v>0</v>
      </c>
      <c r="PB428">
        <f t="shared" si="518"/>
        <v>0</v>
      </c>
      <c r="PK428">
        <f t="shared" si="519"/>
        <v>0</v>
      </c>
      <c r="QC428">
        <f t="shared" si="520"/>
        <v>0</v>
      </c>
      <c r="QL428">
        <f t="shared" si="521"/>
        <v>0</v>
      </c>
    </row>
    <row r="429" spans="109:454" x14ac:dyDescent="0.25">
      <c r="DE429">
        <v>427</v>
      </c>
      <c r="DF429">
        <v>999</v>
      </c>
      <c r="DG429">
        <f t="shared" si="522"/>
        <v>1.1069739570186505</v>
      </c>
      <c r="DH429">
        <f t="shared" si="523"/>
        <v>1282.786589313698</v>
      </c>
      <c r="DI429">
        <f t="shared" si="502"/>
        <v>80534.828274301472</v>
      </c>
      <c r="IA429">
        <v>427</v>
      </c>
      <c r="IB429">
        <v>0</v>
      </c>
      <c r="IC429">
        <f t="shared" si="526"/>
        <v>0.65496011446380209</v>
      </c>
      <c r="ID429">
        <f t="shared" si="527"/>
        <v>0</v>
      </c>
      <c r="IE429">
        <f t="shared" si="504"/>
        <v>0</v>
      </c>
      <c r="IJ429">
        <v>427</v>
      </c>
      <c r="IK429">
        <v>115.8</v>
      </c>
      <c r="IL429">
        <f t="shared" si="528"/>
        <v>0.59480068387856011</v>
      </c>
      <c r="IM429">
        <f t="shared" si="529"/>
        <v>0</v>
      </c>
      <c r="IN429">
        <f t="shared" si="505"/>
        <v>13409.64</v>
      </c>
      <c r="KT429">
        <v>427</v>
      </c>
      <c r="KU429">
        <v>18.590196078431219</v>
      </c>
      <c r="KV429">
        <f t="shared" si="530"/>
        <v>0.89410110352700445</v>
      </c>
      <c r="KW429">
        <f t="shared" si="531"/>
        <v>0</v>
      </c>
      <c r="KX429">
        <f t="shared" si="506"/>
        <v>345.59539023451947</v>
      </c>
      <c r="LC429">
        <v>427</v>
      </c>
      <c r="LD429">
        <v>13</v>
      </c>
      <c r="LE429">
        <f t="shared" si="532"/>
        <v>0.4570974996125523</v>
      </c>
      <c r="LF429">
        <f t="shared" si="533"/>
        <v>0</v>
      </c>
      <c r="LG429">
        <f t="shared" si="507"/>
        <v>169</v>
      </c>
      <c r="LP429">
        <f t="shared" si="508"/>
        <v>0</v>
      </c>
      <c r="LY429">
        <f t="shared" si="509"/>
        <v>0</v>
      </c>
      <c r="MH429">
        <f t="shared" si="510"/>
        <v>0</v>
      </c>
      <c r="MQ429">
        <f t="shared" si="511"/>
        <v>0</v>
      </c>
      <c r="MZ429">
        <f t="shared" si="512"/>
        <v>0</v>
      </c>
      <c r="NI429">
        <f t="shared" si="513"/>
        <v>0</v>
      </c>
      <c r="NR429">
        <f t="shared" si="514"/>
        <v>0</v>
      </c>
      <c r="OA429">
        <f t="shared" si="515"/>
        <v>0</v>
      </c>
      <c r="OF429">
        <v>427</v>
      </c>
      <c r="OG429">
        <f t="shared" si="538"/>
        <v>-8</v>
      </c>
      <c r="OH429">
        <f t="shared" si="534"/>
        <v>0.54790298373202162</v>
      </c>
      <c r="OI429">
        <f t="shared" si="535"/>
        <v>0</v>
      </c>
      <c r="OJ429">
        <f t="shared" si="516"/>
        <v>64</v>
      </c>
      <c r="OO429">
        <v>427</v>
      </c>
      <c r="OP429">
        <v>0</v>
      </c>
      <c r="OQ429">
        <f t="shared" si="536"/>
        <v>0.56602227459229559</v>
      </c>
      <c r="OR429">
        <f t="shared" si="537"/>
        <v>0</v>
      </c>
      <c r="OS429">
        <f t="shared" si="517"/>
        <v>0</v>
      </c>
      <c r="PB429">
        <f t="shared" si="518"/>
        <v>0</v>
      </c>
      <c r="PK429">
        <f t="shared" si="519"/>
        <v>0</v>
      </c>
      <c r="QC429">
        <f t="shared" si="520"/>
        <v>0</v>
      </c>
      <c r="QL429">
        <f t="shared" si="521"/>
        <v>0</v>
      </c>
    </row>
    <row r="430" spans="109:454" x14ac:dyDescent="0.25">
      <c r="DE430">
        <v>428</v>
      </c>
      <c r="DF430">
        <v>1050</v>
      </c>
      <c r="DG430">
        <f t="shared" si="522"/>
        <v>1.109566401882863</v>
      </c>
      <c r="DH430">
        <f t="shared" si="523"/>
        <v>1313.8740950770577</v>
      </c>
      <c r="DI430">
        <f t="shared" si="502"/>
        <v>69629.538052736112</v>
      </c>
      <c r="IA430">
        <v>428</v>
      </c>
      <c r="IB430">
        <v>0</v>
      </c>
      <c r="IC430">
        <f t="shared" si="526"/>
        <v>0.65649397890048544</v>
      </c>
      <c r="ID430">
        <f t="shared" si="527"/>
        <v>0</v>
      </c>
      <c r="IE430">
        <f t="shared" si="504"/>
        <v>0</v>
      </c>
      <c r="IJ430">
        <v>428</v>
      </c>
      <c r="IK430">
        <v>-16.100000000000001</v>
      </c>
      <c r="IL430">
        <f t="shared" si="528"/>
        <v>0.59619365971902516</v>
      </c>
      <c r="IM430">
        <f t="shared" si="529"/>
        <v>0</v>
      </c>
      <c r="IN430">
        <f t="shared" si="505"/>
        <v>259.21000000000004</v>
      </c>
      <c r="KT430">
        <v>428</v>
      </c>
      <c r="KU430">
        <v>89.590196078431219</v>
      </c>
      <c r="KV430">
        <f t="shared" si="530"/>
        <v>0.89619501711840266</v>
      </c>
      <c r="KW430">
        <f t="shared" si="531"/>
        <v>0</v>
      </c>
      <c r="KX430">
        <f t="shared" si="506"/>
        <v>8026.4032333717523</v>
      </c>
      <c r="LC430">
        <v>428</v>
      </c>
      <c r="LD430">
        <v>0</v>
      </c>
      <c r="LE430">
        <f t="shared" si="532"/>
        <v>0.45816798556012267</v>
      </c>
      <c r="LF430">
        <f t="shared" si="533"/>
        <v>0</v>
      </c>
      <c r="LG430">
        <f t="shared" si="507"/>
        <v>0</v>
      </c>
      <c r="LP430">
        <f t="shared" si="508"/>
        <v>0</v>
      </c>
      <c r="LY430">
        <f t="shared" si="509"/>
        <v>0</v>
      </c>
      <c r="MH430">
        <f t="shared" si="510"/>
        <v>0</v>
      </c>
      <c r="MQ430">
        <f t="shared" si="511"/>
        <v>0</v>
      </c>
      <c r="MZ430">
        <f t="shared" si="512"/>
        <v>0</v>
      </c>
      <c r="NI430">
        <f t="shared" si="513"/>
        <v>0</v>
      </c>
      <c r="NR430">
        <f t="shared" si="514"/>
        <v>0</v>
      </c>
      <c r="OA430">
        <f t="shared" si="515"/>
        <v>0</v>
      </c>
      <c r="OF430">
        <v>428</v>
      </c>
      <c r="OG430">
        <f>132-(136)</f>
        <v>-4</v>
      </c>
      <c r="OH430">
        <f t="shared" si="534"/>
        <v>0.54918612889298657</v>
      </c>
      <c r="OI430">
        <f t="shared" si="535"/>
        <v>0</v>
      </c>
      <c r="OJ430">
        <f t="shared" si="516"/>
        <v>16</v>
      </c>
      <c r="OO430">
        <v>428</v>
      </c>
      <c r="OP430">
        <v>0</v>
      </c>
      <c r="OQ430">
        <f t="shared" si="536"/>
        <v>0.56734785368970142</v>
      </c>
      <c r="OR430">
        <f t="shared" si="537"/>
        <v>0</v>
      </c>
      <c r="OS430">
        <f t="shared" si="517"/>
        <v>0</v>
      </c>
      <c r="PB430">
        <f t="shared" si="518"/>
        <v>0</v>
      </c>
      <c r="PK430">
        <f t="shared" si="519"/>
        <v>0</v>
      </c>
      <c r="QC430">
        <f t="shared" si="520"/>
        <v>0</v>
      </c>
      <c r="QL430">
        <f t="shared" si="521"/>
        <v>0</v>
      </c>
    </row>
    <row r="431" spans="109:454" x14ac:dyDescent="0.25">
      <c r="DE431">
        <v>429</v>
      </c>
      <c r="DF431">
        <v>1130</v>
      </c>
      <c r="DG431">
        <f t="shared" si="522"/>
        <v>1.1121588467470753</v>
      </c>
      <c r="DH431">
        <f t="shared" si="523"/>
        <v>1344.9616008404175</v>
      </c>
      <c r="DI431">
        <f t="shared" si="502"/>
        <v>46208.489835874992</v>
      </c>
      <c r="IA431">
        <v>429</v>
      </c>
      <c r="IB431">
        <v>0</v>
      </c>
      <c r="IC431">
        <f t="shared" si="526"/>
        <v>0.65802784333716891</v>
      </c>
      <c r="ID431">
        <f t="shared" si="527"/>
        <v>0</v>
      </c>
      <c r="IE431">
        <f t="shared" si="504"/>
        <v>0</v>
      </c>
      <c r="IJ431">
        <v>429</v>
      </c>
      <c r="IK431">
        <v>-4.1000000000000085</v>
      </c>
      <c r="IL431">
        <f t="shared" si="528"/>
        <v>0.5975866355594901</v>
      </c>
      <c r="IM431">
        <f t="shared" si="529"/>
        <v>0</v>
      </c>
      <c r="IN431">
        <f t="shared" si="505"/>
        <v>16.81000000000007</v>
      </c>
      <c r="KT431">
        <v>429</v>
      </c>
      <c r="KU431">
        <v>51.590196078431219</v>
      </c>
      <c r="KV431">
        <f t="shared" si="530"/>
        <v>0.89828893070980076</v>
      </c>
      <c r="KW431">
        <f t="shared" si="531"/>
        <v>0</v>
      </c>
      <c r="KX431">
        <f t="shared" si="506"/>
        <v>2661.5483314109802</v>
      </c>
      <c r="LC431">
        <v>429</v>
      </c>
      <c r="LD431">
        <v>0</v>
      </c>
      <c r="LE431">
        <f t="shared" si="532"/>
        <v>0.45923847150769309</v>
      </c>
      <c r="LF431">
        <f t="shared" si="533"/>
        <v>0</v>
      </c>
      <c r="LG431">
        <f t="shared" si="507"/>
        <v>0</v>
      </c>
      <c r="LP431">
        <f t="shared" si="508"/>
        <v>0</v>
      </c>
      <c r="LY431">
        <f t="shared" si="509"/>
        <v>0</v>
      </c>
      <c r="MH431">
        <f t="shared" si="510"/>
        <v>0</v>
      </c>
      <c r="MQ431">
        <f t="shared" si="511"/>
        <v>0</v>
      </c>
      <c r="MZ431">
        <f t="shared" si="512"/>
        <v>0</v>
      </c>
      <c r="NI431">
        <f t="shared" si="513"/>
        <v>0</v>
      </c>
      <c r="NR431">
        <f t="shared" si="514"/>
        <v>0</v>
      </c>
      <c r="OA431">
        <f t="shared" si="515"/>
        <v>0</v>
      </c>
      <c r="OF431">
        <v>429</v>
      </c>
      <c r="OG431">
        <f>124-(136)</f>
        <v>-12</v>
      </c>
      <c r="OH431">
        <f t="shared" si="534"/>
        <v>0.55046927405395141</v>
      </c>
      <c r="OI431">
        <f t="shared" si="535"/>
        <v>0</v>
      </c>
      <c r="OJ431">
        <f t="shared" si="516"/>
        <v>144</v>
      </c>
      <c r="OO431">
        <v>429</v>
      </c>
      <c r="OP431">
        <v>0</v>
      </c>
      <c r="OQ431">
        <f t="shared" si="536"/>
        <v>0.56867343278710736</v>
      </c>
      <c r="OR431">
        <f t="shared" si="537"/>
        <v>0</v>
      </c>
      <c r="OS431">
        <f t="shared" si="517"/>
        <v>0</v>
      </c>
      <c r="PB431">
        <f t="shared" si="518"/>
        <v>0</v>
      </c>
      <c r="PK431">
        <f t="shared" si="519"/>
        <v>0</v>
      </c>
      <c r="QC431">
        <f t="shared" si="520"/>
        <v>0</v>
      </c>
      <c r="QL431">
        <f t="shared" si="521"/>
        <v>0</v>
      </c>
    </row>
    <row r="432" spans="109:454" x14ac:dyDescent="0.25">
      <c r="DE432">
        <v>430</v>
      </c>
      <c r="DF432">
        <v>1190</v>
      </c>
      <c r="DG432">
        <f t="shared" si="522"/>
        <v>1.1147512916112876</v>
      </c>
      <c r="DH432">
        <f t="shared" si="523"/>
        <v>1376.0491066037773</v>
      </c>
      <c r="DI432">
        <f t="shared" si="502"/>
        <v>34614.270068063699</v>
      </c>
      <c r="IA432">
        <v>430</v>
      </c>
      <c r="IB432">
        <v>0</v>
      </c>
      <c r="IC432">
        <f t="shared" si="526"/>
        <v>0.65956170777385226</v>
      </c>
      <c r="ID432">
        <f t="shared" si="527"/>
        <v>0</v>
      </c>
      <c r="IE432">
        <f t="shared" si="504"/>
        <v>0</v>
      </c>
      <c r="IJ432">
        <v>430</v>
      </c>
      <c r="IK432">
        <v>15.599999999999994</v>
      </c>
      <c r="IL432">
        <f t="shared" si="528"/>
        <v>0.59897961139995515</v>
      </c>
      <c r="IM432">
        <f t="shared" si="529"/>
        <v>0</v>
      </c>
      <c r="IN432">
        <f t="shared" si="505"/>
        <v>243.35999999999981</v>
      </c>
      <c r="KT432">
        <v>430</v>
      </c>
      <c r="KU432">
        <v>58.590196078431219</v>
      </c>
      <c r="KV432">
        <f t="shared" si="530"/>
        <v>0.90038284430119886</v>
      </c>
      <c r="KW432">
        <f t="shared" si="531"/>
        <v>0</v>
      </c>
      <c r="KX432">
        <f t="shared" si="506"/>
        <v>3432.8110765090169</v>
      </c>
      <c r="LC432">
        <v>430</v>
      </c>
      <c r="LD432">
        <v>0</v>
      </c>
      <c r="LE432">
        <f t="shared" si="532"/>
        <v>0.46030895745526346</v>
      </c>
      <c r="LF432">
        <f t="shared" si="533"/>
        <v>0</v>
      </c>
      <c r="LG432">
        <f t="shared" si="507"/>
        <v>0</v>
      </c>
      <c r="LP432">
        <f t="shared" si="508"/>
        <v>0</v>
      </c>
      <c r="LY432">
        <f t="shared" si="509"/>
        <v>0</v>
      </c>
      <c r="MH432">
        <f t="shared" si="510"/>
        <v>0</v>
      </c>
      <c r="MQ432">
        <f t="shared" si="511"/>
        <v>0</v>
      </c>
      <c r="MZ432">
        <f t="shared" si="512"/>
        <v>0</v>
      </c>
      <c r="NI432">
        <f t="shared" si="513"/>
        <v>0</v>
      </c>
      <c r="NR432">
        <f t="shared" si="514"/>
        <v>0</v>
      </c>
      <c r="OA432">
        <f t="shared" si="515"/>
        <v>0</v>
      </c>
      <c r="OF432">
        <v>430</v>
      </c>
      <c r="OG432">
        <f>124-(136)</f>
        <v>-12</v>
      </c>
      <c r="OH432">
        <f t="shared" si="534"/>
        <v>0.55175241921491636</v>
      </c>
      <c r="OI432">
        <f t="shared" si="535"/>
        <v>0</v>
      </c>
      <c r="OJ432">
        <f t="shared" si="516"/>
        <v>144</v>
      </c>
      <c r="OO432">
        <v>430</v>
      </c>
      <c r="OP432">
        <v>0</v>
      </c>
      <c r="OQ432">
        <f t="shared" si="536"/>
        <v>0.56999901188451318</v>
      </c>
      <c r="OR432">
        <f t="shared" si="537"/>
        <v>0</v>
      </c>
      <c r="OS432">
        <f t="shared" si="517"/>
        <v>0</v>
      </c>
      <c r="PB432">
        <f t="shared" si="518"/>
        <v>0</v>
      </c>
      <c r="PK432">
        <f t="shared" si="519"/>
        <v>0</v>
      </c>
      <c r="QC432">
        <f t="shared" si="520"/>
        <v>0</v>
      </c>
      <c r="QL432">
        <f t="shared" si="521"/>
        <v>0</v>
      </c>
    </row>
    <row r="433" spans="109:454" x14ac:dyDescent="0.25">
      <c r="DE433">
        <v>431</v>
      </c>
      <c r="DF433">
        <v>1240</v>
      </c>
      <c r="DG433">
        <f t="shared" si="522"/>
        <v>1.1173437364754999</v>
      </c>
      <c r="DH433">
        <f t="shared" si="523"/>
        <v>1407.1366123671373</v>
      </c>
      <c r="DI433">
        <f t="shared" si="502"/>
        <v>27934.647193562723</v>
      </c>
      <c r="IA433">
        <v>431</v>
      </c>
      <c r="IB433">
        <v>0</v>
      </c>
      <c r="IC433">
        <f t="shared" si="526"/>
        <v>0.66109557221053561</v>
      </c>
      <c r="ID433">
        <f t="shared" si="527"/>
        <v>0</v>
      </c>
      <c r="IE433">
        <f t="shared" si="504"/>
        <v>0</v>
      </c>
      <c r="IJ433">
        <v>431</v>
      </c>
      <c r="IK433">
        <v>23.799999999999997</v>
      </c>
      <c r="IL433">
        <f t="shared" si="528"/>
        <v>0.6003725872404202</v>
      </c>
      <c r="IM433">
        <f t="shared" si="529"/>
        <v>0</v>
      </c>
      <c r="IN433">
        <f t="shared" si="505"/>
        <v>566.43999999999983</v>
      </c>
      <c r="KT433">
        <v>431</v>
      </c>
      <c r="KU433">
        <v>98.590196078431219</v>
      </c>
      <c r="KV433">
        <f t="shared" si="530"/>
        <v>0.90247675789259707</v>
      </c>
      <c r="KW433">
        <f t="shared" si="531"/>
        <v>0</v>
      </c>
      <c r="KX433">
        <f t="shared" si="506"/>
        <v>9720.0267627835146</v>
      </c>
      <c r="LC433">
        <v>431</v>
      </c>
      <c r="LD433">
        <v>44</v>
      </c>
      <c r="LE433">
        <f t="shared" si="532"/>
        <v>0.46137944340283382</v>
      </c>
      <c r="LF433">
        <f t="shared" si="533"/>
        <v>0</v>
      </c>
      <c r="LG433">
        <f t="shared" si="507"/>
        <v>1936</v>
      </c>
      <c r="LP433">
        <f t="shared" si="508"/>
        <v>0</v>
      </c>
      <c r="LY433">
        <f t="shared" si="509"/>
        <v>0</v>
      </c>
      <c r="MH433">
        <f t="shared" si="510"/>
        <v>0</v>
      </c>
      <c r="MQ433">
        <f t="shared" si="511"/>
        <v>0</v>
      </c>
      <c r="MZ433">
        <f t="shared" si="512"/>
        <v>0</v>
      </c>
      <c r="NI433">
        <f t="shared" si="513"/>
        <v>0</v>
      </c>
      <c r="NR433">
        <f t="shared" si="514"/>
        <v>0</v>
      </c>
      <c r="OA433">
        <f t="shared" si="515"/>
        <v>0</v>
      </c>
      <c r="OF433">
        <v>431</v>
      </c>
      <c r="OG433">
        <f>128-(136)</f>
        <v>-8</v>
      </c>
      <c r="OH433">
        <f t="shared" si="534"/>
        <v>0.55303556437588131</v>
      </c>
      <c r="OI433">
        <f t="shared" si="535"/>
        <v>0</v>
      </c>
      <c r="OJ433">
        <f t="shared" si="516"/>
        <v>64</v>
      </c>
      <c r="OO433">
        <v>431</v>
      </c>
      <c r="OP433">
        <v>0</v>
      </c>
      <c r="OQ433">
        <f t="shared" si="536"/>
        <v>0.57132459098191901</v>
      </c>
      <c r="OR433">
        <f t="shared" si="537"/>
        <v>0</v>
      </c>
      <c r="OS433">
        <f t="shared" si="517"/>
        <v>0</v>
      </c>
      <c r="PB433">
        <f t="shared" si="518"/>
        <v>0</v>
      </c>
      <c r="PK433">
        <f t="shared" si="519"/>
        <v>0</v>
      </c>
      <c r="QC433">
        <f t="shared" si="520"/>
        <v>0</v>
      </c>
      <c r="QL433">
        <f t="shared" si="521"/>
        <v>0</v>
      </c>
    </row>
    <row r="434" spans="109:454" x14ac:dyDescent="0.25">
      <c r="DE434">
        <v>432</v>
      </c>
      <c r="DF434">
        <v>1280</v>
      </c>
      <c r="DG434">
        <f t="shared" si="522"/>
        <v>1.1199361813397122</v>
      </c>
      <c r="DH434">
        <f t="shared" si="523"/>
        <v>1438.2241181304971</v>
      </c>
      <c r="DI434">
        <f t="shared" si="502"/>
        <v>25034.871558173505</v>
      </c>
      <c r="IA434">
        <v>432</v>
      </c>
      <c r="IB434">
        <v>0</v>
      </c>
      <c r="IC434">
        <f t="shared" si="526"/>
        <v>0.66262943664721896</v>
      </c>
      <c r="ID434">
        <f t="shared" si="527"/>
        <v>0</v>
      </c>
      <c r="IE434">
        <f t="shared" si="504"/>
        <v>0</v>
      </c>
      <c r="IJ434">
        <v>432</v>
      </c>
      <c r="IK434">
        <v>8</v>
      </c>
      <c r="IL434">
        <f t="shared" si="528"/>
        <v>0.60176556308088514</v>
      </c>
      <c r="IM434">
        <f t="shared" si="529"/>
        <v>0</v>
      </c>
      <c r="IN434">
        <f t="shared" si="505"/>
        <v>64</v>
      </c>
      <c r="KT434">
        <v>432</v>
      </c>
      <c r="KU434">
        <v>54.590196078431219</v>
      </c>
      <c r="KV434">
        <f t="shared" si="530"/>
        <v>0.90457067148399517</v>
      </c>
      <c r="KW434">
        <f t="shared" si="531"/>
        <v>0</v>
      </c>
      <c r="KX434">
        <f t="shared" si="506"/>
        <v>2980.0895078815674</v>
      </c>
      <c r="LC434">
        <v>432</v>
      </c>
      <c r="LD434">
        <v>4</v>
      </c>
      <c r="LE434">
        <f t="shared" si="532"/>
        <v>0.46244992935040419</v>
      </c>
      <c r="LF434">
        <f t="shared" si="533"/>
        <v>0</v>
      </c>
      <c r="LG434">
        <f t="shared" si="507"/>
        <v>16</v>
      </c>
      <c r="LP434">
        <f t="shared" si="508"/>
        <v>0</v>
      </c>
      <c r="LY434">
        <f t="shared" si="509"/>
        <v>0</v>
      </c>
      <c r="MH434">
        <f t="shared" si="510"/>
        <v>0</v>
      </c>
      <c r="MQ434">
        <f t="shared" si="511"/>
        <v>0</v>
      </c>
      <c r="MZ434">
        <f t="shared" si="512"/>
        <v>0</v>
      </c>
      <c r="NI434">
        <f t="shared" si="513"/>
        <v>0</v>
      </c>
      <c r="NR434">
        <f t="shared" si="514"/>
        <v>0</v>
      </c>
      <c r="OA434">
        <f t="shared" si="515"/>
        <v>0</v>
      </c>
      <c r="OF434">
        <v>432</v>
      </c>
      <c r="OG434">
        <f>148-(136)</f>
        <v>12</v>
      </c>
      <c r="OH434">
        <f t="shared" si="534"/>
        <v>0.55431870953684625</v>
      </c>
      <c r="OI434">
        <f t="shared" si="535"/>
        <v>0</v>
      </c>
      <c r="OJ434">
        <f t="shared" si="516"/>
        <v>144</v>
      </c>
      <c r="OO434">
        <v>432</v>
      </c>
      <c r="OP434">
        <v>12</v>
      </c>
      <c r="OQ434">
        <f t="shared" si="536"/>
        <v>0.57265017007932484</v>
      </c>
      <c r="OR434">
        <f t="shared" si="537"/>
        <v>0</v>
      </c>
      <c r="OS434">
        <f t="shared" si="517"/>
        <v>144</v>
      </c>
      <c r="PB434">
        <f t="shared" si="518"/>
        <v>0</v>
      </c>
      <c r="PK434">
        <f t="shared" si="519"/>
        <v>0</v>
      </c>
      <c r="QC434">
        <f t="shared" si="520"/>
        <v>0</v>
      </c>
      <c r="QL434">
        <f t="shared" si="521"/>
        <v>0</v>
      </c>
    </row>
    <row r="435" spans="109:454" x14ac:dyDescent="0.25">
      <c r="DE435">
        <v>433</v>
      </c>
      <c r="DF435">
        <v>1320</v>
      </c>
      <c r="DG435">
        <f t="shared" si="522"/>
        <v>1.1225286262039245</v>
      </c>
      <c r="DH435">
        <f t="shared" si="523"/>
        <v>1469.3116238938569</v>
      </c>
      <c r="DI435">
        <f t="shared" si="502"/>
        <v>22293.961029820581</v>
      </c>
      <c r="IA435">
        <v>433</v>
      </c>
      <c r="IB435">
        <v>0</v>
      </c>
      <c r="IC435">
        <f t="shared" si="526"/>
        <v>0.66416330108390242</v>
      </c>
      <c r="ID435">
        <f t="shared" si="527"/>
        <v>0</v>
      </c>
      <c r="IE435">
        <f t="shared" si="504"/>
        <v>0</v>
      </c>
      <c r="IJ435">
        <v>433</v>
      </c>
      <c r="IK435">
        <v>-8.1000000000000085</v>
      </c>
      <c r="IL435">
        <f t="shared" si="528"/>
        <v>0.60315853892135018</v>
      </c>
      <c r="IM435">
        <f t="shared" si="529"/>
        <v>0</v>
      </c>
      <c r="IN435">
        <f t="shared" si="505"/>
        <v>65.610000000000142</v>
      </c>
      <c r="KT435">
        <v>433</v>
      </c>
      <c r="KU435">
        <v>54.590196078431219</v>
      </c>
      <c r="KV435">
        <f t="shared" si="530"/>
        <v>0.90666458507539327</v>
      </c>
      <c r="KW435">
        <f t="shared" si="531"/>
        <v>0</v>
      </c>
      <c r="KX435">
        <f t="shared" si="506"/>
        <v>2980.0895078815674</v>
      </c>
      <c r="LC435">
        <v>433</v>
      </c>
      <c r="LD435">
        <v>4</v>
      </c>
      <c r="LE435">
        <f t="shared" si="532"/>
        <v>0.46352041529797461</v>
      </c>
      <c r="LF435">
        <f t="shared" si="533"/>
        <v>0</v>
      </c>
      <c r="LG435">
        <f t="shared" si="507"/>
        <v>16</v>
      </c>
      <c r="LP435">
        <f t="shared" si="508"/>
        <v>0</v>
      </c>
      <c r="LY435">
        <f t="shared" si="509"/>
        <v>0</v>
      </c>
      <c r="MH435">
        <f t="shared" si="510"/>
        <v>0</v>
      </c>
      <c r="MQ435">
        <f t="shared" si="511"/>
        <v>0</v>
      </c>
      <c r="MZ435">
        <f t="shared" si="512"/>
        <v>0</v>
      </c>
      <c r="NI435">
        <f t="shared" si="513"/>
        <v>0</v>
      </c>
      <c r="NR435">
        <f t="shared" si="514"/>
        <v>0</v>
      </c>
      <c r="OA435">
        <f t="shared" si="515"/>
        <v>0</v>
      </c>
      <c r="OF435">
        <v>433</v>
      </c>
      <c r="OG435">
        <f>172-(136)</f>
        <v>36</v>
      </c>
      <c r="OH435">
        <f t="shared" si="534"/>
        <v>0.55560185469781109</v>
      </c>
      <c r="OI435">
        <f t="shared" si="535"/>
        <v>0</v>
      </c>
      <c r="OJ435">
        <f t="shared" si="516"/>
        <v>1296</v>
      </c>
      <c r="OO435">
        <v>433</v>
      </c>
      <c r="OP435">
        <v>0</v>
      </c>
      <c r="OQ435">
        <f t="shared" si="536"/>
        <v>0.57397574917673067</v>
      </c>
      <c r="OR435">
        <f t="shared" si="537"/>
        <v>0</v>
      </c>
      <c r="OS435">
        <f t="shared" si="517"/>
        <v>0</v>
      </c>
      <c r="PB435">
        <f t="shared" si="518"/>
        <v>0</v>
      </c>
      <c r="PK435">
        <f t="shared" si="519"/>
        <v>0</v>
      </c>
      <c r="QC435">
        <f t="shared" si="520"/>
        <v>0</v>
      </c>
      <c r="QL435">
        <f t="shared" si="521"/>
        <v>0</v>
      </c>
    </row>
    <row r="436" spans="109:454" x14ac:dyDescent="0.25">
      <c r="DE436">
        <v>434</v>
      </c>
      <c r="DF436">
        <v>1360</v>
      </c>
      <c r="DG436">
        <f t="shared" si="522"/>
        <v>1.1251210710681367</v>
      </c>
      <c r="DH436">
        <f t="shared" si="523"/>
        <v>1500.3991296572167</v>
      </c>
      <c r="DI436">
        <f t="shared" si="502"/>
        <v>19711.915608503943</v>
      </c>
      <c r="IA436">
        <v>434</v>
      </c>
      <c r="IB436">
        <v>0</v>
      </c>
      <c r="IC436">
        <f t="shared" si="526"/>
        <v>0.66569716552058578</v>
      </c>
      <c r="ID436">
        <f t="shared" si="527"/>
        <v>0</v>
      </c>
      <c r="IE436">
        <f t="shared" si="504"/>
        <v>0</v>
      </c>
      <c r="IJ436">
        <v>434</v>
      </c>
      <c r="IK436">
        <v>4</v>
      </c>
      <c r="IL436">
        <f t="shared" si="528"/>
        <v>0.60455151476181523</v>
      </c>
      <c r="IM436">
        <f t="shared" si="529"/>
        <v>0</v>
      </c>
      <c r="IN436">
        <f t="shared" si="505"/>
        <v>16</v>
      </c>
      <c r="KT436">
        <v>434</v>
      </c>
      <c r="KU436">
        <v>54.590196078431219</v>
      </c>
      <c r="KV436">
        <f t="shared" si="530"/>
        <v>0.90875849866679148</v>
      </c>
      <c r="KW436">
        <f t="shared" si="531"/>
        <v>0</v>
      </c>
      <c r="KX436">
        <f t="shared" si="506"/>
        <v>2980.0895078815674</v>
      </c>
      <c r="LC436">
        <v>434</v>
      </c>
      <c r="LD436">
        <v>4</v>
      </c>
      <c r="LE436">
        <f t="shared" si="532"/>
        <v>0.46459090124554497</v>
      </c>
      <c r="LF436">
        <f t="shared" si="533"/>
        <v>0</v>
      </c>
      <c r="LG436">
        <f t="shared" si="507"/>
        <v>16</v>
      </c>
      <c r="LP436">
        <f t="shared" si="508"/>
        <v>0</v>
      </c>
      <c r="LY436">
        <f t="shared" si="509"/>
        <v>0</v>
      </c>
      <c r="MH436">
        <f t="shared" si="510"/>
        <v>0</v>
      </c>
      <c r="MQ436">
        <f t="shared" si="511"/>
        <v>0</v>
      </c>
      <c r="MZ436">
        <f t="shared" si="512"/>
        <v>0</v>
      </c>
      <c r="NI436">
        <f t="shared" si="513"/>
        <v>0</v>
      </c>
      <c r="NR436">
        <f t="shared" si="514"/>
        <v>0</v>
      </c>
      <c r="OA436">
        <f t="shared" si="515"/>
        <v>0</v>
      </c>
      <c r="OF436">
        <v>434</v>
      </c>
      <c r="OG436">
        <f>124-(136)</f>
        <v>-12</v>
      </c>
      <c r="OH436">
        <f t="shared" si="534"/>
        <v>0.55688499985877604</v>
      </c>
      <c r="OI436">
        <f t="shared" si="535"/>
        <v>0</v>
      </c>
      <c r="OJ436">
        <f t="shared" si="516"/>
        <v>144</v>
      </c>
      <c r="OO436">
        <v>434</v>
      </c>
      <c r="OP436">
        <v>0</v>
      </c>
      <c r="OQ436">
        <f t="shared" si="536"/>
        <v>0.57530132827413649</v>
      </c>
      <c r="OR436">
        <f t="shared" si="537"/>
        <v>0</v>
      </c>
      <c r="OS436">
        <f t="shared" si="517"/>
        <v>0</v>
      </c>
      <c r="PB436">
        <f t="shared" si="518"/>
        <v>0</v>
      </c>
      <c r="PK436">
        <f t="shared" si="519"/>
        <v>0</v>
      </c>
      <c r="QC436">
        <f t="shared" si="520"/>
        <v>0</v>
      </c>
      <c r="QL436">
        <f t="shared" si="521"/>
        <v>0</v>
      </c>
    </row>
    <row r="437" spans="109:454" x14ac:dyDescent="0.25">
      <c r="DE437">
        <v>435</v>
      </c>
      <c r="DF437">
        <v>1390</v>
      </c>
      <c r="DG437">
        <f t="shared" si="522"/>
        <v>1.127713515932349</v>
      </c>
      <c r="DH437">
        <f t="shared" si="523"/>
        <v>1531.4866354205765</v>
      </c>
      <c r="DI437">
        <f t="shared" si="502"/>
        <v>20018.468002635127</v>
      </c>
      <c r="IA437">
        <v>435</v>
      </c>
      <c r="IB437">
        <v>4</v>
      </c>
      <c r="IC437">
        <f t="shared" si="526"/>
        <v>0.66723102995726913</v>
      </c>
      <c r="ID437">
        <f t="shared" si="527"/>
        <v>0</v>
      </c>
      <c r="IE437">
        <f t="shared" si="504"/>
        <v>16</v>
      </c>
      <c r="IJ437">
        <v>435</v>
      </c>
      <c r="IK437">
        <v>12</v>
      </c>
      <c r="IL437">
        <f t="shared" si="528"/>
        <v>0.60594449060228017</v>
      </c>
      <c r="IM437">
        <f t="shared" si="529"/>
        <v>0</v>
      </c>
      <c r="IN437">
        <f t="shared" si="505"/>
        <v>144</v>
      </c>
      <c r="KT437">
        <v>435</v>
      </c>
      <c r="KU437">
        <v>118.59019607843122</v>
      </c>
      <c r="KV437">
        <f t="shared" si="530"/>
        <v>0.91085241225818958</v>
      </c>
      <c r="KW437">
        <f t="shared" si="531"/>
        <v>0</v>
      </c>
      <c r="KX437">
        <f t="shared" si="506"/>
        <v>14063.634605920763</v>
      </c>
      <c r="LC437">
        <v>435</v>
      </c>
      <c r="LD437">
        <v>24</v>
      </c>
      <c r="LE437">
        <f t="shared" si="532"/>
        <v>0.46566138719311534</v>
      </c>
      <c r="LF437">
        <f t="shared" si="533"/>
        <v>0</v>
      </c>
      <c r="LG437">
        <f t="shared" si="507"/>
        <v>576</v>
      </c>
      <c r="LP437">
        <f t="shared" si="508"/>
        <v>0</v>
      </c>
      <c r="LY437">
        <f t="shared" si="509"/>
        <v>0</v>
      </c>
      <c r="MH437">
        <f t="shared" si="510"/>
        <v>0</v>
      </c>
      <c r="MQ437">
        <f t="shared" si="511"/>
        <v>0</v>
      </c>
      <c r="MZ437">
        <f t="shared" si="512"/>
        <v>0</v>
      </c>
      <c r="NI437">
        <f t="shared" si="513"/>
        <v>0</v>
      </c>
      <c r="NR437">
        <f t="shared" si="514"/>
        <v>0</v>
      </c>
      <c r="OA437">
        <f t="shared" si="515"/>
        <v>0</v>
      </c>
      <c r="OF437">
        <v>435</v>
      </c>
      <c r="OG437">
        <f>132-(136)</f>
        <v>-4</v>
      </c>
      <c r="OH437">
        <f t="shared" si="534"/>
        <v>0.55816814501974099</v>
      </c>
      <c r="OI437">
        <f t="shared" si="535"/>
        <v>0</v>
      </c>
      <c r="OJ437">
        <f t="shared" si="516"/>
        <v>16</v>
      </c>
      <c r="OO437">
        <v>435</v>
      </c>
      <c r="OP437">
        <v>0</v>
      </c>
      <c r="OQ437">
        <f t="shared" si="536"/>
        <v>0.57662690737154232</v>
      </c>
      <c r="OR437">
        <f t="shared" si="537"/>
        <v>0</v>
      </c>
      <c r="OS437">
        <f t="shared" si="517"/>
        <v>0</v>
      </c>
      <c r="PB437">
        <f t="shared" si="518"/>
        <v>0</v>
      </c>
      <c r="PK437">
        <f t="shared" si="519"/>
        <v>0</v>
      </c>
      <c r="QC437">
        <f t="shared" si="520"/>
        <v>0</v>
      </c>
      <c r="QL437">
        <f t="shared" si="521"/>
        <v>0</v>
      </c>
    </row>
    <row r="438" spans="109:454" x14ac:dyDescent="0.25">
      <c r="DE438">
        <v>436</v>
      </c>
      <c r="DF438">
        <v>1450</v>
      </c>
      <c r="DG438">
        <f t="shared" si="522"/>
        <v>1.1303059607965613</v>
      </c>
      <c r="DH438">
        <f t="shared" si="523"/>
        <v>1562.5741411839363</v>
      </c>
      <c r="DI438">
        <f t="shared" si="502"/>
        <v>12672.937263300815</v>
      </c>
      <c r="IA438">
        <v>436</v>
      </c>
      <c r="IB438">
        <v>0</v>
      </c>
      <c r="IC438">
        <f t="shared" si="526"/>
        <v>0.66876489439395248</v>
      </c>
      <c r="ID438">
        <f t="shared" si="527"/>
        <v>0</v>
      </c>
      <c r="IE438">
        <f t="shared" si="504"/>
        <v>0</v>
      </c>
      <c r="IJ438">
        <v>436</v>
      </c>
      <c r="IK438">
        <v>39.799999999999997</v>
      </c>
      <c r="IL438">
        <f t="shared" si="528"/>
        <v>0.60733746644274522</v>
      </c>
      <c r="IM438">
        <f t="shared" si="529"/>
        <v>0</v>
      </c>
      <c r="IN438">
        <f t="shared" si="505"/>
        <v>1584.0399999999997</v>
      </c>
      <c r="KT438">
        <v>436</v>
      </c>
      <c r="KU438">
        <v>74.590196078431219</v>
      </c>
      <c r="KV438">
        <f t="shared" si="530"/>
        <v>0.91294632584958768</v>
      </c>
      <c r="KW438">
        <f t="shared" si="531"/>
        <v>0</v>
      </c>
      <c r="KX438">
        <f t="shared" si="506"/>
        <v>5563.6973510188163</v>
      </c>
      <c r="LC438">
        <v>436</v>
      </c>
      <c r="LD438">
        <v>33</v>
      </c>
      <c r="LE438">
        <f t="shared" si="532"/>
        <v>0.4667318731406857</v>
      </c>
      <c r="LF438">
        <f t="shared" si="533"/>
        <v>0</v>
      </c>
      <c r="LG438">
        <f t="shared" si="507"/>
        <v>1089</v>
      </c>
      <c r="LP438">
        <f t="shared" si="508"/>
        <v>0</v>
      </c>
      <c r="LY438">
        <f t="shared" si="509"/>
        <v>0</v>
      </c>
      <c r="MH438">
        <f t="shared" si="510"/>
        <v>0</v>
      </c>
      <c r="MQ438">
        <f t="shared" si="511"/>
        <v>0</v>
      </c>
      <c r="MZ438">
        <f t="shared" si="512"/>
        <v>0</v>
      </c>
      <c r="NI438">
        <f t="shared" si="513"/>
        <v>0</v>
      </c>
      <c r="NR438">
        <f t="shared" si="514"/>
        <v>0</v>
      </c>
      <c r="OA438">
        <f t="shared" si="515"/>
        <v>0</v>
      </c>
      <c r="OF438">
        <v>436</v>
      </c>
      <c r="OG438">
        <f>140-(136)</f>
        <v>4</v>
      </c>
      <c r="OH438">
        <f t="shared" si="534"/>
        <v>0.55945129018070594</v>
      </c>
      <c r="OI438">
        <f t="shared" si="535"/>
        <v>0</v>
      </c>
      <c r="OJ438">
        <f t="shared" si="516"/>
        <v>16</v>
      </c>
      <c r="OO438">
        <v>436</v>
      </c>
      <c r="OP438">
        <v>0</v>
      </c>
      <c r="OQ438">
        <f t="shared" si="536"/>
        <v>0.57795248646894826</v>
      </c>
      <c r="OR438">
        <f t="shared" si="537"/>
        <v>0</v>
      </c>
      <c r="OS438">
        <f t="shared" si="517"/>
        <v>0</v>
      </c>
      <c r="PB438">
        <f t="shared" si="518"/>
        <v>0</v>
      </c>
      <c r="PK438">
        <f t="shared" si="519"/>
        <v>0</v>
      </c>
      <c r="QC438">
        <f t="shared" si="520"/>
        <v>0</v>
      </c>
      <c r="QL438">
        <f t="shared" si="521"/>
        <v>0</v>
      </c>
    </row>
    <row r="439" spans="109:454" x14ac:dyDescent="0.25">
      <c r="DE439">
        <v>437</v>
      </c>
      <c r="DF439">
        <v>1500</v>
      </c>
      <c r="DG439">
        <f t="shared" si="522"/>
        <v>1.1328984056607736</v>
      </c>
      <c r="DH439">
        <f t="shared" si="523"/>
        <v>1593.661646947296</v>
      </c>
      <c r="DI439">
        <f t="shared" si="502"/>
        <v>8772.5041088799317</v>
      </c>
      <c r="IA439">
        <v>437</v>
      </c>
      <c r="IB439">
        <v>33</v>
      </c>
      <c r="IC439">
        <f t="shared" si="526"/>
        <v>0.67029875883063583</v>
      </c>
      <c r="ID439">
        <f t="shared" si="527"/>
        <v>0</v>
      </c>
      <c r="IE439">
        <f t="shared" si="504"/>
        <v>1089</v>
      </c>
      <c r="IJ439">
        <v>437</v>
      </c>
      <c r="IK439">
        <v>-44.300000000000004</v>
      </c>
      <c r="IL439">
        <f t="shared" si="528"/>
        <v>0.60873044228321027</v>
      </c>
      <c r="IM439">
        <f t="shared" si="529"/>
        <v>0</v>
      </c>
      <c r="IN439">
        <f t="shared" si="505"/>
        <v>1962.4900000000005</v>
      </c>
      <c r="KT439">
        <v>437</v>
      </c>
      <c r="KU439">
        <v>78.590196078431219</v>
      </c>
      <c r="KV439">
        <f t="shared" si="530"/>
        <v>0.91504023944098589</v>
      </c>
      <c r="KW439">
        <f t="shared" si="531"/>
        <v>0</v>
      </c>
      <c r="KX439">
        <f t="shared" si="506"/>
        <v>6176.4189196462657</v>
      </c>
      <c r="LC439">
        <v>437</v>
      </c>
      <c r="LD439">
        <v>8</v>
      </c>
      <c r="LE439">
        <f t="shared" si="532"/>
        <v>0.46780235908825613</v>
      </c>
      <c r="LF439">
        <f t="shared" si="533"/>
        <v>0</v>
      </c>
      <c r="LG439">
        <f t="shared" si="507"/>
        <v>64</v>
      </c>
      <c r="LP439">
        <f t="shared" si="508"/>
        <v>0</v>
      </c>
      <c r="LY439">
        <f t="shared" si="509"/>
        <v>0</v>
      </c>
      <c r="MH439">
        <f t="shared" si="510"/>
        <v>0</v>
      </c>
      <c r="MQ439">
        <f t="shared" si="511"/>
        <v>0</v>
      </c>
      <c r="MZ439">
        <f t="shared" si="512"/>
        <v>0</v>
      </c>
      <c r="NI439">
        <f t="shared" si="513"/>
        <v>0</v>
      </c>
      <c r="NR439">
        <f t="shared" si="514"/>
        <v>0</v>
      </c>
      <c r="OA439">
        <f t="shared" si="515"/>
        <v>0</v>
      </c>
      <c r="OF439">
        <v>437</v>
      </c>
      <c r="OG439">
        <f>128-(136)</f>
        <v>-8</v>
      </c>
      <c r="OH439">
        <f t="shared" si="534"/>
        <v>0.56073443534167078</v>
      </c>
      <c r="OI439">
        <f t="shared" si="535"/>
        <v>0</v>
      </c>
      <c r="OJ439">
        <f t="shared" si="516"/>
        <v>64</v>
      </c>
      <c r="OO439">
        <v>437</v>
      </c>
      <c r="OP439">
        <v>0</v>
      </c>
      <c r="OQ439">
        <f t="shared" si="536"/>
        <v>0.57927806556635408</v>
      </c>
      <c r="OR439">
        <f t="shared" si="537"/>
        <v>0</v>
      </c>
      <c r="OS439">
        <f t="shared" si="517"/>
        <v>0</v>
      </c>
      <c r="PB439">
        <f t="shared" si="518"/>
        <v>0</v>
      </c>
      <c r="PK439">
        <f t="shared" si="519"/>
        <v>0</v>
      </c>
      <c r="QC439">
        <f t="shared" si="520"/>
        <v>0</v>
      </c>
      <c r="QL439">
        <f t="shared" si="521"/>
        <v>0</v>
      </c>
    </row>
    <row r="440" spans="109:454" x14ac:dyDescent="0.25">
      <c r="DE440">
        <v>438</v>
      </c>
      <c r="DF440">
        <v>1580</v>
      </c>
      <c r="DG440">
        <f t="shared" si="522"/>
        <v>1.1354908505249859</v>
      </c>
      <c r="DH440">
        <f t="shared" si="523"/>
        <v>1624.7491527106558</v>
      </c>
      <c r="DI440">
        <f t="shared" si="502"/>
        <v>2002.4866683215964</v>
      </c>
      <c r="IA440">
        <v>438</v>
      </c>
      <c r="IB440">
        <v>16</v>
      </c>
      <c r="IC440">
        <f t="shared" si="526"/>
        <v>0.6718326232673193</v>
      </c>
      <c r="ID440">
        <f t="shared" si="527"/>
        <v>0</v>
      </c>
      <c r="IE440">
        <f t="shared" si="504"/>
        <v>256</v>
      </c>
      <c r="IJ440">
        <v>438</v>
      </c>
      <c r="IK440">
        <v>-12.100000000000009</v>
      </c>
      <c r="IL440">
        <f t="shared" si="528"/>
        <v>0.61012341812367521</v>
      </c>
      <c r="IM440">
        <f t="shared" si="529"/>
        <v>0</v>
      </c>
      <c r="IN440">
        <f t="shared" si="505"/>
        <v>146.4100000000002</v>
      </c>
      <c r="KT440">
        <v>438</v>
      </c>
      <c r="KU440">
        <v>114.59019607843122</v>
      </c>
      <c r="KV440">
        <f t="shared" si="530"/>
        <v>0.91713415303238399</v>
      </c>
      <c r="KW440">
        <f t="shared" si="531"/>
        <v>0</v>
      </c>
      <c r="KX440">
        <f t="shared" si="506"/>
        <v>13130.913037293314</v>
      </c>
      <c r="LC440">
        <v>438</v>
      </c>
      <c r="LD440">
        <v>56</v>
      </c>
      <c r="LE440">
        <f t="shared" si="532"/>
        <v>0.46887284503582649</v>
      </c>
      <c r="LF440">
        <f t="shared" si="533"/>
        <v>0</v>
      </c>
      <c r="LG440">
        <f t="shared" si="507"/>
        <v>3136</v>
      </c>
      <c r="LP440">
        <f t="shared" si="508"/>
        <v>0</v>
      </c>
      <c r="LY440">
        <f t="shared" si="509"/>
        <v>0</v>
      </c>
      <c r="MH440">
        <f t="shared" si="510"/>
        <v>0</v>
      </c>
      <c r="MQ440">
        <f t="shared" si="511"/>
        <v>0</v>
      </c>
      <c r="MZ440">
        <f t="shared" si="512"/>
        <v>0</v>
      </c>
      <c r="NI440">
        <f t="shared" si="513"/>
        <v>0</v>
      </c>
      <c r="NR440">
        <f t="shared" si="514"/>
        <v>0</v>
      </c>
      <c r="OA440">
        <f t="shared" si="515"/>
        <v>0</v>
      </c>
      <c r="OF440">
        <v>438</v>
      </c>
      <c r="OG440">
        <f>180-(136)</f>
        <v>44</v>
      </c>
      <c r="OH440">
        <f t="shared" si="534"/>
        <v>0.56201758050263573</v>
      </c>
      <c r="OI440">
        <f t="shared" si="535"/>
        <v>0</v>
      </c>
      <c r="OJ440">
        <f t="shared" si="516"/>
        <v>1936</v>
      </c>
      <c r="OO440">
        <v>438</v>
      </c>
      <c r="OP440">
        <v>0</v>
      </c>
      <c r="OQ440">
        <f t="shared" si="536"/>
        <v>0.58060364466375991</v>
      </c>
      <c r="OR440">
        <f t="shared" si="537"/>
        <v>0</v>
      </c>
      <c r="OS440">
        <f t="shared" si="517"/>
        <v>0</v>
      </c>
      <c r="PB440">
        <f t="shared" si="518"/>
        <v>0</v>
      </c>
      <c r="PK440">
        <f t="shared" si="519"/>
        <v>0</v>
      </c>
      <c r="QC440">
        <f t="shared" si="520"/>
        <v>0</v>
      </c>
      <c r="QL440">
        <f t="shared" si="521"/>
        <v>0</v>
      </c>
    </row>
    <row r="441" spans="109:454" x14ac:dyDescent="0.25">
      <c r="DE441">
        <v>439</v>
      </c>
      <c r="DF441">
        <v>1610</v>
      </c>
      <c r="DG441">
        <f t="shared" si="522"/>
        <v>1.1380832953891982</v>
      </c>
      <c r="DH441">
        <f t="shared" si="523"/>
        <v>1655.8366584740156</v>
      </c>
      <c r="DI441">
        <f t="shared" si="502"/>
        <v>2100.9992600635483</v>
      </c>
      <c r="IA441">
        <v>439</v>
      </c>
      <c r="IB441">
        <v>0</v>
      </c>
      <c r="IC441">
        <f t="shared" si="526"/>
        <v>0.67336648770400265</v>
      </c>
      <c r="ID441">
        <f t="shared" si="527"/>
        <v>0</v>
      </c>
      <c r="IE441">
        <f t="shared" si="504"/>
        <v>0</v>
      </c>
      <c r="IJ441">
        <v>439</v>
      </c>
      <c r="IK441">
        <v>20</v>
      </c>
      <c r="IL441">
        <f t="shared" si="528"/>
        <v>0.61151639396414026</v>
      </c>
      <c r="IM441">
        <f t="shared" si="529"/>
        <v>0</v>
      </c>
      <c r="IN441">
        <f t="shared" si="505"/>
        <v>400</v>
      </c>
      <c r="KT441">
        <v>439</v>
      </c>
      <c r="KU441">
        <v>89.590196078431219</v>
      </c>
      <c r="KV441">
        <f t="shared" si="530"/>
        <v>0.91922806662378209</v>
      </c>
      <c r="KW441">
        <f t="shared" si="531"/>
        <v>0</v>
      </c>
      <c r="KX441">
        <f t="shared" si="506"/>
        <v>8026.4032333717523</v>
      </c>
      <c r="LC441">
        <v>439</v>
      </c>
      <c r="LD441">
        <v>33</v>
      </c>
      <c r="LE441">
        <f t="shared" si="532"/>
        <v>0.46994333098339686</v>
      </c>
      <c r="LF441">
        <f t="shared" si="533"/>
        <v>0</v>
      </c>
      <c r="LG441">
        <f t="shared" si="507"/>
        <v>1089</v>
      </c>
      <c r="LP441">
        <f t="shared" si="508"/>
        <v>0</v>
      </c>
      <c r="LY441">
        <f t="shared" si="509"/>
        <v>0</v>
      </c>
      <c r="MH441">
        <f t="shared" si="510"/>
        <v>0</v>
      </c>
      <c r="MQ441">
        <f t="shared" si="511"/>
        <v>0</v>
      </c>
      <c r="MZ441">
        <f t="shared" si="512"/>
        <v>0</v>
      </c>
      <c r="NI441">
        <f t="shared" si="513"/>
        <v>0</v>
      </c>
      <c r="NR441">
        <f t="shared" si="514"/>
        <v>0</v>
      </c>
      <c r="OA441">
        <f t="shared" si="515"/>
        <v>0</v>
      </c>
      <c r="OF441">
        <v>439</v>
      </c>
      <c r="OG441">
        <f>124-(136)</f>
        <v>-12</v>
      </c>
      <c r="OH441">
        <f t="shared" si="534"/>
        <v>0.56330072566360068</v>
      </c>
      <c r="OI441">
        <f t="shared" si="535"/>
        <v>0</v>
      </c>
      <c r="OJ441">
        <f t="shared" si="516"/>
        <v>144</v>
      </c>
      <c r="OO441">
        <v>439</v>
      </c>
      <c r="OP441">
        <v>0</v>
      </c>
      <c r="OQ441">
        <f t="shared" si="536"/>
        <v>0.58192922376116574</v>
      </c>
      <c r="OR441">
        <f t="shared" si="537"/>
        <v>0</v>
      </c>
      <c r="OS441">
        <f t="shared" si="517"/>
        <v>0</v>
      </c>
      <c r="PB441">
        <f t="shared" si="518"/>
        <v>0</v>
      </c>
      <c r="PK441">
        <f t="shared" si="519"/>
        <v>0</v>
      </c>
      <c r="QC441">
        <f t="shared" si="520"/>
        <v>0</v>
      </c>
      <c r="QL441">
        <f t="shared" si="521"/>
        <v>0</v>
      </c>
    </row>
    <row r="442" spans="109:454" x14ac:dyDescent="0.25">
      <c r="DE442">
        <v>440</v>
      </c>
      <c r="DF442">
        <v>1640</v>
      </c>
      <c r="DG442">
        <f t="shared" si="522"/>
        <v>1.1406757402534105</v>
      </c>
      <c r="DH442">
        <f t="shared" si="523"/>
        <v>1686.9241642373754</v>
      </c>
      <c r="DI442">
        <f t="shared" si="502"/>
        <v>2201.8771893761814</v>
      </c>
      <c r="IA442">
        <v>440</v>
      </c>
      <c r="IB442">
        <v>0</v>
      </c>
      <c r="IC442">
        <f t="shared" si="526"/>
        <v>0.674900352140686</v>
      </c>
      <c r="ID442">
        <f t="shared" si="527"/>
        <v>0</v>
      </c>
      <c r="IE442">
        <f t="shared" si="504"/>
        <v>0</v>
      </c>
      <c r="IJ442">
        <v>440</v>
      </c>
      <c r="IK442">
        <v>-8.1000000000000085</v>
      </c>
      <c r="IL442">
        <f t="shared" si="528"/>
        <v>0.61290936980460531</v>
      </c>
      <c r="IM442">
        <f t="shared" si="529"/>
        <v>0</v>
      </c>
      <c r="IN442">
        <f t="shared" si="505"/>
        <v>65.610000000000142</v>
      </c>
      <c r="KT442">
        <v>440</v>
      </c>
      <c r="KU442">
        <v>94.590196078431219</v>
      </c>
      <c r="KV442">
        <f t="shared" si="530"/>
        <v>0.9213219802151803</v>
      </c>
      <c r="KW442">
        <f t="shared" si="531"/>
        <v>0</v>
      </c>
      <c r="KX442">
        <f t="shared" si="506"/>
        <v>8947.3051941560643</v>
      </c>
      <c r="LC442">
        <v>440</v>
      </c>
      <c r="LD442">
        <v>76</v>
      </c>
      <c r="LE442">
        <f t="shared" si="532"/>
        <v>0.47101381693096722</v>
      </c>
      <c r="LF442">
        <f t="shared" si="533"/>
        <v>0</v>
      </c>
      <c r="LG442">
        <f t="shared" si="507"/>
        <v>5776</v>
      </c>
      <c r="LP442">
        <f t="shared" si="508"/>
        <v>0</v>
      </c>
      <c r="LY442">
        <f t="shared" si="509"/>
        <v>0</v>
      </c>
      <c r="MH442">
        <f t="shared" si="510"/>
        <v>0</v>
      </c>
      <c r="MQ442">
        <f t="shared" si="511"/>
        <v>0</v>
      </c>
      <c r="MZ442">
        <f t="shared" si="512"/>
        <v>0</v>
      </c>
      <c r="NI442">
        <f t="shared" si="513"/>
        <v>0</v>
      </c>
      <c r="NR442">
        <f t="shared" si="514"/>
        <v>0</v>
      </c>
      <c r="OA442">
        <f t="shared" si="515"/>
        <v>0</v>
      </c>
      <c r="OF442">
        <v>440</v>
      </c>
      <c r="OG442">
        <f>140-(136)</f>
        <v>4</v>
      </c>
      <c r="OH442">
        <f t="shared" si="534"/>
        <v>0.56458387082456563</v>
      </c>
      <c r="OI442">
        <f t="shared" si="535"/>
        <v>0</v>
      </c>
      <c r="OJ442">
        <f t="shared" si="516"/>
        <v>16</v>
      </c>
      <c r="OO442">
        <v>440</v>
      </c>
      <c r="OP442">
        <v>0</v>
      </c>
      <c r="OQ442">
        <f t="shared" si="536"/>
        <v>0.58325480285857156</v>
      </c>
      <c r="OR442">
        <f t="shared" si="537"/>
        <v>0</v>
      </c>
      <c r="OS442">
        <f t="shared" si="517"/>
        <v>0</v>
      </c>
      <c r="PB442">
        <f t="shared" si="518"/>
        <v>0</v>
      </c>
      <c r="PK442">
        <f t="shared" si="519"/>
        <v>0</v>
      </c>
      <c r="QC442">
        <f t="shared" si="520"/>
        <v>0</v>
      </c>
      <c r="QL442">
        <f t="shared" si="521"/>
        <v>0</v>
      </c>
    </row>
    <row r="443" spans="109:454" x14ac:dyDescent="0.25">
      <c r="DE443">
        <v>441</v>
      </c>
      <c r="DF443">
        <v>1670</v>
      </c>
      <c r="DG443">
        <f t="shared" si="522"/>
        <v>1.1432681851176227</v>
      </c>
      <c r="DH443">
        <f t="shared" si="523"/>
        <v>1718.0116700007352</v>
      </c>
      <c r="DI443">
        <f t="shared" si="502"/>
        <v>2305.1204562594958</v>
      </c>
      <c r="IA443">
        <v>441</v>
      </c>
      <c r="IB443">
        <v>0</v>
      </c>
      <c r="IC443">
        <f t="shared" si="526"/>
        <v>0.67643421657736935</v>
      </c>
      <c r="ID443">
        <f t="shared" si="527"/>
        <v>0</v>
      </c>
      <c r="IE443">
        <f t="shared" si="504"/>
        <v>0</v>
      </c>
      <c r="IJ443">
        <v>441</v>
      </c>
      <c r="IK443">
        <v>-24.1</v>
      </c>
      <c r="IL443">
        <f t="shared" si="528"/>
        <v>0.61430234564507025</v>
      </c>
      <c r="IM443">
        <f t="shared" si="529"/>
        <v>0</v>
      </c>
      <c r="IN443">
        <f t="shared" si="505"/>
        <v>580.81000000000006</v>
      </c>
      <c r="KT443">
        <v>441</v>
      </c>
      <c r="KU443">
        <v>118.59019607843122</v>
      </c>
      <c r="KV443">
        <f t="shared" si="530"/>
        <v>0.9234158938065784</v>
      </c>
      <c r="KW443">
        <f t="shared" si="531"/>
        <v>0</v>
      </c>
      <c r="KX443">
        <f t="shared" si="506"/>
        <v>14063.634605920763</v>
      </c>
      <c r="LC443">
        <v>441</v>
      </c>
      <c r="LD443">
        <v>76</v>
      </c>
      <c r="LE443">
        <f t="shared" si="532"/>
        <v>0.47208430287853764</v>
      </c>
      <c r="LF443">
        <f t="shared" si="533"/>
        <v>0</v>
      </c>
      <c r="LG443">
        <f t="shared" si="507"/>
        <v>5776</v>
      </c>
      <c r="LP443">
        <f t="shared" si="508"/>
        <v>0</v>
      </c>
      <c r="LY443">
        <f t="shared" si="509"/>
        <v>0</v>
      </c>
      <c r="MH443">
        <f t="shared" si="510"/>
        <v>0</v>
      </c>
      <c r="MQ443">
        <f t="shared" si="511"/>
        <v>0</v>
      </c>
      <c r="MZ443">
        <f t="shared" si="512"/>
        <v>0</v>
      </c>
      <c r="NI443">
        <f t="shared" si="513"/>
        <v>0</v>
      </c>
      <c r="NR443">
        <f t="shared" si="514"/>
        <v>0</v>
      </c>
      <c r="OA443">
        <f t="shared" si="515"/>
        <v>0</v>
      </c>
      <c r="OF443">
        <v>441</v>
      </c>
      <c r="OG443">
        <f>128-(136)</f>
        <v>-8</v>
      </c>
      <c r="OH443">
        <f t="shared" si="534"/>
        <v>0.56586701598553046</v>
      </c>
      <c r="OI443">
        <f t="shared" si="535"/>
        <v>0</v>
      </c>
      <c r="OJ443">
        <f t="shared" si="516"/>
        <v>64</v>
      </c>
      <c r="OO443">
        <v>441</v>
      </c>
      <c r="OP443">
        <v>0</v>
      </c>
      <c r="OQ443">
        <f t="shared" si="536"/>
        <v>0.58458038195597739</v>
      </c>
      <c r="OR443">
        <f t="shared" si="537"/>
        <v>0</v>
      </c>
      <c r="OS443">
        <f t="shared" si="517"/>
        <v>0</v>
      </c>
      <c r="PB443">
        <f t="shared" si="518"/>
        <v>0</v>
      </c>
      <c r="PK443">
        <f t="shared" si="519"/>
        <v>0</v>
      </c>
      <c r="QC443">
        <f t="shared" si="520"/>
        <v>0</v>
      </c>
      <c r="QL443">
        <f t="shared" si="521"/>
        <v>0</v>
      </c>
    </row>
    <row r="444" spans="109:454" x14ac:dyDescent="0.25">
      <c r="DE444">
        <v>442</v>
      </c>
      <c r="DF444">
        <v>1740</v>
      </c>
      <c r="DG444">
        <f t="shared" si="522"/>
        <v>1.145860629981835</v>
      </c>
      <c r="DH444">
        <f t="shared" si="523"/>
        <v>1749.099175764095</v>
      </c>
      <c r="DI444">
        <f t="shared" si="502"/>
        <v>82.794999585893464</v>
      </c>
      <c r="IA444">
        <v>442</v>
      </c>
      <c r="IB444">
        <v>0</v>
      </c>
      <c r="IC444">
        <f t="shared" si="526"/>
        <v>0.67796808101405281</v>
      </c>
      <c r="ID444">
        <f t="shared" si="527"/>
        <v>0</v>
      </c>
      <c r="IE444">
        <f t="shared" si="504"/>
        <v>0</v>
      </c>
      <c r="IJ444">
        <v>442</v>
      </c>
      <c r="IK444">
        <v>-12.100000000000009</v>
      </c>
      <c r="IL444">
        <f t="shared" si="528"/>
        <v>0.6156953214855353</v>
      </c>
      <c r="IM444">
        <f t="shared" si="529"/>
        <v>0</v>
      </c>
      <c r="IN444">
        <f t="shared" si="505"/>
        <v>146.4100000000002</v>
      </c>
      <c r="KT444">
        <v>442</v>
      </c>
      <c r="KU444">
        <v>163.59019607843123</v>
      </c>
      <c r="KV444">
        <f t="shared" si="530"/>
        <v>0.9255098073979765</v>
      </c>
      <c r="KW444">
        <f t="shared" si="531"/>
        <v>0</v>
      </c>
      <c r="KX444">
        <f t="shared" si="506"/>
        <v>26761.752252979579</v>
      </c>
      <c r="LC444">
        <v>442</v>
      </c>
      <c r="LD444">
        <v>24</v>
      </c>
      <c r="LE444">
        <f t="shared" si="532"/>
        <v>0.47315478882610801</v>
      </c>
      <c r="LF444">
        <f t="shared" si="533"/>
        <v>0</v>
      </c>
      <c r="LG444">
        <f t="shared" si="507"/>
        <v>576</v>
      </c>
      <c r="LP444">
        <f t="shared" si="508"/>
        <v>0</v>
      </c>
      <c r="LY444">
        <f t="shared" si="509"/>
        <v>0</v>
      </c>
      <c r="MH444">
        <f t="shared" si="510"/>
        <v>0</v>
      </c>
      <c r="MQ444">
        <f t="shared" si="511"/>
        <v>0</v>
      </c>
      <c r="MZ444">
        <f t="shared" si="512"/>
        <v>0</v>
      </c>
      <c r="NI444">
        <f t="shared" si="513"/>
        <v>0</v>
      </c>
      <c r="NR444">
        <f t="shared" si="514"/>
        <v>0</v>
      </c>
      <c r="OA444">
        <f t="shared" si="515"/>
        <v>0</v>
      </c>
      <c r="OF444">
        <v>442</v>
      </c>
      <c r="OG444">
        <f>124-(136)</f>
        <v>-12</v>
      </c>
      <c r="OH444">
        <f t="shared" si="534"/>
        <v>0.56715016114649541</v>
      </c>
      <c r="OI444">
        <f t="shared" si="535"/>
        <v>0</v>
      </c>
      <c r="OJ444">
        <f t="shared" si="516"/>
        <v>144</v>
      </c>
      <c r="OO444">
        <v>442</v>
      </c>
      <c r="OP444">
        <v>0</v>
      </c>
      <c r="OQ444">
        <f t="shared" si="536"/>
        <v>0.58590596105338333</v>
      </c>
      <c r="OR444">
        <f t="shared" si="537"/>
        <v>0</v>
      </c>
      <c r="OS444">
        <f t="shared" si="517"/>
        <v>0</v>
      </c>
      <c r="PB444">
        <f t="shared" si="518"/>
        <v>0</v>
      </c>
      <c r="PK444">
        <f t="shared" si="519"/>
        <v>0</v>
      </c>
      <c r="QC444">
        <f t="shared" si="520"/>
        <v>0</v>
      </c>
      <c r="QL444">
        <f t="shared" si="521"/>
        <v>0</v>
      </c>
    </row>
    <row r="445" spans="109:454" x14ac:dyDescent="0.25">
      <c r="DE445">
        <v>443</v>
      </c>
      <c r="DF445">
        <v>1790</v>
      </c>
      <c r="DG445">
        <f t="shared" si="522"/>
        <v>1.1484530748460473</v>
      </c>
      <c r="DH445">
        <f t="shared" si="523"/>
        <v>1780.1866815274548</v>
      </c>
      <c r="DI445">
        <f t="shared" si="502"/>
        <v>96.301219443597518</v>
      </c>
      <c r="IA445">
        <v>443</v>
      </c>
      <c r="IB445">
        <v>4</v>
      </c>
      <c r="IC445">
        <f t="shared" si="526"/>
        <v>0.67950194545073617</v>
      </c>
      <c r="ID445">
        <f t="shared" si="527"/>
        <v>0</v>
      </c>
      <c r="IE445">
        <f t="shared" si="504"/>
        <v>16</v>
      </c>
      <c r="IJ445">
        <v>443</v>
      </c>
      <c r="IK445">
        <v>8</v>
      </c>
      <c r="IL445">
        <f t="shared" si="528"/>
        <v>0.61708829732600035</v>
      </c>
      <c r="IM445">
        <f t="shared" si="529"/>
        <v>0</v>
      </c>
      <c r="IN445">
        <f t="shared" si="505"/>
        <v>64</v>
      </c>
      <c r="KT445">
        <v>443</v>
      </c>
      <c r="KU445">
        <v>146.59019607843123</v>
      </c>
      <c r="KV445">
        <f t="shared" si="530"/>
        <v>0.92760372098937471</v>
      </c>
      <c r="KW445">
        <f t="shared" si="531"/>
        <v>0</v>
      </c>
      <c r="KX445">
        <f t="shared" si="506"/>
        <v>21488.685586312917</v>
      </c>
      <c r="LC445">
        <v>443</v>
      </c>
      <c r="LD445">
        <v>21</v>
      </c>
      <c r="LE445">
        <f t="shared" si="532"/>
        <v>0.47422527477367837</v>
      </c>
      <c r="LF445">
        <f t="shared" si="533"/>
        <v>0</v>
      </c>
      <c r="LG445">
        <f t="shared" si="507"/>
        <v>441</v>
      </c>
      <c r="LP445">
        <f t="shared" si="508"/>
        <v>0</v>
      </c>
      <c r="LY445">
        <f t="shared" si="509"/>
        <v>0</v>
      </c>
      <c r="MH445">
        <f t="shared" si="510"/>
        <v>0</v>
      </c>
      <c r="MQ445">
        <f t="shared" si="511"/>
        <v>0</v>
      </c>
      <c r="MZ445">
        <f t="shared" si="512"/>
        <v>0</v>
      </c>
      <c r="NI445">
        <f t="shared" si="513"/>
        <v>0</v>
      </c>
      <c r="NR445">
        <f t="shared" si="514"/>
        <v>0</v>
      </c>
      <c r="OA445">
        <f t="shared" si="515"/>
        <v>0</v>
      </c>
      <c r="OF445">
        <v>443</v>
      </c>
      <c r="OG445">
        <f>128-(136)</f>
        <v>-8</v>
      </c>
      <c r="OH445">
        <f t="shared" si="534"/>
        <v>0.56843330630746036</v>
      </c>
      <c r="OI445">
        <f t="shared" si="535"/>
        <v>0</v>
      </c>
      <c r="OJ445">
        <f t="shared" si="516"/>
        <v>64</v>
      </c>
      <c r="OO445">
        <v>443</v>
      </c>
      <c r="OP445">
        <v>0</v>
      </c>
      <c r="OQ445">
        <f t="shared" si="536"/>
        <v>0.58723154015078916</v>
      </c>
      <c r="OR445">
        <f t="shared" si="537"/>
        <v>0</v>
      </c>
      <c r="OS445">
        <f t="shared" si="517"/>
        <v>0</v>
      </c>
      <c r="PB445">
        <f t="shared" si="518"/>
        <v>0</v>
      </c>
      <c r="PK445">
        <f t="shared" si="519"/>
        <v>0</v>
      </c>
      <c r="QC445">
        <f t="shared" si="520"/>
        <v>0</v>
      </c>
      <c r="QL445">
        <f t="shared" si="521"/>
        <v>0</v>
      </c>
    </row>
    <row r="446" spans="109:454" x14ac:dyDescent="0.25">
      <c r="DE446">
        <v>444</v>
      </c>
      <c r="DF446">
        <v>1840</v>
      </c>
      <c r="DG446">
        <f t="shared" si="522"/>
        <v>1.1510455197102596</v>
      </c>
      <c r="DH446">
        <f t="shared" si="523"/>
        <v>1811.2741872908146</v>
      </c>
      <c r="DI446">
        <f t="shared" si="502"/>
        <v>825.17231580320015</v>
      </c>
      <c r="IA446">
        <v>444</v>
      </c>
      <c r="IB446">
        <v>0</v>
      </c>
      <c r="IC446">
        <f t="shared" si="526"/>
        <v>0.68103580988741952</v>
      </c>
      <c r="ID446">
        <f t="shared" si="527"/>
        <v>0</v>
      </c>
      <c r="IE446">
        <f t="shared" si="504"/>
        <v>0</v>
      </c>
      <c r="IJ446">
        <v>444</v>
      </c>
      <c r="IK446">
        <v>31.799999999999997</v>
      </c>
      <c r="IL446">
        <f t="shared" si="528"/>
        <v>0.61848127316646528</v>
      </c>
      <c r="IM446">
        <f t="shared" si="529"/>
        <v>0</v>
      </c>
      <c r="IN446">
        <f t="shared" si="505"/>
        <v>1011.2399999999998</v>
      </c>
      <c r="KT446">
        <v>444</v>
      </c>
      <c r="KU446">
        <v>158.59019607843123</v>
      </c>
      <c r="KV446">
        <f t="shared" si="530"/>
        <v>0.92969763458077281</v>
      </c>
      <c r="KW446">
        <f t="shared" si="531"/>
        <v>0</v>
      </c>
      <c r="KX446">
        <f t="shared" si="506"/>
        <v>25150.850292195264</v>
      </c>
      <c r="LC446">
        <v>444</v>
      </c>
      <c r="LD446">
        <v>33</v>
      </c>
      <c r="LE446">
        <f t="shared" si="532"/>
        <v>0.47529576072124874</v>
      </c>
      <c r="LF446">
        <f t="shared" si="533"/>
        <v>0</v>
      </c>
      <c r="LG446">
        <f t="shared" si="507"/>
        <v>1089</v>
      </c>
      <c r="LP446">
        <f t="shared" si="508"/>
        <v>0</v>
      </c>
      <c r="LY446">
        <f t="shared" si="509"/>
        <v>0</v>
      </c>
      <c r="MH446">
        <f t="shared" si="510"/>
        <v>0</v>
      </c>
      <c r="MQ446">
        <f t="shared" si="511"/>
        <v>0</v>
      </c>
      <c r="MZ446">
        <f t="shared" si="512"/>
        <v>0</v>
      </c>
      <c r="NI446">
        <f t="shared" si="513"/>
        <v>0</v>
      </c>
      <c r="NR446">
        <f t="shared" si="514"/>
        <v>0</v>
      </c>
      <c r="OA446">
        <f t="shared" si="515"/>
        <v>0</v>
      </c>
      <c r="OF446">
        <v>444</v>
      </c>
      <c r="OG446">
        <f>128-(136)</f>
        <v>-8</v>
      </c>
      <c r="OH446">
        <f t="shared" si="534"/>
        <v>0.56971645146842531</v>
      </c>
      <c r="OI446">
        <f t="shared" si="535"/>
        <v>0</v>
      </c>
      <c r="OJ446">
        <f t="shared" si="516"/>
        <v>64</v>
      </c>
      <c r="OO446">
        <v>444</v>
      </c>
      <c r="OP446">
        <v>0</v>
      </c>
      <c r="OQ446">
        <f t="shared" si="536"/>
        <v>0.58855711924819498</v>
      </c>
      <c r="OR446">
        <f t="shared" si="537"/>
        <v>0</v>
      </c>
      <c r="OS446">
        <f t="shared" si="517"/>
        <v>0</v>
      </c>
      <c r="PB446">
        <f t="shared" si="518"/>
        <v>0</v>
      </c>
      <c r="PK446">
        <f t="shared" si="519"/>
        <v>0</v>
      </c>
      <c r="QC446">
        <f t="shared" si="520"/>
        <v>0</v>
      </c>
      <c r="QL446">
        <f t="shared" si="521"/>
        <v>0</v>
      </c>
    </row>
    <row r="447" spans="109:454" x14ac:dyDescent="0.25">
      <c r="DE447">
        <v>445</v>
      </c>
      <c r="DF447">
        <v>1870</v>
      </c>
      <c r="DG447">
        <f t="shared" si="522"/>
        <v>1.1536379645744719</v>
      </c>
      <c r="DH447">
        <f t="shared" si="523"/>
        <v>1842.3616930541743</v>
      </c>
      <c r="DI447">
        <f t="shared" si="502"/>
        <v>763.87601083167499</v>
      </c>
      <c r="IA447">
        <v>445</v>
      </c>
      <c r="IB447">
        <v>-4</v>
      </c>
      <c r="IC447">
        <f t="shared" si="526"/>
        <v>0.68256967432410287</v>
      </c>
      <c r="ID447">
        <f t="shared" si="527"/>
        <v>0</v>
      </c>
      <c r="IE447">
        <f t="shared" si="504"/>
        <v>16</v>
      </c>
      <c r="IJ447">
        <v>445</v>
      </c>
      <c r="IK447">
        <v>-8.1000000000000085</v>
      </c>
      <c r="IL447">
        <f t="shared" si="528"/>
        <v>0.61987424900693033</v>
      </c>
      <c r="IM447">
        <f t="shared" si="529"/>
        <v>0</v>
      </c>
      <c r="IN447">
        <f t="shared" si="505"/>
        <v>65.610000000000142</v>
      </c>
      <c r="KT447">
        <v>445</v>
      </c>
      <c r="KU447">
        <v>118.59019607843122</v>
      </c>
      <c r="KV447">
        <f t="shared" si="530"/>
        <v>0.93179154817217091</v>
      </c>
      <c r="KW447">
        <f t="shared" si="531"/>
        <v>0</v>
      </c>
      <c r="KX447">
        <f t="shared" si="506"/>
        <v>14063.634605920763</v>
      </c>
      <c r="LC447">
        <v>445</v>
      </c>
      <c r="LD447">
        <v>56</v>
      </c>
      <c r="LE447">
        <f t="shared" si="532"/>
        <v>0.47636624666881916</v>
      </c>
      <c r="LF447">
        <f t="shared" si="533"/>
        <v>0</v>
      </c>
      <c r="LG447">
        <f t="shared" si="507"/>
        <v>3136</v>
      </c>
      <c r="LP447">
        <f t="shared" si="508"/>
        <v>0</v>
      </c>
      <c r="LY447">
        <f t="shared" si="509"/>
        <v>0</v>
      </c>
      <c r="MH447">
        <f t="shared" si="510"/>
        <v>0</v>
      </c>
      <c r="MQ447">
        <f t="shared" si="511"/>
        <v>0</v>
      </c>
      <c r="MZ447">
        <f t="shared" si="512"/>
        <v>0</v>
      </c>
      <c r="NI447">
        <f t="shared" si="513"/>
        <v>0</v>
      </c>
      <c r="NR447">
        <f t="shared" si="514"/>
        <v>0</v>
      </c>
      <c r="OA447">
        <f t="shared" si="515"/>
        <v>0</v>
      </c>
      <c r="OF447">
        <v>445</v>
      </c>
      <c r="OG447">
        <f>116-(136)</f>
        <v>-20</v>
      </c>
      <c r="OH447">
        <f t="shared" si="534"/>
        <v>0.57099959662939015</v>
      </c>
      <c r="OI447">
        <f t="shared" si="535"/>
        <v>0</v>
      </c>
      <c r="OJ447">
        <f t="shared" si="516"/>
        <v>400</v>
      </c>
      <c r="OO447">
        <v>445</v>
      </c>
      <c r="OP447">
        <v>0</v>
      </c>
      <c r="OQ447">
        <f t="shared" si="536"/>
        <v>0.58988269834560081</v>
      </c>
      <c r="OR447">
        <f t="shared" si="537"/>
        <v>0</v>
      </c>
      <c r="OS447">
        <f t="shared" si="517"/>
        <v>0</v>
      </c>
      <c r="PB447">
        <f t="shared" si="518"/>
        <v>0</v>
      </c>
      <c r="PK447">
        <f t="shared" si="519"/>
        <v>0</v>
      </c>
      <c r="QC447">
        <f t="shared" si="520"/>
        <v>0</v>
      </c>
      <c r="QL447">
        <f t="shared" si="521"/>
        <v>0</v>
      </c>
    </row>
    <row r="448" spans="109:454" x14ac:dyDescent="0.25">
      <c r="DE448">
        <v>446</v>
      </c>
      <c r="DF448">
        <v>1920</v>
      </c>
      <c r="DG448">
        <f t="shared" si="522"/>
        <v>1.1562304094386844</v>
      </c>
      <c r="DH448">
        <f t="shared" si="523"/>
        <v>1873.4491988175341</v>
      </c>
      <c r="DI448">
        <f t="shared" si="502"/>
        <v>2166.9770907294665</v>
      </c>
      <c r="IA448">
        <v>446</v>
      </c>
      <c r="IB448">
        <v>0</v>
      </c>
      <c r="IC448">
        <f t="shared" si="526"/>
        <v>0.68410353876078622</v>
      </c>
      <c r="ID448">
        <f t="shared" si="527"/>
        <v>0</v>
      </c>
      <c r="IE448">
        <f t="shared" si="504"/>
        <v>0</v>
      </c>
      <c r="IJ448">
        <v>446</v>
      </c>
      <c r="IK448">
        <v>-20.100000000000001</v>
      </c>
      <c r="IL448">
        <f t="shared" si="528"/>
        <v>0.62126722484739538</v>
      </c>
      <c r="IM448">
        <f t="shared" si="529"/>
        <v>0</v>
      </c>
      <c r="IN448">
        <f t="shared" si="505"/>
        <v>404.01000000000005</v>
      </c>
      <c r="KT448">
        <v>446</v>
      </c>
      <c r="KU448">
        <v>150.59019607843123</v>
      </c>
      <c r="KV448">
        <f t="shared" si="530"/>
        <v>0.93388546176356912</v>
      </c>
      <c r="KW448">
        <f t="shared" si="531"/>
        <v>0</v>
      </c>
      <c r="KX448">
        <f t="shared" si="506"/>
        <v>22677.407154940367</v>
      </c>
      <c r="LC448">
        <v>446</v>
      </c>
      <c r="LD448">
        <v>8</v>
      </c>
      <c r="LE448">
        <f t="shared" si="532"/>
        <v>0.47743673261638953</v>
      </c>
      <c r="LF448">
        <f t="shared" si="533"/>
        <v>0</v>
      </c>
      <c r="LG448">
        <f t="shared" si="507"/>
        <v>64</v>
      </c>
      <c r="LP448">
        <f t="shared" si="508"/>
        <v>0</v>
      </c>
      <c r="LY448">
        <f t="shared" si="509"/>
        <v>0</v>
      </c>
      <c r="MH448">
        <f t="shared" si="510"/>
        <v>0</v>
      </c>
      <c r="MQ448">
        <f t="shared" si="511"/>
        <v>0</v>
      </c>
      <c r="MZ448">
        <f t="shared" si="512"/>
        <v>0</v>
      </c>
      <c r="NI448">
        <f t="shared" si="513"/>
        <v>0</v>
      </c>
      <c r="NR448">
        <f t="shared" si="514"/>
        <v>0</v>
      </c>
      <c r="OA448">
        <f t="shared" si="515"/>
        <v>0</v>
      </c>
      <c r="OF448">
        <v>446</v>
      </c>
      <c r="OG448">
        <f>132-(136)</f>
        <v>-4</v>
      </c>
      <c r="OH448">
        <f t="shared" si="534"/>
        <v>0.5722827417903551</v>
      </c>
      <c r="OI448">
        <f t="shared" si="535"/>
        <v>0</v>
      </c>
      <c r="OJ448">
        <f t="shared" si="516"/>
        <v>16</v>
      </c>
      <c r="OO448">
        <v>446</v>
      </c>
      <c r="OP448">
        <v>0</v>
      </c>
      <c r="OQ448">
        <f t="shared" si="536"/>
        <v>0.59120827744300664</v>
      </c>
      <c r="OR448">
        <f t="shared" si="537"/>
        <v>0</v>
      </c>
      <c r="OS448">
        <f t="shared" si="517"/>
        <v>0</v>
      </c>
      <c r="PB448">
        <f t="shared" si="518"/>
        <v>0</v>
      </c>
      <c r="PK448">
        <f t="shared" si="519"/>
        <v>0</v>
      </c>
      <c r="QC448">
        <f t="shared" si="520"/>
        <v>0</v>
      </c>
      <c r="QL448">
        <f t="shared" si="521"/>
        <v>0</v>
      </c>
    </row>
    <row r="449" spans="109:454" x14ac:dyDescent="0.25">
      <c r="DE449">
        <v>447</v>
      </c>
      <c r="DF449">
        <v>1950</v>
      </c>
      <c r="DG449">
        <f t="shared" si="522"/>
        <v>1.1588228543028967</v>
      </c>
      <c r="DH449">
        <f t="shared" si="523"/>
        <v>1904.5367045808939</v>
      </c>
      <c r="DI449">
        <f t="shared" si="502"/>
        <v>2066.9112303649126</v>
      </c>
      <c r="IA449">
        <v>447</v>
      </c>
      <c r="IB449">
        <v>0</v>
      </c>
      <c r="IC449">
        <f t="shared" si="526"/>
        <v>0.68563740319746969</v>
      </c>
      <c r="ID449">
        <f t="shared" si="527"/>
        <v>0</v>
      </c>
      <c r="IE449">
        <f t="shared" si="504"/>
        <v>0</v>
      </c>
      <c r="IJ449">
        <v>447</v>
      </c>
      <c r="IK449">
        <v>-12.100000000000009</v>
      </c>
      <c r="IL449">
        <f t="shared" si="528"/>
        <v>0.62266020068786032</v>
      </c>
      <c r="IM449">
        <f t="shared" si="529"/>
        <v>0</v>
      </c>
      <c r="IN449">
        <f t="shared" si="505"/>
        <v>146.4100000000002</v>
      </c>
      <c r="KT449">
        <v>447</v>
      </c>
      <c r="KU449">
        <v>146.59019607843123</v>
      </c>
      <c r="KV449">
        <f t="shared" si="530"/>
        <v>0.93597937535496722</v>
      </c>
      <c r="KW449">
        <f t="shared" si="531"/>
        <v>0</v>
      </c>
      <c r="KX449">
        <f t="shared" si="506"/>
        <v>21488.685586312917</v>
      </c>
      <c r="LC449">
        <v>447</v>
      </c>
      <c r="LD449">
        <v>28</v>
      </c>
      <c r="LE449">
        <f t="shared" si="532"/>
        <v>0.47850721856395989</v>
      </c>
      <c r="LF449">
        <f t="shared" si="533"/>
        <v>0</v>
      </c>
      <c r="LG449">
        <f t="shared" si="507"/>
        <v>784</v>
      </c>
      <c r="LP449">
        <f t="shared" si="508"/>
        <v>0</v>
      </c>
      <c r="LY449">
        <f t="shared" si="509"/>
        <v>0</v>
      </c>
      <c r="MH449">
        <f t="shared" si="510"/>
        <v>0</v>
      </c>
      <c r="MQ449">
        <f t="shared" si="511"/>
        <v>0</v>
      </c>
      <c r="MZ449">
        <f t="shared" si="512"/>
        <v>0</v>
      </c>
      <c r="NI449">
        <f t="shared" si="513"/>
        <v>0</v>
      </c>
      <c r="NR449">
        <f t="shared" si="514"/>
        <v>0</v>
      </c>
      <c r="OA449">
        <f t="shared" si="515"/>
        <v>0</v>
      </c>
      <c r="OF449">
        <v>447</v>
      </c>
      <c r="OG449">
        <f>132-(136)</f>
        <v>-4</v>
      </c>
      <c r="OH449">
        <f t="shared" si="534"/>
        <v>0.57356588695132005</v>
      </c>
      <c r="OI449">
        <f t="shared" si="535"/>
        <v>0</v>
      </c>
      <c r="OJ449">
        <f t="shared" si="516"/>
        <v>16</v>
      </c>
      <c r="OO449">
        <v>447</v>
      </c>
      <c r="OP449">
        <v>0</v>
      </c>
      <c r="OQ449">
        <f t="shared" si="536"/>
        <v>0.59253385654041246</v>
      </c>
      <c r="OR449">
        <f t="shared" si="537"/>
        <v>0</v>
      </c>
      <c r="OS449">
        <f t="shared" si="517"/>
        <v>0</v>
      </c>
      <c r="PB449">
        <f t="shared" si="518"/>
        <v>0</v>
      </c>
      <c r="PK449">
        <f t="shared" si="519"/>
        <v>0</v>
      </c>
      <c r="QC449">
        <f t="shared" si="520"/>
        <v>0</v>
      </c>
      <c r="QL449">
        <f t="shared" si="521"/>
        <v>0</v>
      </c>
    </row>
    <row r="450" spans="109:454" x14ac:dyDescent="0.25">
      <c r="DE450">
        <v>448</v>
      </c>
      <c r="DF450">
        <v>1970</v>
      </c>
      <c r="DG450">
        <f t="shared" si="522"/>
        <v>1.1614152991671089</v>
      </c>
      <c r="DH450">
        <f t="shared" si="523"/>
        <v>1935.6242103442537</v>
      </c>
      <c r="DI450">
        <f t="shared" ref="DI450:DI500" si="539">(DH450-DF450)^2</f>
        <v>1181.6949144561145</v>
      </c>
      <c r="IA450">
        <v>448</v>
      </c>
      <c r="IB450">
        <v>0</v>
      </c>
      <c r="IC450">
        <f t="shared" si="526"/>
        <v>0.68717126763415304</v>
      </c>
      <c r="ID450">
        <f t="shared" si="527"/>
        <v>0</v>
      </c>
      <c r="IE450">
        <f t="shared" ref="IE450:IE513" si="540">(ID450-IB450)^2</f>
        <v>0</v>
      </c>
      <c r="IJ450">
        <v>448</v>
      </c>
      <c r="IK450">
        <v>59.8</v>
      </c>
      <c r="IL450">
        <f t="shared" si="528"/>
        <v>0.62405317652832537</v>
      </c>
      <c r="IM450">
        <f t="shared" si="529"/>
        <v>0</v>
      </c>
      <c r="IN450">
        <f t="shared" ref="IN450:IN513" si="541">(IM450-IK450)^2</f>
        <v>3576.0399999999995</v>
      </c>
      <c r="KT450">
        <v>448</v>
      </c>
      <c r="KU450">
        <v>135.59019607843123</v>
      </c>
      <c r="KV450">
        <f t="shared" si="530"/>
        <v>0.93807328894636532</v>
      </c>
      <c r="KW450">
        <f t="shared" si="531"/>
        <v>0</v>
      </c>
      <c r="KX450">
        <f t="shared" ref="KX450:KX513" si="542">(KW450-KU450)^2</f>
        <v>18384.70127258743</v>
      </c>
      <c r="LC450">
        <v>448</v>
      </c>
      <c r="LD450">
        <v>36</v>
      </c>
      <c r="LE450">
        <f t="shared" si="532"/>
        <v>0.47957770451153031</v>
      </c>
      <c r="LF450">
        <f t="shared" si="533"/>
        <v>0</v>
      </c>
      <c r="LG450">
        <f t="shared" ref="LG450:LG513" si="543">(LF450-LD450)^2</f>
        <v>1296</v>
      </c>
      <c r="LP450">
        <f t="shared" ref="LP450:LP513" si="544">(LO450-LM450)^2</f>
        <v>0</v>
      </c>
      <c r="LY450">
        <f t="shared" ref="LY450:LY513" si="545">(LX450-LV450)^2</f>
        <v>0</v>
      </c>
      <c r="MH450">
        <f t="shared" ref="MH450:MH513" si="546">(MG450-ME450)^2</f>
        <v>0</v>
      </c>
      <c r="MQ450">
        <f t="shared" ref="MQ450:MQ513" si="547">(MP450-MN450)^2</f>
        <v>0</v>
      </c>
      <c r="MZ450">
        <f t="shared" ref="MZ450:MZ513" si="548">(MY450-MW450)^2</f>
        <v>0</v>
      </c>
      <c r="NI450">
        <f t="shared" ref="NI450:NI513" si="549">(NH450-NF450)^2</f>
        <v>0</v>
      </c>
      <c r="NR450">
        <f t="shared" ref="NR450:NR513" si="550">(NQ450-NO450)^2</f>
        <v>0</v>
      </c>
      <c r="OA450">
        <f t="shared" ref="OA450:OA513" si="551">(NZ450-NX450)^2</f>
        <v>0</v>
      </c>
      <c r="OF450">
        <v>448</v>
      </c>
      <c r="OG450">
        <f>144-(136)</f>
        <v>8</v>
      </c>
      <c r="OH450">
        <f t="shared" si="534"/>
        <v>0.574849032112285</v>
      </c>
      <c r="OI450">
        <f t="shared" si="535"/>
        <v>0</v>
      </c>
      <c r="OJ450">
        <f t="shared" ref="OJ450:OJ513" si="552">(OI450-OG450)^2</f>
        <v>64</v>
      </c>
      <c r="OO450">
        <v>448</v>
      </c>
      <c r="OP450">
        <v>0</v>
      </c>
      <c r="OQ450">
        <f t="shared" si="536"/>
        <v>0.5938594356378184</v>
      </c>
      <c r="OR450">
        <f t="shared" si="537"/>
        <v>0</v>
      </c>
      <c r="OS450">
        <f t="shared" ref="OS450:OS513" si="553">(OR450-OP450)^2</f>
        <v>0</v>
      </c>
      <c r="PB450">
        <f t="shared" ref="PB450:PB513" si="554">(PA450-OY450)^2</f>
        <v>0</v>
      </c>
      <c r="PK450">
        <f t="shared" ref="PK450:PK513" si="555">(PJ450-PH450)^2</f>
        <v>0</v>
      </c>
      <c r="QC450">
        <f t="shared" ref="QC450:QC513" si="556">(QB450-PZ450)^2</f>
        <v>0</v>
      </c>
      <c r="QL450">
        <f t="shared" ref="QL450:QL513" si="557">(QK450-QI450)^2</f>
        <v>0</v>
      </c>
    </row>
    <row r="451" spans="109:454" x14ac:dyDescent="0.25">
      <c r="DE451">
        <v>449</v>
      </c>
      <c r="DF451">
        <v>2000</v>
      </c>
      <c r="DG451">
        <f t="shared" ref="DG451:DG500" si="558">DE451/$DJ$2</f>
        <v>1.1640077440313212</v>
      </c>
      <c r="DH451">
        <f t="shared" ref="DH451:DH500" si="559">IF(DE451&lt;DJ$2,0,(DJ$6*DJ$2^DK$6)*(DE451-DJ$2))</f>
        <v>1966.7117161076135</v>
      </c>
      <c r="DI451">
        <f t="shared" si="539"/>
        <v>1108.1098445001196</v>
      </c>
      <c r="IA451">
        <v>449</v>
      </c>
      <c r="IB451">
        <v>0</v>
      </c>
      <c r="IC451">
        <f t="shared" ref="IC451:IC514" si="560">IA451/IF$2</f>
        <v>0.68870513207083639</v>
      </c>
      <c r="ID451">
        <f t="shared" ref="ID451:ID514" si="561">IF(IA451&lt;IF$2,0,(IF$6*IF$2^IG$6)*(IA451-IF$2))</f>
        <v>0</v>
      </c>
      <c r="IE451">
        <f t="shared" si="540"/>
        <v>0</v>
      </c>
      <c r="IJ451">
        <v>449</v>
      </c>
      <c r="IK451">
        <v>155.80000000000001</v>
      </c>
      <c r="IL451">
        <f t="shared" ref="IL451:IL514" si="562">IJ451/IO$2</f>
        <v>0.62544615236879042</v>
      </c>
      <c r="IM451">
        <f t="shared" ref="IM451:IM514" si="563">IF(IJ451&lt;IO$2,0,(IO$6*IO$2^IP$6)*(IJ451-IO$2))</f>
        <v>0</v>
      </c>
      <c r="IN451">
        <f t="shared" si="541"/>
        <v>24273.640000000003</v>
      </c>
      <c r="KT451">
        <v>449</v>
      </c>
      <c r="KU451">
        <v>158.59019607843123</v>
      </c>
      <c r="KV451">
        <f t="shared" ref="KV451:KV514" si="564">KT451/KY$2</f>
        <v>0.94016720253776354</v>
      </c>
      <c r="KW451">
        <f t="shared" ref="KW451:KW514" si="565">IF(KT451&lt;KY$2,0,(KY$6*KY$2^KZ$6)*(KT451-KY$2))</f>
        <v>0</v>
      </c>
      <c r="KX451">
        <f t="shared" si="542"/>
        <v>25150.850292195264</v>
      </c>
      <c r="LC451">
        <v>449</v>
      </c>
      <c r="LD451">
        <v>0</v>
      </c>
      <c r="LE451">
        <f t="shared" ref="LE451:LE514" si="566">LC451/LH$2</f>
        <v>0.48064819045910068</v>
      </c>
      <c r="LF451">
        <f t="shared" ref="LF451:LF514" si="567">IF(LC451&lt;LH$2,0,(LH$6*LH$2^LI$6)*(LC451-LH$2))</f>
        <v>0</v>
      </c>
      <c r="LG451">
        <f t="shared" si="543"/>
        <v>0</v>
      </c>
      <c r="LP451">
        <f t="shared" si="544"/>
        <v>0</v>
      </c>
      <c r="LY451">
        <f t="shared" si="545"/>
        <v>0</v>
      </c>
      <c r="MH451">
        <f t="shared" si="546"/>
        <v>0</v>
      </c>
      <c r="MQ451">
        <f t="shared" si="547"/>
        <v>0</v>
      </c>
      <c r="MZ451">
        <f t="shared" si="548"/>
        <v>0</v>
      </c>
      <c r="NI451">
        <f t="shared" si="549"/>
        <v>0</v>
      </c>
      <c r="NR451">
        <f t="shared" si="550"/>
        <v>0</v>
      </c>
      <c r="OA451">
        <f t="shared" si="551"/>
        <v>0</v>
      </c>
      <c r="OF451">
        <v>449</v>
      </c>
      <c r="OG451">
        <f>116-(136)</f>
        <v>-20</v>
      </c>
      <c r="OH451">
        <f t="shared" ref="OH451:OH514" si="568">OF451/OK$2</f>
        <v>0.57613217727324983</v>
      </c>
      <c r="OI451">
        <f t="shared" ref="OI451:OI514" si="569">IF(OF451&lt;OK$2,0,(OK$6*OK$2^OL$6)*(OF451-OK$2))</f>
        <v>0</v>
      </c>
      <c r="OJ451">
        <f t="shared" si="552"/>
        <v>400</v>
      </c>
      <c r="OO451">
        <v>449</v>
      </c>
      <c r="OP451">
        <v>0</v>
      </c>
      <c r="OQ451">
        <f t="shared" ref="OQ451:OQ514" si="570">OO451/OT$2</f>
        <v>0.59518501473522423</v>
      </c>
      <c r="OR451">
        <f t="shared" ref="OR451:OR514" si="571">IF(OO451&lt;OT$2,0,(OT$6*OT$2^OU$6)*(OO451-OT$2))</f>
        <v>0</v>
      </c>
      <c r="OS451">
        <f t="shared" si="553"/>
        <v>0</v>
      </c>
      <c r="PB451">
        <f t="shared" si="554"/>
        <v>0</v>
      </c>
      <c r="PK451">
        <f t="shared" si="555"/>
        <v>0</v>
      </c>
      <c r="QC451">
        <f t="shared" si="556"/>
        <v>0</v>
      </c>
      <c r="QL451">
        <f t="shared" si="557"/>
        <v>0</v>
      </c>
    </row>
    <row r="452" spans="109:454" x14ac:dyDescent="0.25">
      <c r="DE452">
        <v>450</v>
      </c>
      <c r="DF452">
        <v>2040</v>
      </c>
      <c r="DG452">
        <f t="shared" si="558"/>
        <v>1.1666001888955335</v>
      </c>
      <c r="DH452">
        <f t="shared" si="559"/>
        <v>1997.7992218709733</v>
      </c>
      <c r="DI452">
        <f t="shared" si="539"/>
        <v>1780.9056746953408</v>
      </c>
      <c r="IA452">
        <v>450</v>
      </c>
      <c r="IB452">
        <v>0</v>
      </c>
      <c r="IC452">
        <f t="shared" si="560"/>
        <v>0.69023899650751974</v>
      </c>
      <c r="ID452">
        <f t="shared" si="561"/>
        <v>0</v>
      </c>
      <c r="IE452">
        <f t="shared" si="540"/>
        <v>0</v>
      </c>
      <c r="IJ452">
        <v>450</v>
      </c>
      <c r="IK452">
        <v>-4.1000000000000085</v>
      </c>
      <c r="IL452">
        <f t="shared" si="562"/>
        <v>0.62683912820925536</v>
      </c>
      <c r="IM452">
        <f t="shared" si="563"/>
        <v>0</v>
      </c>
      <c r="IN452">
        <f t="shared" si="541"/>
        <v>16.81000000000007</v>
      </c>
      <c r="KT452">
        <v>450</v>
      </c>
      <c r="KU452">
        <v>163.59019607843123</v>
      </c>
      <c r="KV452">
        <f t="shared" si="564"/>
        <v>0.94226111612916164</v>
      </c>
      <c r="KW452">
        <f t="shared" si="565"/>
        <v>0</v>
      </c>
      <c r="KX452">
        <f t="shared" si="542"/>
        <v>26761.752252979579</v>
      </c>
      <c r="LC452">
        <v>450</v>
      </c>
      <c r="LD452">
        <v>0</v>
      </c>
      <c r="LE452">
        <f t="shared" si="566"/>
        <v>0.48171867640667104</v>
      </c>
      <c r="LF452">
        <f t="shared" si="567"/>
        <v>0</v>
      </c>
      <c r="LG452">
        <f t="shared" si="543"/>
        <v>0</v>
      </c>
      <c r="LP452">
        <f t="shared" si="544"/>
        <v>0</v>
      </c>
      <c r="LY452">
        <f t="shared" si="545"/>
        <v>0</v>
      </c>
      <c r="MH452">
        <f t="shared" si="546"/>
        <v>0</v>
      </c>
      <c r="MQ452">
        <f t="shared" si="547"/>
        <v>0</v>
      </c>
      <c r="MZ452">
        <f t="shared" si="548"/>
        <v>0</v>
      </c>
      <c r="NI452">
        <f t="shared" si="549"/>
        <v>0</v>
      </c>
      <c r="NR452">
        <f t="shared" si="550"/>
        <v>0</v>
      </c>
      <c r="OA452">
        <f t="shared" si="551"/>
        <v>0</v>
      </c>
      <c r="OF452">
        <v>450</v>
      </c>
      <c r="OG452">
        <f>136-(136)</f>
        <v>0</v>
      </c>
      <c r="OH452">
        <f t="shared" si="568"/>
        <v>0.57741532243421478</v>
      </c>
      <c r="OI452">
        <f t="shared" si="569"/>
        <v>0</v>
      </c>
      <c r="OJ452">
        <f t="shared" si="552"/>
        <v>0</v>
      </c>
      <c r="OO452">
        <v>450</v>
      </c>
      <c r="OP452">
        <v>0</v>
      </c>
      <c r="OQ452">
        <f t="shared" si="570"/>
        <v>0.59651059383263005</v>
      </c>
      <c r="OR452">
        <f t="shared" si="571"/>
        <v>0</v>
      </c>
      <c r="OS452">
        <f t="shared" si="553"/>
        <v>0</v>
      </c>
      <c r="PB452">
        <f t="shared" si="554"/>
        <v>0</v>
      </c>
      <c r="PK452">
        <f t="shared" si="555"/>
        <v>0</v>
      </c>
      <c r="QC452">
        <f t="shared" si="556"/>
        <v>0</v>
      </c>
      <c r="QL452">
        <f t="shared" si="557"/>
        <v>0</v>
      </c>
    </row>
    <row r="453" spans="109:454" x14ac:dyDescent="0.25">
      <c r="DE453">
        <v>451</v>
      </c>
      <c r="DF453">
        <v>2050</v>
      </c>
      <c r="DG453">
        <f t="shared" si="558"/>
        <v>1.1691926337597458</v>
      </c>
      <c r="DH453">
        <f t="shared" si="559"/>
        <v>2028.8867276343331</v>
      </c>
      <c r="DI453">
        <f t="shared" si="539"/>
        <v>445.77026998683544</v>
      </c>
      <c r="IA453">
        <v>451</v>
      </c>
      <c r="IB453">
        <v>4</v>
      </c>
      <c r="IC453">
        <f t="shared" si="560"/>
        <v>0.69177286094420321</v>
      </c>
      <c r="ID453">
        <f t="shared" si="561"/>
        <v>0</v>
      </c>
      <c r="IE453">
        <f t="shared" si="540"/>
        <v>16</v>
      </c>
      <c r="IJ453">
        <v>451</v>
      </c>
      <c r="IK453">
        <v>20</v>
      </c>
      <c r="IL453">
        <f t="shared" si="562"/>
        <v>0.62823210404972041</v>
      </c>
      <c r="IM453">
        <f t="shared" si="563"/>
        <v>0</v>
      </c>
      <c r="IN453">
        <f t="shared" si="541"/>
        <v>400</v>
      </c>
      <c r="KT453">
        <v>451</v>
      </c>
      <c r="KU453">
        <v>245.59019607843123</v>
      </c>
      <c r="KV453">
        <f t="shared" si="564"/>
        <v>0.94435502972055974</v>
      </c>
      <c r="KW453">
        <f t="shared" si="565"/>
        <v>0</v>
      </c>
      <c r="KX453">
        <f t="shared" si="542"/>
        <v>60314.544409842303</v>
      </c>
      <c r="LC453">
        <v>451</v>
      </c>
      <c r="LD453">
        <v>8</v>
      </c>
      <c r="LE453">
        <f t="shared" si="566"/>
        <v>0.48278916235424141</v>
      </c>
      <c r="LF453">
        <f t="shared" si="567"/>
        <v>0</v>
      </c>
      <c r="LG453">
        <f t="shared" si="543"/>
        <v>64</v>
      </c>
      <c r="LP453">
        <f t="shared" si="544"/>
        <v>0</v>
      </c>
      <c r="LY453">
        <f t="shared" si="545"/>
        <v>0</v>
      </c>
      <c r="MH453">
        <f t="shared" si="546"/>
        <v>0</v>
      </c>
      <c r="MQ453">
        <f t="shared" si="547"/>
        <v>0</v>
      </c>
      <c r="MZ453">
        <f t="shared" si="548"/>
        <v>0</v>
      </c>
      <c r="NI453">
        <f t="shared" si="549"/>
        <v>0</v>
      </c>
      <c r="NR453">
        <f t="shared" si="550"/>
        <v>0</v>
      </c>
      <c r="OA453">
        <f t="shared" si="551"/>
        <v>0</v>
      </c>
      <c r="OF453">
        <v>451</v>
      </c>
      <c r="OG453">
        <f>124-(136)</f>
        <v>-12</v>
      </c>
      <c r="OH453">
        <f t="shared" si="568"/>
        <v>0.57869846759517973</v>
      </c>
      <c r="OI453">
        <f t="shared" si="569"/>
        <v>0</v>
      </c>
      <c r="OJ453">
        <f t="shared" si="552"/>
        <v>144</v>
      </c>
      <c r="OO453">
        <v>451</v>
      </c>
      <c r="OP453">
        <v>0</v>
      </c>
      <c r="OQ453">
        <f t="shared" si="570"/>
        <v>0.59783617293003588</v>
      </c>
      <c r="OR453">
        <f t="shared" si="571"/>
        <v>0</v>
      </c>
      <c r="OS453">
        <f t="shared" si="553"/>
        <v>0</v>
      </c>
      <c r="PB453">
        <f t="shared" si="554"/>
        <v>0</v>
      </c>
      <c r="PK453">
        <f t="shared" si="555"/>
        <v>0</v>
      </c>
      <c r="QC453">
        <f t="shared" si="556"/>
        <v>0</v>
      </c>
      <c r="QL453">
        <f t="shared" si="557"/>
        <v>0</v>
      </c>
    </row>
    <row r="454" spans="109:454" x14ac:dyDescent="0.25">
      <c r="DE454">
        <v>452</v>
      </c>
      <c r="DF454">
        <v>2100</v>
      </c>
      <c r="DG454">
        <f t="shared" si="558"/>
        <v>1.1717850786239581</v>
      </c>
      <c r="DH454">
        <f t="shared" si="559"/>
        <v>2059.9742333976928</v>
      </c>
      <c r="DI454">
        <f t="shared" si="539"/>
        <v>1602.0619921023672</v>
      </c>
      <c r="IA454">
        <v>452</v>
      </c>
      <c r="IB454">
        <v>0</v>
      </c>
      <c r="IC454">
        <f t="shared" si="560"/>
        <v>0.69330672538088656</v>
      </c>
      <c r="ID454">
        <f t="shared" si="561"/>
        <v>0</v>
      </c>
      <c r="IE454">
        <f t="shared" si="540"/>
        <v>0</v>
      </c>
      <c r="IJ454">
        <v>452</v>
      </c>
      <c r="IK454">
        <v>67.8</v>
      </c>
      <c r="IL454">
        <f t="shared" si="562"/>
        <v>0.62962507989018546</v>
      </c>
      <c r="IM454">
        <f t="shared" si="563"/>
        <v>0</v>
      </c>
      <c r="IN454">
        <f t="shared" si="541"/>
        <v>4596.8399999999992</v>
      </c>
      <c r="KT454">
        <v>452</v>
      </c>
      <c r="KU454">
        <v>203.59019607843123</v>
      </c>
      <c r="KV454">
        <f t="shared" si="564"/>
        <v>0.94644894331195795</v>
      </c>
      <c r="KW454">
        <f t="shared" si="565"/>
        <v>0</v>
      </c>
      <c r="KX454">
        <f t="shared" si="542"/>
        <v>41448.967939254078</v>
      </c>
      <c r="LC454">
        <v>452</v>
      </c>
      <c r="LD454">
        <v>4</v>
      </c>
      <c r="LE454">
        <f t="shared" si="566"/>
        <v>0.48385964830181183</v>
      </c>
      <c r="LF454">
        <f t="shared" si="567"/>
        <v>0</v>
      </c>
      <c r="LG454">
        <f t="shared" si="543"/>
        <v>16</v>
      </c>
      <c r="LP454">
        <f t="shared" si="544"/>
        <v>0</v>
      </c>
      <c r="LY454">
        <f t="shared" si="545"/>
        <v>0</v>
      </c>
      <c r="MH454">
        <f t="shared" si="546"/>
        <v>0</v>
      </c>
      <c r="MQ454">
        <f t="shared" si="547"/>
        <v>0</v>
      </c>
      <c r="MZ454">
        <f t="shared" si="548"/>
        <v>0</v>
      </c>
      <c r="NI454">
        <f t="shared" si="549"/>
        <v>0</v>
      </c>
      <c r="NR454">
        <f t="shared" si="550"/>
        <v>0</v>
      </c>
      <c r="OA454">
        <f t="shared" si="551"/>
        <v>0</v>
      </c>
      <c r="OF454">
        <v>452</v>
      </c>
      <c r="OG454">
        <f>120-(136)</f>
        <v>-16</v>
      </c>
      <c r="OH454">
        <f t="shared" si="568"/>
        <v>0.57998161275614468</v>
      </c>
      <c r="OI454">
        <f t="shared" si="569"/>
        <v>0</v>
      </c>
      <c r="OJ454">
        <f t="shared" si="552"/>
        <v>256</v>
      </c>
      <c r="OO454">
        <v>452</v>
      </c>
      <c r="OP454">
        <v>0</v>
      </c>
      <c r="OQ454">
        <f t="shared" si="570"/>
        <v>0.59916175202744171</v>
      </c>
      <c r="OR454">
        <f t="shared" si="571"/>
        <v>0</v>
      </c>
      <c r="OS454">
        <f t="shared" si="553"/>
        <v>0</v>
      </c>
      <c r="PB454">
        <f t="shared" si="554"/>
        <v>0</v>
      </c>
      <c r="PK454">
        <f t="shared" si="555"/>
        <v>0</v>
      </c>
      <c r="QC454">
        <f t="shared" si="556"/>
        <v>0</v>
      </c>
      <c r="QL454">
        <f t="shared" si="557"/>
        <v>0</v>
      </c>
    </row>
    <row r="455" spans="109:454" x14ac:dyDescent="0.25">
      <c r="DE455">
        <v>453</v>
      </c>
      <c r="DF455">
        <v>2140</v>
      </c>
      <c r="DG455">
        <f t="shared" si="558"/>
        <v>1.1743775234881704</v>
      </c>
      <c r="DH455">
        <f t="shared" si="559"/>
        <v>2091.0617391610526</v>
      </c>
      <c r="DI455">
        <f t="shared" si="539"/>
        <v>2394.9533739408498</v>
      </c>
      <c r="IA455">
        <v>453</v>
      </c>
      <c r="IB455">
        <v>0</v>
      </c>
      <c r="IC455">
        <f t="shared" si="560"/>
        <v>0.69484058981756991</v>
      </c>
      <c r="ID455">
        <f t="shared" si="561"/>
        <v>0</v>
      </c>
      <c r="IE455">
        <f t="shared" si="540"/>
        <v>0</v>
      </c>
      <c r="IJ455">
        <v>453</v>
      </c>
      <c r="IK455">
        <v>75.8</v>
      </c>
      <c r="IL455">
        <f t="shared" si="562"/>
        <v>0.6310180557306504</v>
      </c>
      <c r="IM455">
        <f t="shared" si="563"/>
        <v>0</v>
      </c>
      <c r="IN455">
        <f t="shared" si="541"/>
        <v>5745.6399999999994</v>
      </c>
      <c r="KT455">
        <v>453</v>
      </c>
      <c r="KU455">
        <v>183.59019607843123</v>
      </c>
      <c r="KV455">
        <f t="shared" si="564"/>
        <v>0.94854285690335605</v>
      </c>
      <c r="KW455">
        <f t="shared" si="565"/>
        <v>0</v>
      </c>
      <c r="KX455">
        <f t="shared" si="542"/>
        <v>33705.360096116827</v>
      </c>
      <c r="LC455">
        <v>453</v>
      </c>
      <c r="LD455">
        <v>13</v>
      </c>
      <c r="LE455">
        <f t="shared" si="566"/>
        <v>0.48493013424938219</v>
      </c>
      <c r="LF455">
        <f t="shared" si="567"/>
        <v>0</v>
      </c>
      <c r="LG455">
        <f t="shared" si="543"/>
        <v>169</v>
      </c>
      <c r="LP455">
        <f t="shared" si="544"/>
        <v>0</v>
      </c>
      <c r="LY455">
        <f t="shared" si="545"/>
        <v>0</v>
      </c>
      <c r="MH455">
        <f t="shared" si="546"/>
        <v>0</v>
      </c>
      <c r="MQ455">
        <f t="shared" si="547"/>
        <v>0</v>
      </c>
      <c r="MZ455">
        <f t="shared" si="548"/>
        <v>0</v>
      </c>
      <c r="NI455">
        <f t="shared" si="549"/>
        <v>0</v>
      </c>
      <c r="NR455">
        <f t="shared" si="550"/>
        <v>0</v>
      </c>
      <c r="OA455">
        <f t="shared" si="551"/>
        <v>0</v>
      </c>
      <c r="OF455">
        <v>453</v>
      </c>
      <c r="OG455">
        <f>124-(136)</f>
        <v>-12</v>
      </c>
      <c r="OH455">
        <f t="shared" si="568"/>
        <v>0.58126475791710952</v>
      </c>
      <c r="OI455">
        <f t="shared" si="569"/>
        <v>0</v>
      </c>
      <c r="OJ455">
        <f t="shared" si="552"/>
        <v>144</v>
      </c>
      <c r="OO455">
        <v>453</v>
      </c>
      <c r="OP455">
        <v>0</v>
      </c>
      <c r="OQ455">
        <f t="shared" si="570"/>
        <v>0.60048733112484753</v>
      </c>
      <c r="OR455">
        <f t="shared" si="571"/>
        <v>0</v>
      </c>
      <c r="OS455">
        <f t="shared" si="553"/>
        <v>0</v>
      </c>
      <c r="PB455">
        <f t="shared" si="554"/>
        <v>0</v>
      </c>
      <c r="PK455">
        <f t="shared" si="555"/>
        <v>0</v>
      </c>
      <c r="QC455">
        <f t="shared" si="556"/>
        <v>0</v>
      </c>
      <c r="QL455">
        <f t="shared" si="557"/>
        <v>0</v>
      </c>
    </row>
    <row r="456" spans="109:454" x14ac:dyDescent="0.25">
      <c r="DE456">
        <v>454</v>
      </c>
      <c r="DF456">
        <v>2150</v>
      </c>
      <c r="DG456">
        <f t="shared" si="558"/>
        <v>1.1769699683523827</v>
      </c>
      <c r="DH456">
        <f t="shared" si="559"/>
        <v>2122.1492449244124</v>
      </c>
      <c r="DI456">
        <f t="shared" si="539"/>
        <v>775.6645582803676</v>
      </c>
      <c r="IA456">
        <v>454</v>
      </c>
      <c r="IB456">
        <v>4</v>
      </c>
      <c r="IC456">
        <f t="shared" si="560"/>
        <v>0.69637445425425326</v>
      </c>
      <c r="ID456">
        <f t="shared" si="561"/>
        <v>0</v>
      </c>
      <c r="IE456">
        <f t="shared" si="540"/>
        <v>16</v>
      </c>
      <c r="IJ456">
        <v>454</v>
      </c>
      <c r="IK456">
        <v>0</v>
      </c>
      <c r="IL456">
        <f t="shared" si="562"/>
        <v>0.63241103157111545</v>
      </c>
      <c r="IM456">
        <f t="shared" si="563"/>
        <v>0</v>
      </c>
      <c r="IN456">
        <f t="shared" si="541"/>
        <v>0</v>
      </c>
      <c r="KT456">
        <v>454</v>
      </c>
      <c r="KU456">
        <v>193.59019607843123</v>
      </c>
      <c r="KV456">
        <f t="shared" si="564"/>
        <v>0.95063677049475415</v>
      </c>
      <c r="KW456">
        <f t="shared" si="565"/>
        <v>0</v>
      </c>
      <c r="KX456">
        <f t="shared" si="542"/>
        <v>37477.164017685449</v>
      </c>
      <c r="LC456">
        <v>454</v>
      </c>
      <c r="LD456">
        <v>4</v>
      </c>
      <c r="LE456">
        <f t="shared" si="566"/>
        <v>0.48600062019695256</v>
      </c>
      <c r="LF456">
        <f t="shared" si="567"/>
        <v>0</v>
      </c>
      <c r="LG456">
        <f t="shared" si="543"/>
        <v>16</v>
      </c>
      <c r="LP456">
        <f t="shared" si="544"/>
        <v>0</v>
      </c>
      <c r="LY456">
        <f t="shared" si="545"/>
        <v>0</v>
      </c>
      <c r="MH456">
        <f t="shared" si="546"/>
        <v>0</v>
      </c>
      <c r="MQ456">
        <f t="shared" si="547"/>
        <v>0</v>
      </c>
      <c r="MZ456">
        <f t="shared" si="548"/>
        <v>0</v>
      </c>
      <c r="NI456">
        <f t="shared" si="549"/>
        <v>0</v>
      </c>
      <c r="NR456">
        <f t="shared" si="550"/>
        <v>0</v>
      </c>
      <c r="OA456">
        <f t="shared" si="551"/>
        <v>0</v>
      </c>
      <c r="OF456">
        <v>454</v>
      </c>
      <c r="OG456">
        <f>128-(136)</f>
        <v>-8</v>
      </c>
      <c r="OH456">
        <f t="shared" si="568"/>
        <v>0.58254790307807447</v>
      </c>
      <c r="OI456">
        <f t="shared" si="569"/>
        <v>0</v>
      </c>
      <c r="OJ456">
        <f t="shared" si="552"/>
        <v>64</v>
      </c>
      <c r="OO456">
        <v>454</v>
      </c>
      <c r="OP456">
        <v>0</v>
      </c>
      <c r="OQ456">
        <f t="shared" si="570"/>
        <v>0.60181291022225347</v>
      </c>
      <c r="OR456">
        <f t="shared" si="571"/>
        <v>0</v>
      </c>
      <c r="OS456">
        <f t="shared" si="553"/>
        <v>0</v>
      </c>
      <c r="PB456">
        <f t="shared" si="554"/>
        <v>0</v>
      </c>
      <c r="PK456">
        <f t="shared" si="555"/>
        <v>0</v>
      </c>
      <c r="QC456">
        <f t="shared" si="556"/>
        <v>0</v>
      </c>
      <c r="QL456">
        <f t="shared" si="557"/>
        <v>0</v>
      </c>
    </row>
    <row r="457" spans="109:454" x14ac:dyDescent="0.25">
      <c r="DE457">
        <v>455</v>
      </c>
      <c r="DF457">
        <v>2170</v>
      </c>
      <c r="DG457">
        <f t="shared" si="558"/>
        <v>1.1795624132165949</v>
      </c>
      <c r="DH457">
        <f t="shared" si="559"/>
        <v>2153.2367506877722</v>
      </c>
      <c r="DI457">
        <f t="shared" si="539"/>
        <v>281.00652750390577</v>
      </c>
      <c r="IA457">
        <v>455</v>
      </c>
      <c r="IB457">
        <v>0</v>
      </c>
      <c r="IC457">
        <f t="shared" si="560"/>
        <v>0.69790831869093672</v>
      </c>
      <c r="ID457">
        <f t="shared" si="561"/>
        <v>0</v>
      </c>
      <c r="IE457">
        <f t="shared" si="540"/>
        <v>0</v>
      </c>
      <c r="IJ457">
        <v>455</v>
      </c>
      <c r="IK457">
        <v>15.599999999999994</v>
      </c>
      <c r="IL457">
        <f t="shared" si="562"/>
        <v>0.63380400741158049</v>
      </c>
      <c r="IM457">
        <f t="shared" si="563"/>
        <v>0</v>
      </c>
      <c r="IN457">
        <f t="shared" si="541"/>
        <v>243.35999999999981</v>
      </c>
      <c r="KT457">
        <v>455</v>
      </c>
      <c r="KU457">
        <v>215.59019607843123</v>
      </c>
      <c r="KV457">
        <f t="shared" si="564"/>
        <v>0.95273068408615236</v>
      </c>
      <c r="KW457">
        <f t="shared" si="565"/>
        <v>0</v>
      </c>
      <c r="KX457">
        <f t="shared" si="542"/>
        <v>46479.132645136429</v>
      </c>
      <c r="LC457">
        <v>455</v>
      </c>
      <c r="LD457">
        <v>4</v>
      </c>
      <c r="LE457">
        <f t="shared" si="566"/>
        <v>0.48707110614452293</v>
      </c>
      <c r="LF457">
        <f t="shared" si="567"/>
        <v>0</v>
      </c>
      <c r="LG457">
        <f t="shared" si="543"/>
        <v>16</v>
      </c>
      <c r="LP457">
        <f t="shared" si="544"/>
        <v>0</v>
      </c>
      <c r="LY457">
        <f t="shared" si="545"/>
        <v>0</v>
      </c>
      <c r="MH457">
        <f t="shared" si="546"/>
        <v>0</v>
      </c>
      <c r="MQ457">
        <f t="shared" si="547"/>
        <v>0</v>
      </c>
      <c r="MZ457">
        <f t="shared" si="548"/>
        <v>0</v>
      </c>
      <c r="NI457">
        <f t="shared" si="549"/>
        <v>0</v>
      </c>
      <c r="NR457">
        <f t="shared" si="550"/>
        <v>0</v>
      </c>
      <c r="OA457">
        <f t="shared" si="551"/>
        <v>0</v>
      </c>
      <c r="OF457">
        <v>455</v>
      </c>
      <c r="OG457">
        <f>128-(136)</f>
        <v>-8</v>
      </c>
      <c r="OH457">
        <f t="shared" si="568"/>
        <v>0.58383104823903942</v>
      </c>
      <c r="OI457">
        <f t="shared" si="569"/>
        <v>0</v>
      </c>
      <c r="OJ457">
        <f t="shared" si="552"/>
        <v>64</v>
      </c>
      <c r="OO457">
        <v>455</v>
      </c>
      <c r="OP457">
        <v>0</v>
      </c>
      <c r="OQ457">
        <f t="shared" si="570"/>
        <v>0.6031384893196593</v>
      </c>
      <c r="OR457">
        <f t="shared" si="571"/>
        <v>0</v>
      </c>
      <c r="OS457">
        <f t="shared" si="553"/>
        <v>0</v>
      </c>
      <c r="PB457">
        <f t="shared" si="554"/>
        <v>0</v>
      </c>
      <c r="PK457">
        <f t="shared" si="555"/>
        <v>0</v>
      </c>
      <c r="QC457">
        <f t="shared" si="556"/>
        <v>0</v>
      </c>
      <c r="QL457">
        <f t="shared" si="557"/>
        <v>0</v>
      </c>
    </row>
    <row r="458" spans="109:454" x14ac:dyDescent="0.25">
      <c r="DE458">
        <v>456</v>
      </c>
      <c r="DF458">
        <v>2200</v>
      </c>
      <c r="DG458">
        <f t="shared" si="558"/>
        <v>1.1821548580808072</v>
      </c>
      <c r="DH458">
        <f t="shared" si="559"/>
        <v>2184.324256451132</v>
      </c>
      <c r="DI458">
        <f t="shared" si="539"/>
        <v>245.72893580987713</v>
      </c>
      <c r="IA458">
        <v>456</v>
      </c>
      <c r="IB458">
        <v>4</v>
      </c>
      <c r="IC458">
        <f t="shared" si="560"/>
        <v>0.69944218312762008</v>
      </c>
      <c r="ID458">
        <f t="shared" si="561"/>
        <v>0</v>
      </c>
      <c r="IE458">
        <f t="shared" si="540"/>
        <v>16</v>
      </c>
      <c r="IJ458">
        <v>456</v>
      </c>
      <c r="IK458">
        <v>43.8</v>
      </c>
      <c r="IL458">
        <f t="shared" si="562"/>
        <v>0.63519698325204543</v>
      </c>
      <c r="IM458">
        <f t="shared" si="563"/>
        <v>0</v>
      </c>
      <c r="IN458">
        <f t="shared" si="541"/>
        <v>1918.4399999999998</v>
      </c>
      <c r="KT458">
        <v>456</v>
      </c>
      <c r="KU458">
        <v>261.59019607843123</v>
      </c>
      <c r="KV458">
        <f t="shared" si="564"/>
        <v>0.95482459767755046</v>
      </c>
      <c r="KW458">
        <f t="shared" si="565"/>
        <v>0</v>
      </c>
      <c r="KX458">
        <f t="shared" si="542"/>
        <v>68429.430684352104</v>
      </c>
      <c r="LC458">
        <v>456</v>
      </c>
      <c r="LD458">
        <v>8</v>
      </c>
      <c r="LE458">
        <f t="shared" si="566"/>
        <v>0.48814159209209335</v>
      </c>
      <c r="LF458">
        <f t="shared" si="567"/>
        <v>0</v>
      </c>
      <c r="LG458">
        <f t="shared" si="543"/>
        <v>64</v>
      </c>
      <c r="LP458">
        <f t="shared" si="544"/>
        <v>0</v>
      </c>
      <c r="LY458">
        <f t="shared" si="545"/>
        <v>0</v>
      </c>
      <c r="MH458">
        <f t="shared" si="546"/>
        <v>0</v>
      </c>
      <c r="MQ458">
        <f t="shared" si="547"/>
        <v>0</v>
      </c>
      <c r="MZ458">
        <f t="shared" si="548"/>
        <v>0</v>
      </c>
      <c r="NI458">
        <f t="shared" si="549"/>
        <v>0</v>
      </c>
      <c r="NR458">
        <f t="shared" si="550"/>
        <v>0</v>
      </c>
      <c r="OA458">
        <f t="shared" si="551"/>
        <v>0</v>
      </c>
      <c r="OF458">
        <v>456</v>
      </c>
      <c r="OG458">
        <f>144-(136)</f>
        <v>8</v>
      </c>
      <c r="OH458">
        <f t="shared" si="568"/>
        <v>0.58511419340000437</v>
      </c>
      <c r="OI458">
        <f t="shared" si="569"/>
        <v>0</v>
      </c>
      <c r="OJ458">
        <f t="shared" si="552"/>
        <v>64</v>
      </c>
      <c r="OO458">
        <v>456</v>
      </c>
      <c r="OP458">
        <v>0</v>
      </c>
      <c r="OQ458">
        <f t="shared" si="570"/>
        <v>0.60446406841706513</v>
      </c>
      <c r="OR458">
        <f t="shared" si="571"/>
        <v>0</v>
      </c>
      <c r="OS458">
        <f t="shared" si="553"/>
        <v>0</v>
      </c>
      <c r="PB458">
        <f t="shared" si="554"/>
        <v>0</v>
      </c>
      <c r="PK458">
        <f t="shared" si="555"/>
        <v>0</v>
      </c>
      <c r="QC458">
        <f t="shared" si="556"/>
        <v>0</v>
      </c>
      <c r="QL458">
        <f t="shared" si="557"/>
        <v>0</v>
      </c>
    </row>
    <row r="459" spans="109:454" x14ac:dyDescent="0.25">
      <c r="DE459">
        <v>457</v>
      </c>
      <c r="DF459">
        <v>2250</v>
      </c>
      <c r="DG459">
        <f t="shared" si="558"/>
        <v>1.1847473029450195</v>
      </c>
      <c r="DH459">
        <f t="shared" si="559"/>
        <v>2215.4117622144918</v>
      </c>
      <c r="DI459">
        <f t="shared" si="539"/>
        <v>1196.3461931068591</v>
      </c>
      <c r="IA459">
        <v>457</v>
      </c>
      <c r="IB459">
        <v>0</v>
      </c>
      <c r="IC459">
        <f t="shared" si="560"/>
        <v>0.70097604756430343</v>
      </c>
      <c r="ID459">
        <f t="shared" si="561"/>
        <v>0</v>
      </c>
      <c r="IE459">
        <f t="shared" si="540"/>
        <v>0</v>
      </c>
      <c r="IJ459">
        <v>457</v>
      </c>
      <c r="IK459">
        <v>199.8</v>
      </c>
      <c r="IL459">
        <f t="shared" si="562"/>
        <v>0.63658995909251048</v>
      </c>
      <c r="IM459">
        <f t="shared" si="563"/>
        <v>0</v>
      </c>
      <c r="IN459">
        <f t="shared" si="541"/>
        <v>39920.040000000008</v>
      </c>
      <c r="KT459">
        <v>457</v>
      </c>
      <c r="KU459">
        <v>208.59019607843123</v>
      </c>
      <c r="KV459">
        <f t="shared" si="564"/>
        <v>0.95691851126894856</v>
      </c>
      <c r="KW459">
        <f t="shared" si="565"/>
        <v>0</v>
      </c>
      <c r="KX459">
        <f t="shared" si="542"/>
        <v>43509.869900038386</v>
      </c>
      <c r="LC459">
        <v>457</v>
      </c>
      <c r="LD459">
        <v>4</v>
      </c>
      <c r="LE459">
        <f t="shared" si="566"/>
        <v>0.48921207803966371</v>
      </c>
      <c r="LF459">
        <f t="shared" si="567"/>
        <v>0</v>
      </c>
      <c r="LG459">
        <f t="shared" si="543"/>
        <v>16</v>
      </c>
      <c r="LP459">
        <f t="shared" si="544"/>
        <v>0</v>
      </c>
      <c r="LY459">
        <f t="shared" si="545"/>
        <v>0</v>
      </c>
      <c r="MH459">
        <f t="shared" si="546"/>
        <v>0</v>
      </c>
      <c r="MQ459">
        <f t="shared" si="547"/>
        <v>0</v>
      </c>
      <c r="MZ459">
        <f t="shared" si="548"/>
        <v>0</v>
      </c>
      <c r="NI459">
        <f t="shared" si="549"/>
        <v>0</v>
      </c>
      <c r="NR459">
        <f t="shared" si="550"/>
        <v>0</v>
      </c>
      <c r="OA459">
        <f t="shared" si="551"/>
        <v>0</v>
      </c>
      <c r="OF459">
        <v>457</v>
      </c>
      <c r="OG459">
        <f>124-(136)</f>
        <v>-12</v>
      </c>
      <c r="OH459">
        <f t="shared" si="568"/>
        <v>0.58639733856096921</v>
      </c>
      <c r="OI459">
        <f t="shared" si="569"/>
        <v>0</v>
      </c>
      <c r="OJ459">
        <f t="shared" si="552"/>
        <v>144</v>
      </c>
      <c r="OO459">
        <v>457</v>
      </c>
      <c r="OP459">
        <v>0</v>
      </c>
      <c r="OQ459">
        <f t="shared" si="570"/>
        <v>0.60578964751447095</v>
      </c>
      <c r="OR459">
        <f t="shared" si="571"/>
        <v>0</v>
      </c>
      <c r="OS459">
        <f t="shared" si="553"/>
        <v>0</v>
      </c>
      <c r="PB459">
        <f t="shared" si="554"/>
        <v>0</v>
      </c>
      <c r="PK459">
        <f t="shared" si="555"/>
        <v>0</v>
      </c>
      <c r="QC459">
        <f t="shared" si="556"/>
        <v>0</v>
      </c>
      <c r="QL459">
        <f t="shared" si="557"/>
        <v>0</v>
      </c>
    </row>
    <row r="460" spans="109:454" x14ac:dyDescent="0.25">
      <c r="DE460">
        <v>458</v>
      </c>
      <c r="DF460">
        <v>2270</v>
      </c>
      <c r="DG460">
        <f t="shared" si="558"/>
        <v>1.1873397478092318</v>
      </c>
      <c r="DH460">
        <f t="shared" si="559"/>
        <v>2246.4992679778516</v>
      </c>
      <c r="DI460">
        <f t="shared" si="539"/>
        <v>552.28440557683314</v>
      </c>
      <c r="IA460">
        <v>458</v>
      </c>
      <c r="IB460">
        <v>0</v>
      </c>
      <c r="IC460">
        <f t="shared" si="560"/>
        <v>0.70250991200098678</v>
      </c>
      <c r="ID460">
        <f t="shared" si="561"/>
        <v>0</v>
      </c>
      <c r="IE460">
        <f t="shared" si="540"/>
        <v>0</v>
      </c>
      <c r="IJ460">
        <v>458</v>
      </c>
      <c r="IK460">
        <v>-4.1000000000000085</v>
      </c>
      <c r="IL460">
        <f t="shared" si="562"/>
        <v>0.63798293493297553</v>
      </c>
      <c r="IM460">
        <f t="shared" si="563"/>
        <v>0</v>
      </c>
      <c r="IN460">
        <f t="shared" si="541"/>
        <v>16.81000000000007</v>
      </c>
      <c r="KT460">
        <v>458</v>
      </c>
      <c r="KU460">
        <v>221.59019607843123</v>
      </c>
      <c r="KV460">
        <f t="shared" si="564"/>
        <v>0.95901242486034677</v>
      </c>
      <c r="KW460">
        <f t="shared" si="565"/>
        <v>0</v>
      </c>
      <c r="KX460">
        <f t="shared" si="542"/>
        <v>49102.214998077601</v>
      </c>
      <c r="LC460">
        <v>458</v>
      </c>
      <c r="LD460">
        <v>0</v>
      </c>
      <c r="LE460">
        <f t="shared" si="566"/>
        <v>0.49028256398723408</v>
      </c>
      <c r="LF460">
        <f t="shared" si="567"/>
        <v>0</v>
      </c>
      <c r="LG460">
        <f t="shared" si="543"/>
        <v>0</v>
      </c>
      <c r="LP460">
        <f t="shared" si="544"/>
        <v>0</v>
      </c>
      <c r="LY460">
        <f t="shared" si="545"/>
        <v>0</v>
      </c>
      <c r="MH460">
        <f t="shared" si="546"/>
        <v>0</v>
      </c>
      <c r="MQ460">
        <f t="shared" si="547"/>
        <v>0</v>
      </c>
      <c r="MZ460">
        <f t="shared" si="548"/>
        <v>0</v>
      </c>
      <c r="NI460">
        <f t="shared" si="549"/>
        <v>0</v>
      </c>
      <c r="NR460">
        <f t="shared" si="550"/>
        <v>0</v>
      </c>
      <c r="OA460">
        <f t="shared" si="551"/>
        <v>0</v>
      </c>
      <c r="OF460">
        <v>458</v>
      </c>
      <c r="OG460">
        <f>136-(136)</f>
        <v>0</v>
      </c>
      <c r="OH460">
        <f t="shared" si="568"/>
        <v>0.58768048372193415</v>
      </c>
      <c r="OI460">
        <f t="shared" si="569"/>
        <v>0</v>
      </c>
      <c r="OJ460">
        <f t="shared" si="552"/>
        <v>0</v>
      </c>
      <c r="OO460">
        <v>458</v>
      </c>
      <c r="OP460">
        <v>0</v>
      </c>
      <c r="OQ460">
        <f t="shared" si="570"/>
        <v>0.60711522661187678</v>
      </c>
      <c r="OR460">
        <f t="shared" si="571"/>
        <v>0</v>
      </c>
      <c r="OS460">
        <f t="shared" si="553"/>
        <v>0</v>
      </c>
      <c r="PB460">
        <f t="shared" si="554"/>
        <v>0</v>
      </c>
      <c r="PK460">
        <f t="shared" si="555"/>
        <v>0</v>
      </c>
      <c r="QC460">
        <f t="shared" si="556"/>
        <v>0</v>
      </c>
      <c r="QL460">
        <f t="shared" si="557"/>
        <v>0</v>
      </c>
    </row>
    <row r="461" spans="109:454" x14ac:dyDescent="0.25">
      <c r="DE461">
        <v>459</v>
      </c>
      <c r="DF461">
        <v>2300</v>
      </c>
      <c r="DG461">
        <f t="shared" si="558"/>
        <v>1.1899321926734441</v>
      </c>
      <c r="DH461">
        <f t="shared" si="559"/>
        <v>2277.5867737412113</v>
      </c>
      <c r="DI461">
        <f t="shared" si="539"/>
        <v>502.35271132765325</v>
      </c>
      <c r="IA461">
        <v>459</v>
      </c>
      <c r="IB461">
        <v>0</v>
      </c>
      <c r="IC461">
        <f t="shared" si="560"/>
        <v>0.70404377643767013</v>
      </c>
      <c r="ID461">
        <f t="shared" si="561"/>
        <v>0</v>
      </c>
      <c r="IE461">
        <f t="shared" si="540"/>
        <v>0</v>
      </c>
      <c r="IJ461">
        <v>459</v>
      </c>
      <c r="IK461">
        <v>15.599999999999994</v>
      </c>
      <c r="IL461">
        <f t="shared" si="562"/>
        <v>0.63937591077344047</v>
      </c>
      <c r="IM461">
        <f t="shared" si="563"/>
        <v>0</v>
      </c>
      <c r="IN461">
        <f t="shared" si="541"/>
        <v>243.35999999999981</v>
      </c>
      <c r="KT461">
        <v>459</v>
      </c>
      <c r="KU461">
        <v>362.59019607843123</v>
      </c>
      <c r="KV461">
        <f t="shared" si="564"/>
        <v>0.96110633845174487</v>
      </c>
      <c r="KW461">
        <f t="shared" si="565"/>
        <v>0</v>
      </c>
      <c r="KX461">
        <f t="shared" si="542"/>
        <v>131471.65029219521</v>
      </c>
      <c r="LC461">
        <v>459</v>
      </c>
      <c r="LD461">
        <v>8</v>
      </c>
      <c r="LE461">
        <f t="shared" si="566"/>
        <v>0.49135304993480444</v>
      </c>
      <c r="LF461">
        <f t="shared" si="567"/>
        <v>0</v>
      </c>
      <c r="LG461">
        <f t="shared" si="543"/>
        <v>64</v>
      </c>
      <c r="LP461">
        <f t="shared" si="544"/>
        <v>0</v>
      </c>
      <c r="LY461">
        <f t="shared" si="545"/>
        <v>0</v>
      </c>
      <c r="MH461">
        <f t="shared" si="546"/>
        <v>0</v>
      </c>
      <c r="MQ461">
        <f t="shared" si="547"/>
        <v>0</v>
      </c>
      <c r="MZ461">
        <f t="shared" si="548"/>
        <v>0</v>
      </c>
      <c r="NI461">
        <f t="shared" si="549"/>
        <v>0</v>
      </c>
      <c r="NR461">
        <f t="shared" si="550"/>
        <v>0</v>
      </c>
      <c r="OA461">
        <f t="shared" si="551"/>
        <v>0</v>
      </c>
      <c r="OF461">
        <v>459</v>
      </c>
      <c r="OG461">
        <f>72.1-(136)</f>
        <v>-63.900000000000006</v>
      </c>
      <c r="OH461">
        <f t="shared" si="568"/>
        <v>0.5889636288828991</v>
      </c>
      <c r="OI461">
        <f t="shared" si="569"/>
        <v>0</v>
      </c>
      <c r="OJ461">
        <f t="shared" si="552"/>
        <v>4083.2100000000009</v>
      </c>
      <c r="OO461">
        <v>459</v>
      </c>
      <c r="OP461">
        <v>0</v>
      </c>
      <c r="OQ461">
        <f t="shared" si="570"/>
        <v>0.60844080570928261</v>
      </c>
      <c r="OR461">
        <f t="shared" si="571"/>
        <v>0</v>
      </c>
      <c r="OS461">
        <f t="shared" si="553"/>
        <v>0</v>
      </c>
      <c r="PB461">
        <f t="shared" si="554"/>
        <v>0</v>
      </c>
      <c r="PK461">
        <f t="shared" si="555"/>
        <v>0</v>
      </c>
      <c r="QC461">
        <f t="shared" si="556"/>
        <v>0</v>
      </c>
      <c r="QL461">
        <f t="shared" si="557"/>
        <v>0</v>
      </c>
    </row>
    <row r="462" spans="109:454" x14ac:dyDescent="0.25">
      <c r="DE462">
        <v>460</v>
      </c>
      <c r="DF462">
        <v>2340</v>
      </c>
      <c r="DG462">
        <f t="shared" si="558"/>
        <v>1.1925246375376564</v>
      </c>
      <c r="DH462">
        <f t="shared" si="559"/>
        <v>2308.6742795045711</v>
      </c>
      <c r="DI462">
        <f t="shared" si="539"/>
        <v>981.30076455773224</v>
      </c>
      <c r="IA462">
        <v>460</v>
      </c>
      <c r="IB462">
        <v>0</v>
      </c>
      <c r="IC462">
        <f t="shared" si="560"/>
        <v>0.7055776408743536</v>
      </c>
      <c r="ID462">
        <f t="shared" si="561"/>
        <v>0</v>
      </c>
      <c r="IE462">
        <f t="shared" si="540"/>
        <v>0</v>
      </c>
      <c r="IJ462">
        <v>460</v>
      </c>
      <c r="IK462">
        <v>35.799999999999997</v>
      </c>
      <c r="IL462">
        <f t="shared" si="562"/>
        <v>0.64076888661390552</v>
      </c>
      <c r="IM462">
        <f t="shared" si="563"/>
        <v>0</v>
      </c>
      <c r="IN462">
        <f t="shared" si="541"/>
        <v>1281.6399999999999</v>
      </c>
      <c r="KT462">
        <v>460</v>
      </c>
      <c r="KU462">
        <v>445.59019607843123</v>
      </c>
      <c r="KV462">
        <f t="shared" si="564"/>
        <v>0.96320025204314297</v>
      </c>
      <c r="KW462">
        <f t="shared" si="565"/>
        <v>0</v>
      </c>
      <c r="KX462">
        <f t="shared" si="542"/>
        <v>198550.62284121479</v>
      </c>
      <c r="LC462">
        <v>460</v>
      </c>
      <c r="LD462">
        <v>16</v>
      </c>
      <c r="LE462">
        <f t="shared" si="566"/>
        <v>0.49242353588237486</v>
      </c>
      <c r="LF462">
        <f t="shared" si="567"/>
        <v>0</v>
      </c>
      <c r="LG462">
        <f t="shared" si="543"/>
        <v>256</v>
      </c>
      <c r="LP462">
        <f t="shared" si="544"/>
        <v>0</v>
      </c>
      <c r="LY462">
        <f t="shared" si="545"/>
        <v>0</v>
      </c>
      <c r="MH462">
        <f t="shared" si="546"/>
        <v>0</v>
      </c>
      <c r="MQ462">
        <f t="shared" si="547"/>
        <v>0</v>
      </c>
      <c r="MZ462">
        <f t="shared" si="548"/>
        <v>0</v>
      </c>
      <c r="NI462">
        <f t="shared" si="549"/>
        <v>0</v>
      </c>
      <c r="NR462">
        <f t="shared" si="550"/>
        <v>0</v>
      </c>
      <c r="OA462">
        <f t="shared" si="551"/>
        <v>0</v>
      </c>
      <c r="OF462">
        <v>460</v>
      </c>
      <c r="OG462">
        <f>28.1-(136)</f>
        <v>-107.9</v>
      </c>
      <c r="OH462">
        <f t="shared" si="568"/>
        <v>0.59024677404386405</v>
      </c>
      <c r="OI462">
        <f t="shared" si="569"/>
        <v>0</v>
      </c>
      <c r="OJ462">
        <f t="shared" si="552"/>
        <v>11642.410000000002</v>
      </c>
      <c r="OO462">
        <v>460</v>
      </c>
      <c r="OP462">
        <v>0</v>
      </c>
      <c r="OQ462">
        <f t="shared" si="570"/>
        <v>0.60976638480668843</v>
      </c>
      <c r="OR462">
        <f t="shared" si="571"/>
        <v>0</v>
      </c>
      <c r="OS462">
        <f t="shared" si="553"/>
        <v>0</v>
      </c>
      <c r="PB462">
        <f t="shared" si="554"/>
        <v>0</v>
      </c>
      <c r="PK462">
        <f t="shared" si="555"/>
        <v>0</v>
      </c>
      <c r="QC462">
        <f t="shared" si="556"/>
        <v>0</v>
      </c>
      <c r="QL462">
        <f t="shared" si="557"/>
        <v>0</v>
      </c>
    </row>
    <row r="463" spans="109:454" x14ac:dyDescent="0.25">
      <c r="DE463">
        <v>461</v>
      </c>
      <c r="DF463">
        <v>2370</v>
      </c>
      <c r="DG463">
        <f t="shared" si="558"/>
        <v>1.1951170824018686</v>
      </c>
      <c r="DH463">
        <f t="shared" si="559"/>
        <v>2339.7617852679309</v>
      </c>
      <c r="DI463">
        <f t="shared" si="539"/>
        <v>914.34963018271969</v>
      </c>
      <c r="IA463">
        <v>461</v>
      </c>
      <c r="IB463">
        <v>0</v>
      </c>
      <c r="IC463">
        <f t="shared" si="560"/>
        <v>0.70711150531103695</v>
      </c>
      <c r="ID463">
        <f t="shared" si="561"/>
        <v>0</v>
      </c>
      <c r="IE463">
        <f t="shared" si="540"/>
        <v>0</v>
      </c>
      <c r="IJ463">
        <v>461</v>
      </c>
      <c r="IK463">
        <v>152.80000000000001</v>
      </c>
      <c r="IL463">
        <f t="shared" si="562"/>
        <v>0.64216186245437057</v>
      </c>
      <c r="IM463">
        <f t="shared" si="563"/>
        <v>0</v>
      </c>
      <c r="IN463">
        <f t="shared" si="541"/>
        <v>23347.840000000004</v>
      </c>
      <c r="KT463">
        <v>461</v>
      </c>
      <c r="KU463">
        <v>529.59019607843118</v>
      </c>
      <c r="KV463">
        <f t="shared" si="564"/>
        <v>0.96529416563454118</v>
      </c>
      <c r="KW463">
        <f t="shared" si="565"/>
        <v>0</v>
      </c>
      <c r="KX463">
        <f t="shared" si="542"/>
        <v>280465.7757823912</v>
      </c>
      <c r="LC463">
        <v>461</v>
      </c>
      <c r="LD463">
        <v>13</v>
      </c>
      <c r="LE463">
        <f t="shared" si="566"/>
        <v>0.49349402182994523</v>
      </c>
      <c r="LF463">
        <f t="shared" si="567"/>
        <v>0</v>
      </c>
      <c r="LG463">
        <f t="shared" si="543"/>
        <v>169</v>
      </c>
      <c r="LP463">
        <f t="shared" si="544"/>
        <v>0</v>
      </c>
      <c r="LY463">
        <f t="shared" si="545"/>
        <v>0</v>
      </c>
      <c r="MH463">
        <f t="shared" si="546"/>
        <v>0</v>
      </c>
      <c r="MQ463">
        <f t="shared" si="547"/>
        <v>0</v>
      </c>
      <c r="MZ463">
        <f t="shared" si="548"/>
        <v>0</v>
      </c>
      <c r="NI463">
        <f t="shared" si="549"/>
        <v>0</v>
      </c>
      <c r="NR463">
        <f t="shared" si="550"/>
        <v>0</v>
      </c>
      <c r="OA463">
        <f t="shared" si="551"/>
        <v>0</v>
      </c>
      <c r="OF463">
        <v>461</v>
      </c>
      <c r="OG463">
        <f>120-(136)</f>
        <v>-16</v>
      </c>
      <c r="OH463">
        <f t="shared" si="568"/>
        <v>0.59152991920482889</v>
      </c>
      <c r="OI463">
        <f t="shared" si="569"/>
        <v>0</v>
      </c>
      <c r="OJ463">
        <f t="shared" si="552"/>
        <v>256</v>
      </c>
      <c r="OO463">
        <v>461</v>
      </c>
      <c r="OP463">
        <v>0</v>
      </c>
      <c r="OQ463">
        <f t="shared" si="570"/>
        <v>0.61109196390409437</v>
      </c>
      <c r="OR463">
        <f t="shared" si="571"/>
        <v>0</v>
      </c>
      <c r="OS463">
        <f t="shared" si="553"/>
        <v>0</v>
      </c>
      <c r="PB463">
        <f t="shared" si="554"/>
        <v>0</v>
      </c>
      <c r="PK463">
        <f t="shared" si="555"/>
        <v>0</v>
      </c>
      <c r="QC463">
        <f t="shared" si="556"/>
        <v>0</v>
      </c>
      <c r="QL463">
        <f t="shared" si="557"/>
        <v>0</v>
      </c>
    </row>
    <row r="464" spans="109:454" x14ac:dyDescent="0.25">
      <c r="DE464">
        <v>462</v>
      </c>
      <c r="DF464">
        <v>2420</v>
      </c>
      <c r="DG464">
        <f t="shared" si="558"/>
        <v>1.1977095272660809</v>
      </c>
      <c r="DH464">
        <f t="shared" si="559"/>
        <v>2370.8492910312907</v>
      </c>
      <c r="DI464">
        <f t="shared" si="539"/>
        <v>2415.7921921267603</v>
      </c>
      <c r="IA464">
        <v>462</v>
      </c>
      <c r="IB464">
        <v>8</v>
      </c>
      <c r="IC464">
        <f t="shared" si="560"/>
        <v>0.7086453697477203</v>
      </c>
      <c r="ID464">
        <f t="shared" si="561"/>
        <v>0</v>
      </c>
      <c r="IE464">
        <f t="shared" si="540"/>
        <v>64</v>
      </c>
      <c r="IJ464">
        <v>462</v>
      </c>
      <c r="IK464">
        <v>8</v>
      </c>
      <c r="IL464">
        <f t="shared" si="562"/>
        <v>0.64355483829483551</v>
      </c>
      <c r="IM464">
        <f t="shared" si="563"/>
        <v>0</v>
      </c>
      <c r="IN464">
        <f t="shared" si="541"/>
        <v>64</v>
      </c>
      <c r="KT464">
        <v>462</v>
      </c>
      <c r="KU464">
        <v>312.59019607843123</v>
      </c>
      <c r="KV464">
        <f t="shared" si="564"/>
        <v>0.96738807922593928</v>
      </c>
      <c r="KW464">
        <f t="shared" si="565"/>
        <v>0</v>
      </c>
      <c r="KX464">
        <f t="shared" si="542"/>
        <v>97712.630684352087</v>
      </c>
      <c r="LC464">
        <v>462</v>
      </c>
      <c r="LD464">
        <v>4</v>
      </c>
      <c r="LE464">
        <f t="shared" si="566"/>
        <v>0.49456450777751559</v>
      </c>
      <c r="LF464">
        <f t="shared" si="567"/>
        <v>0</v>
      </c>
      <c r="LG464">
        <f t="shared" si="543"/>
        <v>16</v>
      </c>
      <c r="LP464">
        <f t="shared" si="544"/>
        <v>0</v>
      </c>
      <c r="LY464">
        <f t="shared" si="545"/>
        <v>0</v>
      </c>
      <c r="MH464">
        <f t="shared" si="546"/>
        <v>0</v>
      </c>
      <c r="MQ464">
        <f t="shared" si="547"/>
        <v>0</v>
      </c>
      <c r="MZ464">
        <f t="shared" si="548"/>
        <v>0</v>
      </c>
      <c r="NI464">
        <f t="shared" si="549"/>
        <v>0</v>
      </c>
      <c r="NR464">
        <f t="shared" si="550"/>
        <v>0</v>
      </c>
      <c r="OA464">
        <f t="shared" si="551"/>
        <v>0</v>
      </c>
      <c r="OF464">
        <v>462</v>
      </c>
      <c r="OG464">
        <f>120-(136)</f>
        <v>-16</v>
      </c>
      <c r="OH464">
        <f t="shared" si="568"/>
        <v>0.59281306436579384</v>
      </c>
      <c r="OI464">
        <f t="shared" si="569"/>
        <v>0</v>
      </c>
      <c r="OJ464">
        <f t="shared" si="552"/>
        <v>256</v>
      </c>
      <c r="OO464">
        <v>462</v>
      </c>
      <c r="OP464">
        <v>0</v>
      </c>
      <c r="OQ464">
        <f t="shared" si="570"/>
        <v>0.6124175430015002</v>
      </c>
      <c r="OR464">
        <f t="shared" si="571"/>
        <v>0</v>
      </c>
      <c r="OS464">
        <f t="shared" si="553"/>
        <v>0</v>
      </c>
      <c r="PB464">
        <f t="shared" si="554"/>
        <v>0</v>
      </c>
      <c r="PK464">
        <f t="shared" si="555"/>
        <v>0</v>
      </c>
      <c r="QC464">
        <f t="shared" si="556"/>
        <v>0</v>
      </c>
      <c r="QL464">
        <f t="shared" si="557"/>
        <v>0</v>
      </c>
    </row>
    <row r="465" spans="109:454" x14ac:dyDescent="0.25">
      <c r="DE465">
        <v>463</v>
      </c>
      <c r="DF465">
        <v>2470</v>
      </c>
      <c r="DG465">
        <f t="shared" si="558"/>
        <v>1.2003019721302932</v>
      </c>
      <c r="DH465">
        <f t="shared" si="559"/>
        <v>2401.9367967946509</v>
      </c>
      <c r="DI465">
        <f t="shared" si="539"/>
        <v>4632.5996305726376</v>
      </c>
      <c r="IA465">
        <v>463</v>
      </c>
      <c r="IB465">
        <v>4</v>
      </c>
      <c r="IC465">
        <f t="shared" si="560"/>
        <v>0.71017923418440365</v>
      </c>
      <c r="ID465">
        <f t="shared" si="561"/>
        <v>0</v>
      </c>
      <c r="IE465">
        <f t="shared" si="540"/>
        <v>16</v>
      </c>
      <c r="IJ465">
        <v>463</v>
      </c>
      <c r="IK465">
        <v>0</v>
      </c>
      <c r="IL465">
        <f t="shared" si="562"/>
        <v>0.64494781413530056</v>
      </c>
      <c r="IM465">
        <f t="shared" si="563"/>
        <v>0</v>
      </c>
      <c r="IN465">
        <f t="shared" si="541"/>
        <v>0</v>
      </c>
      <c r="KT465">
        <v>463</v>
      </c>
      <c r="KU465">
        <v>322.59019607843123</v>
      </c>
      <c r="KV465">
        <f t="shared" si="564"/>
        <v>0.96948199281733738</v>
      </c>
      <c r="KW465">
        <f t="shared" si="565"/>
        <v>0</v>
      </c>
      <c r="KX465">
        <f t="shared" si="542"/>
        <v>104064.43460592072</v>
      </c>
      <c r="LC465">
        <v>463</v>
      </c>
      <c r="LD465">
        <v>8</v>
      </c>
      <c r="LE465">
        <f t="shared" si="566"/>
        <v>0.49563499372508596</v>
      </c>
      <c r="LF465">
        <f t="shared" si="567"/>
        <v>0</v>
      </c>
      <c r="LG465">
        <f t="shared" si="543"/>
        <v>64</v>
      </c>
      <c r="LP465">
        <f t="shared" si="544"/>
        <v>0</v>
      </c>
      <c r="LY465">
        <f t="shared" si="545"/>
        <v>0</v>
      </c>
      <c r="MH465">
        <f t="shared" si="546"/>
        <v>0</v>
      </c>
      <c r="MQ465">
        <f t="shared" si="547"/>
        <v>0</v>
      </c>
      <c r="MZ465">
        <f t="shared" si="548"/>
        <v>0</v>
      </c>
      <c r="NI465">
        <f t="shared" si="549"/>
        <v>0</v>
      </c>
      <c r="NR465">
        <f t="shared" si="550"/>
        <v>0</v>
      </c>
      <c r="OA465">
        <f t="shared" si="551"/>
        <v>0</v>
      </c>
      <c r="OF465">
        <v>463</v>
      </c>
      <c r="OG465">
        <f>124-(136)</f>
        <v>-12</v>
      </c>
      <c r="OH465">
        <f t="shared" si="568"/>
        <v>0.59409620952675879</v>
      </c>
      <c r="OI465">
        <f t="shared" si="569"/>
        <v>0</v>
      </c>
      <c r="OJ465">
        <f t="shared" si="552"/>
        <v>144</v>
      </c>
      <c r="OO465">
        <v>463</v>
      </c>
      <c r="OP465">
        <v>0</v>
      </c>
      <c r="OQ465">
        <f t="shared" si="570"/>
        <v>0.61374312209890602</v>
      </c>
      <c r="OR465">
        <f t="shared" si="571"/>
        <v>0</v>
      </c>
      <c r="OS465">
        <f t="shared" si="553"/>
        <v>0</v>
      </c>
      <c r="PB465">
        <f t="shared" si="554"/>
        <v>0</v>
      </c>
      <c r="PK465">
        <f t="shared" si="555"/>
        <v>0</v>
      </c>
      <c r="QC465">
        <f t="shared" si="556"/>
        <v>0</v>
      </c>
      <c r="QL465">
        <f t="shared" si="557"/>
        <v>0</v>
      </c>
    </row>
    <row r="466" spans="109:454" x14ac:dyDescent="0.25">
      <c r="DE466">
        <v>464</v>
      </c>
      <c r="DF466">
        <v>2520</v>
      </c>
      <c r="DG466">
        <f t="shared" si="558"/>
        <v>1.2028944169945057</v>
      </c>
      <c r="DH466">
        <f t="shared" si="559"/>
        <v>2433.0243025580107</v>
      </c>
      <c r="DI466">
        <f t="shared" si="539"/>
        <v>7564.7719455204588</v>
      </c>
      <c r="IA466">
        <v>464</v>
      </c>
      <c r="IB466">
        <v>4</v>
      </c>
      <c r="IC466">
        <f t="shared" si="560"/>
        <v>0.71171309862108711</v>
      </c>
      <c r="ID466">
        <f t="shared" si="561"/>
        <v>0</v>
      </c>
      <c r="IE466">
        <f t="shared" si="540"/>
        <v>16</v>
      </c>
      <c r="IJ466">
        <v>464</v>
      </c>
      <c r="IK466">
        <v>8</v>
      </c>
      <c r="IL466">
        <f t="shared" si="562"/>
        <v>0.64634078997576561</v>
      </c>
      <c r="IM466">
        <f t="shared" si="563"/>
        <v>0</v>
      </c>
      <c r="IN466">
        <f t="shared" si="541"/>
        <v>64</v>
      </c>
      <c r="KT466">
        <v>464</v>
      </c>
      <c r="KU466">
        <v>412.59019607843123</v>
      </c>
      <c r="KV466">
        <f t="shared" si="564"/>
        <v>0.97157590640873559</v>
      </c>
      <c r="KW466">
        <f t="shared" si="565"/>
        <v>0</v>
      </c>
      <c r="KX466">
        <f t="shared" si="542"/>
        <v>170230.66990003834</v>
      </c>
      <c r="LC466">
        <v>464</v>
      </c>
      <c r="LD466">
        <v>8</v>
      </c>
      <c r="LE466">
        <f t="shared" si="566"/>
        <v>0.49670547967265638</v>
      </c>
      <c r="LF466">
        <f t="shared" si="567"/>
        <v>0</v>
      </c>
      <c r="LG466">
        <f t="shared" si="543"/>
        <v>64</v>
      </c>
      <c r="LP466">
        <f t="shared" si="544"/>
        <v>0</v>
      </c>
      <c r="LY466">
        <f t="shared" si="545"/>
        <v>0</v>
      </c>
      <c r="MH466">
        <f t="shared" si="546"/>
        <v>0</v>
      </c>
      <c r="MQ466">
        <f t="shared" si="547"/>
        <v>0</v>
      </c>
      <c r="MZ466">
        <f t="shared" si="548"/>
        <v>0</v>
      </c>
      <c r="NI466">
        <f t="shared" si="549"/>
        <v>0</v>
      </c>
      <c r="NR466">
        <f t="shared" si="550"/>
        <v>0</v>
      </c>
      <c r="OA466">
        <f t="shared" si="551"/>
        <v>0</v>
      </c>
      <c r="OF466">
        <v>464</v>
      </c>
      <c r="OG466">
        <f>136-(136)</f>
        <v>0</v>
      </c>
      <c r="OH466">
        <f t="shared" si="568"/>
        <v>0.59537935468772374</v>
      </c>
      <c r="OI466">
        <f t="shared" si="569"/>
        <v>0</v>
      </c>
      <c r="OJ466">
        <f t="shared" si="552"/>
        <v>0</v>
      </c>
      <c r="OO466">
        <v>464</v>
      </c>
      <c r="OP466">
        <v>0</v>
      </c>
      <c r="OQ466">
        <f t="shared" si="570"/>
        <v>0.61506870119631185</v>
      </c>
      <c r="OR466">
        <f t="shared" si="571"/>
        <v>0</v>
      </c>
      <c r="OS466">
        <f t="shared" si="553"/>
        <v>0</v>
      </c>
      <c r="PB466">
        <f t="shared" si="554"/>
        <v>0</v>
      </c>
      <c r="PK466">
        <f t="shared" si="555"/>
        <v>0</v>
      </c>
      <c r="QC466">
        <f t="shared" si="556"/>
        <v>0</v>
      </c>
      <c r="QL466">
        <f t="shared" si="557"/>
        <v>0</v>
      </c>
    </row>
    <row r="467" spans="109:454" x14ac:dyDescent="0.25">
      <c r="DE467">
        <v>465</v>
      </c>
      <c r="DF467">
        <v>2560</v>
      </c>
      <c r="DG467">
        <f t="shared" si="558"/>
        <v>1.205486861858718</v>
      </c>
      <c r="DH467">
        <f t="shared" si="559"/>
        <v>2464.1118083213705</v>
      </c>
      <c r="DI467">
        <f t="shared" si="539"/>
        <v>9194.5453033975882</v>
      </c>
      <c r="IA467">
        <v>465</v>
      </c>
      <c r="IB467">
        <v>0</v>
      </c>
      <c r="IC467">
        <f t="shared" si="560"/>
        <v>0.71324696305777047</v>
      </c>
      <c r="ID467">
        <f t="shared" si="561"/>
        <v>0</v>
      </c>
      <c r="IE467">
        <f t="shared" si="540"/>
        <v>0</v>
      </c>
      <c r="IJ467">
        <v>465</v>
      </c>
      <c r="IK467">
        <v>31.799999999999997</v>
      </c>
      <c r="IL467">
        <f t="shared" si="562"/>
        <v>0.64773376581623054</v>
      </c>
      <c r="IM467">
        <f t="shared" si="563"/>
        <v>0</v>
      </c>
      <c r="IN467">
        <f t="shared" si="541"/>
        <v>1011.2399999999998</v>
      </c>
      <c r="KT467">
        <v>465</v>
      </c>
      <c r="KU467">
        <v>435.59019607843123</v>
      </c>
      <c r="KV467">
        <f t="shared" si="564"/>
        <v>0.97366982000013369</v>
      </c>
      <c r="KW467">
        <f t="shared" si="565"/>
        <v>0</v>
      </c>
      <c r="KX467">
        <f t="shared" si="542"/>
        <v>189738.81891964618</v>
      </c>
      <c r="LC467">
        <v>465</v>
      </c>
      <c r="LD467">
        <v>8</v>
      </c>
      <c r="LE467">
        <f t="shared" si="566"/>
        <v>0.49777596562022675</v>
      </c>
      <c r="LF467">
        <f t="shared" si="567"/>
        <v>0</v>
      </c>
      <c r="LG467">
        <f t="shared" si="543"/>
        <v>64</v>
      </c>
      <c r="LP467">
        <f t="shared" si="544"/>
        <v>0</v>
      </c>
      <c r="LY467">
        <f t="shared" si="545"/>
        <v>0</v>
      </c>
      <c r="MH467">
        <f t="shared" si="546"/>
        <v>0</v>
      </c>
      <c r="MQ467">
        <f t="shared" si="547"/>
        <v>0</v>
      </c>
      <c r="MZ467">
        <f t="shared" si="548"/>
        <v>0</v>
      </c>
      <c r="NI467">
        <f t="shared" si="549"/>
        <v>0</v>
      </c>
      <c r="NR467">
        <f t="shared" si="550"/>
        <v>0</v>
      </c>
      <c r="OA467">
        <f t="shared" si="551"/>
        <v>0</v>
      </c>
      <c r="OF467">
        <v>465</v>
      </c>
      <c r="OG467">
        <f>124-(136)</f>
        <v>-12</v>
      </c>
      <c r="OH467">
        <f t="shared" si="568"/>
        <v>0.59666249984868869</v>
      </c>
      <c r="OI467">
        <f t="shared" si="569"/>
        <v>0</v>
      </c>
      <c r="OJ467">
        <f t="shared" si="552"/>
        <v>144</v>
      </c>
      <c r="OO467">
        <v>465</v>
      </c>
      <c r="OP467">
        <v>0</v>
      </c>
      <c r="OQ467">
        <f t="shared" si="570"/>
        <v>0.61639428029371768</v>
      </c>
      <c r="OR467">
        <f t="shared" si="571"/>
        <v>0</v>
      </c>
      <c r="OS467">
        <f t="shared" si="553"/>
        <v>0</v>
      </c>
      <c r="PB467">
        <f t="shared" si="554"/>
        <v>0</v>
      </c>
      <c r="PK467">
        <f t="shared" si="555"/>
        <v>0</v>
      </c>
      <c r="QC467">
        <f t="shared" si="556"/>
        <v>0</v>
      </c>
      <c r="QL467">
        <f t="shared" si="557"/>
        <v>0</v>
      </c>
    </row>
    <row r="468" spans="109:454" x14ac:dyDescent="0.25">
      <c r="DE468">
        <v>466</v>
      </c>
      <c r="DF468">
        <v>2590</v>
      </c>
      <c r="DG468">
        <f t="shared" si="558"/>
        <v>1.2080793067229303</v>
      </c>
      <c r="DH468">
        <f t="shared" si="559"/>
        <v>2495.1993140847303</v>
      </c>
      <c r="DI468">
        <f t="shared" si="539"/>
        <v>8987.170050005614</v>
      </c>
      <c r="IA468">
        <v>466</v>
      </c>
      <c r="IB468">
        <v>0</v>
      </c>
      <c r="IC468">
        <f t="shared" si="560"/>
        <v>0.71478082749445382</v>
      </c>
      <c r="ID468">
        <f t="shared" si="561"/>
        <v>0</v>
      </c>
      <c r="IE468">
        <f t="shared" si="540"/>
        <v>0</v>
      </c>
      <c r="IJ468">
        <v>466</v>
      </c>
      <c r="IK468">
        <v>75.8</v>
      </c>
      <c r="IL468">
        <f t="shared" si="562"/>
        <v>0.64912674165669559</v>
      </c>
      <c r="IM468">
        <f t="shared" si="563"/>
        <v>0</v>
      </c>
      <c r="IN468">
        <f t="shared" si="541"/>
        <v>5745.6399999999994</v>
      </c>
      <c r="KT468">
        <v>466</v>
      </c>
      <c r="KU468">
        <v>395.59019607843123</v>
      </c>
      <c r="KV468">
        <f t="shared" si="564"/>
        <v>0.97576373359153179</v>
      </c>
      <c r="KW468">
        <f t="shared" si="565"/>
        <v>0</v>
      </c>
      <c r="KX468">
        <f t="shared" si="542"/>
        <v>156491.60323337166</v>
      </c>
      <c r="LC468">
        <v>466</v>
      </c>
      <c r="LD468">
        <v>0</v>
      </c>
      <c r="LE468">
        <f t="shared" si="566"/>
        <v>0.49884645156779711</v>
      </c>
      <c r="LF468">
        <f t="shared" si="567"/>
        <v>0</v>
      </c>
      <c r="LG468">
        <f t="shared" si="543"/>
        <v>0</v>
      </c>
      <c r="LP468">
        <f t="shared" si="544"/>
        <v>0</v>
      </c>
      <c r="LY468">
        <f t="shared" si="545"/>
        <v>0</v>
      </c>
      <c r="MH468">
        <f t="shared" si="546"/>
        <v>0</v>
      </c>
      <c r="MQ468">
        <f t="shared" si="547"/>
        <v>0</v>
      </c>
      <c r="MZ468">
        <f t="shared" si="548"/>
        <v>0</v>
      </c>
      <c r="NI468">
        <f t="shared" si="549"/>
        <v>0</v>
      </c>
      <c r="NR468">
        <f t="shared" si="550"/>
        <v>0</v>
      </c>
      <c r="OA468">
        <f t="shared" si="551"/>
        <v>0</v>
      </c>
      <c r="OF468">
        <v>466</v>
      </c>
      <c r="OG468">
        <f>140-(136)</f>
        <v>4</v>
      </c>
      <c r="OH468">
        <f t="shared" si="568"/>
        <v>0.59794564500965353</v>
      </c>
      <c r="OI468">
        <f t="shared" si="569"/>
        <v>0</v>
      </c>
      <c r="OJ468">
        <f t="shared" si="552"/>
        <v>16</v>
      </c>
      <c r="OO468">
        <v>466</v>
      </c>
      <c r="OP468">
        <v>0</v>
      </c>
      <c r="OQ468">
        <f t="shared" si="570"/>
        <v>0.6177198593911235</v>
      </c>
      <c r="OR468">
        <f t="shared" si="571"/>
        <v>0</v>
      </c>
      <c r="OS468">
        <f t="shared" si="553"/>
        <v>0</v>
      </c>
      <c r="PB468">
        <f t="shared" si="554"/>
        <v>0</v>
      </c>
      <c r="PK468">
        <f t="shared" si="555"/>
        <v>0</v>
      </c>
      <c r="QC468">
        <f t="shared" si="556"/>
        <v>0</v>
      </c>
      <c r="QL468">
        <f t="shared" si="557"/>
        <v>0</v>
      </c>
    </row>
    <row r="469" spans="109:454" x14ac:dyDescent="0.25">
      <c r="DE469">
        <v>467</v>
      </c>
      <c r="DF469">
        <v>2620</v>
      </c>
      <c r="DG469">
        <f t="shared" si="558"/>
        <v>1.2106717515871426</v>
      </c>
      <c r="DH469">
        <f t="shared" si="559"/>
        <v>2526.2868198480901</v>
      </c>
      <c r="DI469">
        <f t="shared" si="539"/>
        <v>8782.1601341843216</v>
      </c>
      <c r="IA469">
        <v>467</v>
      </c>
      <c r="IB469">
        <v>0</v>
      </c>
      <c r="IC469">
        <f t="shared" si="560"/>
        <v>0.71631469193113717</v>
      </c>
      <c r="ID469">
        <f t="shared" si="561"/>
        <v>0</v>
      </c>
      <c r="IE469">
        <f t="shared" si="540"/>
        <v>0</v>
      </c>
      <c r="IJ469">
        <v>467</v>
      </c>
      <c r="IK469">
        <v>120.8</v>
      </c>
      <c r="IL469">
        <f t="shared" si="562"/>
        <v>0.65051971749716053</v>
      </c>
      <c r="IM469">
        <f t="shared" si="563"/>
        <v>0</v>
      </c>
      <c r="IN469">
        <f t="shared" si="541"/>
        <v>14592.64</v>
      </c>
      <c r="KT469">
        <v>467</v>
      </c>
      <c r="KU469">
        <v>355.59019607843123</v>
      </c>
      <c r="KV469">
        <f t="shared" si="564"/>
        <v>0.97785764718293</v>
      </c>
      <c r="KW469">
        <f t="shared" si="565"/>
        <v>0</v>
      </c>
      <c r="KX469">
        <f t="shared" si="542"/>
        <v>126444.38754709717</v>
      </c>
      <c r="LC469">
        <v>467</v>
      </c>
      <c r="LD469">
        <v>4</v>
      </c>
      <c r="LE469">
        <f t="shared" si="566"/>
        <v>0.49991693751536753</v>
      </c>
      <c r="LF469">
        <f t="shared" si="567"/>
        <v>0</v>
      </c>
      <c r="LG469">
        <f t="shared" si="543"/>
        <v>16</v>
      </c>
      <c r="LP469">
        <f t="shared" si="544"/>
        <v>0</v>
      </c>
      <c r="LY469">
        <f t="shared" si="545"/>
        <v>0</v>
      </c>
      <c r="MH469">
        <f t="shared" si="546"/>
        <v>0</v>
      </c>
      <c r="MQ469">
        <f t="shared" si="547"/>
        <v>0</v>
      </c>
      <c r="MZ469">
        <f t="shared" si="548"/>
        <v>0</v>
      </c>
      <c r="NI469">
        <f t="shared" si="549"/>
        <v>0</v>
      </c>
      <c r="NR469">
        <f t="shared" si="550"/>
        <v>0</v>
      </c>
      <c r="OA469">
        <f t="shared" si="551"/>
        <v>0</v>
      </c>
      <c r="OF469">
        <v>467</v>
      </c>
      <c r="OG469">
        <f>164-(136)</f>
        <v>28</v>
      </c>
      <c r="OH469">
        <f t="shared" si="568"/>
        <v>0.59922879017061847</v>
      </c>
      <c r="OI469">
        <f t="shared" si="569"/>
        <v>0</v>
      </c>
      <c r="OJ469">
        <f t="shared" si="552"/>
        <v>784</v>
      </c>
      <c r="OO469">
        <v>467</v>
      </c>
      <c r="OP469">
        <v>0</v>
      </c>
      <c r="OQ469">
        <f t="shared" si="570"/>
        <v>0.61904543848852944</v>
      </c>
      <c r="OR469">
        <f t="shared" si="571"/>
        <v>0</v>
      </c>
      <c r="OS469">
        <f t="shared" si="553"/>
        <v>0</v>
      </c>
      <c r="PB469">
        <f t="shared" si="554"/>
        <v>0</v>
      </c>
      <c r="PK469">
        <f t="shared" si="555"/>
        <v>0</v>
      </c>
      <c r="QC469">
        <f t="shared" si="556"/>
        <v>0</v>
      </c>
      <c r="QL469">
        <f t="shared" si="557"/>
        <v>0</v>
      </c>
    </row>
    <row r="470" spans="109:454" x14ac:dyDescent="0.25">
      <c r="DE470">
        <v>468</v>
      </c>
      <c r="DF470">
        <v>2640</v>
      </c>
      <c r="DG470">
        <f t="shared" si="558"/>
        <v>1.2132641964513549</v>
      </c>
      <c r="DH470">
        <f t="shared" si="559"/>
        <v>2557.3743256114499</v>
      </c>
      <c r="DI470">
        <f t="shared" si="539"/>
        <v>6827.0020681627075</v>
      </c>
      <c r="IA470">
        <v>468</v>
      </c>
      <c r="IB470">
        <v>0</v>
      </c>
      <c r="IC470">
        <f t="shared" si="560"/>
        <v>0.71784855636782052</v>
      </c>
      <c r="ID470">
        <f t="shared" si="561"/>
        <v>0</v>
      </c>
      <c r="IE470">
        <f t="shared" si="540"/>
        <v>0</v>
      </c>
      <c r="IJ470">
        <v>468</v>
      </c>
      <c r="IK470">
        <v>-12.100000000000009</v>
      </c>
      <c r="IL470">
        <f t="shared" si="562"/>
        <v>0.65191269333762558</v>
      </c>
      <c r="IM470">
        <f t="shared" si="563"/>
        <v>0</v>
      </c>
      <c r="IN470">
        <f t="shared" si="541"/>
        <v>146.4100000000002</v>
      </c>
      <c r="KT470">
        <v>468</v>
      </c>
      <c r="KU470">
        <v>358.59019607843123</v>
      </c>
      <c r="KV470">
        <f t="shared" si="564"/>
        <v>0.9799515607743281</v>
      </c>
      <c r="KW470">
        <f t="shared" si="565"/>
        <v>0</v>
      </c>
      <c r="KX470">
        <f t="shared" si="542"/>
        <v>128586.92872356776</v>
      </c>
      <c r="LC470">
        <v>468</v>
      </c>
      <c r="LD470">
        <v>4</v>
      </c>
      <c r="LE470">
        <f t="shared" si="566"/>
        <v>0.5009874234629379</v>
      </c>
      <c r="LF470">
        <f t="shared" si="567"/>
        <v>0</v>
      </c>
      <c r="LG470">
        <f t="shared" si="543"/>
        <v>16</v>
      </c>
      <c r="LP470">
        <f t="shared" si="544"/>
        <v>0</v>
      </c>
      <c r="LY470">
        <f t="shared" si="545"/>
        <v>0</v>
      </c>
      <c r="MH470">
        <f t="shared" si="546"/>
        <v>0</v>
      </c>
      <c r="MQ470">
        <f t="shared" si="547"/>
        <v>0</v>
      </c>
      <c r="MZ470">
        <f t="shared" si="548"/>
        <v>0</v>
      </c>
      <c r="NI470">
        <f t="shared" si="549"/>
        <v>0</v>
      </c>
      <c r="NR470">
        <f t="shared" si="550"/>
        <v>0</v>
      </c>
      <c r="OA470">
        <f t="shared" si="551"/>
        <v>0</v>
      </c>
      <c r="OF470">
        <v>468</v>
      </c>
      <c r="OG470">
        <f>120-(136)</f>
        <v>-16</v>
      </c>
      <c r="OH470">
        <f t="shared" si="568"/>
        <v>0.60051193533158342</v>
      </c>
      <c r="OI470">
        <f t="shared" si="569"/>
        <v>0</v>
      </c>
      <c r="OJ470">
        <f t="shared" si="552"/>
        <v>256</v>
      </c>
      <c r="OO470">
        <v>468</v>
      </c>
      <c r="OP470">
        <v>0</v>
      </c>
      <c r="OQ470">
        <f t="shared" si="570"/>
        <v>0.62037101758593527</v>
      </c>
      <c r="OR470">
        <f t="shared" si="571"/>
        <v>0</v>
      </c>
      <c r="OS470">
        <f t="shared" si="553"/>
        <v>0</v>
      </c>
      <c r="PB470">
        <f t="shared" si="554"/>
        <v>0</v>
      </c>
      <c r="PK470">
        <f t="shared" si="555"/>
        <v>0</v>
      </c>
      <c r="QC470">
        <f t="shared" si="556"/>
        <v>0</v>
      </c>
      <c r="QL470">
        <f t="shared" si="557"/>
        <v>0</v>
      </c>
    </row>
    <row r="471" spans="109:454" x14ac:dyDescent="0.25">
      <c r="DE471">
        <v>469</v>
      </c>
      <c r="DF471">
        <v>2670</v>
      </c>
      <c r="DG471">
        <f t="shared" si="558"/>
        <v>1.2158566413155671</v>
      </c>
      <c r="DH471">
        <f t="shared" si="559"/>
        <v>2588.4618313748097</v>
      </c>
      <c r="DI471">
        <f t="shared" si="539"/>
        <v>6648.4729427499742</v>
      </c>
      <c r="IA471">
        <v>469</v>
      </c>
      <c r="IB471">
        <v>0</v>
      </c>
      <c r="IC471">
        <f t="shared" si="560"/>
        <v>0.71938242080450399</v>
      </c>
      <c r="ID471">
        <f t="shared" si="561"/>
        <v>0</v>
      </c>
      <c r="IE471">
        <f t="shared" si="540"/>
        <v>0</v>
      </c>
      <c r="IJ471">
        <v>469</v>
      </c>
      <c r="IK471">
        <v>23.799999999999997</v>
      </c>
      <c r="IL471">
        <f t="shared" si="562"/>
        <v>0.65330566917809063</v>
      </c>
      <c r="IM471">
        <f t="shared" si="563"/>
        <v>0</v>
      </c>
      <c r="IN471">
        <f t="shared" si="541"/>
        <v>566.43999999999983</v>
      </c>
      <c r="KT471">
        <v>469</v>
      </c>
      <c r="KU471">
        <v>375.59019607843123</v>
      </c>
      <c r="KV471">
        <f t="shared" si="564"/>
        <v>0.9820454743657262</v>
      </c>
      <c r="KW471">
        <f t="shared" si="565"/>
        <v>0</v>
      </c>
      <c r="KX471">
        <f t="shared" si="542"/>
        <v>141067.99539023443</v>
      </c>
      <c r="LC471">
        <v>469</v>
      </c>
      <c r="LD471">
        <v>8</v>
      </c>
      <c r="LE471">
        <f t="shared" si="566"/>
        <v>0.50205790941050832</v>
      </c>
      <c r="LF471">
        <f t="shared" si="567"/>
        <v>0</v>
      </c>
      <c r="LG471">
        <f t="shared" si="543"/>
        <v>64</v>
      </c>
      <c r="LP471">
        <f t="shared" si="544"/>
        <v>0</v>
      </c>
      <c r="LY471">
        <f t="shared" si="545"/>
        <v>0</v>
      </c>
      <c r="MH471">
        <f t="shared" si="546"/>
        <v>0</v>
      </c>
      <c r="MQ471">
        <f t="shared" si="547"/>
        <v>0</v>
      </c>
      <c r="MZ471">
        <f t="shared" si="548"/>
        <v>0</v>
      </c>
      <c r="NI471">
        <f t="shared" si="549"/>
        <v>0</v>
      </c>
      <c r="NR471">
        <f t="shared" si="550"/>
        <v>0</v>
      </c>
      <c r="OA471">
        <f t="shared" si="551"/>
        <v>0</v>
      </c>
      <c r="OF471">
        <v>469</v>
      </c>
      <c r="OG471">
        <f>189-(136)</f>
        <v>53</v>
      </c>
      <c r="OH471">
        <f t="shared" si="568"/>
        <v>0.60179508049254837</v>
      </c>
      <c r="OI471">
        <f t="shared" si="569"/>
        <v>0</v>
      </c>
      <c r="OJ471">
        <f t="shared" si="552"/>
        <v>2809</v>
      </c>
      <c r="OO471">
        <v>469</v>
      </c>
      <c r="OP471">
        <v>0</v>
      </c>
      <c r="OQ471">
        <f t="shared" si="570"/>
        <v>0.6216965966833411</v>
      </c>
      <c r="OR471">
        <f t="shared" si="571"/>
        <v>0</v>
      </c>
      <c r="OS471">
        <f t="shared" si="553"/>
        <v>0</v>
      </c>
      <c r="PB471">
        <f t="shared" si="554"/>
        <v>0</v>
      </c>
      <c r="PK471">
        <f t="shared" si="555"/>
        <v>0</v>
      </c>
      <c r="QC471">
        <f t="shared" si="556"/>
        <v>0</v>
      </c>
      <c r="QL471">
        <f t="shared" si="557"/>
        <v>0</v>
      </c>
    </row>
    <row r="472" spans="109:454" x14ac:dyDescent="0.25">
      <c r="DE472">
        <v>470</v>
      </c>
      <c r="DF472">
        <v>2700</v>
      </c>
      <c r="DG472">
        <f t="shared" si="558"/>
        <v>1.2184490861797794</v>
      </c>
      <c r="DH472">
        <f t="shared" si="559"/>
        <v>2619.5493371381694</v>
      </c>
      <c r="DI472">
        <f t="shared" si="539"/>
        <v>6472.3091549079218</v>
      </c>
      <c r="IA472">
        <v>470</v>
      </c>
      <c r="IB472">
        <v>0</v>
      </c>
      <c r="IC472">
        <f t="shared" si="560"/>
        <v>0.72091628524118734</v>
      </c>
      <c r="ID472">
        <f t="shared" si="561"/>
        <v>0</v>
      </c>
      <c r="IE472">
        <f t="shared" si="540"/>
        <v>0</v>
      </c>
      <c r="IJ472">
        <v>470</v>
      </c>
      <c r="IK472">
        <v>92.8</v>
      </c>
      <c r="IL472">
        <f t="shared" si="562"/>
        <v>0.65469864501855557</v>
      </c>
      <c r="IM472">
        <f t="shared" si="563"/>
        <v>0</v>
      </c>
      <c r="IN472">
        <f t="shared" si="541"/>
        <v>8611.84</v>
      </c>
      <c r="KT472">
        <v>470</v>
      </c>
      <c r="KU472">
        <v>448.59019607843123</v>
      </c>
      <c r="KV472">
        <f t="shared" si="564"/>
        <v>0.98413938795712441</v>
      </c>
      <c r="KW472">
        <f t="shared" si="565"/>
        <v>0</v>
      </c>
      <c r="KX472">
        <f t="shared" si="542"/>
        <v>201233.16401768537</v>
      </c>
      <c r="LC472">
        <v>470</v>
      </c>
      <c r="LD472">
        <v>8</v>
      </c>
      <c r="LE472">
        <f t="shared" si="566"/>
        <v>0.50312839535807863</v>
      </c>
      <c r="LF472">
        <f t="shared" si="567"/>
        <v>0</v>
      </c>
      <c r="LG472">
        <f t="shared" si="543"/>
        <v>64</v>
      </c>
      <c r="LP472">
        <f t="shared" si="544"/>
        <v>0</v>
      </c>
      <c r="LY472">
        <f t="shared" si="545"/>
        <v>0</v>
      </c>
      <c r="MH472">
        <f t="shared" si="546"/>
        <v>0</v>
      </c>
      <c r="MQ472">
        <f t="shared" si="547"/>
        <v>0</v>
      </c>
      <c r="MZ472">
        <f t="shared" si="548"/>
        <v>0</v>
      </c>
      <c r="NI472">
        <f t="shared" si="549"/>
        <v>0</v>
      </c>
      <c r="NR472">
        <f t="shared" si="550"/>
        <v>0</v>
      </c>
      <c r="OA472">
        <f t="shared" si="551"/>
        <v>0</v>
      </c>
      <c r="OF472">
        <v>470</v>
      </c>
      <c r="OG472">
        <f>128-(136)</f>
        <v>-8</v>
      </c>
      <c r="OH472">
        <f t="shared" si="568"/>
        <v>0.60307822565351321</v>
      </c>
      <c r="OI472">
        <f t="shared" si="569"/>
        <v>0</v>
      </c>
      <c r="OJ472">
        <f t="shared" si="552"/>
        <v>64</v>
      </c>
      <c r="OO472">
        <v>470</v>
      </c>
      <c r="OP472">
        <v>0</v>
      </c>
      <c r="OQ472">
        <f t="shared" si="570"/>
        <v>0.62302217578074692</v>
      </c>
      <c r="OR472">
        <f t="shared" si="571"/>
        <v>0</v>
      </c>
      <c r="OS472">
        <f t="shared" si="553"/>
        <v>0</v>
      </c>
      <c r="PB472">
        <f t="shared" si="554"/>
        <v>0</v>
      </c>
      <c r="PK472">
        <f t="shared" si="555"/>
        <v>0</v>
      </c>
      <c r="QC472">
        <f t="shared" si="556"/>
        <v>0</v>
      </c>
      <c r="QL472">
        <f t="shared" si="557"/>
        <v>0</v>
      </c>
    </row>
    <row r="473" spans="109:454" x14ac:dyDescent="0.25">
      <c r="DE473">
        <v>471</v>
      </c>
      <c r="DF473">
        <v>2770</v>
      </c>
      <c r="DG473">
        <f t="shared" si="558"/>
        <v>1.2210415310439917</v>
      </c>
      <c r="DH473">
        <f t="shared" si="559"/>
        <v>2650.6368429015292</v>
      </c>
      <c r="DI473">
        <f t="shared" si="539"/>
        <v>14247.563272514211</v>
      </c>
      <c r="IA473">
        <v>471</v>
      </c>
      <c r="IB473">
        <v>76</v>
      </c>
      <c r="IC473">
        <f t="shared" si="560"/>
        <v>0.72245014967787069</v>
      </c>
      <c r="ID473">
        <f t="shared" si="561"/>
        <v>0</v>
      </c>
      <c r="IE473">
        <f t="shared" si="540"/>
        <v>5776</v>
      </c>
      <c r="IJ473">
        <v>471</v>
      </c>
      <c r="IK473">
        <v>71.8</v>
      </c>
      <c r="IL473">
        <f t="shared" si="562"/>
        <v>0.65609162085902062</v>
      </c>
      <c r="IM473">
        <f t="shared" si="563"/>
        <v>0</v>
      </c>
      <c r="IN473">
        <f t="shared" si="541"/>
        <v>5155.24</v>
      </c>
      <c r="KT473">
        <v>471</v>
      </c>
      <c r="KU473">
        <v>485.59019607843123</v>
      </c>
      <c r="KV473">
        <f t="shared" si="564"/>
        <v>0.98623330154852251</v>
      </c>
      <c r="KW473">
        <f t="shared" si="565"/>
        <v>0</v>
      </c>
      <c r="KX473">
        <f t="shared" si="542"/>
        <v>235797.83852748928</v>
      </c>
      <c r="LC473">
        <v>471</v>
      </c>
      <c r="LD473">
        <v>4</v>
      </c>
      <c r="LE473">
        <f t="shared" si="566"/>
        <v>0.50419888130564905</v>
      </c>
      <c r="LF473">
        <f t="shared" si="567"/>
        <v>0</v>
      </c>
      <c r="LG473">
        <f t="shared" si="543"/>
        <v>16</v>
      </c>
      <c r="LP473">
        <f t="shared" si="544"/>
        <v>0</v>
      </c>
      <c r="LY473">
        <f t="shared" si="545"/>
        <v>0</v>
      </c>
      <c r="MH473">
        <f t="shared" si="546"/>
        <v>0</v>
      </c>
      <c r="MQ473">
        <f t="shared" si="547"/>
        <v>0</v>
      </c>
      <c r="MZ473">
        <f t="shared" si="548"/>
        <v>0</v>
      </c>
      <c r="NI473">
        <f t="shared" si="549"/>
        <v>0</v>
      </c>
      <c r="NR473">
        <f t="shared" si="550"/>
        <v>0</v>
      </c>
      <c r="OA473">
        <f t="shared" si="551"/>
        <v>0</v>
      </c>
      <c r="OF473">
        <v>471</v>
      </c>
      <c r="OG473">
        <f>132-(136)</f>
        <v>-4</v>
      </c>
      <c r="OH473">
        <f t="shared" si="568"/>
        <v>0.60436137081447816</v>
      </c>
      <c r="OI473">
        <f t="shared" si="569"/>
        <v>0</v>
      </c>
      <c r="OJ473">
        <f t="shared" si="552"/>
        <v>16</v>
      </c>
      <c r="OO473">
        <v>471</v>
      </c>
      <c r="OP473">
        <v>0</v>
      </c>
      <c r="OQ473">
        <f t="shared" si="570"/>
        <v>0.62434775487815275</v>
      </c>
      <c r="OR473">
        <f t="shared" si="571"/>
        <v>0</v>
      </c>
      <c r="OS473">
        <f t="shared" si="553"/>
        <v>0</v>
      </c>
      <c r="PB473">
        <f t="shared" si="554"/>
        <v>0</v>
      </c>
      <c r="PK473">
        <f t="shared" si="555"/>
        <v>0</v>
      </c>
      <c r="QC473">
        <f t="shared" si="556"/>
        <v>0</v>
      </c>
      <c r="QL473">
        <f t="shared" si="557"/>
        <v>0</v>
      </c>
    </row>
    <row r="474" spans="109:454" x14ac:dyDescent="0.25">
      <c r="DE474">
        <v>472</v>
      </c>
      <c r="DF474">
        <v>2810</v>
      </c>
      <c r="DG474">
        <f t="shared" si="558"/>
        <v>1.223633975908204</v>
      </c>
      <c r="DH474">
        <f t="shared" si="559"/>
        <v>2681.724348664889</v>
      </c>
      <c r="DI474">
        <f t="shared" si="539"/>
        <v>16454.64272544696</v>
      </c>
      <c r="IA474">
        <v>472</v>
      </c>
      <c r="IB474">
        <v>0</v>
      </c>
      <c r="IC474">
        <f t="shared" si="560"/>
        <v>0.72398401411455404</v>
      </c>
      <c r="ID474">
        <f t="shared" si="561"/>
        <v>0</v>
      </c>
      <c r="IE474">
        <f t="shared" si="540"/>
        <v>0</v>
      </c>
      <c r="IJ474">
        <v>472</v>
      </c>
      <c r="IK474">
        <v>51.8</v>
      </c>
      <c r="IL474">
        <f t="shared" si="562"/>
        <v>0.65748459669948567</v>
      </c>
      <c r="IM474">
        <f t="shared" si="563"/>
        <v>0</v>
      </c>
      <c r="IN474">
        <f t="shared" si="541"/>
        <v>2683.24</v>
      </c>
      <c r="KT474">
        <v>472</v>
      </c>
      <c r="KU474">
        <v>405.59019607843123</v>
      </c>
      <c r="KV474">
        <f t="shared" si="564"/>
        <v>0.98832721513992061</v>
      </c>
      <c r="KW474">
        <f t="shared" si="565"/>
        <v>0</v>
      </c>
      <c r="KX474">
        <f t="shared" si="542"/>
        <v>164503.4071549403</v>
      </c>
      <c r="LC474">
        <v>472</v>
      </c>
      <c r="LD474">
        <v>4</v>
      </c>
      <c r="LE474">
        <f t="shared" si="566"/>
        <v>0.50526936725321936</v>
      </c>
      <c r="LF474">
        <f t="shared" si="567"/>
        <v>0</v>
      </c>
      <c r="LG474">
        <f t="shared" si="543"/>
        <v>16</v>
      </c>
      <c r="LP474">
        <f t="shared" si="544"/>
        <v>0</v>
      </c>
      <c r="LY474">
        <f t="shared" si="545"/>
        <v>0</v>
      </c>
      <c r="MH474">
        <f t="shared" si="546"/>
        <v>0</v>
      </c>
      <c r="MQ474">
        <f t="shared" si="547"/>
        <v>0</v>
      </c>
      <c r="MZ474">
        <f t="shared" si="548"/>
        <v>0</v>
      </c>
      <c r="NI474">
        <f t="shared" si="549"/>
        <v>0</v>
      </c>
      <c r="NR474">
        <f t="shared" si="550"/>
        <v>0</v>
      </c>
      <c r="OA474">
        <f t="shared" si="551"/>
        <v>0</v>
      </c>
      <c r="OF474">
        <v>472</v>
      </c>
      <c r="OG474">
        <f>124-(136)</f>
        <v>-12</v>
      </c>
      <c r="OH474">
        <f t="shared" si="568"/>
        <v>0.60564451597544311</v>
      </c>
      <c r="OI474">
        <f t="shared" si="569"/>
        <v>0</v>
      </c>
      <c r="OJ474">
        <f t="shared" si="552"/>
        <v>144</v>
      </c>
      <c r="OO474">
        <v>472</v>
      </c>
      <c r="OP474">
        <v>0</v>
      </c>
      <c r="OQ474">
        <f t="shared" si="570"/>
        <v>0.62567333397555858</v>
      </c>
      <c r="OR474">
        <f t="shared" si="571"/>
        <v>0</v>
      </c>
      <c r="OS474">
        <f t="shared" si="553"/>
        <v>0</v>
      </c>
      <c r="PB474">
        <f t="shared" si="554"/>
        <v>0</v>
      </c>
      <c r="PK474">
        <f t="shared" si="555"/>
        <v>0</v>
      </c>
      <c r="QC474">
        <f t="shared" si="556"/>
        <v>0</v>
      </c>
      <c r="QL474">
        <f t="shared" si="557"/>
        <v>0</v>
      </c>
    </row>
    <row r="475" spans="109:454" x14ac:dyDescent="0.25">
      <c r="DE475">
        <v>473</v>
      </c>
      <c r="DF475">
        <v>2860</v>
      </c>
      <c r="DG475">
        <f t="shared" si="558"/>
        <v>1.2262264207724163</v>
      </c>
      <c r="DH475">
        <f t="shared" si="559"/>
        <v>2712.8118544282488</v>
      </c>
      <c r="DI475">
        <f t="shared" si="539"/>
        <v>21664.350196851021</v>
      </c>
      <c r="IA475">
        <v>473</v>
      </c>
      <c r="IB475">
        <v>0</v>
      </c>
      <c r="IC475">
        <f t="shared" si="560"/>
        <v>0.72551787855123751</v>
      </c>
      <c r="ID475">
        <f t="shared" si="561"/>
        <v>0</v>
      </c>
      <c r="IE475">
        <f t="shared" si="540"/>
        <v>0</v>
      </c>
      <c r="IJ475">
        <v>473</v>
      </c>
      <c r="IK475">
        <v>4</v>
      </c>
      <c r="IL475">
        <f t="shared" si="562"/>
        <v>0.65887757253995061</v>
      </c>
      <c r="IM475">
        <f t="shared" si="563"/>
        <v>0</v>
      </c>
      <c r="IN475">
        <f t="shared" si="541"/>
        <v>16</v>
      </c>
      <c r="KT475">
        <v>473</v>
      </c>
      <c r="KU475">
        <v>385.59019607843123</v>
      </c>
      <c r="KV475">
        <f t="shared" si="564"/>
        <v>0.99042112873131882</v>
      </c>
      <c r="KW475">
        <f t="shared" si="565"/>
        <v>0</v>
      </c>
      <c r="KX475">
        <f t="shared" si="542"/>
        <v>148679.79931180304</v>
      </c>
      <c r="LC475">
        <v>473</v>
      </c>
      <c r="LD475">
        <v>4</v>
      </c>
      <c r="LE475">
        <f t="shared" si="566"/>
        <v>0.50633985320078978</v>
      </c>
      <c r="LF475">
        <f t="shared" si="567"/>
        <v>0</v>
      </c>
      <c r="LG475">
        <f t="shared" si="543"/>
        <v>16</v>
      </c>
      <c r="LP475">
        <f t="shared" si="544"/>
        <v>0</v>
      </c>
      <c r="LY475">
        <f t="shared" si="545"/>
        <v>0</v>
      </c>
      <c r="MH475">
        <f t="shared" si="546"/>
        <v>0</v>
      </c>
      <c r="MQ475">
        <f t="shared" si="547"/>
        <v>0</v>
      </c>
      <c r="MZ475">
        <f t="shared" si="548"/>
        <v>0</v>
      </c>
      <c r="NI475">
        <f t="shared" si="549"/>
        <v>0</v>
      </c>
      <c r="NR475">
        <f t="shared" si="550"/>
        <v>0</v>
      </c>
      <c r="OA475">
        <f t="shared" si="551"/>
        <v>0</v>
      </c>
      <c r="OF475">
        <v>473</v>
      </c>
      <c r="OG475">
        <f>128-(136)</f>
        <v>-8</v>
      </c>
      <c r="OH475">
        <f t="shared" si="568"/>
        <v>0.60692766113640806</v>
      </c>
      <c r="OI475">
        <f t="shared" si="569"/>
        <v>0</v>
      </c>
      <c r="OJ475">
        <f t="shared" si="552"/>
        <v>64</v>
      </c>
      <c r="OO475">
        <v>473</v>
      </c>
      <c r="OP475">
        <v>0</v>
      </c>
      <c r="OQ475">
        <f t="shared" si="570"/>
        <v>0.62699891307296451</v>
      </c>
      <c r="OR475">
        <f t="shared" si="571"/>
        <v>0</v>
      </c>
      <c r="OS475">
        <f t="shared" si="553"/>
        <v>0</v>
      </c>
      <c r="PB475">
        <f t="shared" si="554"/>
        <v>0</v>
      </c>
      <c r="PK475">
        <f t="shared" si="555"/>
        <v>0</v>
      </c>
      <c r="QC475">
        <f t="shared" si="556"/>
        <v>0</v>
      </c>
      <c r="QL475">
        <f t="shared" si="557"/>
        <v>0</v>
      </c>
    </row>
    <row r="476" spans="109:454" x14ac:dyDescent="0.25">
      <c r="DE476">
        <v>474</v>
      </c>
      <c r="DF476">
        <v>2890</v>
      </c>
      <c r="DG476">
        <f t="shared" si="558"/>
        <v>1.2288188656366286</v>
      </c>
      <c r="DH476">
        <f t="shared" si="559"/>
        <v>2743.8993601916086</v>
      </c>
      <c r="DI476">
        <f t="shared" si="539"/>
        <v>21345.396952421324</v>
      </c>
      <c r="IA476">
        <v>474</v>
      </c>
      <c r="IB476">
        <v>0</v>
      </c>
      <c r="IC476">
        <f t="shared" si="560"/>
        <v>0.72705174298792086</v>
      </c>
      <c r="ID476">
        <f t="shared" si="561"/>
        <v>0</v>
      </c>
      <c r="IE476">
        <f t="shared" si="540"/>
        <v>0</v>
      </c>
      <c r="IJ476">
        <v>474</v>
      </c>
      <c r="IK476">
        <v>-8.1000000000000085</v>
      </c>
      <c r="IL476">
        <f t="shared" si="562"/>
        <v>0.66027054838041566</v>
      </c>
      <c r="IM476">
        <f t="shared" si="563"/>
        <v>0</v>
      </c>
      <c r="IN476">
        <f t="shared" si="541"/>
        <v>65.610000000000142</v>
      </c>
      <c r="KT476">
        <v>474</v>
      </c>
      <c r="KU476">
        <v>412.59019607843123</v>
      </c>
      <c r="KV476">
        <f t="shared" si="564"/>
        <v>0.99251504232271692</v>
      </c>
      <c r="KW476">
        <f t="shared" si="565"/>
        <v>0</v>
      </c>
      <c r="KX476">
        <f t="shared" si="542"/>
        <v>170230.66990003834</v>
      </c>
      <c r="LC476">
        <v>474</v>
      </c>
      <c r="LD476">
        <v>4</v>
      </c>
      <c r="LE476">
        <f t="shared" si="566"/>
        <v>0.5074103391483602</v>
      </c>
      <c r="LF476">
        <f t="shared" si="567"/>
        <v>0</v>
      </c>
      <c r="LG476">
        <f t="shared" si="543"/>
        <v>16</v>
      </c>
      <c r="LP476">
        <f t="shared" si="544"/>
        <v>0</v>
      </c>
      <c r="LY476">
        <f t="shared" si="545"/>
        <v>0</v>
      </c>
      <c r="MH476">
        <f t="shared" si="546"/>
        <v>0</v>
      </c>
      <c r="MQ476">
        <f t="shared" si="547"/>
        <v>0</v>
      </c>
      <c r="MZ476">
        <f t="shared" si="548"/>
        <v>0</v>
      </c>
      <c r="NI476">
        <f t="shared" si="549"/>
        <v>0</v>
      </c>
      <c r="NR476">
        <f t="shared" si="550"/>
        <v>0</v>
      </c>
      <c r="OA476">
        <f t="shared" si="551"/>
        <v>0</v>
      </c>
      <c r="OF476">
        <v>474</v>
      </c>
      <c r="OG476">
        <f>128-(136)</f>
        <v>-8</v>
      </c>
      <c r="OH476">
        <f t="shared" si="568"/>
        <v>0.6082108062973729</v>
      </c>
      <c r="OI476">
        <f t="shared" si="569"/>
        <v>0</v>
      </c>
      <c r="OJ476">
        <f t="shared" si="552"/>
        <v>64</v>
      </c>
      <c r="OO476">
        <v>474</v>
      </c>
      <c r="OP476">
        <v>0</v>
      </c>
      <c r="OQ476">
        <f t="shared" si="570"/>
        <v>0.62832449217037034</v>
      </c>
      <c r="OR476">
        <f t="shared" si="571"/>
        <v>0</v>
      </c>
      <c r="OS476">
        <f t="shared" si="553"/>
        <v>0</v>
      </c>
      <c r="PB476">
        <f t="shared" si="554"/>
        <v>0</v>
      </c>
      <c r="PK476">
        <f t="shared" si="555"/>
        <v>0</v>
      </c>
      <c r="QC476">
        <f t="shared" si="556"/>
        <v>0</v>
      </c>
      <c r="QL476">
        <f t="shared" si="557"/>
        <v>0</v>
      </c>
    </row>
    <row r="477" spans="109:454" x14ac:dyDescent="0.25">
      <c r="DE477">
        <v>475</v>
      </c>
      <c r="DF477">
        <v>2920</v>
      </c>
      <c r="DG477">
        <f t="shared" si="558"/>
        <v>1.2314113105008408</v>
      </c>
      <c r="DH477">
        <f t="shared" si="559"/>
        <v>2774.9868659549684</v>
      </c>
      <c r="DI477">
        <f t="shared" si="539"/>
        <v>21028.80904556231</v>
      </c>
      <c r="IA477">
        <v>475</v>
      </c>
      <c r="IB477">
        <v>-4</v>
      </c>
      <c r="IC477">
        <f t="shared" si="560"/>
        <v>0.72858560742460421</v>
      </c>
      <c r="ID477">
        <f t="shared" si="561"/>
        <v>0</v>
      </c>
      <c r="IE477">
        <f t="shared" si="540"/>
        <v>16</v>
      </c>
      <c r="IJ477">
        <v>475</v>
      </c>
      <c r="IK477">
        <v>35.799999999999997</v>
      </c>
      <c r="IL477">
        <f t="shared" si="562"/>
        <v>0.66166352422088071</v>
      </c>
      <c r="IM477">
        <f t="shared" si="563"/>
        <v>0</v>
      </c>
      <c r="IN477">
        <f t="shared" si="541"/>
        <v>1281.6399999999999</v>
      </c>
      <c r="KT477">
        <v>475</v>
      </c>
      <c r="KU477">
        <v>412.59019607843123</v>
      </c>
      <c r="KV477">
        <f t="shared" si="564"/>
        <v>0.99460895591411502</v>
      </c>
      <c r="KW477">
        <f t="shared" si="565"/>
        <v>0</v>
      </c>
      <c r="KX477">
        <f t="shared" si="542"/>
        <v>170230.66990003834</v>
      </c>
      <c r="LC477">
        <v>475</v>
      </c>
      <c r="LD477">
        <v>16</v>
      </c>
      <c r="LE477">
        <f t="shared" si="566"/>
        <v>0.50848082509593051</v>
      </c>
      <c r="LF477">
        <f t="shared" si="567"/>
        <v>0</v>
      </c>
      <c r="LG477">
        <f t="shared" si="543"/>
        <v>256</v>
      </c>
      <c r="LP477">
        <f t="shared" si="544"/>
        <v>0</v>
      </c>
      <c r="LY477">
        <f t="shared" si="545"/>
        <v>0</v>
      </c>
      <c r="MH477">
        <f t="shared" si="546"/>
        <v>0</v>
      </c>
      <c r="MQ477">
        <f t="shared" si="547"/>
        <v>0</v>
      </c>
      <c r="MZ477">
        <f t="shared" si="548"/>
        <v>0</v>
      </c>
      <c r="NI477">
        <f t="shared" si="549"/>
        <v>0</v>
      </c>
      <c r="NR477">
        <f t="shared" si="550"/>
        <v>0</v>
      </c>
      <c r="OA477">
        <f t="shared" si="551"/>
        <v>0</v>
      </c>
      <c r="OF477">
        <v>475</v>
      </c>
      <c r="OG477">
        <f>128-(136)</f>
        <v>-8</v>
      </c>
      <c r="OH477">
        <f t="shared" si="568"/>
        <v>0.60949395145833785</v>
      </c>
      <c r="OI477">
        <f t="shared" si="569"/>
        <v>0</v>
      </c>
      <c r="OJ477">
        <f t="shared" si="552"/>
        <v>64</v>
      </c>
      <c r="OO477">
        <v>475</v>
      </c>
      <c r="OP477">
        <v>0</v>
      </c>
      <c r="OQ477">
        <f t="shared" si="570"/>
        <v>0.62965007126777617</v>
      </c>
      <c r="OR477">
        <f t="shared" si="571"/>
        <v>0</v>
      </c>
      <c r="OS477">
        <f t="shared" si="553"/>
        <v>0</v>
      </c>
      <c r="PB477">
        <f t="shared" si="554"/>
        <v>0</v>
      </c>
      <c r="PK477">
        <f t="shared" si="555"/>
        <v>0</v>
      </c>
      <c r="QC477">
        <f t="shared" si="556"/>
        <v>0</v>
      </c>
      <c r="QL477">
        <f t="shared" si="557"/>
        <v>0</v>
      </c>
    </row>
    <row r="478" spans="109:454" x14ac:dyDescent="0.25">
      <c r="DE478">
        <v>476</v>
      </c>
      <c r="DF478">
        <v>2970</v>
      </c>
      <c r="DG478">
        <f t="shared" si="558"/>
        <v>1.2340037553650531</v>
      </c>
      <c r="DH478">
        <f t="shared" si="559"/>
        <v>2806.0743717183282</v>
      </c>
      <c r="DI478">
        <f t="shared" si="539"/>
        <v>26871.61160754085</v>
      </c>
      <c r="IA478">
        <v>476</v>
      </c>
      <c r="IB478">
        <v>0</v>
      </c>
      <c r="IC478">
        <f t="shared" si="560"/>
        <v>0.73011947186128756</v>
      </c>
      <c r="ID478">
        <f t="shared" si="561"/>
        <v>0</v>
      </c>
      <c r="IE478">
        <f t="shared" si="540"/>
        <v>0</v>
      </c>
      <c r="IJ478">
        <v>476</v>
      </c>
      <c r="IK478">
        <v>152.80000000000001</v>
      </c>
      <c r="IL478">
        <f t="shared" si="562"/>
        <v>0.66305650006134564</v>
      </c>
      <c r="IM478">
        <f t="shared" si="563"/>
        <v>0</v>
      </c>
      <c r="IN478">
        <f t="shared" si="541"/>
        <v>23347.840000000004</v>
      </c>
      <c r="KT478">
        <v>476</v>
      </c>
      <c r="KU478">
        <v>445.59019607843123</v>
      </c>
      <c r="KV478">
        <f t="shared" si="564"/>
        <v>0.99670286950551323</v>
      </c>
      <c r="KW478">
        <f t="shared" si="565"/>
        <v>0</v>
      </c>
      <c r="KX478">
        <f t="shared" si="542"/>
        <v>198550.62284121479</v>
      </c>
      <c r="LC478">
        <v>476</v>
      </c>
      <c r="LD478">
        <v>8</v>
      </c>
      <c r="LE478">
        <f t="shared" si="566"/>
        <v>0.50955131104350093</v>
      </c>
      <c r="LF478">
        <f t="shared" si="567"/>
        <v>0</v>
      </c>
      <c r="LG478">
        <f t="shared" si="543"/>
        <v>64</v>
      </c>
      <c r="LP478">
        <f t="shared" si="544"/>
        <v>0</v>
      </c>
      <c r="LY478">
        <f t="shared" si="545"/>
        <v>0</v>
      </c>
      <c r="MH478">
        <f t="shared" si="546"/>
        <v>0</v>
      </c>
      <c r="MQ478">
        <f t="shared" si="547"/>
        <v>0</v>
      </c>
      <c r="MZ478">
        <f t="shared" si="548"/>
        <v>0</v>
      </c>
      <c r="NI478">
        <f t="shared" si="549"/>
        <v>0</v>
      </c>
      <c r="NR478">
        <f t="shared" si="550"/>
        <v>0</v>
      </c>
      <c r="OA478">
        <f t="shared" si="551"/>
        <v>0</v>
      </c>
      <c r="OF478">
        <v>476</v>
      </c>
      <c r="OG478">
        <f>136-(136)</f>
        <v>0</v>
      </c>
      <c r="OH478">
        <f t="shared" si="568"/>
        <v>0.6107770966193028</v>
      </c>
      <c r="OI478">
        <f t="shared" si="569"/>
        <v>0</v>
      </c>
      <c r="OJ478">
        <f t="shared" si="552"/>
        <v>0</v>
      </c>
      <c r="OO478">
        <v>476</v>
      </c>
      <c r="OP478">
        <v>0</v>
      </c>
      <c r="OQ478">
        <f t="shared" si="570"/>
        <v>0.63097565036518199</v>
      </c>
      <c r="OR478">
        <f t="shared" si="571"/>
        <v>0</v>
      </c>
      <c r="OS478">
        <f t="shared" si="553"/>
        <v>0</v>
      </c>
      <c r="PB478">
        <f t="shared" si="554"/>
        <v>0</v>
      </c>
      <c r="PK478">
        <f t="shared" si="555"/>
        <v>0</v>
      </c>
      <c r="QC478">
        <f t="shared" si="556"/>
        <v>0</v>
      </c>
      <c r="QL478">
        <f t="shared" si="557"/>
        <v>0</v>
      </c>
    </row>
    <row r="479" spans="109:454" x14ac:dyDescent="0.25">
      <c r="DE479">
        <v>477</v>
      </c>
      <c r="DF479">
        <v>3010</v>
      </c>
      <c r="DG479">
        <f t="shared" si="558"/>
        <v>1.2365962002292654</v>
      </c>
      <c r="DH479">
        <f t="shared" si="559"/>
        <v>2837.161877481688</v>
      </c>
      <c r="DI479">
        <f t="shared" si="539"/>
        <v>29873.016595655045</v>
      </c>
      <c r="IA479">
        <v>477</v>
      </c>
      <c r="IB479">
        <v>0</v>
      </c>
      <c r="IC479">
        <f t="shared" si="560"/>
        <v>0.73165333629797102</v>
      </c>
      <c r="ID479">
        <f t="shared" si="561"/>
        <v>0</v>
      </c>
      <c r="IE479">
        <f t="shared" si="540"/>
        <v>0</v>
      </c>
      <c r="IJ479">
        <v>477</v>
      </c>
      <c r="IK479">
        <v>0</v>
      </c>
      <c r="IL479">
        <f t="shared" si="562"/>
        <v>0.66444947590181069</v>
      </c>
      <c r="IM479">
        <f t="shared" si="563"/>
        <v>0</v>
      </c>
      <c r="IN479">
        <f t="shared" si="541"/>
        <v>0</v>
      </c>
      <c r="KT479">
        <v>477</v>
      </c>
      <c r="KU479">
        <v>465.59019607843123</v>
      </c>
      <c r="KV479">
        <f t="shared" si="564"/>
        <v>0.99879678309691133</v>
      </c>
      <c r="KW479">
        <f t="shared" si="565"/>
        <v>0</v>
      </c>
      <c r="KX479">
        <f t="shared" si="542"/>
        <v>216774.23068435205</v>
      </c>
      <c r="LC479">
        <v>477</v>
      </c>
      <c r="LD479">
        <v>4</v>
      </c>
      <c r="LE479">
        <f t="shared" si="566"/>
        <v>0.51062179699107135</v>
      </c>
      <c r="LF479">
        <f t="shared" si="567"/>
        <v>0</v>
      </c>
      <c r="LG479">
        <f t="shared" si="543"/>
        <v>16</v>
      </c>
      <c r="LP479">
        <f t="shared" si="544"/>
        <v>0</v>
      </c>
      <c r="LY479">
        <f t="shared" si="545"/>
        <v>0</v>
      </c>
      <c r="MH479">
        <f t="shared" si="546"/>
        <v>0</v>
      </c>
      <c r="MQ479">
        <f t="shared" si="547"/>
        <v>0</v>
      </c>
      <c r="MZ479">
        <f t="shared" si="548"/>
        <v>0</v>
      </c>
      <c r="NI479">
        <f t="shared" si="549"/>
        <v>0</v>
      </c>
      <c r="NR479">
        <f t="shared" si="550"/>
        <v>0</v>
      </c>
      <c r="OA479">
        <f t="shared" si="551"/>
        <v>0</v>
      </c>
      <c r="OF479">
        <v>477</v>
      </c>
      <c r="OG479">
        <f>136-(136)</f>
        <v>0</v>
      </c>
      <c r="OH479">
        <f t="shared" si="568"/>
        <v>0.61206024178026774</v>
      </c>
      <c r="OI479">
        <f t="shared" si="569"/>
        <v>0</v>
      </c>
      <c r="OJ479">
        <f t="shared" si="552"/>
        <v>0</v>
      </c>
      <c r="OO479">
        <v>477</v>
      </c>
      <c r="OP479">
        <v>0</v>
      </c>
      <c r="OQ479">
        <f t="shared" si="570"/>
        <v>0.63230122946258782</v>
      </c>
      <c r="OR479">
        <f t="shared" si="571"/>
        <v>0</v>
      </c>
      <c r="OS479">
        <f t="shared" si="553"/>
        <v>0</v>
      </c>
      <c r="PB479">
        <f t="shared" si="554"/>
        <v>0</v>
      </c>
      <c r="PK479">
        <f t="shared" si="555"/>
        <v>0</v>
      </c>
      <c r="QC479">
        <f t="shared" si="556"/>
        <v>0</v>
      </c>
      <c r="QL479">
        <f t="shared" si="557"/>
        <v>0</v>
      </c>
    </row>
    <row r="480" spans="109:454" x14ac:dyDescent="0.25">
      <c r="DE480">
        <v>478</v>
      </c>
      <c r="DF480">
        <v>3060</v>
      </c>
      <c r="DG480">
        <f t="shared" si="558"/>
        <v>1.2391886450934777</v>
      </c>
      <c r="DH480">
        <f t="shared" si="559"/>
        <v>2868.2493832450477</v>
      </c>
      <c r="DI480">
        <f t="shared" si="539"/>
        <v>36768.299025904576</v>
      </c>
      <c r="IA480">
        <v>478</v>
      </c>
      <c r="IB480">
        <v>0</v>
      </c>
      <c r="IC480">
        <f t="shared" si="560"/>
        <v>0.73318720073465438</v>
      </c>
      <c r="ID480">
        <f t="shared" si="561"/>
        <v>0</v>
      </c>
      <c r="IE480">
        <f t="shared" si="540"/>
        <v>0</v>
      </c>
      <c r="IJ480">
        <v>478</v>
      </c>
      <c r="IK480">
        <v>0</v>
      </c>
      <c r="IL480">
        <f t="shared" si="562"/>
        <v>0.66584245174227574</v>
      </c>
      <c r="IM480">
        <f t="shared" si="563"/>
        <v>0</v>
      </c>
      <c r="IN480">
        <f t="shared" si="541"/>
        <v>0</v>
      </c>
      <c r="KT480">
        <v>478</v>
      </c>
      <c r="KU480">
        <v>442.59019607843123</v>
      </c>
      <c r="KV480">
        <f t="shared" si="564"/>
        <v>1.0008906966883095</v>
      </c>
      <c r="KW480">
        <f t="shared" si="565"/>
        <v>10.680859143224275</v>
      </c>
      <c r="KX480">
        <f t="shared" si="542"/>
        <v>186545.67533181014</v>
      </c>
      <c r="LC480">
        <v>478</v>
      </c>
      <c r="LD480">
        <v>8</v>
      </c>
      <c r="LE480">
        <f t="shared" si="566"/>
        <v>0.51169228293864166</v>
      </c>
      <c r="LF480">
        <f t="shared" si="567"/>
        <v>0</v>
      </c>
      <c r="LG480">
        <f t="shared" si="543"/>
        <v>64</v>
      </c>
      <c r="LP480">
        <f t="shared" si="544"/>
        <v>0</v>
      </c>
      <c r="LY480">
        <f t="shared" si="545"/>
        <v>0</v>
      </c>
      <c r="MH480">
        <f t="shared" si="546"/>
        <v>0</v>
      </c>
      <c r="MQ480">
        <f t="shared" si="547"/>
        <v>0</v>
      </c>
      <c r="MZ480">
        <f t="shared" si="548"/>
        <v>0</v>
      </c>
      <c r="NI480">
        <f t="shared" si="549"/>
        <v>0</v>
      </c>
      <c r="NR480">
        <f t="shared" si="550"/>
        <v>0</v>
      </c>
      <c r="OA480">
        <f t="shared" si="551"/>
        <v>0</v>
      </c>
      <c r="OF480">
        <v>478</v>
      </c>
      <c r="OG480">
        <f>128-(136)</f>
        <v>-8</v>
      </c>
      <c r="OH480">
        <f t="shared" si="568"/>
        <v>0.61334338694123258</v>
      </c>
      <c r="OI480">
        <f t="shared" si="569"/>
        <v>0</v>
      </c>
      <c r="OJ480">
        <f t="shared" si="552"/>
        <v>64</v>
      </c>
      <c r="OO480">
        <v>478</v>
      </c>
      <c r="OP480">
        <v>0</v>
      </c>
      <c r="OQ480">
        <f t="shared" si="570"/>
        <v>0.63362680855999365</v>
      </c>
      <c r="OR480">
        <f t="shared" si="571"/>
        <v>0</v>
      </c>
      <c r="OS480">
        <f t="shared" si="553"/>
        <v>0</v>
      </c>
      <c r="PB480">
        <f t="shared" si="554"/>
        <v>0</v>
      </c>
      <c r="PK480">
        <f t="shared" si="555"/>
        <v>0</v>
      </c>
      <c r="QC480">
        <f t="shared" si="556"/>
        <v>0</v>
      </c>
      <c r="QL480">
        <f t="shared" si="557"/>
        <v>0</v>
      </c>
    </row>
    <row r="481" spans="109:454" x14ac:dyDescent="0.25">
      <c r="DE481">
        <v>479</v>
      </c>
      <c r="DF481">
        <v>3090</v>
      </c>
      <c r="DG481">
        <f t="shared" si="558"/>
        <v>1.24178108995769</v>
      </c>
      <c r="DH481">
        <f t="shared" si="559"/>
        <v>2899.3368890084075</v>
      </c>
      <c r="DI481">
        <f t="shared" si="539"/>
        <v>36352.421892992308</v>
      </c>
      <c r="IA481">
        <v>479</v>
      </c>
      <c r="IB481">
        <v>0</v>
      </c>
      <c r="IC481">
        <f t="shared" si="560"/>
        <v>0.73472106517133773</v>
      </c>
      <c r="ID481">
        <f t="shared" si="561"/>
        <v>0</v>
      </c>
      <c r="IE481">
        <f t="shared" si="540"/>
        <v>0</v>
      </c>
      <c r="IJ481">
        <v>479</v>
      </c>
      <c r="IK481">
        <v>-8.1000000000000085</v>
      </c>
      <c r="IL481">
        <f t="shared" si="562"/>
        <v>0.66723542758274068</v>
      </c>
      <c r="IM481">
        <f t="shared" si="563"/>
        <v>0</v>
      </c>
      <c r="IN481">
        <f t="shared" si="541"/>
        <v>65.610000000000142</v>
      </c>
      <c r="KT481">
        <v>479</v>
      </c>
      <c r="KU481">
        <v>472.59019607843123</v>
      </c>
      <c r="KV481">
        <f t="shared" si="564"/>
        <v>1.0029846102797075</v>
      </c>
      <c r="KW481">
        <f t="shared" si="565"/>
        <v>35.790188077919169</v>
      </c>
      <c r="KX481">
        <f t="shared" si="542"/>
        <v>190794.24698924742</v>
      </c>
      <c r="LC481">
        <v>479</v>
      </c>
      <c r="LD481">
        <v>4</v>
      </c>
      <c r="LE481">
        <f t="shared" si="566"/>
        <v>0.51276276888621208</v>
      </c>
      <c r="LF481">
        <f t="shared" si="567"/>
        <v>0</v>
      </c>
      <c r="LG481">
        <f t="shared" si="543"/>
        <v>16</v>
      </c>
      <c r="LP481">
        <f t="shared" si="544"/>
        <v>0</v>
      </c>
      <c r="LY481">
        <f t="shared" si="545"/>
        <v>0</v>
      </c>
      <c r="MH481">
        <f t="shared" si="546"/>
        <v>0</v>
      </c>
      <c r="MQ481">
        <f t="shared" si="547"/>
        <v>0</v>
      </c>
      <c r="MZ481">
        <f t="shared" si="548"/>
        <v>0</v>
      </c>
      <c r="NI481">
        <f t="shared" si="549"/>
        <v>0</v>
      </c>
      <c r="NR481">
        <f t="shared" si="550"/>
        <v>0</v>
      </c>
      <c r="OA481">
        <f t="shared" si="551"/>
        <v>0</v>
      </c>
      <c r="OF481">
        <v>479</v>
      </c>
      <c r="OG481">
        <f>91.8-(136)</f>
        <v>-44.2</v>
      </c>
      <c r="OH481">
        <f t="shared" si="568"/>
        <v>0.61462653210219753</v>
      </c>
      <c r="OI481">
        <f t="shared" si="569"/>
        <v>0</v>
      </c>
      <c r="OJ481">
        <f t="shared" si="552"/>
        <v>1953.6400000000003</v>
      </c>
      <c r="OO481">
        <v>479</v>
      </c>
      <c r="OP481">
        <v>0</v>
      </c>
      <c r="OQ481">
        <f t="shared" si="570"/>
        <v>0.63495238765739959</v>
      </c>
      <c r="OR481">
        <f t="shared" si="571"/>
        <v>0</v>
      </c>
      <c r="OS481">
        <f t="shared" si="553"/>
        <v>0</v>
      </c>
      <c r="PB481">
        <f t="shared" si="554"/>
        <v>0</v>
      </c>
      <c r="PK481">
        <f t="shared" si="555"/>
        <v>0</v>
      </c>
      <c r="QC481">
        <f t="shared" si="556"/>
        <v>0</v>
      </c>
      <c r="QL481">
        <f t="shared" si="557"/>
        <v>0</v>
      </c>
    </row>
    <row r="482" spans="109:454" x14ac:dyDescent="0.25">
      <c r="DE482">
        <v>480</v>
      </c>
      <c r="DF482">
        <v>3120</v>
      </c>
      <c r="DG482">
        <f t="shared" si="558"/>
        <v>1.2443735348219023</v>
      </c>
      <c r="DH482">
        <f t="shared" si="559"/>
        <v>2930.4243947717673</v>
      </c>
      <c r="DI482">
        <f t="shared" si="539"/>
        <v>35938.910097650725</v>
      </c>
      <c r="IA482">
        <v>480</v>
      </c>
      <c r="IB482">
        <v>4</v>
      </c>
      <c r="IC482">
        <f t="shared" si="560"/>
        <v>0.73625492960802108</v>
      </c>
      <c r="ID482">
        <f t="shared" si="561"/>
        <v>0</v>
      </c>
      <c r="IE482">
        <f t="shared" si="540"/>
        <v>16</v>
      </c>
      <c r="IJ482">
        <v>480</v>
      </c>
      <c r="IK482">
        <v>67.8</v>
      </c>
      <c r="IL482">
        <f t="shared" si="562"/>
        <v>0.66862840342320573</v>
      </c>
      <c r="IM482">
        <f t="shared" si="563"/>
        <v>0</v>
      </c>
      <c r="IN482">
        <f t="shared" si="541"/>
        <v>4596.8399999999992</v>
      </c>
      <c r="KT482">
        <v>480</v>
      </c>
      <c r="KU482">
        <v>485.59019607843123</v>
      </c>
      <c r="KV482">
        <f t="shared" si="564"/>
        <v>1.0050785238711057</v>
      </c>
      <c r="KW482">
        <f t="shared" si="565"/>
        <v>60.899517012614062</v>
      </c>
      <c r="KX482">
        <f t="shared" si="542"/>
        <v>180362.17288538491</v>
      </c>
      <c r="LC482">
        <v>480</v>
      </c>
      <c r="LD482">
        <v>0</v>
      </c>
      <c r="LE482">
        <f t="shared" si="566"/>
        <v>0.51383325483378239</v>
      </c>
      <c r="LF482">
        <f t="shared" si="567"/>
        <v>0</v>
      </c>
      <c r="LG482">
        <f t="shared" si="543"/>
        <v>0</v>
      </c>
      <c r="LP482">
        <f t="shared" si="544"/>
        <v>0</v>
      </c>
      <c r="LY482">
        <f t="shared" si="545"/>
        <v>0</v>
      </c>
      <c r="MH482">
        <f t="shared" si="546"/>
        <v>0</v>
      </c>
      <c r="MQ482">
        <f t="shared" si="547"/>
        <v>0</v>
      </c>
      <c r="MZ482">
        <f t="shared" si="548"/>
        <v>0</v>
      </c>
      <c r="NI482">
        <f t="shared" si="549"/>
        <v>0</v>
      </c>
      <c r="NR482">
        <f t="shared" si="550"/>
        <v>0</v>
      </c>
      <c r="OA482">
        <f t="shared" si="551"/>
        <v>0</v>
      </c>
      <c r="OF482">
        <v>480</v>
      </c>
      <c r="OG482">
        <f>132-(136)</f>
        <v>-4</v>
      </c>
      <c r="OH482">
        <f t="shared" si="568"/>
        <v>0.61590967726316248</v>
      </c>
      <c r="OI482">
        <f t="shared" si="569"/>
        <v>0</v>
      </c>
      <c r="OJ482">
        <f t="shared" si="552"/>
        <v>16</v>
      </c>
      <c r="OO482">
        <v>480</v>
      </c>
      <c r="OP482">
        <v>0</v>
      </c>
      <c r="OQ482">
        <f t="shared" si="570"/>
        <v>0.63627796675480541</v>
      </c>
      <c r="OR482">
        <f t="shared" si="571"/>
        <v>0</v>
      </c>
      <c r="OS482">
        <f t="shared" si="553"/>
        <v>0</v>
      </c>
      <c r="PB482">
        <f t="shared" si="554"/>
        <v>0</v>
      </c>
      <c r="PK482">
        <f t="shared" si="555"/>
        <v>0</v>
      </c>
      <c r="QC482">
        <f t="shared" si="556"/>
        <v>0</v>
      </c>
      <c r="QL482">
        <f t="shared" si="557"/>
        <v>0</v>
      </c>
    </row>
    <row r="483" spans="109:454" x14ac:dyDescent="0.25">
      <c r="DE483">
        <v>481</v>
      </c>
      <c r="DF483">
        <v>3160</v>
      </c>
      <c r="DG483">
        <f t="shared" si="558"/>
        <v>1.2469659796861146</v>
      </c>
      <c r="DH483">
        <f t="shared" si="559"/>
        <v>2961.5119005351271</v>
      </c>
      <c r="DI483">
        <f t="shared" si="539"/>
        <v>39397.525629177282</v>
      </c>
      <c r="IA483">
        <v>481</v>
      </c>
      <c r="IB483">
        <v>4</v>
      </c>
      <c r="IC483">
        <f t="shared" si="560"/>
        <v>0.73778879404470443</v>
      </c>
      <c r="ID483">
        <f t="shared" si="561"/>
        <v>0</v>
      </c>
      <c r="IE483">
        <f t="shared" si="540"/>
        <v>16</v>
      </c>
      <c r="IJ483">
        <v>481</v>
      </c>
      <c r="IK483">
        <v>123.8</v>
      </c>
      <c r="IL483">
        <f t="shared" si="562"/>
        <v>0.67002137926367078</v>
      </c>
      <c r="IM483">
        <f t="shared" si="563"/>
        <v>0</v>
      </c>
      <c r="IN483">
        <f t="shared" si="541"/>
        <v>15326.439999999999</v>
      </c>
      <c r="KT483">
        <v>481</v>
      </c>
      <c r="KU483">
        <v>532.59019607843118</v>
      </c>
      <c r="KV483">
        <f t="shared" si="564"/>
        <v>1.007172437462504</v>
      </c>
      <c r="KW483">
        <f t="shared" si="565"/>
        <v>86.008845947308956</v>
      </c>
      <c r="KX483">
        <f t="shared" si="542"/>
        <v>199434.90228493599</v>
      </c>
      <c r="LC483">
        <v>481</v>
      </c>
      <c r="LD483">
        <v>8</v>
      </c>
      <c r="LE483">
        <f t="shared" si="566"/>
        <v>0.51490374078135281</v>
      </c>
      <c r="LF483">
        <f t="shared" si="567"/>
        <v>0</v>
      </c>
      <c r="LG483">
        <f t="shared" si="543"/>
        <v>64</v>
      </c>
      <c r="LP483">
        <f t="shared" si="544"/>
        <v>0</v>
      </c>
      <c r="LY483">
        <f t="shared" si="545"/>
        <v>0</v>
      </c>
      <c r="MH483">
        <f t="shared" si="546"/>
        <v>0</v>
      </c>
      <c r="MQ483">
        <f t="shared" si="547"/>
        <v>0</v>
      </c>
      <c r="MZ483">
        <f t="shared" si="548"/>
        <v>0</v>
      </c>
      <c r="NI483">
        <f t="shared" si="549"/>
        <v>0</v>
      </c>
      <c r="NR483">
        <f t="shared" si="550"/>
        <v>0</v>
      </c>
      <c r="OA483">
        <f t="shared" si="551"/>
        <v>0</v>
      </c>
      <c r="OF483">
        <v>481</v>
      </c>
      <c r="OG483">
        <f>132-(136)</f>
        <v>-4</v>
      </c>
      <c r="OH483">
        <f t="shared" si="568"/>
        <v>0.61719282242412743</v>
      </c>
      <c r="OI483">
        <f t="shared" si="569"/>
        <v>0</v>
      </c>
      <c r="OJ483">
        <f t="shared" si="552"/>
        <v>16</v>
      </c>
      <c r="OO483">
        <v>481</v>
      </c>
      <c r="OP483">
        <v>0</v>
      </c>
      <c r="OQ483">
        <f t="shared" si="570"/>
        <v>0.63760354585221124</v>
      </c>
      <c r="OR483">
        <f t="shared" si="571"/>
        <v>0</v>
      </c>
      <c r="OS483">
        <f t="shared" si="553"/>
        <v>0</v>
      </c>
      <c r="PB483">
        <f t="shared" si="554"/>
        <v>0</v>
      </c>
      <c r="PK483">
        <f t="shared" si="555"/>
        <v>0</v>
      </c>
      <c r="QC483">
        <f t="shared" si="556"/>
        <v>0</v>
      </c>
      <c r="QL483">
        <f t="shared" si="557"/>
        <v>0</v>
      </c>
    </row>
    <row r="484" spans="109:454" x14ac:dyDescent="0.25">
      <c r="DE484">
        <v>482</v>
      </c>
      <c r="DF484">
        <v>3220</v>
      </c>
      <c r="DG484">
        <f t="shared" si="558"/>
        <v>1.2495584245503271</v>
      </c>
      <c r="DH484">
        <f t="shared" si="559"/>
        <v>2992.5994062984869</v>
      </c>
      <c r="DI484">
        <f t="shared" si="539"/>
        <v>51711.03001580065</v>
      </c>
      <c r="IA484">
        <v>482</v>
      </c>
      <c r="IB484">
        <v>4</v>
      </c>
      <c r="IC484">
        <f t="shared" si="560"/>
        <v>0.7393226584813879</v>
      </c>
      <c r="ID484">
        <f t="shared" si="561"/>
        <v>0</v>
      </c>
      <c r="IE484">
        <f t="shared" si="540"/>
        <v>16</v>
      </c>
      <c r="IJ484">
        <v>482</v>
      </c>
      <c r="IK484">
        <v>0</v>
      </c>
      <c r="IL484">
        <f t="shared" si="562"/>
        <v>0.67141435510413572</v>
      </c>
      <c r="IM484">
        <f t="shared" si="563"/>
        <v>0</v>
      </c>
      <c r="IN484">
        <f t="shared" si="541"/>
        <v>0</v>
      </c>
      <c r="KT484">
        <v>482</v>
      </c>
      <c r="KU484">
        <v>472.59019607843123</v>
      </c>
      <c r="KV484">
        <f t="shared" si="564"/>
        <v>1.0092663510539019</v>
      </c>
      <c r="KW484">
        <f t="shared" si="565"/>
        <v>111.11817488200384</v>
      </c>
      <c r="KX484">
        <f t="shared" si="542"/>
        <v>130662.02210783043</v>
      </c>
      <c r="LC484">
        <v>482</v>
      </c>
      <c r="LD484">
        <v>4</v>
      </c>
      <c r="LE484">
        <f t="shared" si="566"/>
        <v>0.51597422672892324</v>
      </c>
      <c r="LF484">
        <f t="shared" si="567"/>
        <v>0</v>
      </c>
      <c r="LG484">
        <f t="shared" si="543"/>
        <v>16</v>
      </c>
      <c r="LP484">
        <f t="shared" si="544"/>
        <v>0</v>
      </c>
      <c r="LY484">
        <f t="shared" si="545"/>
        <v>0</v>
      </c>
      <c r="MH484">
        <f t="shared" si="546"/>
        <v>0</v>
      </c>
      <c r="MQ484">
        <f t="shared" si="547"/>
        <v>0</v>
      </c>
      <c r="MZ484">
        <f t="shared" si="548"/>
        <v>0</v>
      </c>
      <c r="NI484">
        <f t="shared" si="549"/>
        <v>0</v>
      </c>
      <c r="NR484">
        <f t="shared" si="550"/>
        <v>0</v>
      </c>
      <c r="OA484">
        <f t="shared" si="551"/>
        <v>0</v>
      </c>
      <c r="OF484">
        <v>482</v>
      </c>
      <c r="OG484">
        <f>120-(136)</f>
        <v>-16</v>
      </c>
      <c r="OH484">
        <f t="shared" si="568"/>
        <v>0.61847596758509227</v>
      </c>
      <c r="OI484">
        <f t="shared" si="569"/>
        <v>0</v>
      </c>
      <c r="OJ484">
        <f t="shared" si="552"/>
        <v>256</v>
      </c>
      <c r="OO484">
        <v>482</v>
      </c>
      <c r="OP484">
        <v>0</v>
      </c>
      <c r="OQ484">
        <f t="shared" si="570"/>
        <v>0.63892912494961707</v>
      </c>
      <c r="OR484">
        <f t="shared" si="571"/>
        <v>0</v>
      </c>
      <c r="OS484">
        <f t="shared" si="553"/>
        <v>0</v>
      </c>
      <c r="PB484">
        <f t="shared" si="554"/>
        <v>0</v>
      </c>
      <c r="PK484">
        <f t="shared" si="555"/>
        <v>0</v>
      </c>
      <c r="QC484">
        <f t="shared" si="556"/>
        <v>0</v>
      </c>
      <c r="QL484">
        <f t="shared" si="557"/>
        <v>0</v>
      </c>
    </row>
    <row r="485" spans="109:454" x14ac:dyDescent="0.25">
      <c r="DE485">
        <v>483</v>
      </c>
      <c r="DF485">
        <v>3260</v>
      </c>
      <c r="DG485">
        <f t="shared" si="558"/>
        <v>1.2521508694145393</v>
      </c>
      <c r="DH485">
        <f t="shared" si="559"/>
        <v>3023.6869120618467</v>
      </c>
      <c r="DI485">
        <f t="shared" si="539"/>
        <v>55843.875530865393</v>
      </c>
      <c r="IA485">
        <v>483</v>
      </c>
      <c r="IB485">
        <v>12</v>
      </c>
      <c r="IC485">
        <f t="shared" si="560"/>
        <v>0.74085652291807125</v>
      </c>
      <c r="ID485">
        <f t="shared" si="561"/>
        <v>0</v>
      </c>
      <c r="IE485">
        <f t="shared" si="540"/>
        <v>144</v>
      </c>
      <c r="IJ485">
        <v>483</v>
      </c>
      <c r="IK485">
        <v>-4.1000000000000085</v>
      </c>
      <c r="IL485">
        <f t="shared" si="562"/>
        <v>0.67280733094460077</v>
      </c>
      <c r="IM485">
        <f t="shared" si="563"/>
        <v>0</v>
      </c>
      <c r="IN485">
        <f t="shared" si="541"/>
        <v>16.81000000000007</v>
      </c>
      <c r="KT485">
        <v>483</v>
      </c>
      <c r="KU485">
        <v>515.59019607843118</v>
      </c>
      <c r="KV485">
        <f t="shared" si="564"/>
        <v>1.0113602646453002</v>
      </c>
      <c r="KW485">
        <f t="shared" si="565"/>
        <v>136.22750381669874</v>
      </c>
      <c r="KX485">
        <f t="shared" si="542"/>
        <v>143916.05228006991</v>
      </c>
      <c r="LC485">
        <v>483</v>
      </c>
      <c r="LD485">
        <v>8</v>
      </c>
      <c r="LE485">
        <f t="shared" si="566"/>
        <v>0.51704471267649355</v>
      </c>
      <c r="LF485">
        <f t="shared" si="567"/>
        <v>0</v>
      </c>
      <c r="LG485">
        <f t="shared" si="543"/>
        <v>64</v>
      </c>
      <c r="LP485">
        <f t="shared" si="544"/>
        <v>0</v>
      </c>
      <c r="LY485">
        <f t="shared" si="545"/>
        <v>0</v>
      </c>
      <c r="MH485">
        <f t="shared" si="546"/>
        <v>0</v>
      </c>
      <c r="MQ485">
        <f t="shared" si="547"/>
        <v>0</v>
      </c>
      <c r="MZ485">
        <f t="shared" si="548"/>
        <v>0</v>
      </c>
      <c r="NI485">
        <f t="shared" si="549"/>
        <v>0</v>
      </c>
      <c r="NR485">
        <f t="shared" si="550"/>
        <v>0</v>
      </c>
      <c r="OA485">
        <f t="shared" si="551"/>
        <v>0</v>
      </c>
      <c r="OF485">
        <v>483</v>
      </c>
      <c r="OG485">
        <f>124-(136)</f>
        <v>-12</v>
      </c>
      <c r="OH485">
        <f t="shared" si="568"/>
        <v>0.61975911274605722</v>
      </c>
      <c r="OI485">
        <f t="shared" si="569"/>
        <v>0</v>
      </c>
      <c r="OJ485">
        <f t="shared" si="552"/>
        <v>144</v>
      </c>
      <c r="OO485">
        <v>483</v>
      </c>
      <c r="OP485">
        <v>0</v>
      </c>
      <c r="OQ485">
        <f t="shared" si="570"/>
        <v>0.64025470404702289</v>
      </c>
      <c r="OR485">
        <f t="shared" si="571"/>
        <v>0</v>
      </c>
      <c r="OS485">
        <f t="shared" si="553"/>
        <v>0</v>
      </c>
      <c r="PB485">
        <f t="shared" si="554"/>
        <v>0</v>
      </c>
      <c r="PK485">
        <f t="shared" si="555"/>
        <v>0</v>
      </c>
      <c r="QC485">
        <f t="shared" si="556"/>
        <v>0</v>
      </c>
      <c r="QL485">
        <f t="shared" si="557"/>
        <v>0</v>
      </c>
    </row>
    <row r="486" spans="109:454" x14ac:dyDescent="0.25">
      <c r="DE486">
        <v>484</v>
      </c>
      <c r="DF486">
        <v>3290</v>
      </c>
      <c r="DG486">
        <f t="shared" si="558"/>
        <v>1.2547433142787516</v>
      </c>
      <c r="DH486">
        <f t="shared" si="559"/>
        <v>3054.7744178252065</v>
      </c>
      <c r="DI486">
        <f t="shared" si="539"/>
        <v>55331.074509470549</v>
      </c>
      <c r="IA486">
        <v>484</v>
      </c>
      <c r="IB486">
        <v>0</v>
      </c>
      <c r="IC486">
        <f t="shared" si="560"/>
        <v>0.7423903873547546</v>
      </c>
      <c r="ID486">
        <f t="shared" si="561"/>
        <v>0</v>
      </c>
      <c r="IE486">
        <f t="shared" si="540"/>
        <v>0</v>
      </c>
      <c r="IJ486">
        <v>484</v>
      </c>
      <c r="IK486">
        <v>59.8</v>
      </c>
      <c r="IL486">
        <f t="shared" si="562"/>
        <v>0.67420030678506582</v>
      </c>
      <c r="IM486">
        <f t="shared" si="563"/>
        <v>0</v>
      </c>
      <c r="IN486">
        <f t="shared" si="541"/>
        <v>3576.0399999999995</v>
      </c>
      <c r="KT486">
        <v>484</v>
      </c>
      <c r="KU486">
        <v>692.59019607843118</v>
      </c>
      <c r="KV486">
        <f t="shared" si="564"/>
        <v>1.0134541782366984</v>
      </c>
      <c r="KW486">
        <f t="shared" si="565"/>
        <v>161.33683275139364</v>
      </c>
      <c r="KX486">
        <f t="shared" si="542"/>
        <v>282230.13604628929</v>
      </c>
      <c r="LC486">
        <v>484</v>
      </c>
      <c r="LD486">
        <v>68</v>
      </c>
      <c r="LE486">
        <f t="shared" si="566"/>
        <v>0.51811519862406397</v>
      </c>
      <c r="LF486">
        <f t="shared" si="567"/>
        <v>0</v>
      </c>
      <c r="LG486">
        <f t="shared" si="543"/>
        <v>4624</v>
      </c>
      <c r="LP486">
        <f t="shared" si="544"/>
        <v>0</v>
      </c>
      <c r="LY486">
        <f t="shared" si="545"/>
        <v>0</v>
      </c>
      <c r="MH486">
        <f t="shared" si="546"/>
        <v>0</v>
      </c>
      <c r="MQ486">
        <f t="shared" si="547"/>
        <v>0</v>
      </c>
      <c r="MZ486">
        <f t="shared" si="548"/>
        <v>0</v>
      </c>
      <c r="NI486">
        <f t="shared" si="549"/>
        <v>0</v>
      </c>
      <c r="NR486">
        <f t="shared" si="550"/>
        <v>0</v>
      </c>
      <c r="OA486">
        <f t="shared" si="551"/>
        <v>0</v>
      </c>
      <c r="OF486">
        <v>484</v>
      </c>
      <c r="OG486">
        <f>128-(136)</f>
        <v>-8</v>
      </c>
      <c r="OH486">
        <f t="shared" si="568"/>
        <v>0.62104225790702217</v>
      </c>
      <c r="OI486">
        <f t="shared" si="569"/>
        <v>0</v>
      </c>
      <c r="OJ486">
        <f t="shared" si="552"/>
        <v>64</v>
      </c>
      <c r="OO486">
        <v>484</v>
      </c>
      <c r="OP486">
        <v>0</v>
      </c>
      <c r="OQ486">
        <f t="shared" si="570"/>
        <v>0.64158028314442872</v>
      </c>
      <c r="OR486">
        <f t="shared" si="571"/>
        <v>0</v>
      </c>
      <c r="OS486">
        <f t="shared" si="553"/>
        <v>0</v>
      </c>
      <c r="PB486">
        <f t="shared" si="554"/>
        <v>0</v>
      </c>
      <c r="PK486">
        <f t="shared" si="555"/>
        <v>0</v>
      </c>
      <c r="QC486">
        <f t="shared" si="556"/>
        <v>0</v>
      </c>
      <c r="QL486">
        <f t="shared" si="557"/>
        <v>0</v>
      </c>
    </row>
    <row r="487" spans="109:454" x14ac:dyDescent="0.25">
      <c r="DE487">
        <v>485</v>
      </c>
      <c r="DF487">
        <v>3320</v>
      </c>
      <c r="DG487">
        <f t="shared" si="558"/>
        <v>1.2573357591429639</v>
      </c>
      <c r="DH487">
        <f t="shared" si="559"/>
        <v>3085.8619235885662</v>
      </c>
      <c r="DI487">
        <f t="shared" si="539"/>
        <v>54820.638825646391</v>
      </c>
      <c r="IA487">
        <v>485</v>
      </c>
      <c r="IB487">
        <v>16</v>
      </c>
      <c r="IC487">
        <f t="shared" si="560"/>
        <v>0.74392425179143795</v>
      </c>
      <c r="ID487">
        <f t="shared" si="561"/>
        <v>0</v>
      </c>
      <c r="IE487">
        <f t="shared" si="540"/>
        <v>256</v>
      </c>
      <c r="IJ487">
        <v>485</v>
      </c>
      <c r="IK487">
        <v>207.8</v>
      </c>
      <c r="IL487">
        <f t="shared" si="562"/>
        <v>0.67559328262553076</v>
      </c>
      <c r="IM487">
        <f t="shared" si="563"/>
        <v>0</v>
      </c>
      <c r="IN487">
        <f t="shared" si="541"/>
        <v>43180.840000000004</v>
      </c>
      <c r="KT487">
        <v>485</v>
      </c>
      <c r="KU487">
        <v>612.59019607843118</v>
      </c>
      <c r="KV487">
        <f t="shared" si="564"/>
        <v>1.0155480918280964</v>
      </c>
      <c r="KW487">
        <f t="shared" si="565"/>
        <v>186.44616168608852</v>
      </c>
      <c r="KX487">
        <f t="shared" si="542"/>
        <v>181598.7380481821</v>
      </c>
      <c r="LC487">
        <v>485</v>
      </c>
      <c r="LD487">
        <v>21</v>
      </c>
      <c r="LE487">
        <f t="shared" si="566"/>
        <v>0.51918568457163439</v>
      </c>
      <c r="LF487">
        <f t="shared" si="567"/>
        <v>0</v>
      </c>
      <c r="LG487">
        <f t="shared" si="543"/>
        <v>441</v>
      </c>
      <c r="LP487">
        <f t="shared" si="544"/>
        <v>0</v>
      </c>
      <c r="LY487">
        <f t="shared" si="545"/>
        <v>0</v>
      </c>
      <c r="MH487">
        <f t="shared" si="546"/>
        <v>0</v>
      </c>
      <c r="MQ487">
        <f t="shared" si="547"/>
        <v>0</v>
      </c>
      <c r="MZ487">
        <f t="shared" si="548"/>
        <v>0</v>
      </c>
      <c r="NI487">
        <f t="shared" si="549"/>
        <v>0</v>
      </c>
      <c r="NR487">
        <f t="shared" si="550"/>
        <v>0</v>
      </c>
      <c r="OA487">
        <f t="shared" si="551"/>
        <v>0</v>
      </c>
      <c r="OF487">
        <v>485</v>
      </c>
      <c r="OG487">
        <f>124-(136)</f>
        <v>-12</v>
      </c>
      <c r="OH487">
        <f t="shared" si="568"/>
        <v>0.62232540306798712</v>
      </c>
      <c r="OI487">
        <f t="shared" si="569"/>
        <v>0</v>
      </c>
      <c r="OJ487">
        <f t="shared" si="552"/>
        <v>144</v>
      </c>
      <c r="OO487">
        <v>485</v>
      </c>
      <c r="OP487">
        <v>0</v>
      </c>
      <c r="OQ487">
        <f t="shared" si="570"/>
        <v>0.64290586224183455</v>
      </c>
      <c r="OR487">
        <f t="shared" si="571"/>
        <v>0</v>
      </c>
      <c r="OS487">
        <f t="shared" si="553"/>
        <v>0</v>
      </c>
      <c r="PB487">
        <f t="shared" si="554"/>
        <v>0</v>
      </c>
      <c r="PK487">
        <f t="shared" si="555"/>
        <v>0</v>
      </c>
      <c r="QC487">
        <f t="shared" si="556"/>
        <v>0</v>
      </c>
      <c r="QL487">
        <f t="shared" si="557"/>
        <v>0</v>
      </c>
    </row>
    <row r="488" spans="109:454" x14ac:dyDescent="0.25">
      <c r="DE488">
        <v>486</v>
      </c>
      <c r="DF488">
        <v>3340</v>
      </c>
      <c r="DG488">
        <f t="shared" si="558"/>
        <v>1.2599282040071762</v>
      </c>
      <c r="DH488">
        <f t="shared" si="559"/>
        <v>3116.949429351926</v>
      </c>
      <c r="DI488">
        <f t="shared" si="539"/>
        <v>49751.557066431436</v>
      </c>
      <c r="IA488">
        <v>486</v>
      </c>
      <c r="IB488">
        <v>4</v>
      </c>
      <c r="IC488">
        <f t="shared" si="560"/>
        <v>0.74545811622812141</v>
      </c>
      <c r="ID488">
        <f t="shared" si="561"/>
        <v>0</v>
      </c>
      <c r="IE488">
        <f t="shared" si="540"/>
        <v>16</v>
      </c>
      <c r="IJ488">
        <v>486</v>
      </c>
      <c r="IK488">
        <v>-20.100000000000001</v>
      </c>
      <c r="IL488">
        <f t="shared" si="562"/>
        <v>0.6769862584659958</v>
      </c>
      <c r="IM488">
        <f t="shared" si="563"/>
        <v>0</v>
      </c>
      <c r="IN488">
        <f t="shared" si="541"/>
        <v>404.01000000000005</v>
      </c>
      <c r="KT488">
        <v>486</v>
      </c>
      <c r="KU488">
        <v>622.59019607843118</v>
      </c>
      <c r="KV488">
        <f t="shared" si="564"/>
        <v>1.0176420054194946</v>
      </c>
      <c r="KW488">
        <f t="shared" si="565"/>
        <v>211.55549062078342</v>
      </c>
      <c r="KX488">
        <f t="shared" si="542"/>
        <v>168949.52909065524</v>
      </c>
      <c r="LC488">
        <v>486</v>
      </c>
      <c r="LD488">
        <v>0</v>
      </c>
      <c r="LE488">
        <f t="shared" si="566"/>
        <v>0.5202561705192047</v>
      </c>
      <c r="LF488">
        <f t="shared" si="567"/>
        <v>0</v>
      </c>
      <c r="LG488">
        <f t="shared" si="543"/>
        <v>0</v>
      </c>
      <c r="LP488">
        <f t="shared" si="544"/>
        <v>0</v>
      </c>
      <c r="LY488">
        <f t="shared" si="545"/>
        <v>0</v>
      </c>
      <c r="MH488">
        <f t="shared" si="546"/>
        <v>0</v>
      </c>
      <c r="MQ488">
        <f t="shared" si="547"/>
        <v>0</v>
      </c>
      <c r="MZ488">
        <f t="shared" si="548"/>
        <v>0</v>
      </c>
      <c r="NI488">
        <f t="shared" si="549"/>
        <v>0</v>
      </c>
      <c r="NR488">
        <f t="shared" si="550"/>
        <v>0</v>
      </c>
      <c r="OA488">
        <f t="shared" si="551"/>
        <v>0</v>
      </c>
      <c r="OF488">
        <v>486</v>
      </c>
      <c r="OG488">
        <f>124-(136)</f>
        <v>-12</v>
      </c>
      <c r="OH488">
        <f t="shared" si="568"/>
        <v>0.62360854822895195</v>
      </c>
      <c r="OI488">
        <f t="shared" si="569"/>
        <v>0</v>
      </c>
      <c r="OJ488">
        <f t="shared" si="552"/>
        <v>144</v>
      </c>
      <c r="OO488">
        <v>486</v>
      </c>
      <c r="OP488">
        <v>0</v>
      </c>
      <c r="OQ488">
        <f t="shared" si="570"/>
        <v>0.64423144133924048</v>
      </c>
      <c r="OR488">
        <f t="shared" si="571"/>
        <v>0</v>
      </c>
      <c r="OS488">
        <f t="shared" si="553"/>
        <v>0</v>
      </c>
      <c r="PB488">
        <f t="shared" si="554"/>
        <v>0</v>
      </c>
      <c r="PK488">
        <f t="shared" si="555"/>
        <v>0</v>
      </c>
      <c r="QC488">
        <f t="shared" si="556"/>
        <v>0</v>
      </c>
      <c r="QL488">
        <f t="shared" si="557"/>
        <v>0</v>
      </c>
    </row>
    <row r="489" spans="109:454" x14ac:dyDescent="0.25">
      <c r="DE489">
        <v>487</v>
      </c>
      <c r="DF489">
        <v>3410</v>
      </c>
      <c r="DG489">
        <f t="shared" si="558"/>
        <v>1.2625206488713885</v>
      </c>
      <c r="DH489">
        <f t="shared" si="559"/>
        <v>3148.0369351152858</v>
      </c>
      <c r="DI489">
        <f t="shared" si="539"/>
        <v>68624.647363792974</v>
      </c>
      <c r="IA489">
        <v>487</v>
      </c>
      <c r="IB489">
        <v>0</v>
      </c>
      <c r="IC489">
        <f t="shared" si="560"/>
        <v>0.74699198066480477</v>
      </c>
      <c r="ID489">
        <f t="shared" si="561"/>
        <v>0</v>
      </c>
      <c r="IE489">
        <f t="shared" si="540"/>
        <v>0</v>
      </c>
      <c r="IJ489">
        <v>487</v>
      </c>
      <c r="IK489">
        <v>-4.1000000000000085</v>
      </c>
      <c r="IL489">
        <f t="shared" si="562"/>
        <v>0.67837923430646085</v>
      </c>
      <c r="IM489">
        <f t="shared" si="563"/>
        <v>0</v>
      </c>
      <c r="IN489">
        <f t="shared" si="541"/>
        <v>16.81000000000007</v>
      </c>
      <c r="KT489">
        <v>487</v>
      </c>
      <c r="KU489">
        <v>565.59019607843118</v>
      </c>
      <c r="KV489">
        <f t="shared" si="564"/>
        <v>1.0197359190108928</v>
      </c>
      <c r="KW489">
        <f t="shared" si="565"/>
        <v>236.66481955547832</v>
      </c>
      <c r="KX489">
        <f t="shared" si="542"/>
        <v>108191.90332076633</v>
      </c>
      <c r="LC489">
        <v>487</v>
      </c>
      <c r="LD489">
        <v>8</v>
      </c>
      <c r="LE489">
        <f t="shared" si="566"/>
        <v>0.52132665646677512</v>
      </c>
      <c r="LF489">
        <f t="shared" si="567"/>
        <v>0</v>
      </c>
      <c r="LG489">
        <f t="shared" si="543"/>
        <v>64</v>
      </c>
      <c r="LP489">
        <f t="shared" si="544"/>
        <v>0</v>
      </c>
      <c r="LY489">
        <f t="shared" si="545"/>
        <v>0</v>
      </c>
      <c r="MH489">
        <f t="shared" si="546"/>
        <v>0</v>
      </c>
      <c r="MQ489">
        <f t="shared" si="547"/>
        <v>0</v>
      </c>
      <c r="MZ489">
        <f t="shared" si="548"/>
        <v>0</v>
      </c>
      <c r="NI489">
        <f t="shared" si="549"/>
        <v>0</v>
      </c>
      <c r="NR489">
        <f t="shared" si="550"/>
        <v>0</v>
      </c>
      <c r="OA489">
        <f t="shared" si="551"/>
        <v>0</v>
      </c>
      <c r="OF489">
        <v>487</v>
      </c>
      <c r="OG489">
        <f>132-(136)</f>
        <v>-4</v>
      </c>
      <c r="OH489">
        <f t="shared" si="568"/>
        <v>0.6248916933899169</v>
      </c>
      <c r="OI489">
        <f t="shared" si="569"/>
        <v>0</v>
      </c>
      <c r="OJ489">
        <f t="shared" si="552"/>
        <v>16</v>
      </c>
      <c r="OO489">
        <v>487</v>
      </c>
      <c r="OP489">
        <v>0</v>
      </c>
      <c r="OQ489">
        <f t="shared" si="570"/>
        <v>0.64555702043664631</v>
      </c>
      <c r="OR489">
        <f t="shared" si="571"/>
        <v>0</v>
      </c>
      <c r="OS489">
        <f t="shared" si="553"/>
        <v>0</v>
      </c>
      <c r="PB489">
        <f t="shared" si="554"/>
        <v>0</v>
      </c>
      <c r="PK489">
        <f t="shared" si="555"/>
        <v>0</v>
      </c>
      <c r="QC489">
        <f t="shared" si="556"/>
        <v>0</v>
      </c>
      <c r="QL489">
        <f t="shared" si="557"/>
        <v>0</v>
      </c>
    </row>
    <row r="490" spans="109:454" x14ac:dyDescent="0.25">
      <c r="DE490">
        <v>488</v>
      </c>
      <c r="DF490">
        <v>3440</v>
      </c>
      <c r="DG490">
        <f t="shared" si="558"/>
        <v>1.2651130937356008</v>
      </c>
      <c r="DH490">
        <f t="shared" si="559"/>
        <v>3179.1244408786456</v>
      </c>
      <c r="DI490">
        <f t="shared" si="539"/>
        <v>68056.057346879272</v>
      </c>
      <c r="IA490">
        <v>488</v>
      </c>
      <c r="IB490">
        <v>0</v>
      </c>
      <c r="IC490">
        <f t="shared" si="560"/>
        <v>0.74852584510148812</v>
      </c>
      <c r="ID490">
        <f t="shared" si="561"/>
        <v>0</v>
      </c>
      <c r="IE490">
        <f t="shared" si="540"/>
        <v>0</v>
      </c>
      <c r="IJ490">
        <v>488</v>
      </c>
      <c r="IK490">
        <v>-16.100000000000001</v>
      </c>
      <c r="IL490">
        <f t="shared" si="562"/>
        <v>0.67977221014692579</v>
      </c>
      <c r="IM490">
        <f t="shared" si="563"/>
        <v>0</v>
      </c>
      <c r="IN490">
        <f t="shared" si="541"/>
        <v>259.21000000000004</v>
      </c>
      <c r="KT490">
        <v>488</v>
      </c>
      <c r="KU490">
        <v>605.59019607843118</v>
      </c>
      <c r="KV490">
        <f t="shared" si="564"/>
        <v>1.0218298326022908</v>
      </c>
      <c r="KW490">
        <f t="shared" si="565"/>
        <v>261.77414849017322</v>
      </c>
      <c r="KX490">
        <f t="shared" si="542"/>
        <v>118209.47457921127</v>
      </c>
      <c r="LC490">
        <v>488</v>
      </c>
      <c r="LD490">
        <v>4</v>
      </c>
      <c r="LE490">
        <f t="shared" si="566"/>
        <v>0.52239714241434554</v>
      </c>
      <c r="LF490">
        <f t="shared" si="567"/>
        <v>0</v>
      </c>
      <c r="LG490">
        <f t="shared" si="543"/>
        <v>16</v>
      </c>
      <c r="LP490">
        <f t="shared" si="544"/>
        <v>0</v>
      </c>
      <c r="LY490">
        <f t="shared" si="545"/>
        <v>0</v>
      </c>
      <c r="MH490">
        <f t="shared" si="546"/>
        <v>0</v>
      </c>
      <c r="MQ490">
        <f t="shared" si="547"/>
        <v>0</v>
      </c>
      <c r="MZ490">
        <f t="shared" si="548"/>
        <v>0</v>
      </c>
      <c r="NI490">
        <f t="shared" si="549"/>
        <v>0</v>
      </c>
      <c r="NR490">
        <f t="shared" si="550"/>
        <v>0</v>
      </c>
      <c r="OA490">
        <f t="shared" si="551"/>
        <v>0</v>
      </c>
      <c r="OF490">
        <v>488</v>
      </c>
      <c r="OG490">
        <f>124-(136)</f>
        <v>-12</v>
      </c>
      <c r="OH490">
        <f t="shared" si="568"/>
        <v>0.62617483855088185</v>
      </c>
      <c r="OI490">
        <f t="shared" si="569"/>
        <v>0</v>
      </c>
      <c r="OJ490">
        <f t="shared" si="552"/>
        <v>144</v>
      </c>
      <c r="OO490">
        <v>488</v>
      </c>
      <c r="OP490">
        <v>0</v>
      </c>
      <c r="OQ490">
        <f t="shared" si="570"/>
        <v>0.64688259953405214</v>
      </c>
      <c r="OR490">
        <f t="shared" si="571"/>
        <v>0</v>
      </c>
      <c r="OS490">
        <f t="shared" si="553"/>
        <v>0</v>
      </c>
      <c r="PB490">
        <f t="shared" si="554"/>
        <v>0</v>
      </c>
      <c r="PK490">
        <f t="shared" si="555"/>
        <v>0</v>
      </c>
      <c r="QC490">
        <f t="shared" si="556"/>
        <v>0</v>
      </c>
      <c r="QL490">
        <f t="shared" si="557"/>
        <v>0</v>
      </c>
    </row>
    <row r="491" spans="109:454" x14ac:dyDescent="0.25">
      <c r="DE491">
        <v>489</v>
      </c>
      <c r="DF491">
        <v>3470</v>
      </c>
      <c r="DG491">
        <f t="shared" si="558"/>
        <v>1.2677055385998131</v>
      </c>
      <c r="DH491">
        <f t="shared" si="559"/>
        <v>3210.2119466420054</v>
      </c>
      <c r="DI491">
        <f t="shared" si="539"/>
        <v>67489.832667536262</v>
      </c>
      <c r="IA491">
        <v>489</v>
      </c>
      <c r="IB491">
        <v>0</v>
      </c>
      <c r="IC491">
        <f t="shared" si="560"/>
        <v>0.75005970953817147</v>
      </c>
      <c r="ID491">
        <f t="shared" si="561"/>
        <v>0</v>
      </c>
      <c r="IE491">
        <f t="shared" si="540"/>
        <v>0</v>
      </c>
      <c r="IJ491">
        <v>489</v>
      </c>
      <c r="IK491">
        <v>83.8</v>
      </c>
      <c r="IL491">
        <f t="shared" si="562"/>
        <v>0.68116518598739084</v>
      </c>
      <c r="IM491">
        <f t="shared" si="563"/>
        <v>0</v>
      </c>
      <c r="IN491">
        <f t="shared" si="541"/>
        <v>7022.44</v>
      </c>
      <c r="KT491">
        <v>489</v>
      </c>
      <c r="KU491">
        <v>642.59019607843118</v>
      </c>
      <c r="KV491">
        <f t="shared" si="564"/>
        <v>1.023923746193689</v>
      </c>
      <c r="KW491">
        <f t="shared" si="565"/>
        <v>286.88347742486809</v>
      </c>
      <c r="KX491">
        <f t="shared" si="542"/>
        <v>126527.26969528508</v>
      </c>
      <c r="LC491">
        <v>489</v>
      </c>
      <c r="LD491">
        <v>4</v>
      </c>
      <c r="LE491">
        <f t="shared" si="566"/>
        <v>0.52346762836191585</v>
      </c>
      <c r="LF491">
        <f t="shared" si="567"/>
        <v>0</v>
      </c>
      <c r="LG491">
        <f t="shared" si="543"/>
        <v>16</v>
      </c>
      <c r="LP491">
        <f t="shared" si="544"/>
        <v>0</v>
      </c>
      <c r="LY491">
        <f t="shared" si="545"/>
        <v>0</v>
      </c>
      <c r="MH491">
        <f t="shared" si="546"/>
        <v>0</v>
      </c>
      <c r="MQ491">
        <f t="shared" si="547"/>
        <v>0</v>
      </c>
      <c r="MZ491">
        <f t="shared" si="548"/>
        <v>0</v>
      </c>
      <c r="NI491">
        <f t="shared" si="549"/>
        <v>0</v>
      </c>
      <c r="NR491">
        <f t="shared" si="550"/>
        <v>0</v>
      </c>
      <c r="OA491">
        <f t="shared" si="551"/>
        <v>0</v>
      </c>
      <c r="OF491">
        <v>489</v>
      </c>
      <c r="OG491">
        <f>124-(136)</f>
        <v>-12</v>
      </c>
      <c r="OH491">
        <f t="shared" si="568"/>
        <v>0.6274579837118468</v>
      </c>
      <c r="OI491">
        <f t="shared" si="569"/>
        <v>0</v>
      </c>
      <c r="OJ491">
        <f t="shared" si="552"/>
        <v>144</v>
      </c>
      <c r="OO491">
        <v>489</v>
      </c>
      <c r="OP491">
        <v>0</v>
      </c>
      <c r="OQ491">
        <f t="shared" si="570"/>
        <v>0.64820817863145797</v>
      </c>
      <c r="OR491">
        <f t="shared" si="571"/>
        <v>0</v>
      </c>
      <c r="OS491">
        <f t="shared" si="553"/>
        <v>0</v>
      </c>
      <c r="PB491">
        <f t="shared" si="554"/>
        <v>0</v>
      </c>
      <c r="PK491">
        <f t="shared" si="555"/>
        <v>0</v>
      </c>
      <c r="QC491">
        <f t="shared" si="556"/>
        <v>0</v>
      </c>
      <c r="QL491">
        <f t="shared" si="557"/>
        <v>0</v>
      </c>
    </row>
    <row r="492" spans="109:454" x14ac:dyDescent="0.25">
      <c r="DE492">
        <v>490</v>
      </c>
      <c r="DF492">
        <v>3540</v>
      </c>
      <c r="DG492">
        <f t="shared" si="558"/>
        <v>1.2702979834640253</v>
      </c>
      <c r="DH492">
        <f t="shared" si="559"/>
        <v>3241.2994524053652</v>
      </c>
      <c r="DI492">
        <f t="shared" si="539"/>
        <v>89222.01713333471</v>
      </c>
      <c r="IA492">
        <v>490</v>
      </c>
      <c r="IB492">
        <v>8</v>
      </c>
      <c r="IC492">
        <f t="shared" si="560"/>
        <v>0.75159357397485493</v>
      </c>
      <c r="ID492">
        <f t="shared" si="561"/>
        <v>0</v>
      </c>
      <c r="IE492">
        <f t="shared" si="540"/>
        <v>64</v>
      </c>
      <c r="IJ492">
        <v>490</v>
      </c>
      <c r="IK492">
        <v>-16.100000000000001</v>
      </c>
      <c r="IL492">
        <f t="shared" si="562"/>
        <v>0.68255816182785589</v>
      </c>
      <c r="IM492">
        <f t="shared" si="563"/>
        <v>0</v>
      </c>
      <c r="IN492">
        <f t="shared" si="541"/>
        <v>259.21000000000004</v>
      </c>
      <c r="KT492">
        <v>490</v>
      </c>
      <c r="KU492">
        <v>595.59019607843118</v>
      </c>
      <c r="KV492">
        <f t="shared" si="564"/>
        <v>1.0260176597850872</v>
      </c>
      <c r="KW492">
        <f t="shared" si="565"/>
        <v>311.99280635956302</v>
      </c>
      <c r="KX492">
        <f t="shared" si="542"/>
        <v>80427.479455355584</v>
      </c>
      <c r="LC492">
        <v>490</v>
      </c>
      <c r="LD492">
        <v>4</v>
      </c>
      <c r="LE492">
        <f t="shared" si="566"/>
        <v>0.52453811430948627</v>
      </c>
      <c r="LF492">
        <f t="shared" si="567"/>
        <v>0</v>
      </c>
      <c r="LG492">
        <f t="shared" si="543"/>
        <v>16</v>
      </c>
      <c r="LP492">
        <f t="shared" si="544"/>
        <v>0</v>
      </c>
      <c r="LY492">
        <f t="shared" si="545"/>
        <v>0</v>
      </c>
      <c r="MH492">
        <f t="shared" si="546"/>
        <v>0</v>
      </c>
      <c r="MQ492">
        <f t="shared" si="547"/>
        <v>0</v>
      </c>
      <c r="MZ492">
        <f t="shared" si="548"/>
        <v>0</v>
      </c>
      <c r="NI492">
        <f t="shared" si="549"/>
        <v>0</v>
      </c>
      <c r="NR492">
        <f t="shared" si="550"/>
        <v>0</v>
      </c>
      <c r="OA492">
        <f t="shared" si="551"/>
        <v>0</v>
      </c>
      <c r="OF492">
        <v>490</v>
      </c>
      <c r="OG492">
        <f>144-(136)</f>
        <v>8</v>
      </c>
      <c r="OH492">
        <f t="shared" si="568"/>
        <v>0.62874112887281164</v>
      </c>
      <c r="OI492">
        <f t="shared" si="569"/>
        <v>0</v>
      </c>
      <c r="OJ492">
        <f t="shared" si="552"/>
        <v>64</v>
      </c>
      <c r="OO492">
        <v>490</v>
      </c>
      <c r="OP492">
        <v>0</v>
      </c>
      <c r="OQ492">
        <f t="shared" si="570"/>
        <v>0.64953375772886379</v>
      </c>
      <c r="OR492">
        <f t="shared" si="571"/>
        <v>0</v>
      </c>
      <c r="OS492">
        <f t="shared" si="553"/>
        <v>0</v>
      </c>
      <c r="PB492">
        <f t="shared" si="554"/>
        <v>0</v>
      </c>
      <c r="PK492">
        <f t="shared" si="555"/>
        <v>0</v>
      </c>
      <c r="QC492">
        <f t="shared" si="556"/>
        <v>0</v>
      </c>
      <c r="QL492">
        <f t="shared" si="557"/>
        <v>0</v>
      </c>
    </row>
    <row r="493" spans="109:454" x14ac:dyDescent="0.25">
      <c r="DE493">
        <v>491</v>
      </c>
      <c r="DF493">
        <v>3610</v>
      </c>
      <c r="DG493">
        <f t="shared" si="558"/>
        <v>1.2728904283282376</v>
      </c>
      <c r="DH493">
        <f t="shared" si="559"/>
        <v>3272.386958168725</v>
      </c>
      <c r="DI493">
        <f t="shared" si="539"/>
        <v>113982.56601456627</v>
      </c>
      <c r="IA493">
        <v>491</v>
      </c>
      <c r="IB493">
        <v>0</v>
      </c>
      <c r="IC493">
        <f t="shared" si="560"/>
        <v>0.75312743841153829</v>
      </c>
      <c r="ID493">
        <f t="shared" si="561"/>
        <v>0</v>
      </c>
      <c r="IE493">
        <f t="shared" si="540"/>
        <v>0</v>
      </c>
      <c r="IJ493">
        <v>491</v>
      </c>
      <c r="IK493">
        <v>-4.1000000000000085</v>
      </c>
      <c r="IL493">
        <f t="shared" si="562"/>
        <v>0.68395113766832083</v>
      </c>
      <c r="IM493">
        <f t="shared" si="563"/>
        <v>0</v>
      </c>
      <c r="IN493">
        <f t="shared" si="541"/>
        <v>16.81000000000007</v>
      </c>
      <c r="KT493">
        <v>491</v>
      </c>
      <c r="KU493">
        <v>615.59019607843118</v>
      </c>
      <c r="KV493">
        <f t="shared" si="564"/>
        <v>1.0281115733764852</v>
      </c>
      <c r="KW493">
        <f t="shared" si="565"/>
        <v>337.10213529425789</v>
      </c>
      <c r="KX493">
        <f t="shared" si="542"/>
        <v>77555.599999329395</v>
      </c>
      <c r="LC493">
        <v>491</v>
      </c>
      <c r="LD493">
        <v>8</v>
      </c>
      <c r="LE493">
        <f t="shared" si="566"/>
        <v>0.52560860025705658</v>
      </c>
      <c r="LF493">
        <f t="shared" si="567"/>
        <v>0</v>
      </c>
      <c r="LG493">
        <f t="shared" si="543"/>
        <v>64</v>
      </c>
      <c r="LP493">
        <f t="shared" si="544"/>
        <v>0</v>
      </c>
      <c r="LY493">
        <f t="shared" si="545"/>
        <v>0</v>
      </c>
      <c r="MH493">
        <f t="shared" si="546"/>
        <v>0</v>
      </c>
      <c r="MQ493">
        <f t="shared" si="547"/>
        <v>0</v>
      </c>
      <c r="MZ493">
        <f t="shared" si="548"/>
        <v>0</v>
      </c>
      <c r="NI493">
        <f t="shared" si="549"/>
        <v>0</v>
      </c>
      <c r="NR493">
        <f t="shared" si="550"/>
        <v>0</v>
      </c>
      <c r="OA493">
        <f t="shared" si="551"/>
        <v>0</v>
      </c>
      <c r="OF493">
        <v>491</v>
      </c>
      <c r="OG493">
        <f>140-(136)</f>
        <v>4</v>
      </c>
      <c r="OH493">
        <f t="shared" si="568"/>
        <v>0.63002427403377659</v>
      </c>
      <c r="OI493">
        <f t="shared" si="569"/>
        <v>0</v>
      </c>
      <c r="OJ493">
        <f t="shared" si="552"/>
        <v>16</v>
      </c>
      <c r="OO493">
        <v>491</v>
      </c>
      <c r="OP493">
        <v>0</v>
      </c>
      <c r="OQ493">
        <f t="shared" si="570"/>
        <v>0.65085933682626962</v>
      </c>
      <c r="OR493">
        <f t="shared" si="571"/>
        <v>0</v>
      </c>
      <c r="OS493">
        <f t="shared" si="553"/>
        <v>0</v>
      </c>
      <c r="PB493">
        <f t="shared" si="554"/>
        <v>0</v>
      </c>
      <c r="PK493">
        <f t="shared" si="555"/>
        <v>0</v>
      </c>
      <c r="QC493">
        <f t="shared" si="556"/>
        <v>0</v>
      </c>
      <c r="QL493">
        <f t="shared" si="557"/>
        <v>0</v>
      </c>
    </row>
    <row r="494" spans="109:454" x14ac:dyDescent="0.25">
      <c r="DE494">
        <v>492</v>
      </c>
      <c r="DF494">
        <v>3640</v>
      </c>
      <c r="DG494">
        <f t="shared" si="558"/>
        <v>1.2754828731924499</v>
      </c>
      <c r="DH494">
        <f t="shared" si="559"/>
        <v>3303.4744639320847</v>
      </c>
      <c r="DI494">
        <f t="shared" si="539"/>
        <v>113249.43642579773</v>
      </c>
      <c r="IA494">
        <v>492</v>
      </c>
      <c r="IB494">
        <v>4</v>
      </c>
      <c r="IC494">
        <f t="shared" si="560"/>
        <v>0.75466130284822164</v>
      </c>
      <c r="ID494">
        <f t="shared" si="561"/>
        <v>0</v>
      </c>
      <c r="IE494">
        <f t="shared" si="540"/>
        <v>16</v>
      </c>
      <c r="IJ494">
        <v>492</v>
      </c>
      <c r="IK494">
        <v>63.8</v>
      </c>
      <c r="IL494">
        <f t="shared" si="562"/>
        <v>0.68534411350878588</v>
      </c>
      <c r="IM494">
        <f t="shared" si="563"/>
        <v>0</v>
      </c>
      <c r="IN494">
        <f t="shared" si="541"/>
        <v>4070.4399999999996</v>
      </c>
      <c r="KT494">
        <v>492</v>
      </c>
      <c r="KU494">
        <v>719.59019607843118</v>
      </c>
      <c r="KV494">
        <f t="shared" si="564"/>
        <v>1.0302054869678834</v>
      </c>
      <c r="KW494">
        <f t="shared" si="565"/>
        <v>362.21146422895276</v>
      </c>
      <c r="KX494">
        <f t="shared" si="542"/>
        <v>127719.5579783414</v>
      </c>
      <c r="LC494">
        <v>492</v>
      </c>
      <c r="LD494">
        <v>0</v>
      </c>
      <c r="LE494">
        <f t="shared" si="566"/>
        <v>0.526679086204627</v>
      </c>
      <c r="LF494">
        <f t="shared" si="567"/>
        <v>0</v>
      </c>
      <c r="LG494">
        <f t="shared" si="543"/>
        <v>0</v>
      </c>
      <c r="LP494">
        <f t="shared" si="544"/>
        <v>0</v>
      </c>
      <c r="LY494">
        <f t="shared" si="545"/>
        <v>0</v>
      </c>
      <c r="MH494">
        <f t="shared" si="546"/>
        <v>0</v>
      </c>
      <c r="MQ494">
        <f t="shared" si="547"/>
        <v>0</v>
      </c>
      <c r="MZ494">
        <f t="shared" si="548"/>
        <v>0</v>
      </c>
      <c r="NI494">
        <f t="shared" si="549"/>
        <v>0</v>
      </c>
      <c r="NR494">
        <f t="shared" si="550"/>
        <v>0</v>
      </c>
      <c r="OA494">
        <f t="shared" si="551"/>
        <v>0</v>
      </c>
      <c r="OF494">
        <v>492</v>
      </c>
      <c r="OG494">
        <f>120-(136)</f>
        <v>-16</v>
      </c>
      <c r="OH494">
        <f t="shared" si="568"/>
        <v>0.63130741919474154</v>
      </c>
      <c r="OI494">
        <f t="shared" si="569"/>
        <v>0</v>
      </c>
      <c r="OJ494">
        <f t="shared" si="552"/>
        <v>256</v>
      </c>
      <c r="OO494">
        <v>492</v>
      </c>
      <c r="OP494">
        <v>0</v>
      </c>
      <c r="OQ494">
        <f t="shared" si="570"/>
        <v>0.65218491592367556</v>
      </c>
      <c r="OR494">
        <f t="shared" si="571"/>
        <v>0</v>
      </c>
      <c r="OS494">
        <f t="shared" si="553"/>
        <v>0</v>
      </c>
      <c r="PB494">
        <f t="shared" si="554"/>
        <v>0</v>
      </c>
      <c r="PK494">
        <f t="shared" si="555"/>
        <v>0</v>
      </c>
      <c r="QC494">
        <f t="shared" si="556"/>
        <v>0</v>
      </c>
      <c r="QL494">
        <f t="shared" si="557"/>
        <v>0</v>
      </c>
    </row>
    <row r="495" spans="109:454" x14ac:dyDescent="0.25">
      <c r="DE495">
        <v>493</v>
      </c>
      <c r="DF495">
        <v>3670</v>
      </c>
      <c r="DG495">
        <f t="shared" si="558"/>
        <v>1.2780753180566622</v>
      </c>
      <c r="DH495">
        <f t="shared" si="559"/>
        <v>3334.5619696954445</v>
      </c>
      <c r="DI495">
        <f t="shared" si="539"/>
        <v>112518.67217459987</v>
      </c>
      <c r="IA495">
        <v>493</v>
      </c>
      <c r="IB495">
        <v>0</v>
      </c>
      <c r="IC495">
        <f t="shared" si="560"/>
        <v>0.75619516728490499</v>
      </c>
      <c r="ID495">
        <f t="shared" si="561"/>
        <v>0</v>
      </c>
      <c r="IE495">
        <f t="shared" si="540"/>
        <v>0</v>
      </c>
      <c r="IJ495">
        <v>493</v>
      </c>
      <c r="IK495">
        <v>-4.1000000000000085</v>
      </c>
      <c r="IL495">
        <f t="shared" si="562"/>
        <v>0.68673708934925093</v>
      </c>
      <c r="IM495">
        <f t="shared" si="563"/>
        <v>0</v>
      </c>
      <c r="IN495">
        <f t="shared" si="541"/>
        <v>16.81000000000007</v>
      </c>
      <c r="KT495">
        <v>493</v>
      </c>
      <c r="KU495">
        <v>562.59019607843118</v>
      </c>
      <c r="KV495">
        <f t="shared" si="564"/>
        <v>1.0322994005592816</v>
      </c>
      <c r="KW495">
        <f t="shared" si="565"/>
        <v>387.32079316364769</v>
      </c>
      <c r="KX495">
        <f t="shared" si="542"/>
        <v>30719.363598104712</v>
      </c>
      <c r="LC495">
        <v>493</v>
      </c>
      <c r="LD495">
        <v>4</v>
      </c>
      <c r="LE495">
        <f t="shared" si="566"/>
        <v>0.52774957215219742</v>
      </c>
      <c r="LF495">
        <f t="shared" si="567"/>
        <v>0</v>
      </c>
      <c r="LG495">
        <f t="shared" si="543"/>
        <v>16</v>
      </c>
      <c r="LP495">
        <f t="shared" si="544"/>
        <v>0</v>
      </c>
      <c r="LY495">
        <f t="shared" si="545"/>
        <v>0</v>
      </c>
      <c r="MH495">
        <f t="shared" si="546"/>
        <v>0</v>
      </c>
      <c r="MQ495">
        <f t="shared" si="547"/>
        <v>0</v>
      </c>
      <c r="MZ495">
        <f t="shared" si="548"/>
        <v>0</v>
      </c>
      <c r="NI495">
        <f t="shared" si="549"/>
        <v>0</v>
      </c>
      <c r="NR495">
        <f t="shared" si="550"/>
        <v>0</v>
      </c>
      <c r="OA495">
        <f t="shared" si="551"/>
        <v>0</v>
      </c>
      <c r="OF495">
        <v>493</v>
      </c>
      <c r="OG495">
        <f>128-(136)</f>
        <v>-8</v>
      </c>
      <c r="OH495">
        <f t="shared" si="568"/>
        <v>0.63259056435570649</v>
      </c>
      <c r="OI495">
        <f t="shared" si="569"/>
        <v>0</v>
      </c>
      <c r="OJ495">
        <f t="shared" si="552"/>
        <v>64</v>
      </c>
      <c r="OO495">
        <v>493</v>
      </c>
      <c r="OP495">
        <v>0</v>
      </c>
      <c r="OQ495">
        <f t="shared" si="570"/>
        <v>0.65351049502108138</v>
      </c>
      <c r="OR495">
        <f t="shared" si="571"/>
        <v>0</v>
      </c>
      <c r="OS495">
        <f t="shared" si="553"/>
        <v>0</v>
      </c>
      <c r="PB495">
        <f t="shared" si="554"/>
        <v>0</v>
      </c>
      <c r="PK495">
        <f t="shared" si="555"/>
        <v>0</v>
      </c>
      <c r="QC495">
        <f t="shared" si="556"/>
        <v>0</v>
      </c>
      <c r="QL495">
        <f t="shared" si="557"/>
        <v>0</v>
      </c>
    </row>
    <row r="496" spans="109:454" x14ac:dyDescent="0.25">
      <c r="DE496">
        <v>494</v>
      </c>
      <c r="DF496">
        <v>3710</v>
      </c>
      <c r="DG496">
        <f t="shared" si="558"/>
        <v>1.2806677629208745</v>
      </c>
      <c r="DH496">
        <f t="shared" si="559"/>
        <v>3365.6494754588043</v>
      </c>
      <c r="DI496">
        <f t="shared" si="539"/>
        <v>118577.28375179661</v>
      </c>
      <c r="IA496">
        <v>494</v>
      </c>
      <c r="IB496">
        <v>0</v>
      </c>
      <c r="IC496">
        <f t="shared" si="560"/>
        <v>0.75772903172158834</v>
      </c>
      <c r="ID496">
        <f t="shared" si="561"/>
        <v>0</v>
      </c>
      <c r="IE496">
        <f t="shared" si="540"/>
        <v>0</v>
      </c>
      <c r="IJ496">
        <v>494</v>
      </c>
      <c r="IK496">
        <v>-16.100000000000001</v>
      </c>
      <c r="IL496">
        <f t="shared" si="562"/>
        <v>0.68813006518971587</v>
      </c>
      <c r="IM496">
        <f t="shared" si="563"/>
        <v>0</v>
      </c>
      <c r="IN496">
        <f t="shared" si="541"/>
        <v>259.21000000000004</v>
      </c>
      <c r="KT496">
        <v>494</v>
      </c>
      <c r="KU496">
        <v>632.59019607843118</v>
      </c>
      <c r="KV496">
        <f t="shared" si="564"/>
        <v>1.0343933141506796</v>
      </c>
      <c r="KW496">
        <f t="shared" si="565"/>
        <v>412.43012209834257</v>
      </c>
      <c r="KX496">
        <f t="shared" si="542"/>
        <v>48470.458174918087</v>
      </c>
      <c r="LC496">
        <v>494</v>
      </c>
      <c r="LD496">
        <v>16</v>
      </c>
      <c r="LE496">
        <f t="shared" si="566"/>
        <v>0.52882005809976773</v>
      </c>
      <c r="LF496">
        <f t="shared" si="567"/>
        <v>0</v>
      </c>
      <c r="LG496">
        <f t="shared" si="543"/>
        <v>256</v>
      </c>
      <c r="LP496">
        <f t="shared" si="544"/>
        <v>0</v>
      </c>
      <c r="LY496">
        <f t="shared" si="545"/>
        <v>0</v>
      </c>
      <c r="MH496">
        <f t="shared" si="546"/>
        <v>0</v>
      </c>
      <c r="MQ496">
        <f t="shared" si="547"/>
        <v>0</v>
      </c>
      <c r="MZ496">
        <f t="shared" si="548"/>
        <v>0</v>
      </c>
      <c r="NI496">
        <f t="shared" si="549"/>
        <v>0</v>
      </c>
      <c r="NR496">
        <f t="shared" si="550"/>
        <v>0</v>
      </c>
      <c r="OA496">
        <f t="shared" si="551"/>
        <v>0</v>
      </c>
      <c r="OF496">
        <v>494</v>
      </c>
      <c r="OG496">
        <f>148-(136)</f>
        <v>12</v>
      </c>
      <c r="OH496">
        <f t="shared" si="568"/>
        <v>0.63387370951667132</v>
      </c>
      <c r="OI496">
        <f t="shared" si="569"/>
        <v>0</v>
      </c>
      <c r="OJ496">
        <f t="shared" si="552"/>
        <v>144</v>
      </c>
      <c r="OO496">
        <v>494</v>
      </c>
      <c r="OP496">
        <v>0</v>
      </c>
      <c r="OQ496">
        <f t="shared" si="570"/>
        <v>0.65483607411848721</v>
      </c>
      <c r="OR496">
        <f t="shared" si="571"/>
        <v>0</v>
      </c>
      <c r="OS496">
        <f t="shared" si="553"/>
        <v>0</v>
      </c>
      <c r="PB496">
        <f t="shared" si="554"/>
        <v>0</v>
      </c>
      <c r="PK496">
        <f t="shared" si="555"/>
        <v>0</v>
      </c>
      <c r="QC496">
        <f t="shared" si="556"/>
        <v>0</v>
      </c>
      <c r="QL496">
        <f t="shared" si="557"/>
        <v>0</v>
      </c>
    </row>
    <row r="497" spans="109:454" x14ac:dyDescent="0.25">
      <c r="DE497">
        <v>495</v>
      </c>
      <c r="DF497">
        <v>3770</v>
      </c>
      <c r="DG497">
        <f t="shared" si="558"/>
        <v>1.2832602077850868</v>
      </c>
      <c r="DH497">
        <f t="shared" si="559"/>
        <v>3396.7369812221641</v>
      </c>
      <c r="DI497">
        <f t="shared" si="539"/>
        <v>139325.28118714306</v>
      </c>
      <c r="IA497">
        <v>495</v>
      </c>
      <c r="IB497">
        <v>-4</v>
      </c>
      <c r="IC497">
        <f t="shared" si="560"/>
        <v>0.75926289615827181</v>
      </c>
      <c r="ID497">
        <f t="shared" si="561"/>
        <v>0</v>
      </c>
      <c r="IE497">
        <f t="shared" si="540"/>
        <v>16</v>
      </c>
      <c r="IJ497">
        <v>495</v>
      </c>
      <c r="IK497">
        <v>-12.100000000000009</v>
      </c>
      <c r="IL497">
        <f t="shared" si="562"/>
        <v>0.68952304103018092</v>
      </c>
      <c r="IM497">
        <f t="shared" si="563"/>
        <v>0</v>
      </c>
      <c r="IN497">
        <f t="shared" si="541"/>
        <v>146.4100000000002</v>
      </c>
      <c r="KT497">
        <v>495</v>
      </c>
      <c r="KU497">
        <v>649.59019607843118</v>
      </c>
      <c r="KV497">
        <f t="shared" si="564"/>
        <v>1.0364872277420778</v>
      </c>
      <c r="KW497">
        <f t="shared" si="565"/>
        <v>437.53945103303744</v>
      </c>
      <c r="KX497">
        <f t="shared" si="542"/>
        <v>44965.518474306577</v>
      </c>
      <c r="LC497">
        <v>495</v>
      </c>
      <c r="LD497">
        <v>8</v>
      </c>
      <c r="LE497">
        <f t="shared" si="566"/>
        <v>0.52989054404733815</v>
      </c>
      <c r="LF497">
        <f t="shared" si="567"/>
        <v>0</v>
      </c>
      <c r="LG497">
        <f t="shared" si="543"/>
        <v>64</v>
      </c>
      <c r="LP497">
        <f t="shared" si="544"/>
        <v>0</v>
      </c>
      <c r="LY497">
        <f t="shared" si="545"/>
        <v>0</v>
      </c>
      <c r="MH497">
        <f t="shared" si="546"/>
        <v>0</v>
      </c>
      <c r="MQ497">
        <f t="shared" si="547"/>
        <v>0</v>
      </c>
      <c r="MZ497">
        <f t="shared" si="548"/>
        <v>0</v>
      </c>
      <c r="NI497">
        <f t="shared" si="549"/>
        <v>0</v>
      </c>
      <c r="NR497">
        <f t="shared" si="550"/>
        <v>0</v>
      </c>
      <c r="OA497">
        <f t="shared" si="551"/>
        <v>0</v>
      </c>
      <c r="OF497">
        <v>495</v>
      </c>
      <c r="OG497">
        <f>136-(136)</f>
        <v>0</v>
      </c>
      <c r="OH497">
        <f t="shared" si="568"/>
        <v>0.63515685467763627</v>
      </c>
      <c r="OI497">
        <f t="shared" si="569"/>
        <v>0</v>
      </c>
      <c r="OJ497">
        <f t="shared" si="552"/>
        <v>0</v>
      </c>
      <c r="OO497">
        <v>495</v>
      </c>
      <c r="OP497">
        <v>0</v>
      </c>
      <c r="OQ497">
        <f t="shared" si="570"/>
        <v>0.65616165321589304</v>
      </c>
      <c r="OR497">
        <f t="shared" si="571"/>
        <v>0</v>
      </c>
      <c r="OS497">
        <f t="shared" si="553"/>
        <v>0</v>
      </c>
      <c r="PB497">
        <f t="shared" si="554"/>
        <v>0</v>
      </c>
      <c r="PK497">
        <f t="shared" si="555"/>
        <v>0</v>
      </c>
      <c r="QC497">
        <f t="shared" si="556"/>
        <v>0</v>
      </c>
      <c r="QL497">
        <f t="shared" si="557"/>
        <v>0</v>
      </c>
    </row>
    <row r="498" spans="109:454" x14ac:dyDescent="0.25">
      <c r="DE498">
        <v>496</v>
      </c>
      <c r="DF498">
        <v>3870</v>
      </c>
      <c r="DG498">
        <f t="shared" si="558"/>
        <v>1.285852652649299</v>
      </c>
      <c r="DH498">
        <f t="shared" si="559"/>
        <v>3427.8244869855239</v>
      </c>
      <c r="DI498">
        <f t="shared" si="539"/>
        <v>195519.18430961514</v>
      </c>
      <c r="IA498">
        <v>496</v>
      </c>
      <c r="IB498">
        <v>4</v>
      </c>
      <c r="IC498">
        <f t="shared" si="560"/>
        <v>0.76079676059495516</v>
      </c>
      <c r="ID498">
        <f t="shared" si="561"/>
        <v>0</v>
      </c>
      <c r="IE498">
        <f t="shared" si="540"/>
        <v>16</v>
      </c>
      <c r="IJ498">
        <v>496</v>
      </c>
      <c r="IK498">
        <v>67.8</v>
      </c>
      <c r="IL498">
        <f t="shared" si="562"/>
        <v>0.69091601687064597</v>
      </c>
      <c r="IM498">
        <f t="shared" si="563"/>
        <v>0</v>
      </c>
      <c r="IN498">
        <f t="shared" si="541"/>
        <v>4596.8399999999992</v>
      </c>
      <c r="KT498">
        <v>496</v>
      </c>
      <c r="KU498">
        <v>729.59019607843118</v>
      </c>
      <c r="KV498">
        <f t="shared" si="564"/>
        <v>1.038581141333476</v>
      </c>
      <c r="KW498">
        <f t="shared" si="565"/>
        <v>462.64877996773237</v>
      </c>
      <c r="KX498">
        <f t="shared" si="542"/>
        <v>71257.719635185247</v>
      </c>
      <c r="LC498">
        <v>496</v>
      </c>
      <c r="LD498">
        <v>4</v>
      </c>
      <c r="LE498">
        <f t="shared" si="566"/>
        <v>0.53096102999490857</v>
      </c>
      <c r="LF498">
        <f t="shared" si="567"/>
        <v>0</v>
      </c>
      <c r="LG498">
        <f t="shared" si="543"/>
        <v>16</v>
      </c>
      <c r="LP498">
        <f t="shared" si="544"/>
        <v>0</v>
      </c>
      <c r="LY498">
        <f t="shared" si="545"/>
        <v>0</v>
      </c>
      <c r="MH498">
        <f t="shared" si="546"/>
        <v>0</v>
      </c>
      <c r="MQ498">
        <f t="shared" si="547"/>
        <v>0</v>
      </c>
      <c r="MZ498">
        <f t="shared" si="548"/>
        <v>0</v>
      </c>
      <c r="NI498">
        <f t="shared" si="549"/>
        <v>0</v>
      </c>
      <c r="NR498">
        <f t="shared" si="550"/>
        <v>0</v>
      </c>
      <c r="OA498">
        <f t="shared" si="551"/>
        <v>0</v>
      </c>
      <c r="OF498">
        <v>496</v>
      </c>
      <c r="OG498">
        <f>180-(136)</f>
        <v>44</v>
      </c>
      <c r="OH498">
        <f t="shared" si="568"/>
        <v>0.63643999983860122</v>
      </c>
      <c r="OI498">
        <f t="shared" si="569"/>
        <v>0</v>
      </c>
      <c r="OJ498">
        <f t="shared" si="552"/>
        <v>1936</v>
      </c>
      <c r="OO498">
        <v>496</v>
      </c>
      <c r="OP498">
        <v>0</v>
      </c>
      <c r="OQ498">
        <f t="shared" si="570"/>
        <v>0.65748723231329886</v>
      </c>
      <c r="OR498">
        <f t="shared" si="571"/>
        <v>0</v>
      </c>
      <c r="OS498">
        <f t="shared" si="553"/>
        <v>0</v>
      </c>
      <c r="PB498">
        <f t="shared" si="554"/>
        <v>0</v>
      </c>
      <c r="PK498">
        <f t="shared" si="555"/>
        <v>0</v>
      </c>
      <c r="QC498">
        <f t="shared" si="556"/>
        <v>0</v>
      </c>
      <c r="QL498">
        <f t="shared" si="557"/>
        <v>0</v>
      </c>
    </row>
    <row r="499" spans="109:454" x14ac:dyDescent="0.25">
      <c r="DE499">
        <v>497</v>
      </c>
      <c r="DF499">
        <v>3970</v>
      </c>
      <c r="DG499">
        <f t="shared" si="558"/>
        <v>1.2884450975135113</v>
      </c>
      <c r="DH499">
        <f t="shared" si="559"/>
        <v>3458.9119927488837</v>
      </c>
      <c r="DI499">
        <f t="shared" si="539"/>
        <v>261210.95115591714</v>
      </c>
      <c r="IA499">
        <v>497</v>
      </c>
      <c r="IB499">
        <v>0</v>
      </c>
      <c r="IC499">
        <f t="shared" si="560"/>
        <v>0.76233062503163851</v>
      </c>
      <c r="ID499">
        <f t="shared" si="561"/>
        <v>0</v>
      </c>
      <c r="IE499">
        <f t="shared" si="540"/>
        <v>0</v>
      </c>
      <c r="IJ499">
        <v>497</v>
      </c>
      <c r="IK499">
        <v>67.8</v>
      </c>
      <c r="IL499">
        <f t="shared" si="562"/>
        <v>0.6923089927111109</v>
      </c>
      <c r="IM499">
        <f t="shared" si="563"/>
        <v>0</v>
      </c>
      <c r="IN499">
        <f t="shared" si="541"/>
        <v>4596.8399999999992</v>
      </c>
      <c r="KT499">
        <v>497</v>
      </c>
      <c r="KU499">
        <v>699.59019607843118</v>
      </c>
      <c r="KV499">
        <f t="shared" si="564"/>
        <v>1.040675054924874</v>
      </c>
      <c r="KW499">
        <f t="shared" si="565"/>
        <v>487.75810890242724</v>
      </c>
      <c r="KX499">
        <f t="shared" si="542"/>
        <v>44872.833157342131</v>
      </c>
      <c r="LC499">
        <v>497</v>
      </c>
      <c r="LD499">
        <v>4</v>
      </c>
      <c r="LE499">
        <f t="shared" si="566"/>
        <v>0.53203151594247888</v>
      </c>
      <c r="LF499">
        <f t="shared" si="567"/>
        <v>0</v>
      </c>
      <c r="LG499">
        <f t="shared" si="543"/>
        <v>16</v>
      </c>
      <c r="LP499">
        <f t="shared" si="544"/>
        <v>0</v>
      </c>
      <c r="LY499">
        <f t="shared" si="545"/>
        <v>0</v>
      </c>
      <c r="MH499">
        <f t="shared" si="546"/>
        <v>0</v>
      </c>
      <c r="MQ499">
        <f t="shared" si="547"/>
        <v>0</v>
      </c>
      <c r="MZ499">
        <f t="shared" si="548"/>
        <v>0</v>
      </c>
      <c r="NI499">
        <f t="shared" si="549"/>
        <v>0</v>
      </c>
      <c r="NR499">
        <f t="shared" si="550"/>
        <v>0</v>
      </c>
      <c r="OA499">
        <f t="shared" si="551"/>
        <v>0</v>
      </c>
      <c r="OF499">
        <v>497</v>
      </c>
      <c r="OG499">
        <f>169-(136)</f>
        <v>33</v>
      </c>
      <c r="OH499">
        <f t="shared" si="568"/>
        <v>0.63772314499956617</v>
      </c>
      <c r="OI499">
        <f t="shared" si="569"/>
        <v>0</v>
      </c>
      <c r="OJ499">
        <f t="shared" si="552"/>
        <v>1089</v>
      </c>
      <c r="OO499">
        <v>497</v>
      </c>
      <c r="OP499">
        <v>0</v>
      </c>
      <c r="OQ499">
        <f t="shared" si="570"/>
        <v>0.65881281141070469</v>
      </c>
      <c r="OR499">
        <f t="shared" si="571"/>
        <v>0</v>
      </c>
      <c r="OS499">
        <f t="shared" si="553"/>
        <v>0</v>
      </c>
      <c r="PB499">
        <f t="shared" si="554"/>
        <v>0</v>
      </c>
      <c r="PK499">
        <f t="shared" si="555"/>
        <v>0</v>
      </c>
      <c r="QC499">
        <f t="shared" si="556"/>
        <v>0</v>
      </c>
      <c r="QL499">
        <f t="shared" si="557"/>
        <v>0</v>
      </c>
    </row>
    <row r="500" spans="109:454" x14ac:dyDescent="0.25">
      <c r="DE500">
        <v>497.2</v>
      </c>
      <c r="DF500">
        <v>4010</v>
      </c>
      <c r="DG500">
        <f t="shared" si="558"/>
        <v>1.2889635864863538</v>
      </c>
      <c r="DH500">
        <f t="shared" si="559"/>
        <v>3465.1294939015556</v>
      </c>
      <c r="DI500">
        <f t="shared" si="539"/>
        <v>296883.8684159749</v>
      </c>
      <c r="IA500">
        <v>498</v>
      </c>
      <c r="IB500">
        <v>0</v>
      </c>
      <c r="IC500">
        <f t="shared" si="560"/>
        <v>0.76386448946832186</v>
      </c>
      <c r="ID500">
        <f t="shared" si="561"/>
        <v>0</v>
      </c>
      <c r="IE500">
        <f t="shared" si="540"/>
        <v>0</v>
      </c>
      <c r="IJ500">
        <v>498</v>
      </c>
      <c r="IK500">
        <v>-12.100000000000009</v>
      </c>
      <c r="IL500">
        <f t="shared" si="562"/>
        <v>0.69370196855157595</v>
      </c>
      <c r="IM500">
        <f t="shared" si="563"/>
        <v>0</v>
      </c>
      <c r="IN500">
        <f t="shared" si="541"/>
        <v>146.4100000000002</v>
      </c>
      <c r="KT500">
        <v>498</v>
      </c>
      <c r="KU500">
        <v>692.59019607843118</v>
      </c>
      <c r="KV500">
        <f t="shared" si="564"/>
        <v>1.0427689685162722</v>
      </c>
      <c r="KW500">
        <f t="shared" si="565"/>
        <v>512.86743783712211</v>
      </c>
      <c r="KX500">
        <f t="shared" si="542"/>
        <v>32300.269829864024</v>
      </c>
      <c r="LC500">
        <v>498</v>
      </c>
      <c r="LD500">
        <v>16</v>
      </c>
      <c r="LE500">
        <f t="shared" si="566"/>
        <v>0.5331020018900493</v>
      </c>
      <c r="LF500">
        <f t="shared" si="567"/>
        <v>0</v>
      </c>
      <c r="LG500">
        <f t="shared" si="543"/>
        <v>256</v>
      </c>
      <c r="LP500">
        <f t="shared" si="544"/>
        <v>0</v>
      </c>
      <c r="LY500">
        <f t="shared" si="545"/>
        <v>0</v>
      </c>
      <c r="MH500">
        <f t="shared" si="546"/>
        <v>0</v>
      </c>
      <c r="MQ500">
        <f t="shared" si="547"/>
        <v>0</v>
      </c>
      <c r="MZ500">
        <f t="shared" si="548"/>
        <v>0</v>
      </c>
      <c r="NI500">
        <f t="shared" si="549"/>
        <v>0</v>
      </c>
      <c r="NR500">
        <f t="shared" si="550"/>
        <v>0</v>
      </c>
      <c r="OA500">
        <f t="shared" si="551"/>
        <v>0</v>
      </c>
      <c r="OF500">
        <v>498</v>
      </c>
      <c r="OG500">
        <f>184-(136)</f>
        <v>48</v>
      </c>
      <c r="OH500">
        <f t="shared" si="568"/>
        <v>0.63900629016053101</v>
      </c>
      <c r="OI500">
        <f t="shared" si="569"/>
        <v>0</v>
      </c>
      <c r="OJ500">
        <f t="shared" si="552"/>
        <v>2304</v>
      </c>
      <c r="OO500">
        <v>498</v>
      </c>
      <c r="OP500">
        <v>0</v>
      </c>
      <c r="OQ500">
        <f t="shared" si="570"/>
        <v>0.66013839050811063</v>
      </c>
      <c r="OR500">
        <f t="shared" si="571"/>
        <v>0</v>
      </c>
      <c r="OS500">
        <f t="shared" si="553"/>
        <v>0</v>
      </c>
      <c r="PB500">
        <f t="shared" si="554"/>
        <v>0</v>
      </c>
      <c r="PK500">
        <f t="shared" si="555"/>
        <v>0</v>
      </c>
      <c r="QC500">
        <f t="shared" si="556"/>
        <v>0</v>
      </c>
      <c r="QL500">
        <f t="shared" si="557"/>
        <v>0</v>
      </c>
    </row>
    <row r="501" spans="109:454" x14ac:dyDescent="0.25">
      <c r="IA501">
        <v>499</v>
      </c>
      <c r="IB501">
        <v>0</v>
      </c>
      <c r="IC501">
        <f t="shared" si="560"/>
        <v>0.76539835390500532</v>
      </c>
      <c r="ID501">
        <f t="shared" si="561"/>
        <v>0</v>
      </c>
      <c r="IE501">
        <f t="shared" si="540"/>
        <v>0</v>
      </c>
      <c r="IJ501">
        <v>499</v>
      </c>
      <c r="IK501">
        <v>-12.100000000000009</v>
      </c>
      <c r="IL501">
        <f t="shared" si="562"/>
        <v>0.695094944392041</v>
      </c>
      <c r="IM501">
        <f t="shared" si="563"/>
        <v>0</v>
      </c>
      <c r="IN501">
        <f t="shared" si="541"/>
        <v>146.4100000000002</v>
      </c>
      <c r="KT501">
        <v>499</v>
      </c>
      <c r="KU501">
        <v>772.59019607843118</v>
      </c>
      <c r="KV501">
        <f t="shared" si="564"/>
        <v>1.0448628821076704</v>
      </c>
      <c r="KW501">
        <f t="shared" si="565"/>
        <v>537.97676677181698</v>
      </c>
      <c r="KX501">
        <f t="shared" si="542"/>
        <v>55043.461211009657</v>
      </c>
      <c r="LC501">
        <v>499</v>
      </c>
      <c r="LD501">
        <v>48</v>
      </c>
      <c r="LE501">
        <f t="shared" si="566"/>
        <v>0.53417248783761972</v>
      </c>
      <c r="LF501">
        <f t="shared" si="567"/>
        <v>0</v>
      </c>
      <c r="LG501">
        <f t="shared" si="543"/>
        <v>2304</v>
      </c>
      <c r="LP501">
        <f t="shared" si="544"/>
        <v>0</v>
      </c>
      <c r="LY501">
        <f t="shared" si="545"/>
        <v>0</v>
      </c>
      <c r="MH501">
        <f t="shared" si="546"/>
        <v>0</v>
      </c>
      <c r="MQ501">
        <f t="shared" si="547"/>
        <v>0</v>
      </c>
      <c r="MZ501">
        <f t="shared" si="548"/>
        <v>0</v>
      </c>
      <c r="NI501">
        <f t="shared" si="549"/>
        <v>0</v>
      </c>
      <c r="NR501">
        <f t="shared" si="550"/>
        <v>0</v>
      </c>
      <c r="OA501">
        <f t="shared" si="551"/>
        <v>0</v>
      </c>
      <c r="OF501">
        <v>499</v>
      </c>
      <c r="OG501">
        <f>136-(136)</f>
        <v>0</v>
      </c>
      <c r="OH501">
        <f t="shared" si="568"/>
        <v>0.64028943532149596</v>
      </c>
      <c r="OI501">
        <f t="shared" si="569"/>
        <v>0</v>
      </c>
      <c r="OJ501">
        <f t="shared" si="552"/>
        <v>0</v>
      </c>
      <c r="OO501">
        <v>499</v>
      </c>
      <c r="OP501">
        <v>12</v>
      </c>
      <c r="OQ501">
        <f t="shared" si="570"/>
        <v>0.66146396960551646</v>
      </c>
      <c r="OR501">
        <f t="shared" si="571"/>
        <v>0</v>
      </c>
      <c r="OS501">
        <f t="shared" si="553"/>
        <v>144</v>
      </c>
      <c r="PB501">
        <f t="shared" si="554"/>
        <v>0</v>
      </c>
      <c r="PK501">
        <f t="shared" si="555"/>
        <v>0</v>
      </c>
      <c r="QC501">
        <f t="shared" si="556"/>
        <v>0</v>
      </c>
      <c r="QL501">
        <f t="shared" si="557"/>
        <v>0</v>
      </c>
    </row>
    <row r="502" spans="109:454" x14ac:dyDescent="0.25">
      <c r="IA502">
        <v>500</v>
      </c>
      <c r="IB502">
        <v>-4</v>
      </c>
      <c r="IC502">
        <f t="shared" si="560"/>
        <v>0.76693221834168868</v>
      </c>
      <c r="ID502">
        <f t="shared" si="561"/>
        <v>0</v>
      </c>
      <c r="IE502">
        <f t="shared" si="540"/>
        <v>16</v>
      </c>
      <c r="IJ502">
        <v>500</v>
      </c>
      <c r="IK502">
        <v>-20.100000000000001</v>
      </c>
      <c r="IL502">
        <f t="shared" si="562"/>
        <v>0.69648792023250594</v>
      </c>
      <c r="IM502">
        <f t="shared" si="563"/>
        <v>0</v>
      </c>
      <c r="IN502">
        <f t="shared" si="541"/>
        <v>404.01000000000005</v>
      </c>
      <c r="KT502">
        <v>500</v>
      </c>
      <c r="KU502">
        <v>799.59019607843118</v>
      </c>
      <c r="KV502">
        <f t="shared" si="564"/>
        <v>1.0469567956990684</v>
      </c>
      <c r="KW502">
        <f t="shared" si="565"/>
        <v>563.08609570651197</v>
      </c>
      <c r="KX502">
        <f t="shared" si="542"/>
        <v>55934.189492730839</v>
      </c>
      <c r="LC502">
        <v>500</v>
      </c>
      <c r="LD502">
        <v>28</v>
      </c>
      <c r="LE502">
        <f t="shared" si="566"/>
        <v>0.53524297378519003</v>
      </c>
      <c r="LF502">
        <f t="shared" si="567"/>
        <v>0</v>
      </c>
      <c r="LG502">
        <f t="shared" si="543"/>
        <v>784</v>
      </c>
      <c r="LP502">
        <f t="shared" si="544"/>
        <v>0</v>
      </c>
      <c r="LY502">
        <f t="shared" si="545"/>
        <v>0</v>
      </c>
      <c r="MH502">
        <f t="shared" si="546"/>
        <v>0</v>
      </c>
      <c r="MQ502">
        <f t="shared" si="547"/>
        <v>0</v>
      </c>
      <c r="MZ502">
        <f t="shared" si="548"/>
        <v>0</v>
      </c>
      <c r="NI502">
        <f t="shared" si="549"/>
        <v>0</v>
      </c>
      <c r="NR502">
        <f t="shared" si="550"/>
        <v>0</v>
      </c>
      <c r="OA502">
        <f t="shared" si="551"/>
        <v>0</v>
      </c>
      <c r="OF502">
        <v>500</v>
      </c>
      <c r="OG502">
        <f>136-(136)</f>
        <v>0</v>
      </c>
      <c r="OH502">
        <f t="shared" si="568"/>
        <v>0.64157258048246091</v>
      </c>
      <c r="OI502">
        <f t="shared" si="569"/>
        <v>0</v>
      </c>
      <c r="OJ502">
        <f t="shared" si="552"/>
        <v>0</v>
      </c>
      <c r="OO502">
        <v>500</v>
      </c>
      <c r="OP502">
        <v>0</v>
      </c>
      <c r="OQ502">
        <f t="shared" si="570"/>
        <v>0.66278954870292228</v>
      </c>
      <c r="OR502">
        <f t="shared" si="571"/>
        <v>0</v>
      </c>
      <c r="OS502">
        <f t="shared" si="553"/>
        <v>0</v>
      </c>
      <c r="PB502">
        <f t="shared" si="554"/>
        <v>0</v>
      </c>
      <c r="PK502">
        <f t="shared" si="555"/>
        <v>0</v>
      </c>
      <c r="QC502">
        <f t="shared" si="556"/>
        <v>0</v>
      </c>
      <c r="QL502">
        <f t="shared" si="557"/>
        <v>0</v>
      </c>
    </row>
    <row r="503" spans="109:454" x14ac:dyDescent="0.25">
      <c r="IA503">
        <v>501</v>
      </c>
      <c r="IB503">
        <v>0</v>
      </c>
      <c r="IC503">
        <f t="shared" si="560"/>
        <v>0.76846608277837203</v>
      </c>
      <c r="ID503">
        <f t="shared" si="561"/>
        <v>0</v>
      </c>
      <c r="IE503">
        <f t="shared" si="540"/>
        <v>0</v>
      </c>
      <c r="IJ503">
        <v>501</v>
      </c>
      <c r="IK503">
        <v>75.8</v>
      </c>
      <c r="IL503">
        <f t="shared" si="562"/>
        <v>0.69788089607297099</v>
      </c>
      <c r="IM503">
        <f t="shared" si="563"/>
        <v>0</v>
      </c>
      <c r="IN503">
        <f t="shared" si="541"/>
        <v>5745.6399999999994</v>
      </c>
      <c r="KT503">
        <v>501</v>
      </c>
      <c r="KU503">
        <v>792.59019607843118</v>
      </c>
      <c r="KV503">
        <f t="shared" si="564"/>
        <v>1.0490507092904666</v>
      </c>
      <c r="KW503">
        <f t="shared" si="565"/>
        <v>588.19542464120684</v>
      </c>
      <c r="KX503">
        <f t="shared" si="542"/>
        <v>41777.222590875179</v>
      </c>
      <c r="LC503">
        <v>501</v>
      </c>
      <c r="LD503">
        <v>4</v>
      </c>
      <c r="LE503">
        <f t="shared" si="566"/>
        <v>0.53631345973276046</v>
      </c>
      <c r="LF503">
        <f t="shared" si="567"/>
        <v>0</v>
      </c>
      <c r="LG503">
        <f t="shared" si="543"/>
        <v>16</v>
      </c>
      <c r="LP503">
        <f t="shared" si="544"/>
        <v>0</v>
      </c>
      <c r="LY503">
        <f t="shared" si="545"/>
        <v>0</v>
      </c>
      <c r="MH503">
        <f t="shared" si="546"/>
        <v>0</v>
      </c>
      <c r="MQ503">
        <f t="shared" si="547"/>
        <v>0</v>
      </c>
      <c r="MZ503">
        <f t="shared" si="548"/>
        <v>0</v>
      </c>
      <c r="NI503">
        <f t="shared" si="549"/>
        <v>0</v>
      </c>
      <c r="NR503">
        <f t="shared" si="550"/>
        <v>0</v>
      </c>
      <c r="OA503">
        <f t="shared" si="551"/>
        <v>0</v>
      </c>
      <c r="OF503">
        <v>501</v>
      </c>
      <c r="OG503">
        <f>144-(136)</f>
        <v>8</v>
      </c>
      <c r="OH503">
        <f t="shared" si="568"/>
        <v>0.64285572564342586</v>
      </c>
      <c r="OI503">
        <f t="shared" si="569"/>
        <v>0</v>
      </c>
      <c r="OJ503">
        <f t="shared" si="552"/>
        <v>64</v>
      </c>
      <c r="OO503">
        <v>501</v>
      </c>
      <c r="OP503">
        <v>12</v>
      </c>
      <c r="OQ503">
        <f t="shared" si="570"/>
        <v>0.66411512780032811</v>
      </c>
      <c r="OR503">
        <f t="shared" si="571"/>
        <v>0</v>
      </c>
      <c r="OS503">
        <f t="shared" si="553"/>
        <v>144</v>
      </c>
      <c r="PB503">
        <f t="shared" si="554"/>
        <v>0</v>
      </c>
      <c r="PK503">
        <f t="shared" si="555"/>
        <v>0</v>
      </c>
      <c r="QC503">
        <f t="shared" si="556"/>
        <v>0</v>
      </c>
      <c r="QL503">
        <f t="shared" si="557"/>
        <v>0</v>
      </c>
    </row>
    <row r="504" spans="109:454" x14ac:dyDescent="0.25">
      <c r="IA504">
        <v>502</v>
      </c>
      <c r="IB504">
        <v>0</v>
      </c>
      <c r="IC504">
        <f t="shared" si="560"/>
        <v>0.76999994721505538</v>
      </c>
      <c r="ID504">
        <f t="shared" si="561"/>
        <v>0</v>
      </c>
      <c r="IE504">
        <f t="shared" si="540"/>
        <v>0</v>
      </c>
      <c r="IJ504">
        <v>502</v>
      </c>
      <c r="IK504">
        <v>100.8</v>
      </c>
      <c r="IL504">
        <f t="shared" si="562"/>
        <v>0.69927387191343604</v>
      </c>
      <c r="IM504">
        <f t="shared" si="563"/>
        <v>0</v>
      </c>
      <c r="IN504">
        <f t="shared" si="541"/>
        <v>10160.64</v>
      </c>
      <c r="KT504">
        <v>502</v>
      </c>
      <c r="KU504">
        <v>819.59019607843118</v>
      </c>
      <c r="KV504">
        <f t="shared" si="564"/>
        <v>1.0511446228818648</v>
      </c>
      <c r="KW504">
        <f t="shared" si="565"/>
        <v>613.30475357590171</v>
      </c>
      <c r="KX504">
        <f t="shared" si="542"/>
        <v>42553.68378846439</v>
      </c>
      <c r="LC504">
        <v>502</v>
      </c>
      <c r="LD504">
        <v>13</v>
      </c>
      <c r="LE504">
        <f t="shared" si="566"/>
        <v>0.53738394568033077</v>
      </c>
      <c r="LF504">
        <f t="shared" si="567"/>
        <v>0</v>
      </c>
      <c r="LG504">
        <f t="shared" si="543"/>
        <v>169</v>
      </c>
      <c r="LP504">
        <f t="shared" si="544"/>
        <v>0</v>
      </c>
      <c r="LY504">
        <f t="shared" si="545"/>
        <v>0</v>
      </c>
      <c r="MH504">
        <f t="shared" si="546"/>
        <v>0</v>
      </c>
      <c r="MQ504">
        <f t="shared" si="547"/>
        <v>0</v>
      </c>
      <c r="MZ504">
        <f t="shared" si="548"/>
        <v>0</v>
      </c>
      <c r="NI504">
        <f t="shared" si="549"/>
        <v>0</v>
      </c>
      <c r="NR504">
        <f t="shared" si="550"/>
        <v>0</v>
      </c>
      <c r="OA504">
        <f t="shared" si="551"/>
        <v>0</v>
      </c>
      <c r="OF504">
        <v>502</v>
      </c>
      <c r="OG504">
        <f>177-(136)</f>
        <v>41</v>
      </c>
      <c r="OH504">
        <f t="shared" si="568"/>
        <v>0.6441388708043907</v>
      </c>
      <c r="OI504">
        <f t="shared" si="569"/>
        <v>0</v>
      </c>
      <c r="OJ504">
        <f t="shared" si="552"/>
        <v>1681</v>
      </c>
      <c r="OO504">
        <v>502</v>
      </c>
      <c r="OP504">
        <v>12</v>
      </c>
      <c r="OQ504">
        <f t="shared" si="570"/>
        <v>0.66544070689773394</v>
      </c>
      <c r="OR504">
        <f t="shared" si="571"/>
        <v>0</v>
      </c>
      <c r="OS504">
        <f t="shared" si="553"/>
        <v>144</v>
      </c>
      <c r="PB504">
        <f t="shared" si="554"/>
        <v>0</v>
      </c>
      <c r="PK504">
        <f t="shared" si="555"/>
        <v>0</v>
      </c>
      <c r="QC504">
        <f t="shared" si="556"/>
        <v>0</v>
      </c>
      <c r="QL504">
        <f t="shared" si="557"/>
        <v>0</v>
      </c>
    </row>
    <row r="505" spans="109:454" x14ac:dyDescent="0.25">
      <c r="IA505">
        <v>503</v>
      </c>
      <c r="IB505">
        <v>0</v>
      </c>
      <c r="IC505">
        <f t="shared" si="560"/>
        <v>0.77153381165173873</v>
      </c>
      <c r="ID505">
        <f t="shared" si="561"/>
        <v>0</v>
      </c>
      <c r="IE505">
        <f t="shared" si="540"/>
        <v>0</v>
      </c>
      <c r="IJ505">
        <v>503</v>
      </c>
      <c r="IK505">
        <v>-12.100000000000009</v>
      </c>
      <c r="IL505">
        <f t="shared" si="562"/>
        <v>0.70066684775390098</v>
      </c>
      <c r="IM505">
        <f t="shared" si="563"/>
        <v>0</v>
      </c>
      <c r="IN505">
        <f t="shared" si="541"/>
        <v>146.4100000000002</v>
      </c>
      <c r="KT505">
        <v>503</v>
      </c>
      <c r="KU505">
        <v>829.59019607843118</v>
      </c>
      <c r="KV505">
        <f t="shared" si="564"/>
        <v>1.0532385364732628</v>
      </c>
      <c r="KW505">
        <f t="shared" si="565"/>
        <v>638.41408251059659</v>
      </c>
      <c r="KX505">
        <f t="shared" si="542"/>
        <v>36548.306398901586</v>
      </c>
      <c r="LC505">
        <v>503</v>
      </c>
      <c r="LD505">
        <v>-12</v>
      </c>
      <c r="LE505">
        <f t="shared" si="566"/>
        <v>0.53845443162790119</v>
      </c>
      <c r="LF505">
        <f t="shared" si="567"/>
        <v>0</v>
      </c>
      <c r="LG505">
        <f t="shared" si="543"/>
        <v>144</v>
      </c>
      <c r="LP505">
        <f t="shared" si="544"/>
        <v>0</v>
      </c>
      <c r="LY505">
        <f t="shared" si="545"/>
        <v>0</v>
      </c>
      <c r="MH505">
        <f t="shared" si="546"/>
        <v>0</v>
      </c>
      <c r="MQ505">
        <f t="shared" si="547"/>
        <v>0</v>
      </c>
      <c r="MZ505">
        <f t="shared" si="548"/>
        <v>0</v>
      </c>
      <c r="NI505">
        <f t="shared" si="549"/>
        <v>0</v>
      </c>
      <c r="NR505">
        <f t="shared" si="550"/>
        <v>0</v>
      </c>
      <c r="OA505">
        <f t="shared" si="551"/>
        <v>0</v>
      </c>
      <c r="OF505">
        <v>503</v>
      </c>
      <c r="OG505">
        <f>240-(136)</f>
        <v>104</v>
      </c>
      <c r="OH505">
        <f t="shared" si="568"/>
        <v>0.64542201596535564</v>
      </c>
      <c r="OI505">
        <f t="shared" si="569"/>
        <v>0</v>
      </c>
      <c r="OJ505">
        <f t="shared" si="552"/>
        <v>10816</v>
      </c>
      <c r="OO505">
        <v>503</v>
      </c>
      <c r="OP505">
        <v>0</v>
      </c>
      <c r="OQ505">
        <f t="shared" si="570"/>
        <v>0.66676628599513976</v>
      </c>
      <c r="OR505">
        <f t="shared" si="571"/>
        <v>0</v>
      </c>
      <c r="OS505">
        <f t="shared" si="553"/>
        <v>0</v>
      </c>
      <c r="PB505">
        <f t="shared" si="554"/>
        <v>0</v>
      </c>
      <c r="PK505">
        <f t="shared" si="555"/>
        <v>0</v>
      </c>
      <c r="QC505">
        <f t="shared" si="556"/>
        <v>0</v>
      </c>
      <c r="QL505">
        <f t="shared" si="557"/>
        <v>0</v>
      </c>
    </row>
    <row r="506" spans="109:454" x14ac:dyDescent="0.25">
      <c r="IA506">
        <v>504</v>
      </c>
      <c r="IB506">
        <v>0</v>
      </c>
      <c r="IC506">
        <f t="shared" si="560"/>
        <v>0.7730676760884222</v>
      </c>
      <c r="ID506">
        <f t="shared" si="561"/>
        <v>0</v>
      </c>
      <c r="IE506">
        <f t="shared" si="540"/>
        <v>0</v>
      </c>
      <c r="IJ506">
        <v>504</v>
      </c>
      <c r="IK506">
        <v>-24.1</v>
      </c>
      <c r="IL506">
        <f t="shared" si="562"/>
        <v>0.70205982359436603</v>
      </c>
      <c r="IM506">
        <f t="shared" si="563"/>
        <v>0</v>
      </c>
      <c r="IN506">
        <f t="shared" si="541"/>
        <v>580.81000000000006</v>
      </c>
      <c r="KT506">
        <v>504</v>
      </c>
      <c r="KU506">
        <v>1004.5901960784312</v>
      </c>
      <c r="KV506">
        <f t="shared" si="564"/>
        <v>1.055332450064661</v>
      </c>
      <c r="KW506">
        <f t="shared" si="565"/>
        <v>663.52341144529146</v>
      </c>
      <c r="KX506">
        <f t="shared" si="542"/>
        <v>116326.55157998852</v>
      </c>
      <c r="LC506">
        <v>504</v>
      </c>
      <c r="LD506">
        <v>13</v>
      </c>
      <c r="LE506">
        <f t="shared" si="566"/>
        <v>0.53952491757547161</v>
      </c>
      <c r="LF506">
        <f t="shared" si="567"/>
        <v>0</v>
      </c>
      <c r="LG506">
        <f t="shared" si="543"/>
        <v>169</v>
      </c>
      <c r="LP506">
        <f t="shared" si="544"/>
        <v>0</v>
      </c>
      <c r="LY506">
        <f t="shared" si="545"/>
        <v>0</v>
      </c>
      <c r="MH506">
        <f t="shared" si="546"/>
        <v>0</v>
      </c>
      <c r="MQ506">
        <f t="shared" si="547"/>
        <v>0</v>
      </c>
      <c r="MZ506">
        <f t="shared" si="548"/>
        <v>0</v>
      </c>
      <c r="NI506">
        <f t="shared" si="549"/>
        <v>0</v>
      </c>
      <c r="NR506">
        <f t="shared" si="550"/>
        <v>0</v>
      </c>
      <c r="OA506">
        <f t="shared" si="551"/>
        <v>0</v>
      </c>
      <c r="OF506">
        <v>504</v>
      </c>
      <c r="OG506">
        <f>128-(136)</f>
        <v>-8</v>
      </c>
      <c r="OH506">
        <f t="shared" si="568"/>
        <v>0.64670516112632059</v>
      </c>
      <c r="OI506">
        <f t="shared" si="569"/>
        <v>0</v>
      </c>
      <c r="OJ506">
        <f t="shared" si="552"/>
        <v>64</v>
      </c>
      <c r="OO506">
        <v>504</v>
      </c>
      <c r="OP506">
        <v>12</v>
      </c>
      <c r="OQ506">
        <f t="shared" si="570"/>
        <v>0.6680918650925457</v>
      </c>
      <c r="OR506">
        <f t="shared" si="571"/>
        <v>0</v>
      </c>
      <c r="OS506">
        <f t="shared" si="553"/>
        <v>144</v>
      </c>
      <c r="PB506">
        <f t="shared" si="554"/>
        <v>0</v>
      </c>
      <c r="PK506">
        <f t="shared" si="555"/>
        <v>0</v>
      </c>
      <c r="QC506">
        <f t="shared" si="556"/>
        <v>0</v>
      </c>
      <c r="QL506">
        <f t="shared" si="557"/>
        <v>0</v>
      </c>
    </row>
    <row r="507" spans="109:454" x14ac:dyDescent="0.25">
      <c r="IA507">
        <v>505</v>
      </c>
      <c r="IB507">
        <v>0</v>
      </c>
      <c r="IC507">
        <f t="shared" si="560"/>
        <v>0.77460154052510555</v>
      </c>
      <c r="ID507">
        <f t="shared" si="561"/>
        <v>0</v>
      </c>
      <c r="IE507">
        <f t="shared" si="540"/>
        <v>0</v>
      </c>
      <c r="IJ507">
        <v>505</v>
      </c>
      <c r="IK507">
        <v>0</v>
      </c>
      <c r="IL507">
        <f t="shared" si="562"/>
        <v>0.70345279943483108</v>
      </c>
      <c r="IM507">
        <f t="shared" si="563"/>
        <v>0</v>
      </c>
      <c r="IN507">
        <f t="shared" si="541"/>
        <v>0</v>
      </c>
      <c r="KT507">
        <v>505</v>
      </c>
      <c r="KU507">
        <v>803.59019607843118</v>
      </c>
      <c r="KV507">
        <f t="shared" si="564"/>
        <v>1.0574263636560592</v>
      </c>
      <c r="KW507">
        <f t="shared" si="565"/>
        <v>688.63274037998644</v>
      </c>
      <c r="KX507">
        <f t="shared" si="542"/>
        <v>13215.216620659883</v>
      </c>
      <c r="LC507">
        <v>505</v>
      </c>
      <c r="LD507">
        <v>4</v>
      </c>
      <c r="LE507">
        <f t="shared" si="566"/>
        <v>0.54059540352304192</v>
      </c>
      <c r="LF507">
        <f t="shared" si="567"/>
        <v>0</v>
      </c>
      <c r="LG507">
        <f t="shared" si="543"/>
        <v>16</v>
      </c>
      <c r="LP507">
        <f t="shared" si="544"/>
        <v>0</v>
      </c>
      <c r="LY507">
        <f t="shared" si="545"/>
        <v>0</v>
      </c>
      <c r="MH507">
        <f t="shared" si="546"/>
        <v>0</v>
      </c>
      <c r="MQ507">
        <f t="shared" si="547"/>
        <v>0</v>
      </c>
      <c r="MZ507">
        <f t="shared" si="548"/>
        <v>0</v>
      </c>
      <c r="NI507">
        <f t="shared" si="549"/>
        <v>0</v>
      </c>
      <c r="NR507">
        <f t="shared" si="550"/>
        <v>0</v>
      </c>
      <c r="OA507">
        <f t="shared" si="551"/>
        <v>0</v>
      </c>
      <c r="OF507">
        <v>505</v>
      </c>
      <c r="OG507">
        <f>128-(136)</f>
        <v>-8</v>
      </c>
      <c r="OH507">
        <f t="shared" si="568"/>
        <v>0.64798830628728554</v>
      </c>
      <c r="OI507">
        <f t="shared" si="569"/>
        <v>0</v>
      </c>
      <c r="OJ507">
        <f t="shared" si="552"/>
        <v>64</v>
      </c>
      <c r="OO507">
        <v>505</v>
      </c>
      <c r="OP507">
        <v>0</v>
      </c>
      <c r="OQ507">
        <f t="shared" si="570"/>
        <v>0.66941744418995153</v>
      </c>
      <c r="OR507">
        <f t="shared" si="571"/>
        <v>0</v>
      </c>
      <c r="OS507">
        <f t="shared" si="553"/>
        <v>0</v>
      </c>
      <c r="PB507">
        <f t="shared" si="554"/>
        <v>0</v>
      </c>
      <c r="PK507">
        <f t="shared" si="555"/>
        <v>0</v>
      </c>
      <c r="QC507">
        <f t="shared" si="556"/>
        <v>0</v>
      </c>
      <c r="QL507">
        <f t="shared" si="557"/>
        <v>0</v>
      </c>
    </row>
    <row r="508" spans="109:454" x14ac:dyDescent="0.25">
      <c r="IA508">
        <v>506</v>
      </c>
      <c r="IB508">
        <v>0</v>
      </c>
      <c r="IC508">
        <f t="shared" si="560"/>
        <v>0.7761354049617889</v>
      </c>
      <c r="ID508">
        <f t="shared" si="561"/>
        <v>0</v>
      </c>
      <c r="IE508">
        <f t="shared" si="540"/>
        <v>0</v>
      </c>
      <c r="IJ508">
        <v>506</v>
      </c>
      <c r="IK508">
        <v>15.599999999999994</v>
      </c>
      <c r="IL508">
        <f t="shared" si="562"/>
        <v>0.70484577527529602</v>
      </c>
      <c r="IM508">
        <f t="shared" si="563"/>
        <v>0</v>
      </c>
      <c r="IN508">
        <f t="shared" si="541"/>
        <v>243.35999999999981</v>
      </c>
      <c r="KT508">
        <v>506</v>
      </c>
      <c r="KU508">
        <v>874.59019607843118</v>
      </c>
      <c r="KV508">
        <f t="shared" si="564"/>
        <v>1.0595202772474572</v>
      </c>
      <c r="KW508">
        <f t="shared" si="565"/>
        <v>713.74206931468132</v>
      </c>
      <c r="KX508">
        <f t="shared" si="542"/>
        <v>25872.119883407344</v>
      </c>
      <c r="LC508">
        <v>506</v>
      </c>
      <c r="LD508">
        <v>16</v>
      </c>
      <c r="LE508">
        <f t="shared" si="566"/>
        <v>0.54166588947061234</v>
      </c>
      <c r="LF508">
        <f t="shared" si="567"/>
        <v>0</v>
      </c>
      <c r="LG508">
        <f t="shared" si="543"/>
        <v>256</v>
      </c>
      <c r="LP508">
        <f t="shared" si="544"/>
        <v>0</v>
      </c>
      <c r="LY508">
        <f t="shared" si="545"/>
        <v>0</v>
      </c>
      <c r="MH508">
        <f t="shared" si="546"/>
        <v>0</v>
      </c>
      <c r="MQ508">
        <f t="shared" si="547"/>
        <v>0</v>
      </c>
      <c r="MZ508">
        <f t="shared" si="548"/>
        <v>0</v>
      </c>
      <c r="NI508">
        <f t="shared" si="549"/>
        <v>0</v>
      </c>
      <c r="NR508">
        <f t="shared" si="550"/>
        <v>0</v>
      </c>
      <c r="OA508">
        <f t="shared" si="551"/>
        <v>0</v>
      </c>
      <c r="OF508">
        <v>506</v>
      </c>
      <c r="OG508">
        <f>144-(136)</f>
        <v>8</v>
      </c>
      <c r="OH508">
        <f t="shared" si="568"/>
        <v>0.64927145144825038</v>
      </c>
      <c r="OI508">
        <f t="shared" si="569"/>
        <v>0</v>
      </c>
      <c r="OJ508">
        <f t="shared" si="552"/>
        <v>64</v>
      </c>
      <c r="OO508">
        <v>506</v>
      </c>
      <c r="OP508">
        <v>0</v>
      </c>
      <c r="OQ508">
        <f t="shared" si="570"/>
        <v>0.67074302328735735</v>
      </c>
      <c r="OR508">
        <f t="shared" si="571"/>
        <v>0</v>
      </c>
      <c r="OS508">
        <f t="shared" si="553"/>
        <v>0</v>
      </c>
      <c r="PB508">
        <f t="shared" si="554"/>
        <v>0</v>
      </c>
      <c r="PK508">
        <f t="shared" si="555"/>
        <v>0</v>
      </c>
      <c r="QC508">
        <f t="shared" si="556"/>
        <v>0</v>
      </c>
      <c r="QL508">
        <f t="shared" si="557"/>
        <v>0</v>
      </c>
    </row>
    <row r="509" spans="109:454" x14ac:dyDescent="0.25">
      <c r="IA509">
        <v>507</v>
      </c>
      <c r="IB509">
        <v>0</v>
      </c>
      <c r="IC509">
        <f t="shared" si="560"/>
        <v>0.77766926939847225</v>
      </c>
      <c r="ID509">
        <f t="shared" si="561"/>
        <v>0</v>
      </c>
      <c r="IE509">
        <f t="shared" si="540"/>
        <v>0</v>
      </c>
      <c r="IJ509">
        <v>507</v>
      </c>
      <c r="IK509">
        <v>12</v>
      </c>
      <c r="IL509">
        <f t="shared" si="562"/>
        <v>0.70623875111576107</v>
      </c>
      <c r="IM509">
        <f t="shared" si="563"/>
        <v>0</v>
      </c>
      <c r="IN509">
        <f t="shared" si="541"/>
        <v>144</v>
      </c>
      <c r="KT509">
        <v>507</v>
      </c>
      <c r="KU509">
        <v>894.59019607843118</v>
      </c>
      <c r="KV509">
        <f t="shared" si="564"/>
        <v>1.0616141908388554</v>
      </c>
      <c r="KW509">
        <f t="shared" si="565"/>
        <v>738.85139824937619</v>
      </c>
      <c r="KX509">
        <f t="shared" si="542"/>
        <v>24254.573149239262</v>
      </c>
      <c r="LC509">
        <v>507</v>
      </c>
      <c r="LD509">
        <v>-20</v>
      </c>
      <c r="LE509">
        <f t="shared" si="566"/>
        <v>0.54273637541818276</v>
      </c>
      <c r="LF509">
        <f t="shared" si="567"/>
        <v>0</v>
      </c>
      <c r="LG509">
        <f t="shared" si="543"/>
        <v>400</v>
      </c>
      <c r="LP509">
        <f t="shared" si="544"/>
        <v>0</v>
      </c>
      <c r="LY509">
        <f t="shared" si="545"/>
        <v>0</v>
      </c>
      <c r="MH509">
        <f t="shared" si="546"/>
        <v>0</v>
      </c>
      <c r="MQ509">
        <f t="shared" si="547"/>
        <v>0</v>
      </c>
      <c r="MZ509">
        <f t="shared" si="548"/>
        <v>0</v>
      </c>
      <c r="NI509">
        <f t="shared" si="549"/>
        <v>0</v>
      </c>
      <c r="NR509">
        <f t="shared" si="550"/>
        <v>0</v>
      </c>
      <c r="OA509">
        <f t="shared" si="551"/>
        <v>0</v>
      </c>
      <c r="OF509">
        <v>507</v>
      </c>
      <c r="OG509">
        <f>144-(136)</f>
        <v>8</v>
      </c>
      <c r="OH509">
        <f t="shared" si="568"/>
        <v>0.65055459660921533</v>
      </c>
      <c r="OI509">
        <f t="shared" si="569"/>
        <v>0</v>
      </c>
      <c r="OJ509">
        <f t="shared" si="552"/>
        <v>64</v>
      </c>
      <c r="OO509">
        <v>507</v>
      </c>
      <c r="OP509">
        <v>28.1</v>
      </c>
      <c r="OQ509">
        <f t="shared" si="570"/>
        <v>0.67206860238476318</v>
      </c>
      <c r="OR509">
        <f t="shared" si="571"/>
        <v>0</v>
      </c>
      <c r="OS509">
        <f t="shared" si="553"/>
        <v>789.61000000000013</v>
      </c>
      <c r="PB509">
        <f t="shared" si="554"/>
        <v>0</v>
      </c>
      <c r="PK509">
        <f t="shared" si="555"/>
        <v>0</v>
      </c>
      <c r="QC509">
        <f t="shared" si="556"/>
        <v>0</v>
      </c>
      <c r="QL509">
        <f t="shared" si="557"/>
        <v>0</v>
      </c>
    </row>
    <row r="510" spans="109:454" x14ac:dyDescent="0.25">
      <c r="IA510">
        <v>508</v>
      </c>
      <c r="IB510">
        <v>0</v>
      </c>
      <c r="IC510">
        <f t="shared" si="560"/>
        <v>0.77920313383515571</v>
      </c>
      <c r="ID510">
        <f t="shared" si="561"/>
        <v>0</v>
      </c>
      <c r="IE510">
        <f t="shared" si="540"/>
        <v>0</v>
      </c>
      <c r="IJ510">
        <v>508</v>
      </c>
      <c r="IK510">
        <v>4</v>
      </c>
      <c r="IL510">
        <f t="shared" si="562"/>
        <v>0.70763172695622611</v>
      </c>
      <c r="IM510">
        <f t="shared" si="563"/>
        <v>0</v>
      </c>
      <c r="IN510">
        <f t="shared" si="541"/>
        <v>16</v>
      </c>
      <c r="KT510">
        <v>508</v>
      </c>
      <c r="KU510">
        <v>954.59019607843118</v>
      </c>
      <c r="KV510">
        <f t="shared" si="564"/>
        <v>1.0637081044302537</v>
      </c>
      <c r="KW510">
        <f t="shared" si="565"/>
        <v>763.96072718407106</v>
      </c>
      <c r="KX510">
        <f t="shared" si="542"/>
        <v>36339.594410945814</v>
      </c>
      <c r="LC510">
        <v>508</v>
      </c>
      <c r="LD510">
        <v>0</v>
      </c>
      <c r="LE510">
        <f t="shared" si="566"/>
        <v>0.54380686136575307</v>
      </c>
      <c r="LF510">
        <f t="shared" si="567"/>
        <v>0</v>
      </c>
      <c r="LG510">
        <f t="shared" si="543"/>
        <v>0</v>
      </c>
      <c r="LP510">
        <f t="shared" si="544"/>
        <v>0</v>
      </c>
      <c r="LY510">
        <f t="shared" si="545"/>
        <v>0</v>
      </c>
      <c r="MH510">
        <f t="shared" si="546"/>
        <v>0</v>
      </c>
      <c r="MQ510">
        <f t="shared" si="547"/>
        <v>0</v>
      </c>
      <c r="MZ510">
        <f t="shared" si="548"/>
        <v>0</v>
      </c>
      <c r="NI510">
        <f t="shared" si="549"/>
        <v>0</v>
      </c>
      <c r="NR510">
        <f t="shared" si="550"/>
        <v>0</v>
      </c>
      <c r="OA510">
        <f t="shared" si="551"/>
        <v>0</v>
      </c>
      <c r="OF510">
        <v>508</v>
      </c>
      <c r="OG510">
        <f>152-(136)</f>
        <v>16</v>
      </c>
      <c r="OH510">
        <f t="shared" si="568"/>
        <v>0.65183774177018028</v>
      </c>
      <c r="OI510">
        <f t="shared" si="569"/>
        <v>0</v>
      </c>
      <c r="OJ510">
        <f t="shared" si="552"/>
        <v>256</v>
      </c>
      <c r="OO510">
        <v>508</v>
      </c>
      <c r="OP510">
        <v>0</v>
      </c>
      <c r="OQ510">
        <f t="shared" si="570"/>
        <v>0.67339418148216901</v>
      </c>
      <c r="OR510">
        <f t="shared" si="571"/>
        <v>0</v>
      </c>
      <c r="OS510">
        <f t="shared" si="553"/>
        <v>0</v>
      </c>
      <c r="PB510">
        <f t="shared" si="554"/>
        <v>0</v>
      </c>
      <c r="PK510">
        <f t="shared" si="555"/>
        <v>0</v>
      </c>
      <c r="QC510">
        <f t="shared" si="556"/>
        <v>0</v>
      </c>
      <c r="QL510">
        <f t="shared" si="557"/>
        <v>0</v>
      </c>
    </row>
    <row r="511" spans="109:454" x14ac:dyDescent="0.25">
      <c r="IA511">
        <v>509</v>
      </c>
      <c r="IB511">
        <v>0</v>
      </c>
      <c r="IC511">
        <f t="shared" si="560"/>
        <v>0.78073699827183907</v>
      </c>
      <c r="ID511">
        <f t="shared" si="561"/>
        <v>0</v>
      </c>
      <c r="IE511">
        <f t="shared" si="540"/>
        <v>0</v>
      </c>
      <c r="IJ511">
        <v>509</v>
      </c>
      <c r="IK511">
        <v>8</v>
      </c>
      <c r="IL511">
        <f t="shared" si="562"/>
        <v>0.70902470279669105</v>
      </c>
      <c r="IM511">
        <f t="shared" si="563"/>
        <v>0</v>
      </c>
      <c r="IN511">
        <f t="shared" si="541"/>
        <v>64</v>
      </c>
      <c r="KT511">
        <v>509</v>
      </c>
      <c r="KU511">
        <v>904.59019607843118</v>
      </c>
      <c r="KV511">
        <f t="shared" si="564"/>
        <v>1.0658020180216516</v>
      </c>
      <c r="KW511">
        <f t="shared" si="565"/>
        <v>789.07005611876593</v>
      </c>
      <c r="KX511">
        <f t="shared" si="542"/>
        <v>13344.902736300646</v>
      </c>
      <c r="LC511">
        <v>509</v>
      </c>
      <c r="LD511">
        <v>4</v>
      </c>
      <c r="LE511">
        <f t="shared" si="566"/>
        <v>0.54487734731332349</v>
      </c>
      <c r="LF511">
        <f t="shared" si="567"/>
        <v>0</v>
      </c>
      <c r="LG511">
        <f t="shared" si="543"/>
        <v>16</v>
      </c>
      <c r="LP511">
        <f t="shared" si="544"/>
        <v>0</v>
      </c>
      <c r="LY511">
        <f t="shared" si="545"/>
        <v>0</v>
      </c>
      <c r="MH511">
        <f t="shared" si="546"/>
        <v>0</v>
      </c>
      <c r="MQ511">
        <f t="shared" si="547"/>
        <v>0</v>
      </c>
      <c r="MZ511">
        <f t="shared" si="548"/>
        <v>0</v>
      </c>
      <c r="NI511">
        <f t="shared" si="549"/>
        <v>0</v>
      </c>
      <c r="NR511">
        <f t="shared" si="550"/>
        <v>0</v>
      </c>
      <c r="OA511">
        <f t="shared" si="551"/>
        <v>0</v>
      </c>
      <c r="OF511">
        <v>509</v>
      </c>
      <c r="OG511">
        <f>140-(136)</f>
        <v>4</v>
      </c>
      <c r="OH511">
        <f t="shared" si="568"/>
        <v>0.65312088693114523</v>
      </c>
      <c r="OI511">
        <f t="shared" si="569"/>
        <v>0</v>
      </c>
      <c r="OJ511">
        <f t="shared" si="552"/>
        <v>16</v>
      </c>
      <c r="OO511">
        <v>509</v>
      </c>
      <c r="OP511">
        <v>0</v>
      </c>
      <c r="OQ511">
        <f t="shared" si="570"/>
        <v>0.67471976057957483</v>
      </c>
      <c r="OR511">
        <f t="shared" si="571"/>
        <v>0</v>
      </c>
      <c r="OS511">
        <f t="shared" si="553"/>
        <v>0</v>
      </c>
      <c r="PB511">
        <f t="shared" si="554"/>
        <v>0</v>
      </c>
      <c r="PK511">
        <f t="shared" si="555"/>
        <v>0</v>
      </c>
      <c r="QC511">
        <f t="shared" si="556"/>
        <v>0</v>
      </c>
      <c r="QL511">
        <f t="shared" si="557"/>
        <v>0</v>
      </c>
    </row>
    <row r="512" spans="109:454" x14ac:dyDescent="0.25">
      <c r="IA512">
        <v>510</v>
      </c>
      <c r="IB512">
        <v>0</v>
      </c>
      <c r="IC512">
        <f t="shared" si="560"/>
        <v>0.78227086270852242</v>
      </c>
      <c r="ID512">
        <f t="shared" si="561"/>
        <v>0</v>
      </c>
      <c r="IE512">
        <f t="shared" si="540"/>
        <v>0</v>
      </c>
      <c r="IJ512">
        <v>510</v>
      </c>
      <c r="IK512">
        <v>87.8</v>
      </c>
      <c r="IL512">
        <f t="shared" si="562"/>
        <v>0.7104176786371561</v>
      </c>
      <c r="IM512">
        <f t="shared" si="563"/>
        <v>0</v>
      </c>
      <c r="IN512">
        <f t="shared" si="541"/>
        <v>7708.8399999999992</v>
      </c>
      <c r="KT512">
        <v>510</v>
      </c>
      <c r="KU512">
        <v>934.59019607843118</v>
      </c>
      <c r="KV512">
        <f t="shared" si="564"/>
        <v>1.0678959316130499</v>
      </c>
      <c r="KW512">
        <f t="shared" si="565"/>
        <v>814.17938505346092</v>
      </c>
      <c r="KX512">
        <f t="shared" si="542"/>
        <v>14498.763411691099</v>
      </c>
      <c r="LC512">
        <v>510</v>
      </c>
      <c r="LD512">
        <v>33</v>
      </c>
      <c r="LE512">
        <f t="shared" si="566"/>
        <v>0.5459478332608938</v>
      </c>
      <c r="LF512">
        <f t="shared" si="567"/>
        <v>0</v>
      </c>
      <c r="LG512">
        <f t="shared" si="543"/>
        <v>1089</v>
      </c>
      <c r="LP512">
        <f t="shared" si="544"/>
        <v>0</v>
      </c>
      <c r="LY512">
        <f t="shared" si="545"/>
        <v>0</v>
      </c>
      <c r="MH512">
        <f t="shared" si="546"/>
        <v>0</v>
      </c>
      <c r="MQ512">
        <f t="shared" si="547"/>
        <v>0</v>
      </c>
      <c r="MZ512">
        <f t="shared" si="548"/>
        <v>0</v>
      </c>
      <c r="NI512">
        <f t="shared" si="549"/>
        <v>0</v>
      </c>
      <c r="NR512">
        <f t="shared" si="550"/>
        <v>0</v>
      </c>
      <c r="OA512">
        <f t="shared" si="551"/>
        <v>0</v>
      </c>
      <c r="OF512">
        <v>510</v>
      </c>
      <c r="OG512">
        <f>144-(136)</f>
        <v>8</v>
      </c>
      <c r="OH512">
        <f t="shared" si="568"/>
        <v>0.65440403209211007</v>
      </c>
      <c r="OI512">
        <f t="shared" si="569"/>
        <v>0</v>
      </c>
      <c r="OJ512">
        <f t="shared" si="552"/>
        <v>64</v>
      </c>
      <c r="OO512">
        <v>510</v>
      </c>
      <c r="OP512">
        <v>0</v>
      </c>
      <c r="OQ512">
        <f t="shared" si="570"/>
        <v>0.67604533967698066</v>
      </c>
      <c r="OR512">
        <f t="shared" si="571"/>
        <v>0</v>
      </c>
      <c r="OS512">
        <f t="shared" si="553"/>
        <v>0</v>
      </c>
      <c r="PB512">
        <f t="shared" si="554"/>
        <v>0</v>
      </c>
      <c r="PK512">
        <f t="shared" si="555"/>
        <v>0</v>
      </c>
      <c r="QC512">
        <f t="shared" si="556"/>
        <v>0</v>
      </c>
      <c r="QL512">
        <f t="shared" si="557"/>
        <v>0</v>
      </c>
    </row>
    <row r="513" spans="235:454" x14ac:dyDescent="0.25">
      <c r="IA513">
        <v>511</v>
      </c>
      <c r="IB513">
        <v>0</v>
      </c>
      <c r="IC513">
        <f t="shared" si="560"/>
        <v>0.78380472714520577</v>
      </c>
      <c r="ID513">
        <f t="shared" si="561"/>
        <v>0</v>
      </c>
      <c r="IE513">
        <f t="shared" si="540"/>
        <v>0</v>
      </c>
      <c r="IJ513">
        <v>511</v>
      </c>
      <c r="IK513">
        <v>172.8</v>
      </c>
      <c r="IL513">
        <f t="shared" si="562"/>
        <v>0.71181065447762115</v>
      </c>
      <c r="IM513">
        <f t="shared" si="563"/>
        <v>0</v>
      </c>
      <c r="IN513">
        <f t="shared" si="541"/>
        <v>29859.840000000004</v>
      </c>
      <c r="KT513">
        <v>511</v>
      </c>
      <c r="KU513">
        <v>964.59019607843118</v>
      </c>
      <c r="KV513">
        <f t="shared" si="564"/>
        <v>1.0699898452044481</v>
      </c>
      <c r="KW513">
        <f t="shared" si="565"/>
        <v>839.28871398815579</v>
      </c>
      <c r="KX513">
        <f t="shared" si="542"/>
        <v>15700.461414019603</v>
      </c>
      <c r="LC513">
        <v>511</v>
      </c>
      <c r="LD513">
        <v>-8</v>
      </c>
      <c r="LE513">
        <f t="shared" si="566"/>
        <v>0.54701831920846422</v>
      </c>
      <c r="LF513">
        <f t="shared" si="567"/>
        <v>0</v>
      </c>
      <c r="LG513">
        <f t="shared" si="543"/>
        <v>64</v>
      </c>
      <c r="LP513">
        <f t="shared" si="544"/>
        <v>0</v>
      </c>
      <c r="LY513">
        <f t="shared" si="545"/>
        <v>0</v>
      </c>
      <c r="MH513">
        <f t="shared" si="546"/>
        <v>0</v>
      </c>
      <c r="MQ513">
        <f t="shared" si="547"/>
        <v>0</v>
      </c>
      <c r="MZ513">
        <f t="shared" si="548"/>
        <v>0</v>
      </c>
      <c r="NI513">
        <f t="shared" si="549"/>
        <v>0</v>
      </c>
      <c r="NR513">
        <f t="shared" si="550"/>
        <v>0</v>
      </c>
      <c r="OA513">
        <f t="shared" si="551"/>
        <v>0</v>
      </c>
      <c r="OF513">
        <v>511</v>
      </c>
      <c r="OG513">
        <f>160-(136)</f>
        <v>24</v>
      </c>
      <c r="OH513">
        <f t="shared" si="568"/>
        <v>0.65568717725307502</v>
      </c>
      <c r="OI513">
        <f t="shared" si="569"/>
        <v>0</v>
      </c>
      <c r="OJ513">
        <f t="shared" si="552"/>
        <v>576</v>
      </c>
      <c r="OO513">
        <v>511</v>
      </c>
      <c r="OP513">
        <v>0</v>
      </c>
      <c r="OQ513">
        <f t="shared" si="570"/>
        <v>0.6773709187743866</v>
      </c>
      <c r="OR513">
        <f t="shared" si="571"/>
        <v>0</v>
      </c>
      <c r="OS513">
        <f t="shared" si="553"/>
        <v>0</v>
      </c>
      <c r="PB513">
        <f t="shared" si="554"/>
        <v>0</v>
      </c>
      <c r="PK513">
        <f t="shared" si="555"/>
        <v>0</v>
      </c>
      <c r="QC513">
        <f t="shared" si="556"/>
        <v>0</v>
      </c>
      <c r="QL513">
        <f t="shared" si="557"/>
        <v>0</v>
      </c>
    </row>
    <row r="514" spans="235:454" x14ac:dyDescent="0.25">
      <c r="IA514">
        <v>512</v>
      </c>
      <c r="IB514">
        <v>0</v>
      </c>
      <c r="IC514">
        <f t="shared" si="560"/>
        <v>0.78533859158188923</v>
      </c>
      <c r="ID514">
        <f t="shared" si="561"/>
        <v>0</v>
      </c>
      <c r="IE514">
        <f t="shared" ref="IE514:IE577" si="572">(ID514-IB514)^2</f>
        <v>0</v>
      </c>
      <c r="IJ514">
        <v>512</v>
      </c>
      <c r="IK514">
        <v>-12.100000000000009</v>
      </c>
      <c r="IL514">
        <f t="shared" si="562"/>
        <v>0.71320363031808609</v>
      </c>
      <c r="IM514">
        <f t="shared" si="563"/>
        <v>0</v>
      </c>
      <c r="IN514">
        <f t="shared" ref="IN514:IN577" si="573">(IM514-IK514)^2</f>
        <v>146.4100000000002</v>
      </c>
      <c r="KT514">
        <v>512</v>
      </c>
      <c r="KU514">
        <v>994.59019607843118</v>
      </c>
      <c r="KV514">
        <f t="shared" si="564"/>
        <v>1.0720837587958461</v>
      </c>
      <c r="KW514">
        <f t="shared" si="565"/>
        <v>864.39804292285066</v>
      </c>
      <c r="KX514">
        <f t="shared" ref="KX514:KX577" si="574">(KW514-KU514)^2</f>
        <v>16949.996743286134</v>
      </c>
      <c r="LC514">
        <v>512</v>
      </c>
      <c r="LD514">
        <v>16</v>
      </c>
      <c r="LE514">
        <f t="shared" si="566"/>
        <v>0.54808880515603464</v>
      </c>
      <c r="LF514">
        <f t="shared" si="567"/>
        <v>0</v>
      </c>
      <c r="LG514">
        <f t="shared" ref="LG514:LG577" si="575">(LF514-LD514)^2</f>
        <v>256</v>
      </c>
      <c r="LP514">
        <f t="shared" ref="LP514:LP577" si="576">(LO514-LM514)^2</f>
        <v>0</v>
      </c>
      <c r="LY514">
        <f t="shared" ref="LY514:LY577" si="577">(LX514-LV514)^2</f>
        <v>0</v>
      </c>
      <c r="MH514">
        <f t="shared" ref="MH514:MH577" si="578">(MG514-ME514)^2</f>
        <v>0</v>
      </c>
      <c r="MQ514">
        <f t="shared" ref="MQ514:MQ577" si="579">(MP514-MN514)^2</f>
        <v>0</v>
      </c>
      <c r="MZ514">
        <f t="shared" ref="MZ514:MZ577" si="580">(MY514-MW514)^2</f>
        <v>0</v>
      </c>
      <c r="NI514">
        <f t="shared" ref="NI514:NI577" si="581">(NH514-NF514)^2</f>
        <v>0</v>
      </c>
      <c r="NR514">
        <f t="shared" ref="NR514:NR577" si="582">(NQ514-NO514)^2</f>
        <v>0</v>
      </c>
      <c r="OA514">
        <f t="shared" ref="OA514:OA577" si="583">(NZ514-NX514)^2</f>
        <v>0</v>
      </c>
      <c r="OF514">
        <v>512</v>
      </c>
      <c r="OG514">
        <f>184-(136)</f>
        <v>48</v>
      </c>
      <c r="OH514">
        <f t="shared" si="568"/>
        <v>0.65697032241403996</v>
      </c>
      <c r="OI514">
        <f t="shared" si="569"/>
        <v>0</v>
      </c>
      <c r="OJ514">
        <f t="shared" ref="OJ514:OJ577" si="584">(OI514-OG514)^2</f>
        <v>2304</v>
      </c>
      <c r="OO514">
        <v>512</v>
      </c>
      <c r="OP514">
        <v>0</v>
      </c>
      <c r="OQ514">
        <f t="shared" si="570"/>
        <v>0.67869649787179243</v>
      </c>
      <c r="OR514">
        <f t="shared" si="571"/>
        <v>0</v>
      </c>
      <c r="OS514">
        <f t="shared" ref="OS514:OS577" si="585">(OR514-OP514)^2</f>
        <v>0</v>
      </c>
      <c r="PB514">
        <f t="shared" ref="PB514:PB577" si="586">(PA514-OY514)^2</f>
        <v>0</v>
      </c>
      <c r="PK514">
        <f t="shared" ref="PK514:PK577" si="587">(PJ514-PH514)^2</f>
        <v>0</v>
      </c>
      <c r="QC514">
        <f t="shared" ref="QC514:QC577" si="588">(QB514-PZ514)^2</f>
        <v>0</v>
      </c>
      <c r="QL514">
        <f t="shared" ref="QL514:QL577" si="589">(QK514-QI514)^2</f>
        <v>0</v>
      </c>
    </row>
    <row r="515" spans="235:454" x14ac:dyDescent="0.25">
      <c r="IA515">
        <v>513</v>
      </c>
      <c r="IB515">
        <v>0</v>
      </c>
      <c r="IC515">
        <f t="shared" ref="IC515:IC578" si="590">IA515/IF$2</f>
        <v>0.78687245601857259</v>
      </c>
      <c r="ID515">
        <f t="shared" ref="ID515:ID578" si="591">IF(IA515&lt;IF$2,0,(IF$6*IF$2^IG$6)*(IA515-IF$2))</f>
        <v>0</v>
      </c>
      <c r="IE515">
        <f t="shared" si="572"/>
        <v>0</v>
      </c>
      <c r="IJ515">
        <v>513</v>
      </c>
      <c r="IK515">
        <v>35.799999999999997</v>
      </c>
      <c r="IL515">
        <f t="shared" ref="IL515:IL578" si="592">IJ515/IO$2</f>
        <v>0.71459660615855114</v>
      </c>
      <c r="IM515">
        <f t="shared" ref="IM515:IM578" si="593">IF(IJ515&lt;IO$2,0,(IO$6*IO$2^IP$6)*(IJ515-IO$2))</f>
        <v>0</v>
      </c>
      <c r="IN515">
        <f t="shared" si="573"/>
        <v>1281.6399999999999</v>
      </c>
      <c r="KT515">
        <v>513</v>
      </c>
      <c r="KU515">
        <v>1024.5901960784313</v>
      </c>
      <c r="KV515">
        <f t="shared" ref="KV515:KV578" si="594">KT515/KY$2</f>
        <v>1.0741776723872443</v>
      </c>
      <c r="KW515">
        <f t="shared" ref="KW515:KW578" si="595">IF(KT515&lt;KY$2,0,(KY$6*KY$2^KZ$6)*(KT515-KY$2))</f>
        <v>889.50737185754554</v>
      </c>
      <c r="KX515">
        <f t="shared" si="574"/>
        <v>18247.369399490719</v>
      </c>
      <c r="LC515">
        <v>513</v>
      </c>
      <c r="LD515">
        <v>4</v>
      </c>
      <c r="LE515">
        <f t="shared" ref="LE515:LE578" si="596">LC515/LH$2</f>
        <v>0.54915929110360495</v>
      </c>
      <c r="LF515">
        <f t="shared" ref="LF515:LF578" si="597">IF(LC515&lt;LH$2,0,(LH$6*LH$2^LI$6)*(LC515-LH$2))</f>
        <v>0</v>
      </c>
      <c r="LG515">
        <f t="shared" si="575"/>
        <v>16</v>
      </c>
      <c r="LP515">
        <f t="shared" si="576"/>
        <v>0</v>
      </c>
      <c r="LY515">
        <f t="shared" si="577"/>
        <v>0</v>
      </c>
      <c r="MH515">
        <f t="shared" si="578"/>
        <v>0</v>
      </c>
      <c r="MQ515">
        <f t="shared" si="579"/>
        <v>0</v>
      </c>
      <c r="MZ515">
        <f t="shared" si="580"/>
        <v>0</v>
      </c>
      <c r="NI515">
        <f t="shared" si="581"/>
        <v>0</v>
      </c>
      <c r="NR515">
        <f t="shared" si="582"/>
        <v>0</v>
      </c>
      <c r="OA515">
        <f t="shared" si="583"/>
        <v>0</v>
      </c>
      <c r="OF515">
        <v>513</v>
      </c>
      <c r="OG515">
        <f>132-(136)</f>
        <v>-4</v>
      </c>
      <c r="OH515">
        <f t="shared" ref="OH515:OH578" si="598">OF515/OK$2</f>
        <v>0.65825346757500491</v>
      </c>
      <c r="OI515">
        <f t="shared" ref="OI515:OI578" si="599">IF(OF515&lt;OK$2,0,(OK$6*OK$2^OL$6)*(OF515-OK$2))</f>
        <v>0</v>
      </c>
      <c r="OJ515">
        <f t="shared" si="584"/>
        <v>16</v>
      </c>
      <c r="OO515">
        <v>513</v>
      </c>
      <c r="OP515">
        <v>0</v>
      </c>
      <c r="OQ515">
        <f t="shared" ref="OQ515:OQ578" si="600">OO515/OT$2</f>
        <v>0.68002207696919825</v>
      </c>
      <c r="OR515">
        <f t="shared" ref="OR515:OR578" si="601">IF(OO515&lt;OT$2,0,(OT$6*OT$2^OU$6)*(OO515-OT$2))</f>
        <v>0</v>
      </c>
      <c r="OS515">
        <f t="shared" si="585"/>
        <v>0</v>
      </c>
      <c r="PB515">
        <f t="shared" si="586"/>
        <v>0</v>
      </c>
      <c r="PK515">
        <f t="shared" si="587"/>
        <v>0</v>
      </c>
      <c r="QC515">
        <f t="shared" si="588"/>
        <v>0</v>
      </c>
      <c r="QL515">
        <f t="shared" si="589"/>
        <v>0</v>
      </c>
    </row>
    <row r="516" spans="235:454" x14ac:dyDescent="0.25">
      <c r="IA516">
        <v>514</v>
      </c>
      <c r="IB516">
        <v>0</v>
      </c>
      <c r="IC516">
        <f t="shared" si="590"/>
        <v>0.78840632045525594</v>
      </c>
      <c r="ID516">
        <f t="shared" si="591"/>
        <v>0</v>
      </c>
      <c r="IE516">
        <f t="shared" si="572"/>
        <v>0</v>
      </c>
      <c r="IJ516">
        <v>514</v>
      </c>
      <c r="IK516">
        <v>-20.100000000000001</v>
      </c>
      <c r="IL516">
        <f t="shared" si="592"/>
        <v>0.71598958199901619</v>
      </c>
      <c r="IM516">
        <f t="shared" si="593"/>
        <v>0</v>
      </c>
      <c r="IN516">
        <f t="shared" si="573"/>
        <v>404.01000000000005</v>
      </c>
      <c r="KT516">
        <v>514</v>
      </c>
      <c r="KU516">
        <v>1014.5901960784312</v>
      </c>
      <c r="KV516">
        <f t="shared" si="594"/>
        <v>1.0762715859786425</v>
      </c>
      <c r="KW516">
        <f t="shared" si="595"/>
        <v>914.61670079224041</v>
      </c>
      <c r="KX516">
        <f t="shared" si="574"/>
        <v>9994.6997597380087</v>
      </c>
      <c r="LC516">
        <v>514</v>
      </c>
      <c r="LD516">
        <v>16</v>
      </c>
      <c r="LE516">
        <f t="shared" si="596"/>
        <v>0.55022977705117537</v>
      </c>
      <c r="LF516">
        <f t="shared" si="597"/>
        <v>0</v>
      </c>
      <c r="LG516">
        <f t="shared" si="575"/>
        <v>256</v>
      </c>
      <c r="LP516">
        <f t="shared" si="576"/>
        <v>0</v>
      </c>
      <c r="LY516">
        <f t="shared" si="577"/>
        <v>0</v>
      </c>
      <c r="MH516">
        <f t="shared" si="578"/>
        <v>0</v>
      </c>
      <c r="MQ516">
        <f t="shared" si="579"/>
        <v>0</v>
      </c>
      <c r="MZ516">
        <f t="shared" si="580"/>
        <v>0</v>
      </c>
      <c r="NI516">
        <f t="shared" si="581"/>
        <v>0</v>
      </c>
      <c r="NR516">
        <f t="shared" si="582"/>
        <v>0</v>
      </c>
      <c r="OA516">
        <f t="shared" si="583"/>
        <v>0</v>
      </c>
      <c r="OF516">
        <v>514</v>
      </c>
      <c r="OG516">
        <f>120-(136)</f>
        <v>-16</v>
      </c>
      <c r="OH516">
        <f t="shared" si="598"/>
        <v>0.65953661273596975</v>
      </c>
      <c r="OI516">
        <f t="shared" si="599"/>
        <v>0</v>
      </c>
      <c r="OJ516">
        <f t="shared" si="584"/>
        <v>256</v>
      </c>
      <c r="OO516">
        <v>514</v>
      </c>
      <c r="OP516">
        <v>0</v>
      </c>
      <c r="OQ516">
        <f t="shared" si="600"/>
        <v>0.68134765606660408</v>
      </c>
      <c r="OR516">
        <f t="shared" si="601"/>
        <v>0</v>
      </c>
      <c r="OS516">
        <f t="shared" si="585"/>
        <v>0</v>
      </c>
      <c r="PB516">
        <f t="shared" si="586"/>
        <v>0</v>
      </c>
      <c r="PK516">
        <f t="shared" si="587"/>
        <v>0</v>
      </c>
      <c r="QC516">
        <f t="shared" si="588"/>
        <v>0</v>
      </c>
      <c r="QL516">
        <f t="shared" si="589"/>
        <v>0</v>
      </c>
    </row>
    <row r="517" spans="235:454" x14ac:dyDescent="0.25">
      <c r="IA517">
        <v>515</v>
      </c>
      <c r="IB517">
        <v>0</v>
      </c>
      <c r="IC517">
        <f t="shared" si="590"/>
        <v>0.78994018489193929</v>
      </c>
      <c r="ID517">
        <f t="shared" si="591"/>
        <v>0</v>
      </c>
      <c r="IE517">
        <f t="shared" si="572"/>
        <v>0</v>
      </c>
      <c r="IJ517">
        <v>515</v>
      </c>
      <c r="IK517">
        <v>55.8</v>
      </c>
      <c r="IL517">
        <f t="shared" si="592"/>
        <v>0.71738255783948113</v>
      </c>
      <c r="IM517">
        <f t="shared" si="593"/>
        <v>0</v>
      </c>
      <c r="IN517">
        <f t="shared" si="573"/>
        <v>3113.64</v>
      </c>
      <c r="KT517">
        <v>515</v>
      </c>
      <c r="KU517">
        <v>1024.5901960784313</v>
      </c>
      <c r="KV517">
        <f t="shared" si="594"/>
        <v>1.0783654995700405</v>
      </c>
      <c r="KW517">
        <f t="shared" si="595"/>
        <v>939.72602972693528</v>
      </c>
      <c r="KX517">
        <f t="shared" si="574"/>
        <v>7201.9267305343874</v>
      </c>
      <c r="LC517">
        <v>515</v>
      </c>
      <c r="LD517">
        <v>64</v>
      </c>
      <c r="LE517">
        <f t="shared" si="596"/>
        <v>0.55130026299874579</v>
      </c>
      <c r="LF517">
        <f t="shared" si="597"/>
        <v>0</v>
      </c>
      <c r="LG517">
        <f t="shared" si="575"/>
        <v>4096</v>
      </c>
      <c r="LP517">
        <f t="shared" si="576"/>
        <v>0</v>
      </c>
      <c r="LY517">
        <f t="shared" si="577"/>
        <v>0</v>
      </c>
      <c r="MH517">
        <f t="shared" si="578"/>
        <v>0</v>
      </c>
      <c r="MQ517">
        <f t="shared" si="579"/>
        <v>0</v>
      </c>
      <c r="MZ517">
        <f t="shared" si="580"/>
        <v>0</v>
      </c>
      <c r="NI517">
        <f t="shared" si="581"/>
        <v>0</v>
      </c>
      <c r="NR517">
        <f t="shared" si="582"/>
        <v>0</v>
      </c>
      <c r="OA517">
        <f t="shared" si="583"/>
        <v>0</v>
      </c>
      <c r="OF517">
        <v>515</v>
      </c>
      <c r="OG517">
        <f>152-(136)</f>
        <v>16</v>
      </c>
      <c r="OH517">
        <f t="shared" si="598"/>
        <v>0.6608197578969347</v>
      </c>
      <c r="OI517">
        <f t="shared" si="599"/>
        <v>0</v>
      </c>
      <c r="OJ517">
        <f t="shared" si="584"/>
        <v>256</v>
      </c>
      <c r="OO517">
        <v>515</v>
      </c>
      <c r="OP517">
        <v>0</v>
      </c>
      <c r="OQ517">
        <f t="shared" si="600"/>
        <v>0.68267323516400991</v>
      </c>
      <c r="OR517">
        <f t="shared" si="601"/>
        <v>0</v>
      </c>
      <c r="OS517">
        <f t="shared" si="585"/>
        <v>0</v>
      </c>
      <c r="PB517">
        <f t="shared" si="586"/>
        <v>0</v>
      </c>
      <c r="PK517">
        <f t="shared" si="587"/>
        <v>0</v>
      </c>
      <c r="QC517">
        <f t="shared" si="588"/>
        <v>0</v>
      </c>
      <c r="QL517">
        <f t="shared" si="589"/>
        <v>0</v>
      </c>
    </row>
    <row r="518" spans="235:454" x14ac:dyDescent="0.25">
      <c r="IA518">
        <v>516</v>
      </c>
      <c r="IB518">
        <v>0</v>
      </c>
      <c r="IC518">
        <f t="shared" si="590"/>
        <v>0.79147404932862264</v>
      </c>
      <c r="ID518">
        <f t="shared" si="591"/>
        <v>0</v>
      </c>
      <c r="IE518">
        <f t="shared" si="572"/>
        <v>0</v>
      </c>
      <c r="IJ518">
        <v>516</v>
      </c>
      <c r="IK518">
        <v>-24.1</v>
      </c>
      <c r="IL518">
        <f t="shared" si="592"/>
        <v>0.71877553367994618</v>
      </c>
      <c r="IM518">
        <f t="shared" si="593"/>
        <v>0</v>
      </c>
      <c r="IN518">
        <f t="shared" si="573"/>
        <v>580.81000000000006</v>
      </c>
      <c r="KT518">
        <v>516</v>
      </c>
      <c r="KU518">
        <v>1044.5901960784313</v>
      </c>
      <c r="KV518">
        <f t="shared" si="594"/>
        <v>1.0804594131614387</v>
      </c>
      <c r="KW518">
        <f t="shared" si="595"/>
        <v>964.83535866163027</v>
      </c>
      <c r="KX518">
        <f t="shared" si="574"/>
        <v>6360.834091380365</v>
      </c>
      <c r="LC518">
        <v>516</v>
      </c>
      <c r="LD518">
        <v>-20</v>
      </c>
      <c r="LE518">
        <f t="shared" si="596"/>
        <v>0.5523707489463161</v>
      </c>
      <c r="LF518">
        <f t="shared" si="597"/>
        <v>0</v>
      </c>
      <c r="LG518">
        <f t="shared" si="575"/>
        <v>400</v>
      </c>
      <c r="LP518">
        <f t="shared" si="576"/>
        <v>0</v>
      </c>
      <c r="LY518">
        <f t="shared" si="577"/>
        <v>0</v>
      </c>
      <c r="MH518">
        <f t="shared" si="578"/>
        <v>0</v>
      </c>
      <c r="MQ518">
        <f t="shared" si="579"/>
        <v>0</v>
      </c>
      <c r="MZ518">
        <f t="shared" si="580"/>
        <v>0</v>
      </c>
      <c r="NI518">
        <f t="shared" si="581"/>
        <v>0</v>
      </c>
      <c r="NR518">
        <f t="shared" si="582"/>
        <v>0</v>
      </c>
      <c r="OA518">
        <f t="shared" si="583"/>
        <v>0</v>
      </c>
      <c r="OF518">
        <v>516</v>
      </c>
      <c r="OG518">
        <f>296-(136)</f>
        <v>160</v>
      </c>
      <c r="OH518">
        <f t="shared" si="598"/>
        <v>0.66210290305789965</v>
      </c>
      <c r="OI518">
        <f t="shared" si="599"/>
        <v>0</v>
      </c>
      <c r="OJ518">
        <f t="shared" si="584"/>
        <v>25600</v>
      </c>
      <c r="OO518">
        <v>516</v>
      </c>
      <c r="OP518">
        <v>12</v>
      </c>
      <c r="OQ518">
        <f t="shared" si="600"/>
        <v>0.68399881426141573</v>
      </c>
      <c r="OR518">
        <f t="shared" si="601"/>
        <v>0</v>
      </c>
      <c r="OS518">
        <f t="shared" si="585"/>
        <v>144</v>
      </c>
      <c r="PB518">
        <f t="shared" si="586"/>
        <v>0</v>
      </c>
      <c r="PK518">
        <f t="shared" si="587"/>
        <v>0</v>
      </c>
      <c r="QC518">
        <f t="shared" si="588"/>
        <v>0</v>
      </c>
      <c r="QL518">
        <f t="shared" si="589"/>
        <v>0</v>
      </c>
    </row>
    <row r="519" spans="235:454" x14ac:dyDescent="0.25">
      <c r="IA519">
        <v>517</v>
      </c>
      <c r="IB519">
        <v>4</v>
      </c>
      <c r="IC519">
        <f t="shared" si="590"/>
        <v>0.7930079137653061</v>
      </c>
      <c r="ID519">
        <f t="shared" si="591"/>
        <v>0</v>
      </c>
      <c r="IE519">
        <f t="shared" si="572"/>
        <v>16</v>
      </c>
      <c r="IJ519">
        <v>517</v>
      </c>
      <c r="IK519">
        <v>-16.100000000000001</v>
      </c>
      <c r="IL519">
        <f t="shared" si="592"/>
        <v>0.72016850952041123</v>
      </c>
      <c r="IM519">
        <f t="shared" si="593"/>
        <v>0</v>
      </c>
      <c r="IN519">
        <f t="shared" si="573"/>
        <v>259.21000000000004</v>
      </c>
      <c r="KT519">
        <v>517</v>
      </c>
      <c r="KU519">
        <v>1104.5901960784313</v>
      </c>
      <c r="KV519">
        <f t="shared" si="594"/>
        <v>1.0825533267528369</v>
      </c>
      <c r="KW519">
        <f t="shared" si="595"/>
        <v>989.94468759632514</v>
      </c>
      <c r="KX519">
        <f t="shared" si="574"/>
        <v>13143.592615120673</v>
      </c>
      <c r="LC519">
        <v>517</v>
      </c>
      <c r="LD519">
        <v>16</v>
      </c>
      <c r="LE519">
        <f t="shared" si="596"/>
        <v>0.55344123489388652</v>
      </c>
      <c r="LF519">
        <f t="shared" si="597"/>
        <v>0</v>
      </c>
      <c r="LG519">
        <f t="shared" si="575"/>
        <v>256</v>
      </c>
      <c r="LP519">
        <f t="shared" si="576"/>
        <v>0</v>
      </c>
      <c r="LY519">
        <f t="shared" si="577"/>
        <v>0</v>
      </c>
      <c r="MH519">
        <f t="shared" si="578"/>
        <v>0</v>
      </c>
      <c r="MQ519">
        <f t="shared" si="579"/>
        <v>0</v>
      </c>
      <c r="MZ519">
        <f t="shared" si="580"/>
        <v>0</v>
      </c>
      <c r="NI519">
        <f t="shared" si="581"/>
        <v>0</v>
      </c>
      <c r="NR519">
        <f t="shared" si="582"/>
        <v>0</v>
      </c>
      <c r="OA519">
        <f t="shared" si="583"/>
        <v>0</v>
      </c>
      <c r="OF519">
        <v>517</v>
      </c>
      <c r="OG519">
        <f>140-(136)</f>
        <v>4</v>
      </c>
      <c r="OH519">
        <f t="shared" si="598"/>
        <v>0.6633860482188646</v>
      </c>
      <c r="OI519">
        <f t="shared" si="599"/>
        <v>0</v>
      </c>
      <c r="OJ519">
        <f t="shared" si="584"/>
        <v>16</v>
      </c>
      <c r="OO519">
        <v>517</v>
      </c>
      <c r="OP519">
        <v>0</v>
      </c>
      <c r="OQ519">
        <f t="shared" si="600"/>
        <v>0.68532439335882167</v>
      </c>
      <c r="OR519">
        <f t="shared" si="601"/>
        <v>0</v>
      </c>
      <c r="OS519">
        <f t="shared" si="585"/>
        <v>0</v>
      </c>
      <c r="PB519">
        <f t="shared" si="586"/>
        <v>0</v>
      </c>
      <c r="PK519">
        <f t="shared" si="587"/>
        <v>0</v>
      </c>
      <c r="QC519">
        <f t="shared" si="588"/>
        <v>0</v>
      </c>
      <c r="QL519">
        <f t="shared" si="589"/>
        <v>0</v>
      </c>
    </row>
    <row r="520" spans="235:454" x14ac:dyDescent="0.25">
      <c r="IA520">
        <v>518</v>
      </c>
      <c r="IB520">
        <v>0</v>
      </c>
      <c r="IC520">
        <f t="shared" si="590"/>
        <v>0.79454177820198946</v>
      </c>
      <c r="ID520">
        <f t="shared" si="591"/>
        <v>0</v>
      </c>
      <c r="IE520">
        <f t="shared" si="572"/>
        <v>0</v>
      </c>
      <c r="IJ520">
        <v>518</v>
      </c>
      <c r="IK520">
        <v>0</v>
      </c>
      <c r="IL520">
        <f t="shared" si="592"/>
        <v>0.72156148536087616</v>
      </c>
      <c r="IM520">
        <f t="shared" si="593"/>
        <v>0</v>
      </c>
      <c r="IN520">
        <f t="shared" si="573"/>
        <v>0</v>
      </c>
      <c r="KT520">
        <v>518</v>
      </c>
      <c r="KU520">
        <v>1204.5901960784313</v>
      </c>
      <c r="KV520">
        <f t="shared" si="594"/>
        <v>1.0846472403442349</v>
      </c>
      <c r="KW520">
        <f t="shared" si="595"/>
        <v>1015.05401653102</v>
      </c>
      <c r="KX520">
        <f t="shared" si="574"/>
        <v>35923.963357428525</v>
      </c>
      <c r="LC520">
        <v>518</v>
      </c>
      <c r="LD520">
        <v>0</v>
      </c>
      <c r="LE520">
        <f t="shared" si="596"/>
        <v>0.55451172084145695</v>
      </c>
      <c r="LF520">
        <f t="shared" si="597"/>
        <v>0</v>
      </c>
      <c r="LG520">
        <f t="shared" si="575"/>
        <v>0</v>
      </c>
      <c r="LP520">
        <f t="shared" si="576"/>
        <v>0</v>
      </c>
      <c r="LY520">
        <f t="shared" si="577"/>
        <v>0</v>
      </c>
      <c r="MH520">
        <f t="shared" si="578"/>
        <v>0</v>
      </c>
      <c r="MQ520">
        <f t="shared" si="579"/>
        <v>0</v>
      </c>
      <c r="MZ520">
        <f t="shared" si="580"/>
        <v>0</v>
      </c>
      <c r="NI520">
        <f t="shared" si="581"/>
        <v>0</v>
      </c>
      <c r="NR520">
        <f t="shared" si="582"/>
        <v>0</v>
      </c>
      <c r="OA520">
        <f t="shared" si="583"/>
        <v>0</v>
      </c>
      <c r="OF520">
        <v>518</v>
      </c>
      <c r="OG520">
        <f>148-(136)</f>
        <v>12</v>
      </c>
      <c r="OH520">
        <f t="shared" si="598"/>
        <v>0.66466919337982944</v>
      </c>
      <c r="OI520">
        <f t="shared" si="599"/>
        <v>0</v>
      </c>
      <c r="OJ520">
        <f t="shared" si="584"/>
        <v>144</v>
      </c>
      <c r="OO520">
        <v>518</v>
      </c>
      <c r="OP520">
        <v>31.9</v>
      </c>
      <c r="OQ520">
        <f t="shared" si="600"/>
        <v>0.6866499724562275</v>
      </c>
      <c r="OR520">
        <f t="shared" si="601"/>
        <v>0</v>
      </c>
      <c r="OS520">
        <f t="shared" si="585"/>
        <v>1017.6099999999999</v>
      </c>
      <c r="PB520">
        <f t="shared" si="586"/>
        <v>0</v>
      </c>
      <c r="PK520">
        <f t="shared" si="587"/>
        <v>0</v>
      </c>
      <c r="QC520">
        <f t="shared" si="588"/>
        <v>0</v>
      </c>
      <c r="QL520">
        <f t="shared" si="589"/>
        <v>0</v>
      </c>
    </row>
    <row r="521" spans="235:454" x14ac:dyDescent="0.25">
      <c r="IA521">
        <v>519</v>
      </c>
      <c r="IB521">
        <v>0</v>
      </c>
      <c r="IC521">
        <f t="shared" si="590"/>
        <v>0.79607564263867281</v>
      </c>
      <c r="ID521">
        <f t="shared" si="591"/>
        <v>0</v>
      </c>
      <c r="IE521">
        <f t="shared" si="572"/>
        <v>0</v>
      </c>
      <c r="IJ521">
        <v>519</v>
      </c>
      <c r="IK521">
        <v>-8.1000000000000085</v>
      </c>
      <c r="IL521">
        <f t="shared" si="592"/>
        <v>0.72295446120134121</v>
      </c>
      <c r="IM521">
        <f t="shared" si="593"/>
        <v>0</v>
      </c>
      <c r="IN521">
        <f t="shared" si="573"/>
        <v>65.610000000000142</v>
      </c>
      <c r="KT521">
        <v>519</v>
      </c>
      <c r="KU521">
        <v>1134.5901960784313</v>
      </c>
      <c r="KV521">
        <f t="shared" si="594"/>
        <v>1.0867411539356331</v>
      </c>
      <c r="KW521">
        <f t="shared" si="595"/>
        <v>1040.1633454657149</v>
      </c>
      <c r="KX521">
        <f t="shared" si="574"/>
        <v>8916.4301166362602</v>
      </c>
      <c r="LC521">
        <v>519</v>
      </c>
      <c r="LD521">
        <v>8</v>
      </c>
      <c r="LE521">
        <f t="shared" si="596"/>
        <v>0.55558220678902726</v>
      </c>
      <c r="LF521">
        <f t="shared" si="597"/>
        <v>0</v>
      </c>
      <c r="LG521">
        <f t="shared" si="575"/>
        <v>64</v>
      </c>
      <c r="LP521">
        <f t="shared" si="576"/>
        <v>0</v>
      </c>
      <c r="LY521">
        <f t="shared" si="577"/>
        <v>0</v>
      </c>
      <c r="MH521">
        <f t="shared" si="578"/>
        <v>0</v>
      </c>
      <c r="MQ521">
        <f t="shared" si="579"/>
        <v>0</v>
      </c>
      <c r="MZ521">
        <f t="shared" si="580"/>
        <v>0</v>
      </c>
      <c r="NI521">
        <f t="shared" si="581"/>
        <v>0</v>
      </c>
      <c r="NR521">
        <f t="shared" si="582"/>
        <v>0</v>
      </c>
      <c r="OA521">
        <f t="shared" si="583"/>
        <v>0</v>
      </c>
      <c r="OF521">
        <v>519</v>
      </c>
      <c r="OG521">
        <f>128-(136)</f>
        <v>-8</v>
      </c>
      <c r="OH521">
        <f t="shared" si="598"/>
        <v>0.66595233854079439</v>
      </c>
      <c r="OI521">
        <f t="shared" si="599"/>
        <v>0</v>
      </c>
      <c r="OJ521">
        <f t="shared" si="584"/>
        <v>64</v>
      </c>
      <c r="OO521">
        <v>519</v>
      </c>
      <c r="OP521">
        <v>0</v>
      </c>
      <c r="OQ521">
        <f t="shared" si="600"/>
        <v>0.68797555155363332</v>
      </c>
      <c r="OR521">
        <f t="shared" si="601"/>
        <v>0</v>
      </c>
      <c r="OS521">
        <f t="shared" si="585"/>
        <v>0</v>
      </c>
      <c r="PB521">
        <f t="shared" si="586"/>
        <v>0</v>
      </c>
      <c r="PK521">
        <f t="shared" si="587"/>
        <v>0</v>
      </c>
      <c r="QC521">
        <f t="shared" si="588"/>
        <v>0</v>
      </c>
      <c r="QL521">
        <f t="shared" si="589"/>
        <v>0</v>
      </c>
    </row>
    <row r="522" spans="235:454" x14ac:dyDescent="0.25">
      <c r="IA522">
        <v>520</v>
      </c>
      <c r="IB522">
        <v>8</v>
      </c>
      <c r="IC522">
        <f t="shared" si="590"/>
        <v>0.79760950707535616</v>
      </c>
      <c r="ID522">
        <f t="shared" si="591"/>
        <v>0</v>
      </c>
      <c r="IE522">
        <f t="shared" si="572"/>
        <v>64</v>
      </c>
      <c r="IJ522">
        <v>520</v>
      </c>
      <c r="IK522">
        <v>-20.100000000000001</v>
      </c>
      <c r="IL522">
        <f t="shared" si="592"/>
        <v>0.72434743704180626</v>
      </c>
      <c r="IM522">
        <f t="shared" si="593"/>
        <v>0</v>
      </c>
      <c r="IN522">
        <f t="shared" si="573"/>
        <v>404.01000000000005</v>
      </c>
      <c r="KT522">
        <v>520</v>
      </c>
      <c r="KU522">
        <v>1134.5901960784313</v>
      </c>
      <c r="KV522">
        <f t="shared" si="594"/>
        <v>1.0888350675270313</v>
      </c>
      <c r="KW522">
        <f t="shared" si="595"/>
        <v>1065.2726744004099</v>
      </c>
      <c r="KX522">
        <f t="shared" si="574"/>
        <v>4804.9188115829693</v>
      </c>
      <c r="LC522">
        <v>520</v>
      </c>
      <c r="LD522">
        <v>13</v>
      </c>
      <c r="LE522">
        <f t="shared" si="596"/>
        <v>0.55665269273659768</v>
      </c>
      <c r="LF522">
        <f t="shared" si="597"/>
        <v>0</v>
      </c>
      <c r="LG522">
        <f t="shared" si="575"/>
        <v>169</v>
      </c>
      <c r="LP522">
        <f t="shared" si="576"/>
        <v>0</v>
      </c>
      <c r="LY522">
        <f t="shared" si="577"/>
        <v>0</v>
      </c>
      <c r="MH522">
        <f t="shared" si="578"/>
        <v>0</v>
      </c>
      <c r="MQ522">
        <f t="shared" si="579"/>
        <v>0</v>
      </c>
      <c r="MZ522">
        <f t="shared" si="580"/>
        <v>0</v>
      </c>
      <c r="NI522">
        <f t="shared" si="581"/>
        <v>0</v>
      </c>
      <c r="NR522">
        <f t="shared" si="582"/>
        <v>0</v>
      </c>
      <c r="OA522">
        <f t="shared" si="583"/>
        <v>0</v>
      </c>
      <c r="OF522">
        <v>520</v>
      </c>
      <c r="OG522">
        <f>120-(136)</f>
        <v>-16</v>
      </c>
      <c r="OH522">
        <f t="shared" si="598"/>
        <v>0.66723548370175934</v>
      </c>
      <c r="OI522">
        <f t="shared" si="599"/>
        <v>0</v>
      </c>
      <c r="OJ522">
        <f t="shared" si="584"/>
        <v>256</v>
      </c>
      <c r="OO522">
        <v>520</v>
      </c>
      <c r="OP522">
        <v>0</v>
      </c>
      <c r="OQ522">
        <f t="shared" si="600"/>
        <v>0.68930113065103915</v>
      </c>
      <c r="OR522">
        <f t="shared" si="601"/>
        <v>0</v>
      </c>
      <c r="OS522">
        <f t="shared" si="585"/>
        <v>0</v>
      </c>
      <c r="PB522">
        <f t="shared" si="586"/>
        <v>0</v>
      </c>
      <c r="PK522">
        <f t="shared" si="587"/>
        <v>0</v>
      </c>
      <c r="QC522">
        <f t="shared" si="588"/>
        <v>0</v>
      </c>
      <c r="QL522">
        <f t="shared" si="589"/>
        <v>0</v>
      </c>
    </row>
    <row r="523" spans="235:454" x14ac:dyDescent="0.25">
      <c r="IA523">
        <v>521</v>
      </c>
      <c r="IB523">
        <v>0</v>
      </c>
      <c r="IC523">
        <f t="shared" si="590"/>
        <v>0.79914337151203962</v>
      </c>
      <c r="ID523">
        <f t="shared" si="591"/>
        <v>0</v>
      </c>
      <c r="IE523">
        <f t="shared" si="572"/>
        <v>0</v>
      </c>
      <c r="IJ523">
        <v>521</v>
      </c>
      <c r="IK523">
        <v>-12.100000000000009</v>
      </c>
      <c r="IL523">
        <f t="shared" si="592"/>
        <v>0.7257404128822712</v>
      </c>
      <c r="IM523">
        <f t="shared" si="593"/>
        <v>0</v>
      </c>
      <c r="IN523">
        <f t="shared" si="573"/>
        <v>146.4100000000002</v>
      </c>
      <c r="KT523">
        <v>521</v>
      </c>
      <c r="KU523">
        <v>1204.5901960784313</v>
      </c>
      <c r="KV523">
        <f t="shared" si="594"/>
        <v>1.0909289811184293</v>
      </c>
      <c r="KW523">
        <f t="shared" si="595"/>
        <v>1090.3820033351046</v>
      </c>
      <c r="KX523">
        <f t="shared" si="574"/>
        <v>13043.511289696853</v>
      </c>
      <c r="LC523">
        <v>521</v>
      </c>
      <c r="LD523">
        <v>4</v>
      </c>
      <c r="LE523">
        <f t="shared" si="596"/>
        <v>0.55772317868416799</v>
      </c>
      <c r="LF523">
        <f t="shared" si="597"/>
        <v>0</v>
      </c>
      <c r="LG523">
        <f t="shared" si="575"/>
        <v>16</v>
      </c>
      <c r="LP523">
        <f t="shared" si="576"/>
        <v>0</v>
      </c>
      <c r="LY523">
        <f t="shared" si="577"/>
        <v>0</v>
      </c>
      <c r="MH523">
        <f t="shared" si="578"/>
        <v>0</v>
      </c>
      <c r="MQ523">
        <f t="shared" si="579"/>
        <v>0</v>
      </c>
      <c r="MZ523">
        <f t="shared" si="580"/>
        <v>0</v>
      </c>
      <c r="NI523">
        <f t="shared" si="581"/>
        <v>0</v>
      </c>
      <c r="NR523">
        <f t="shared" si="582"/>
        <v>0</v>
      </c>
      <c r="OA523">
        <f t="shared" si="583"/>
        <v>0</v>
      </c>
      <c r="OF523">
        <v>521</v>
      </c>
      <c r="OG523">
        <f>124-(136)</f>
        <v>-12</v>
      </c>
      <c r="OH523">
        <f t="shared" si="598"/>
        <v>0.66851862886272428</v>
      </c>
      <c r="OI523">
        <f t="shared" si="599"/>
        <v>0</v>
      </c>
      <c r="OJ523">
        <f t="shared" si="584"/>
        <v>144</v>
      </c>
      <c r="OO523">
        <v>521</v>
      </c>
      <c r="OP523">
        <v>0</v>
      </c>
      <c r="OQ523">
        <f t="shared" si="600"/>
        <v>0.69062670974844498</v>
      </c>
      <c r="OR523">
        <f t="shared" si="601"/>
        <v>0</v>
      </c>
      <c r="OS523">
        <f t="shared" si="585"/>
        <v>0</v>
      </c>
      <c r="PB523">
        <f t="shared" si="586"/>
        <v>0</v>
      </c>
      <c r="PK523">
        <f t="shared" si="587"/>
        <v>0</v>
      </c>
      <c r="QC523">
        <f t="shared" si="588"/>
        <v>0</v>
      </c>
      <c r="QL523">
        <f t="shared" si="589"/>
        <v>0</v>
      </c>
    </row>
    <row r="524" spans="235:454" x14ac:dyDescent="0.25">
      <c r="IA524">
        <v>522</v>
      </c>
      <c r="IB524">
        <v>0</v>
      </c>
      <c r="IC524">
        <f t="shared" si="590"/>
        <v>0.80067723594872298</v>
      </c>
      <c r="ID524">
        <f t="shared" si="591"/>
        <v>0</v>
      </c>
      <c r="IE524">
        <f t="shared" si="572"/>
        <v>0</v>
      </c>
      <c r="IJ524">
        <v>522</v>
      </c>
      <c r="IK524">
        <v>-24.1</v>
      </c>
      <c r="IL524">
        <f t="shared" si="592"/>
        <v>0.72713338872273625</v>
      </c>
      <c r="IM524">
        <f t="shared" si="593"/>
        <v>0</v>
      </c>
      <c r="IN524">
        <f t="shared" si="573"/>
        <v>580.81000000000006</v>
      </c>
      <c r="KT524">
        <v>522</v>
      </c>
      <c r="KU524">
        <v>1164.5901960784313</v>
      </c>
      <c r="KV524">
        <f t="shared" si="594"/>
        <v>1.0930228947098275</v>
      </c>
      <c r="KW524">
        <f t="shared" si="595"/>
        <v>1115.4913322697996</v>
      </c>
      <c r="KX524">
        <f t="shared" si="574"/>
        <v>2410.6984272985615</v>
      </c>
      <c r="LC524">
        <v>522</v>
      </c>
      <c r="LD524">
        <v>44</v>
      </c>
      <c r="LE524">
        <f t="shared" si="596"/>
        <v>0.55879366463173841</v>
      </c>
      <c r="LF524">
        <f t="shared" si="597"/>
        <v>0</v>
      </c>
      <c r="LG524">
        <f t="shared" si="575"/>
        <v>1936</v>
      </c>
      <c r="LP524">
        <f t="shared" si="576"/>
        <v>0</v>
      </c>
      <c r="LY524">
        <f t="shared" si="577"/>
        <v>0</v>
      </c>
      <c r="MH524">
        <f t="shared" si="578"/>
        <v>0</v>
      </c>
      <c r="MQ524">
        <f t="shared" si="579"/>
        <v>0</v>
      </c>
      <c r="MZ524">
        <f t="shared" si="580"/>
        <v>0</v>
      </c>
      <c r="NI524">
        <f t="shared" si="581"/>
        <v>0</v>
      </c>
      <c r="NR524">
        <f t="shared" si="582"/>
        <v>0</v>
      </c>
      <c r="OA524">
        <f t="shared" si="583"/>
        <v>0</v>
      </c>
      <c r="OF524">
        <v>522</v>
      </c>
      <c r="OG524">
        <f>128-(136)</f>
        <v>-8</v>
      </c>
      <c r="OH524">
        <f t="shared" si="598"/>
        <v>0.66980177402368912</v>
      </c>
      <c r="OI524">
        <f t="shared" si="599"/>
        <v>0</v>
      </c>
      <c r="OJ524">
        <f t="shared" si="584"/>
        <v>64</v>
      </c>
      <c r="OO524">
        <v>522</v>
      </c>
      <c r="OP524">
        <v>0</v>
      </c>
      <c r="OQ524">
        <f t="shared" si="600"/>
        <v>0.6919522888458508</v>
      </c>
      <c r="OR524">
        <f t="shared" si="601"/>
        <v>0</v>
      </c>
      <c r="OS524">
        <f t="shared" si="585"/>
        <v>0</v>
      </c>
      <c r="PB524">
        <f t="shared" si="586"/>
        <v>0</v>
      </c>
      <c r="PK524">
        <f t="shared" si="587"/>
        <v>0</v>
      </c>
      <c r="QC524">
        <f t="shared" si="588"/>
        <v>0</v>
      </c>
      <c r="QL524">
        <f t="shared" si="589"/>
        <v>0</v>
      </c>
    </row>
    <row r="525" spans="235:454" x14ac:dyDescent="0.25">
      <c r="IA525">
        <v>523</v>
      </c>
      <c r="IB525">
        <v>8</v>
      </c>
      <c r="IC525">
        <f t="shared" si="590"/>
        <v>0.80221110038540633</v>
      </c>
      <c r="ID525">
        <f t="shared" si="591"/>
        <v>0</v>
      </c>
      <c r="IE525">
        <f t="shared" si="572"/>
        <v>64</v>
      </c>
      <c r="IJ525">
        <v>523</v>
      </c>
      <c r="IK525">
        <v>-20.100000000000001</v>
      </c>
      <c r="IL525">
        <f t="shared" si="592"/>
        <v>0.7285263645632013</v>
      </c>
      <c r="IM525">
        <f t="shared" si="593"/>
        <v>0</v>
      </c>
      <c r="IN525">
        <f t="shared" si="573"/>
        <v>404.01000000000005</v>
      </c>
      <c r="KT525">
        <v>523</v>
      </c>
      <c r="KU525">
        <v>1254.5901960784313</v>
      </c>
      <c r="KV525">
        <f t="shared" si="594"/>
        <v>1.0951168083012257</v>
      </c>
      <c r="KW525">
        <f t="shared" si="595"/>
        <v>1140.6006612044944</v>
      </c>
      <c r="KX525">
        <f t="shared" si="574"/>
        <v>12993.614060776481</v>
      </c>
      <c r="LC525">
        <v>523</v>
      </c>
      <c r="LD525">
        <v>-28</v>
      </c>
      <c r="LE525">
        <f t="shared" si="596"/>
        <v>0.55986415057930883</v>
      </c>
      <c r="LF525">
        <f t="shared" si="597"/>
        <v>0</v>
      </c>
      <c r="LG525">
        <f t="shared" si="575"/>
        <v>784</v>
      </c>
      <c r="LP525">
        <f t="shared" si="576"/>
        <v>0</v>
      </c>
      <c r="LY525">
        <f t="shared" si="577"/>
        <v>0</v>
      </c>
      <c r="MH525">
        <f t="shared" si="578"/>
        <v>0</v>
      </c>
      <c r="MQ525">
        <f t="shared" si="579"/>
        <v>0</v>
      </c>
      <c r="MZ525">
        <f t="shared" si="580"/>
        <v>0</v>
      </c>
      <c r="NI525">
        <f t="shared" si="581"/>
        <v>0</v>
      </c>
      <c r="NR525">
        <f t="shared" si="582"/>
        <v>0</v>
      </c>
      <c r="OA525">
        <f t="shared" si="583"/>
        <v>0</v>
      </c>
      <c r="OF525">
        <v>523</v>
      </c>
      <c r="OG525">
        <f>128-(136)</f>
        <v>-8</v>
      </c>
      <c r="OH525">
        <f t="shared" si="598"/>
        <v>0.67108491918465407</v>
      </c>
      <c r="OI525">
        <f t="shared" si="599"/>
        <v>0</v>
      </c>
      <c r="OJ525">
        <f t="shared" si="584"/>
        <v>64</v>
      </c>
      <c r="OO525">
        <v>523</v>
      </c>
      <c r="OP525">
        <v>0</v>
      </c>
      <c r="OQ525">
        <f t="shared" si="600"/>
        <v>0.69327786794325674</v>
      </c>
      <c r="OR525">
        <f t="shared" si="601"/>
        <v>0</v>
      </c>
      <c r="OS525">
        <f t="shared" si="585"/>
        <v>0</v>
      </c>
      <c r="PB525">
        <f t="shared" si="586"/>
        <v>0</v>
      </c>
      <c r="PK525">
        <f t="shared" si="587"/>
        <v>0</v>
      </c>
      <c r="QC525">
        <f t="shared" si="588"/>
        <v>0</v>
      </c>
      <c r="QL525">
        <f t="shared" si="589"/>
        <v>0</v>
      </c>
    </row>
    <row r="526" spans="235:454" x14ac:dyDescent="0.25">
      <c r="IA526">
        <v>524</v>
      </c>
      <c r="IB526">
        <v>0</v>
      </c>
      <c r="IC526">
        <f t="shared" si="590"/>
        <v>0.80374496482208968</v>
      </c>
      <c r="ID526">
        <f t="shared" si="591"/>
        <v>0</v>
      </c>
      <c r="IE526">
        <f t="shared" si="572"/>
        <v>0</v>
      </c>
      <c r="IJ526">
        <v>524</v>
      </c>
      <c r="IK526">
        <v>20</v>
      </c>
      <c r="IL526">
        <f t="shared" si="592"/>
        <v>0.72991934040366624</v>
      </c>
      <c r="IM526">
        <f t="shared" si="593"/>
        <v>0</v>
      </c>
      <c r="IN526">
        <f t="shared" si="573"/>
        <v>400</v>
      </c>
      <c r="KT526">
        <v>524</v>
      </c>
      <c r="KU526">
        <v>1204.5901960784313</v>
      </c>
      <c r="KV526">
        <f t="shared" si="594"/>
        <v>1.0972107218926237</v>
      </c>
      <c r="KW526">
        <f t="shared" si="595"/>
        <v>1165.7099901391894</v>
      </c>
      <c r="KX526">
        <f t="shared" si="574"/>
        <v>1511.6704138778637</v>
      </c>
      <c r="LC526">
        <v>524</v>
      </c>
      <c r="LD526">
        <v>8</v>
      </c>
      <c r="LE526">
        <f t="shared" si="596"/>
        <v>0.56093463652687914</v>
      </c>
      <c r="LF526">
        <f t="shared" si="597"/>
        <v>0</v>
      </c>
      <c r="LG526">
        <f t="shared" si="575"/>
        <v>64</v>
      </c>
      <c r="LP526">
        <f t="shared" si="576"/>
        <v>0</v>
      </c>
      <c r="LY526">
        <f t="shared" si="577"/>
        <v>0</v>
      </c>
      <c r="MH526">
        <f t="shared" si="578"/>
        <v>0</v>
      </c>
      <c r="MQ526">
        <f t="shared" si="579"/>
        <v>0</v>
      </c>
      <c r="MZ526">
        <f t="shared" si="580"/>
        <v>0</v>
      </c>
      <c r="NI526">
        <f t="shared" si="581"/>
        <v>0</v>
      </c>
      <c r="NR526">
        <f t="shared" si="582"/>
        <v>0</v>
      </c>
      <c r="OA526">
        <f t="shared" si="583"/>
        <v>0</v>
      </c>
      <c r="OF526">
        <v>524</v>
      </c>
      <c r="OG526">
        <f>132-(136)</f>
        <v>-4</v>
      </c>
      <c r="OH526">
        <f t="shared" si="598"/>
        <v>0.67236806434561902</v>
      </c>
      <c r="OI526">
        <f t="shared" si="599"/>
        <v>0</v>
      </c>
      <c r="OJ526">
        <f t="shared" si="584"/>
        <v>16</v>
      </c>
      <c r="OO526">
        <v>524</v>
      </c>
      <c r="OP526">
        <v>0</v>
      </c>
      <c r="OQ526">
        <f t="shared" si="600"/>
        <v>0.69460344704066257</v>
      </c>
      <c r="OR526">
        <f t="shared" si="601"/>
        <v>0</v>
      </c>
      <c r="OS526">
        <f t="shared" si="585"/>
        <v>0</v>
      </c>
      <c r="PB526">
        <f t="shared" si="586"/>
        <v>0</v>
      </c>
      <c r="PK526">
        <f t="shared" si="587"/>
        <v>0</v>
      </c>
      <c r="QC526">
        <f t="shared" si="588"/>
        <v>0</v>
      </c>
      <c r="QL526">
        <f t="shared" si="589"/>
        <v>0</v>
      </c>
    </row>
    <row r="527" spans="235:454" x14ac:dyDescent="0.25">
      <c r="IA527">
        <v>525</v>
      </c>
      <c r="IB527">
        <v>0</v>
      </c>
      <c r="IC527">
        <f t="shared" si="590"/>
        <v>0.80527882925877303</v>
      </c>
      <c r="ID527">
        <f t="shared" si="591"/>
        <v>0</v>
      </c>
      <c r="IE527">
        <f t="shared" si="572"/>
        <v>0</v>
      </c>
      <c r="IJ527">
        <v>525</v>
      </c>
      <c r="IK527">
        <v>-8.1000000000000085</v>
      </c>
      <c r="IL527">
        <f t="shared" si="592"/>
        <v>0.73131231624413129</v>
      </c>
      <c r="IM527">
        <f t="shared" si="593"/>
        <v>0</v>
      </c>
      <c r="IN527">
        <f t="shared" si="573"/>
        <v>65.610000000000142</v>
      </c>
      <c r="KT527">
        <v>525</v>
      </c>
      <c r="KU527">
        <v>1244.5901960784313</v>
      </c>
      <c r="KV527">
        <f t="shared" si="594"/>
        <v>1.0993046354840219</v>
      </c>
      <c r="KW527">
        <f t="shared" si="595"/>
        <v>1190.8193190738843</v>
      </c>
      <c r="KX527">
        <f t="shared" si="574"/>
        <v>2891.3072138381158</v>
      </c>
      <c r="LC527">
        <v>525</v>
      </c>
      <c r="LD527">
        <v>24</v>
      </c>
      <c r="LE527">
        <f t="shared" si="596"/>
        <v>0.56200512247444956</v>
      </c>
      <c r="LF527">
        <f t="shared" si="597"/>
        <v>0</v>
      </c>
      <c r="LG527">
        <f t="shared" si="575"/>
        <v>576</v>
      </c>
      <c r="LP527">
        <f t="shared" si="576"/>
        <v>0</v>
      </c>
      <c r="LY527">
        <f t="shared" si="577"/>
        <v>0</v>
      </c>
      <c r="MH527">
        <f t="shared" si="578"/>
        <v>0</v>
      </c>
      <c r="MQ527">
        <f t="shared" si="579"/>
        <v>0</v>
      </c>
      <c r="MZ527">
        <f t="shared" si="580"/>
        <v>0</v>
      </c>
      <c r="NI527">
        <f t="shared" si="581"/>
        <v>0</v>
      </c>
      <c r="NR527">
        <f t="shared" si="582"/>
        <v>0</v>
      </c>
      <c r="OA527">
        <f t="shared" si="583"/>
        <v>0</v>
      </c>
      <c r="OF527">
        <v>525</v>
      </c>
      <c r="OG527">
        <f>148-(136)</f>
        <v>12</v>
      </c>
      <c r="OH527">
        <f t="shared" si="598"/>
        <v>0.67365120950658397</v>
      </c>
      <c r="OI527">
        <f t="shared" si="599"/>
        <v>0</v>
      </c>
      <c r="OJ527">
        <f t="shared" si="584"/>
        <v>144</v>
      </c>
      <c r="OO527">
        <v>525</v>
      </c>
      <c r="OP527">
        <v>0</v>
      </c>
      <c r="OQ527">
        <f t="shared" si="600"/>
        <v>0.6959290261380684</v>
      </c>
      <c r="OR527">
        <f t="shared" si="601"/>
        <v>0</v>
      </c>
      <c r="OS527">
        <f t="shared" si="585"/>
        <v>0</v>
      </c>
      <c r="PB527">
        <f t="shared" si="586"/>
        <v>0</v>
      </c>
      <c r="PK527">
        <f t="shared" si="587"/>
        <v>0</v>
      </c>
      <c r="QC527">
        <f t="shared" si="588"/>
        <v>0</v>
      </c>
      <c r="QL527">
        <f t="shared" si="589"/>
        <v>0</v>
      </c>
    </row>
    <row r="528" spans="235:454" x14ac:dyDescent="0.25">
      <c r="IA528">
        <v>526</v>
      </c>
      <c r="IB528">
        <v>0</v>
      </c>
      <c r="IC528">
        <f t="shared" si="590"/>
        <v>0.8068126936954565</v>
      </c>
      <c r="ID528">
        <f t="shared" si="591"/>
        <v>0</v>
      </c>
      <c r="IE528">
        <f t="shared" si="572"/>
        <v>0</v>
      </c>
      <c r="IJ528">
        <v>526</v>
      </c>
      <c r="IK528">
        <v>0</v>
      </c>
      <c r="IL528">
        <f t="shared" si="592"/>
        <v>0.73270529208459634</v>
      </c>
      <c r="IM528">
        <f t="shared" si="593"/>
        <v>0</v>
      </c>
      <c r="IN528">
        <f t="shared" si="573"/>
        <v>0</v>
      </c>
      <c r="KT528">
        <v>526</v>
      </c>
      <c r="KU528">
        <v>1264.5901960784313</v>
      </c>
      <c r="KV528">
        <f t="shared" si="594"/>
        <v>1.1013985490754201</v>
      </c>
      <c r="KW528">
        <f t="shared" si="595"/>
        <v>1215.9286480085791</v>
      </c>
      <c r="KX528">
        <f t="shared" si="574"/>
        <v>2367.946260554535</v>
      </c>
      <c r="LC528">
        <v>526</v>
      </c>
      <c r="LD528">
        <v>13</v>
      </c>
      <c r="LE528">
        <f t="shared" si="596"/>
        <v>0.56307560842201998</v>
      </c>
      <c r="LF528">
        <f t="shared" si="597"/>
        <v>0</v>
      </c>
      <c r="LG528">
        <f t="shared" si="575"/>
        <v>169</v>
      </c>
      <c r="LP528">
        <f t="shared" si="576"/>
        <v>0</v>
      </c>
      <c r="LY528">
        <f t="shared" si="577"/>
        <v>0</v>
      </c>
      <c r="MH528">
        <f t="shared" si="578"/>
        <v>0</v>
      </c>
      <c r="MQ528">
        <f t="shared" si="579"/>
        <v>0</v>
      </c>
      <c r="MZ528">
        <f t="shared" si="580"/>
        <v>0</v>
      </c>
      <c r="NI528">
        <f t="shared" si="581"/>
        <v>0</v>
      </c>
      <c r="NR528">
        <f t="shared" si="582"/>
        <v>0</v>
      </c>
      <c r="OA528">
        <f t="shared" si="583"/>
        <v>0</v>
      </c>
      <c r="OF528">
        <v>526</v>
      </c>
      <c r="OG528">
        <f>116-(136)</f>
        <v>-20</v>
      </c>
      <c r="OH528">
        <f t="shared" si="598"/>
        <v>0.67493435466754881</v>
      </c>
      <c r="OI528">
        <f t="shared" si="599"/>
        <v>0</v>
      </c>
      <c r="OJ528">
        <f t="shared" si="584"/>
        <v>400</v>
      </c>
      <c r="OO528">
        <v>526</v>
      </c>
      <c r="OP528">
        <v>0</v>
      </c>
      <c r="OQ528">
        <f t="shared" si="600"/>
        <v>0.69725460523547422</v>
      </c>
      <c r="OR528">
        <f t="shared" si="601"/>
        <v>0</v>
      </c>
      <c r="OS528">
        <f t="shared" si="585"/>
        <v>0</v>
      </c>
      <c r="PB528">
        <f t="shared" si="586"/>
        <v>0</v>
      </c>
      <c r="PK528">
        <f t="shared" si="587"/>
        <v>0</v>
      </c>
      <c r="QC528">
        <f t="shared" si="588"/>
        <v>0</v>
      </c>
      <c r="QL528">
        <f t="shared" si="589"/>
        <v>0</v>
      </c>
    </row>
    <row r="529" spans="235:454" x14ac:dyDescent="0.25">
      <c r="IA529">
        <v>527</v>
      </c>
      <c r="IB529">
        <v>4</v>
      </c>
      <c r="IC529">
        <f t="shared" si="590"/>
        <v>0.80834655813213985</v>
      </c>
      <c r="ID529">
        <f t="shared" si="591"/>
        <v>0</v>
      </c>
      <c r="IE529">
        <f t="shared" si="572"/>
        <v>16</v>
      </c>
      <c r="IJ529">
        <v>527</v>
      </c>
      <c r="IK529">
        <v>-8.1000000000000085</v>
      </c>
      <c r="IL529">
        <f t="shared" si="592"/>
        <v>0.73409826792506128</v>
      </c>
      <c r="IM529">
        <f t="shared" si="593"/>
        <v>0</v>
      </c>
      <c r="IN529">
        <f t="shared" si="573"/>
        <v>65.610000000000142</v>
      </c>
      <c r="KT529">
        <v>527</v>
      </c>
      <c r="KU529">
        <v>1284.5901960784313</v>
      </c>
      <c r="KV529">
        <f t="shared" si="594"/>
        <v>1.1034924626668181</v>
      </c>
      <c r="KW529">
        <f t="shared" si="595"/>
        <v>1241.0379769432741</v>
      </c>
      <c r="KX529">
        <f t="shared" si="574"/>
        <v>1896.7957915967531</v>
      </c>
      <c r="LC529">
        <v>527</v>
      </c>
      <c r="LD529">
        <v>53</v>
      </c>
      <c r="LE529">
        <f t="shared" si="596"/>
        <v>0.56414609436959029</v>
      </c>
      <c r="LF529">
        <f t="shared" si="597"/>
        <v>0</v>
      </c>
      <c r="LG529">
        <f t="shared" si="575"/>
        <v>2809</v>
      </c>
      <c r="LP529">
        <f t="shared" si="576"/>
        <v>0</v>
      </c>
      <c r="LY529">
        <f t="shared" si="577"/>
        <v>0</v>
      </c>
      <c r="MH529">
        <f t="shared" si="578"/>
        <v>0</v>
      </c>
      <c r="MQ529">
        <f t="shared" si="579"/>
        <v>0</v>
      </c>
      <c r="MZ529">
        <f t="shared" si="580"/>
        <v>0</v>
      </c>
      <c r="NI529">
        <f t="shared" si="581"/>
        <v>0</v>
      </c>
      <c r="NR529">
        <f t="shared" si="582"/>
        <v>0</v>
      </c>
      <c r="OA529">
        <f t="shared" si="583"/>
        <v>0</v>
      </c>
      <c r="OF529">
        <v>527</v>
      </c>
      <c r="OG529">
        <f>136-(136)</f>
        <v>0</v>
      </c>
      <c r="OH529">
        <f t="shared" si="598"/>
        <v>0.67621749982851376</v>
      </c>
      <c r="OI529">
        <f t="shared" si="599"/>
        <v>0</v>
      </c>
      <c r="OJ529">
        <f t="shared" si="584"/>
        <v>0</v>
      </c>
      <c r="OO529">
        <v>527</v>
      </c>
      <c r="OP529">
        <v>0</v>
      </c>
      <c r="OQ529">
        <f t="shared" si="600"/>
        <v>0.69858018433288005</v>
      </c>
      <c r="OR529">
        <f t="shared" si="601"/>
        <v>0</v>
      </c>
      <c r="OS529">
        <f t="shared" si="585"/>
        <v>0</v>
      </c>
      <c r="PB529">
        <f t="shared" si="586"/>
        <v>0</v>
      </c>
      <c r="PK529">
        <f t="shared" si="587"/>
        <v>0</v>
      </c>
      <c r="QC529">
        <f t="shared" si="588"/>
        <v>0</v>
      </c>
      <c r="QL529">
        <f t="shared" si="589"/>
        <v>0</v>
      </c>
    </row>
    <row r="530" spans="235:454" x14ac:dyDescent="0.25">
      <c r="IA530">
        <v>528</v>
      </c>
      <c r="IB530">
        <v>4</v>
      </c>
      <c r="IC530">
        <f t="shared" si="590"/>
        <v>0.8098804225688232</v>
      </c>
      <c r="ID530">
        <f t="shared" si="591"/>
        <v>0</v>
      </c>
      <c r="IE530">
        <f t="shared" si="572"/>
        <v>16</v>
      </c>
      <c r="IJ530">
        <v>528</v>
      </c>
      <c r="IK530">
        <v>47.8</v>
      </c>
      <c r="IL530">
        <f t="shared" si="592"/>
        <v>0.73549124376552633</v>
      </c>
      <c r="IM530">
        <f t="shared" si="593"/>
        <v>0</v>
      </c>
      <c r="IN530">
        <f t="shared" si="573"/>
        <v>2284.8399999999997</v>
      </c>
      <c r="KT530">
        <v>528</v>
      </c>
      <c r="KU530">
        <v>1234.5901960784313</v>
      </c>
      <c r="KV530">
        <f t="shared" si="594"/>
        <v>1.1055863762582163</v>
      </c>
      <c r="KW530">
        <f t="shared" si="595"/>
        <v>1266.1473058779688</v>
      </c>
      <c r="KX530">
        <f t="shared" si="574"/>
        <v>995.85117890006927</v>
      </c>
      <c r="LC530">
        <v>528</v>
      </c>
      <c r="LD530">
        <v>8</v>
      </c>
      <c r="LE530">
        <f t="shared" si="596"/>
        <v>0.56521658031716071</v>
      </c>
      <c r="LF530">
        <f t="shared" si="597"/>
        <v>0</v>
      </c>
      <c r="LG530">
        <f t="shared" si="575"/>
        <v>64</v>
      </c>
      <c r="LP530">
        <f t="shared" si="576"/>
        <v>0</v>
      </c>
      <c r="LY530">
        <f t="shared" si="577"/>
        <v>0</v>
      </c>
      <c r="MH530">
        <f t="shared" si="578"/>
        <v>0</v>
      </c>
      <c r="MQ530">
        <f t="shared" si="579"/>
        <v>0</v>
      </c>
      <c r="MZ530">
        <f t="shared" si="580"/>
        <v>0</v>
      </c>
      <c r="NI530">
        <f t="shared" si="581"/>
        <v>0</v>
      </c>
      <c r="NR530">
        <f t="shared" si="582"/>
        <v>0</v>
      </c>
      <c r="OA530">
        <f t="shared" si="583"/>
        <v>0</v>
      </c>
      <c r="OF530">
        <v>528</v>
      </c>
      <c r="OG530">
        <f>124-(136)</f>
        <v>-12</v>
      </c>
      <c r="OH530">
        <f t="shared" si="598"/>
        <v>0.67750064498947871</v>
      </c>
      <c r="OI530">
        <f t="shared" si="599"/>
        <v>0</v>
      </c>
      <c r="OJ530">
        <f t="shared" si="584"/>
        <v>144</v>
      </c>
      <c r="OO530">
        <v>528</v>
      </c>
      <c r="OP530">
        <v>0</v>
      </c>
      <c r="OQ530">
        <f t="shared" si="600"/>
        <v>0.69990576343028588</v>
      </c>
      <c r="OR530">
        <f t="shared" si="601"/>
        <v>0</v>
      </c>
      <c r="OS530">
        <f t="shared" si="585"/>
        <v>0</v>
      </c>
      <c r="PB530">
        <f t="shared" si="586"/>
        <v>0</v>
      </c>
      <c r="PK530">
        <f t="shared" si="587"/>
        <v>0</v>
      </c>
      <c r="QC530">
        <f t="shared" si="588"/>
        <v>0</v>
      </c>
      <c r="QL530">
        <f t="shared" si="589"/>
        <v>0</v>
      </c>
    </row>
    <row r="531" spans="235:454" x14ac:dyDescent="0.25">
      <c r="IA531">
        <v>529</v>
      </c>
      <c r="IB531">
        <v>0</v>
      </c>
      <c r="IC531">
        <f t="shared" si="590"/>
        <v>0.81141428700550655</v>
      </c>
      <c r="ID531">
        <f t="shared" si="591"/>
        <v>0</v>
      </c>
      <c r="IE531">
        <f t="shared" si="572"/>
        <v>0</v>
      </c>
      <c r="IJ531">
        <v>529</v>
      </c>
      <c r="IK531">
        <v>184.8</v>
      </c>
      <c r="IL531">
        <f t="shared" si="592"/>
        <v>0.73688421960599138</v>
      </c>
      <c r="IM531">
        <f t="shared" si="593"/>
        <v>0</v>
      </c>
      <c r="IN531">
        <f t="shared" si="573"/>
        <v>34151.040000000001</v>
      </c>
      <c r="KT531">
        <v>529</v>
      </c>
      <c r="KU531">
        <v>1314.5901960784313</v>
      </c>
      <c r="KV531">
        <f t="shared" si="594"/>
        <v>1.1076802898496145</v>
      </c>
      <c r="KW531">
        <f t="shared" si="595"/>
        <v>1291.2566348126638</v>
      </c>
      <c r="KX531">
        <f t="shared" si="574"/>
        <v>544.4550813433234</v>
      </c>
      <c r="LC531">
        <v>529</v>
      </c>
      <c r="LD531">
        <v>8</v>
      </c>
      <c r="LE531">
        <f t="shared" si="596"/>
        <v>0.56628706626473102</v>
      </c>
      <c r="LF531">
        <f t="shared" si="597"/>
        <v>0</v>
      </c>
      <c r="LG531">
        <f t="shared" si="575"/>
        <v>64</v>
      </c>
      <c r="LP531">
        <f t="shared" si="576"/>
        <v>0</v>
      </c>
      <c r="LY531">
        <f t="shared" si="577"/>
        <v>0</v>
      </c>
      <c r="MH531">
        <f t="shared" si="578"/>
        <v>0</v>
      </c>
      <c r="MQ531">
        <f t="shared" si="579"/>
        <v>0</v>
      </c>
      <c r="MZ531">
        <f t="shared" si="580"/>
        <v>0</v>
      </c>
      <c r="NI531">
        <f t="shared" si="581"/>
        <v>0</v>
      </c>
      <c r="NR531">
        <f t="shared" si="582"/>
        <v>0</v>
      </c>
      <c r="OA531">
        <f t="shared" si="583"/>
        <v>0</v>
      </c>
      <c r="OF531">
        <v>529</v>
      </c>
      <c r="OG531">
        <f>124-(136)</f>
        <v>-12</v>
      </c>
      <c r="OH531">
        <f t="shared" si="598"/>
        <v>0.67878379015044366</v>
      </c>
      <c r="OI531">
        <f t="shared" si="599"/>
        <v>0</v>
      </c>
      <c r="OJ531">
        <f t="shared" si="584"/>
        <v>144</v>
      </c>
      <c r="OO531">
        <v>529</v>
      </c>
      <c r="OP531">
        <v>0</v>
      </c>
      <c r="OQ531">
        <f t="shared" si="600"/>
        <v>0.70123134252769181</v>
      </c>
      <c r="OR531">
        <f t="shared" si="601"/>
        <v>0</v>
      </c>
      <c r="OS531">
        <f t="shared" si="585"/>
        <v>0</v>
      </c>
      <c r="PB531">
        <f t="shared" si="586"/>
        <v>0</v>
      </c>
      <c r="PK531">
        <f t="shared" si="587"/>
        <v>0</v>
      </c>
      <c r="QC531">
        <f t="shared" si="588"/>
        <v>0</v>
      </c>
      <c r="QL531">
        <f t="shared" si="589"/>
        <v>0</v>
      </c>
    </row>
    <row r="532" spans="235:454" x14ac:dyDescent="0.25">
      <c r="IA532">
        <v>530</v>
      </c>
      <c r="IB532">
        <v>-4</v>
      </c>
      <c r="IC532">
        <f t="shared" si="590"/>
        <v>0.81294815144219001</v>
      </c>
      <c r="ID532">
        <f t="shared" si="591"/>
        <v>0</v>
      </c>
      <c r="IE532">
        <f t="shared" si="572"/>
        <v>16</v>
      </c>
      <c r="IJ532">
        <v>530</v>
      </c>
      <c r="IK532">
        <v>12</v>
      </c>
      <c r="IL532">
        <f t="shared" si="592"/>
        <v>0.73827719544645631</v>
      </c>
      <c r="IM532">
        <f t="shared" si="593"/>
        <v>0</v>
      </c>
      <c r="IN532">
        <f t="shared" si="573"/>
        <v>144</v>
      </c>
      <c r="KT532">
        <v>530</v>
      </c>
      <c r="KU532">
        <v>1364.5901960784313</v>
      </c>
      <c r="KV532">
        <f t="shared" si="594"/>
        <v>1.1097742034410125</v>
      </c>
      <c r="KW532">
        <f t="shared" si="595"/>
        <v>1316.3659637473588</v>
      </c>
      <c r="KX532">
        <f t="shared" si="574"/>
        <v>2325.5765839212554</v>
      </c>
      <c r="LC532">
        <v>530</v>
      </c>
      <c r="LD532">
        <v>0</v>
      </c>
      <c r="LE532">
        <f t="shared" si="596"/>
        <v>0.56735755221230144</v>
      </c>
      <c r="LF532">
        <f t="shared" si="597"/>
        <v>0</v>
      </c>
      <c r="LG532">
        <f t="shared" si="575"/>
        <v>0</v>
      </c>
      <c r="LP532">
        <f t="shared" si="576"/>
        <v>0</v>
      </c>
      <c r="LY532">
        <f t="shared" si="577"/>
        <v>0</v>
      </c>
      <c r="MH532">
        <f t="shared" si="578"/>
        <v>0</v>
      </c>
      <c r="MQ532">
        <f t="shared" si="579"/>
        <v>0</v>
      </c>
      <c r="MZ532">
        <f t="shared" si="580"/>
        <v>0</v>
      </c>
      <c r="NI532">
        <f t="shared" si="581"/>
        <v>0</v>
      </c>
      <c r="NR532">
        <f t="shared" si="582"/>
        <v>0</v>
      </c>
      <c r="OA532">
        <f t="shared" si="583"/>
        <v>0</v>
      </c>
      <c r="OF532">
        <v>530</v>
      </c>
      <c r="OG532">
        <f>124-(136)</f>
        <v>-12</v>
      </c>
      <c r="OH532">
        <f t="shared" si="598"/>
        <v>0.6800669353114086</v>
      </c>
      <c r="OI532">
        <f t="shared" si="599"/>
        <v>0</v>
      </c>
      <c r="OJ532">
        <f t="shared" si="584"/>
        <v>144</v>
      </c>
      <c r="OO532">
        <v>530</v>
      </c>
      <c r="OP532">
        <v>0</v>
      </c>
      <c r="OQ532">
        <f t="shared" si="600"/>
        <v>0.70255692162509764</v>
      </c>
      <c r="OR532">
        <f t="shared" si="601"/>
        <v>0</v>
      </c>
      <c r="OS532">
        <f t="shared" si="585"/>
        <v>0</v>
      </c>
      <c r="PB532">
        <f t="shared" si="586"/>
        <v>0</v>
      </c>
      <c r="PK532">
        <f t="shared" si="587"/>
        <v>0</v>
      </c>
      <c r="QC532">
        <f t="shared" si="588"/>
        <v>0</v>
      </c>
      <c r="QL532">
        <f t="shared" si="589"/>
        <v>0</v>
      </c>
    </row>
    <row r="533" spans="235:454" x14ac:dyDescent="0.25">
      <c r="IA533">
        <v>531</v>
      </c>
      <c r="IB533">
        <v>190</v>
      </c>
      <c r="IC533">
        <f t="shared" si="590"/>
        <v>0.81448201587887337</v>
      </c>
      <c r="ID533">
        <f t="shared" si="591"/>
        <v>0</v>
      </c>
      <c r="IE533">
        <f t="shared" si="572"/>
        <v>36100</v>
      </c>
      <c r="IJ533">
        <v>531</v>
      </c>
      <c r="IK533">
        <v>152.80000000000001</v>
      </c>
      <c r="IL533">
        <f t="shared" si="592"/>
        <v>0.73967017128692136</v>
      </c>
      <c r="IM533">
        <f t="shared" si="593"/>
        <v>0</v>
      </c>
      <c r="IN533">
        <f t="shared" si="573"/>
        <v>23347.840000000004</v>
      </c>
      <c r="KT533">
        <v>531</v>
      </c>
      <c r="KU533">
        <v>1364.5901960784313</v>
      </c>
      <c r="KV533">
        <f t="shared" si="594"/>
        <v>1.1118681170324107</v>
      </c>
      <c r="KW533">
        <f t="shared" si="595"/>
        <v>1341.4752926820536</v>
      </c>
      <c r="KX533">
        <f t="shared" si="574"/>
        <v>534.29875902387391</v>
      </c>
      <c r="LC533">
        <v>531</v>
      </c>
      <c r="LD533">
        <v>16</v>
      </c>
      <c r="LE533">
        <f t="shared" si="596"/>
        <v>0.56842803815987186</v>
      </c>
      <c r="LF533">
        <f t="shared" si="597"/>
        <v>0</v>
      </c>
      <c r="LG533">
        <f t="shared" si="575"/>
        <v>256</v>
      </c>
      <c r="LP533">
        <f t="shared" si="576"/>
        <v>0</v>
      </c>
      <c r="LY533">
        <f t="shared" si="577"/>
        <v>0</v>
      </c>
      <c r="MH533">
        <f t="shared" si="578"/>
        <v>0</v>
      </c>
      <c r="MQ533">
        <f t="shared" si="579"/>
        <v>0</v>
      </c>
      <c r="MZ533">
        <f t="shared" si="580"/>
        <v>0</v>
      </c>
      <c r="NI533">
        <f t="shared" si="581"/>
        <v>0</v>
      </c>
      <c r="NR533">
        <f t="shared" si="582"/>
        <v>0</v>
      </c>
      <c r="OA533">
        <f t="shared" si="583"/>
        <v>0</v>
      </c>
      <c r="OF533">
        <v>531</v>
      </c>
      <c r="OG533">
        <f>112-(136)</f>
        <v>-24</v>
      </c>
      <c r="OH533">
        <f t="shared" si="598"/>
        <v>0.68135008047237344</v>
      </c>
      <c r="OI533">
        <f t="shared" si="599"/>
        <v>0</v>
      </c>
      <c r="OJ533">
        <f t="shared" si="584"/>
        <v>576</v>
      </c>
      <c r="OO533">
        <v>531</v>
      </c>
      <c r="OP533">
        <v>0</v>
      </c>
      <c r="OQ533">
        <f t="shared" si="600"/>
        <v>0.70388250072250347</v>
      </c>
      <c r="OR533">
        <f t="shared" si="601"/>
        <v>0</v>
      </c>
      <c r="OS533">
        <f t="shared" si="585"/>
        <v>0</v>
      </c>
      <c r="PB533">
        <f t="shared" si="586"/>
        <v>0</v>
      </c>
      <c r="PK533">
        <f t="shared" si="587"/>
        <v>0</v>
      </c>
      <c r="QC533">
        <f t="shared" si="588"/>
        <v>0</v>
      </c>
      <c r="QL533">
        <f t="shared" si="589"/>
        <v>0</v>
      </c>
    </row>
    <row r="534" spans="235:454" x14ac:dyDescent="0.25">
      <c r="IA534">
        <v>532</v>
      </c>
      <c r="IB534">
        <v>4</v>
      </c>
      <c r="IC534">
        <f t="shared" si="590"/>
        <v>0.81601588031555672</v>
      </c>
      <c r="ID534">
        <f t="shared" si="591"/>
        <v>0</v>
      </c>
      <c r="IE534">
        <f t="shared" si="572"/>
        <v>16</v>
      </c>
      <c r="IJ534">
        <v>532</v>
      </c>
      <c r="IK534">
        <v>-56.2</v>
      </c>
      <c r="IL534">
        <f t="shared" si="592"/>
        <v>0.74106314712738641</v>
      </c>
      <c r="IM534">
        <f t="shared" si="593"/>
        <v>0</v>
      </c>
      <c r="IN534">
        <f t="shared" si="573"/>
        <v>3158.4400000000005</v>
      </c>
      <c r="KT534">
        <v>532</v>
      </c>
      <c r="KU534">
        <v>1384.5901960784313</v>
      </c>
      <c r="KV534">
        <f t="shared" si="594"/>
        <v>1.1139620306238089</v>
      </c>
      <c r="KW534">
        <f t="shared" si="595"/>
        <v>1366.5846216167486</v>
      </c>
      <c r="KX534">
        <f t="shared" si="574"/>
        <v>324.20071169520122</v>
      </c>
      <c r="LC534">
        <v>532</v>
      </c>
      <c r="LD534">
        <v>8</v>
      </c>
      <c r="LE534">
        <f t="shared" si="596"/>
        <v>0.56949852410744217</v>
      </c>
      <c r="LF534">
        <f t="shared" si="597"/>
        <v>0</v>
      </c>
      <c r="LG534">
        <f t="shared" si="575"/>
        <v>64</v>
      </c>
      <c r="LP534">
        <f t="shared" si="576"/>
        <v>0</v>
      </c>
      <c r="LY534">
        <f t="shared" si="577"/>
        <v>0</v>
      </c>
      <c r="MH534">
        <f t="shared" si="578"/>
        <v>0</v>
      </c>
      <c r="MQ534">
        <f t="shared" si="579"/>
        <v>0</v>
      </c>
      <c r="MZ534">
        <f t="shared" si="580"/>
        <v>0</v>
      </c>
      <c r="NI534">
        <f t="shared" si="581"/>
        <v>0</v>
      </c>
      <c r="NR534">
        <f t="shared" si="582"/>
        <v>0</v>
      </c>
      <c r="OA534">
        <f t="shared" si="583"/>
        <v>0</v>
      </c>
      <c r="OF534">
        <v>532</v>
      </c>
      <c r="OG534">
        <f>132-(136)</f>
        <v>-4</v>
      </c>
      <c r="OH534">
        <f t="shared" si="598"/>
        <v>0.68263322563333839</v>
      </c>
      <c r="OI534">
        <f t="shared" si="599"/>
        <v>0</v>
      </c>
      <c r="OJ534">
        <f t="shared" si="584"/>
        <v>16</v>
      </c>
      <c r="OO534">
        <v>532</v>
      </c>
      <c r="OP534">
        <v>0</v>
      </c>
      <c r="OQ534">
        <f t="shared" si="600"/>
        <v>0.70520807981990929</v>
      </c>
      <c r="OR534">
        <f t="shared" si="601"/>
        <v>0</v>
      </c>
      <c r="OS534">
        <f t="shared" si="585"/>
        <v>0</v>
      </c>
      <c r="PB534">
        <f t="shared" si="586"/>
        <v>0</v>
      </c>
      <c r="PK534">
        <f t="shared" si="587"/>
        <v>0</v>
      </c>
      <c r="QC534">
        <f t="shared" si="588"/>
        <v>0</v>
      </c>
      <c r="QL534">
        <f t="shared" si="589"/>
        <v>0</v>
      </c>
    </row>
    <row r="535" spans="235:454" x14ac:dyDescent="0.25">
      <c r="IA535">
        <v>533</v>
      </c>
      <c r="IB535">
        <v>0</v>
      </c>
      <c r="IC535">
        <f t="shared" si="590"/>
        <v>0.81754974475224007</v>
      </c>
      <c r="ID535">
        <f t="shared" si="591"/>
        <v>0</v>
      </c>
      <c r="IE535">
        <f t="shared" si="572"/>
        <v>0</v>
      </c>
      <c r="IJ535">
        <v>533</v>
      </c>
      <c r="IK535">
        <v>-28.1</v>
      </c>
      <c r="IL535">
        <f t="shared" si="592"/>
        <v>0.74245612296785135</v>
      </c>
      <c r="IM535">
        <f t="shared" si="593"/>
        <v>0</v>
      </c>
      <c r="IN535">
        <f t="shared" si="573"/>
        <v>789.61000000000013</v>
      </c>
      <c r="KT535">
        <v>533</v>
      </c>
      <c r="KU535">
        <v>1434.5901960784313</v>
      </c>
      <c r="KV535">
        <f t="shared" si="594"/>
        <v>1.1160559442152069</v>
      </c>
      <c r="KW535">
        <f t="shared" si="595"/>
        <v>1391.6939505514433</v>
      </c>
      <c r="KX535">
        <f t="shared" si="574"/>
        <v>1840.0878803116352</v>
      </c>
      <c r="LC535">
        <v>533</v>
      </c>
      <c r="LD535">
        <v>8</v>
      </c>
      <c r="LE535">
        <f t="shared" si="596"/>
        <v>0.57056901005501259</v>
      </c>
      <c r="LF535">
        <f t="shared" si="597"/>
        <v>0</v>
      </c>
      <c r="LG535">
        <f t="shared" si="575"/>
        <v>64</v>
      </c>
      <c r="LP535">
        <f t="shared" si="576"/>
        <v>0</v>
      </c>
      <c r="LY535">
        <f t="shared" si="577"/>
        <v>0</v>
      </c>
      <c r="MH535">
        <f t="shared" si="578"/>
        <v>0</v>
      </c>
      <c r="MQ535">
        <f t="shared" si="579"/>
        <v>0</v>
      </c>
      <c r="MZ535">
        <f t="shared" si="580"/>
        <v>0</v>
      </c>
      <c r="NI535">
        <f t="shared" si="581"/>
        <v>0</v>
      </c>
      <c r="NR535">
        <f t="shared" si="582"/>
        <v>0</v>
      </c>
      <c r="OA535">
        <f t="shared" si="583"/>
        <v>0</v>
      </c>
      <c r="OF535">
        <v>533</v>
      </c>
      <c r="OG535">
        <f>124-(136)</f>
        <v>-12</v>
      </c>
      <c r="OH535">
        <f t="shared" si="598"/>
        <v>0.68391637079430334</v>
      </c>
      <c r="OI535">
        <f t="shared" si="599"/>
        <v>0</v>
      </c>
      <c r="OJ535">
        <f t="shared" si="584"/>
        <v>144</v>
      </c>
      <c r="OO535">
        <v>533</v>
      </c>
      <c r="OP535">
        <v>0</v>
      </c>
      <c r="OQ535">
        <f t="shared" si="600"/>
        <v>0.70653365891731512</v>
      </c>
      <c r="OR535">
        <f t="shared" si="601"/>
        <v>0</v>
      </c>
      <c r="OS535">
        <f t="shared" si="585"/>
        <v>0</v>
      </c>
      <c r="PB535">
        <f t="shared" si="586"/>
        <v>0</v>
      </c>
      <c r="PK535">
        <f t="shared" si="587"/>
        <v>0</v>
      </c>
      <c r="QC535">
        <f t="shared" si="588"/>
        <v>0</v>
      </c>
      <c r="QL535">
        <f t="shared" si="589"/>
        <v>0</v>
      </c>
    </row>
    <row r="536" spans="235:454" x14ac:dyDescent="0.25">
      <c r="IA536">
        <v>534</v>
      </c>
      <c r="IB536">
        <v>0</v>
      </c>
      <c r="IC536">
        <f t="shared" si="590"/>
        <v>0.81908360918892353</v>
      </c>
      <c r="ID536">
        <f t="shared" si="591"/>
        <v>0</v>
      </c>
      <c r="IE536">
        <f t="shared" si="572"/>
        <v>0</v>
      </c>
      <c r="IJ536">
        <v>534</v>
      </c>
      <c r="IK536">
        <v>-20.100000000000001</v>
      </c>
      <c r="IL536">
        <f t="shared" si="592"/>
        <v>0.7438490988083164</v>
      </c>
      <c r="IM536">
        <f t="shared" si="593"/>
        <v>0</v>
      </c>
      <c r="IN536">
        <f t="shared" si="573"/>
        <v>404.01000000000005</v>
      </c>
      <c r="KT536">
        <v>534</v>
      </c>
      <c r="KU536">
        <v>1484.5901960784313</v>
      </c>
      <c r="KV536">
        <f t="shared" si="594"/>
        <v>1.1181498578066051</v>
      </c>
      <c r="KW536">
        <f t="shared" si="595"/>
        <v>1416.8032794861383</v>
      </c>
      <c r="KX536">
        <f t="shared" si="574"/>
        <v>4595.0660610904861</v>
      </c>
      <c r="LC536">
        <v>534</v>
      </c>
      <c r="LD536">
        <v>21</v>
      </c>
      <c r="LE536">
        <f t="shared" si="596"/>
        <v>0.57163949600258301</v>
      </c>
      <c r="LF536">
        <f t="shared" si="597"/>
        <v>0</v>
      </c>
      <c r="LG536">
        <f t="shared" si="575"/>
        <v>441</v>
      </c>
      <c r="LP536">
        <f t="shared" si="576"/>
        <v>0</v>
      </c>
      <c r="LY536">
        <f t="shared" si="577"/>
        <v>0</v>
      </c>
      <c r="MH536">
        <f t="shared" si="578"/>
        <v>0</v>
      </c>
      <c r="MQ536">
        <f t="shared" si="579"/>
        <v>0</v>
      </c>
      <c r="MZ536">
        <f t="shared" si="580"/>
        <v>0</v>
      </c>
      <c r="NI536">
        <f t="shared" si="581"/>
        <v>0</v>
      </c>
      <c r="NR536">
        <f t="shared" si="582"/>
        <v>0</v>
      </c>
      <c r="OA536">
        <f t="shared" si="583"/>
        <v>0</v>
      </c>
      <c r="OF536">
        <v>534</v>
      </c>
      <c r="OG536">
        <f>128-(136)</f>
        <v>-8</v>
      </c>
      <c r="OH536">
        <f t="shared" si="598"/>
        <v>0.68519951595526829</v>
      </c>
      <c r="OI536">
        <f t="shared" si="599"/>
        <v>0</v>
      </c>
      <c r="OJ536">
        <f t="shared" si="584"/>
        <v>64</v>
      </c>
      <c r="OO536">
        <v>534</v>
      </c>
      <c r="OP536">
        <v>0</v>
      </c>
      <c r="OQ536">
        <f t="shared" si="600"/>
        <v>0.70785923801472095</v>
      </c>
      <c r="OR536">
        <f t="shared" si="601"/>
        <v>0</v>
      </c>
      <c r="OS536">
        <f t="shared" si="585"/>
        <v>0</v>
      </c>
      <c r="PB536">
        <f t="shared" si="586"/>
        <v>0</v>
      </c>
      <c r="PK536">
        <f t="shared" si="587"/>
        <v>0</v>
      </c>
      <c r="QC536">
        <f t="shared" si="588"/>
        <v>0</v>
      </c>
      <c r="QL536">
        <f t="shared" si="589"/>
        <v>0</v>
      </c>
    </row>
    <row r="537" spans="235:454" x14ac:dyDescent="0.25">
      <c r="IA537">
        <v>535</v>
      </c>
      <c r="IB537">
        <v>8</v>
      </c>
      <c r="IC537">
        <f t="shared" si="590"/>
        <v>0.82061747362560689</v>
      </c>
      <c r="ID537">
        <f t="shared" si="591"/>
        <v>0</v>
      </c>
      <c r="IE537">
        <f t="shared" si="572"/>
        <v>64</v>
      </c>
      <c r="IJ537">
        <v>535</v>
      </c>
      <c r="IK537">
        <v>-8.1000000000000085</v>
      </c>
      <c r="IL537">
        <f t="shared" si="592"/>
        <v>0.74524207464878145</v>
      </c>
      <c r="IM537">
        <f t="shared" si="593"/>
        <v>0</v>
      </c>
      <c r="IN537">
        <f t="shared" si="573"/>
        <v>65.610000000000142</v>
      </c>
      <c r="KT537">
        <v>535</v>
      </c>
      <c r="KU537">
        <v>1594.5901960784313</v>
      </c>
      <c r="KV537">
        <f t="shared" si="594"/>
        <v>1.1202437713980034</v>
      </c>
      <c r="KW537">
        <f t="shared" si="595"/>
        <v>1441.9126084208333</v>
      </c>
      <c r="KX537">
        <f t="shared" si="574"/>
        <v>23310.44577294352</v>
      </c>
      <c r="LC537">
        <v>535</v>
      </c>
      <c r="LD537">
        <v>36</v>
      </c>
      <c r="LE537">
        <f t="shared" si="596"/>
        <v>0.57270998195015332</v>
      </c>
      <c r="LF537">
        <f t="shared" si="597"/>
        <v>0</v>
      </c>
      <c r="LG537">
        <f t="shared" si="575"/>
        <v>1296</v>
      </c>
      <c r="LP537">
        <f t="shared" si="576"/>
        <v>0</v>
      </c>
      <c r="LY537">
        <f t="shared" si="577"/>
        <v>0</v>
      </c>
      <c r="MH537">
        <f t="shared" si="578"/>
        <v>0</v>
      </c>
      <c r="MQ537">
        <f t="shared" si="579"/>
        <v>0</v>
      </c>
      <c r="MZ537">
        <f t="shared" si="580"/>
        <v>0</v>
      </c>
      <c r="NI537">
        <f t="shared" si="581"/>
        <v>0</v>
      </c>
      <c r="NR537">
        <f t="shared" si="582"/>
        <v>0</v>
      </c>
      <c r="OA537">
        <f t="shared" si="583"/>
        <v>0</v>
      </c>
      <c r="OF537">
        <v>535</v>
      </c>
      <c r="OG537">
        <f>124-(136)</f>
        <v>-12</v>
      </c>
      <c r="OH537">
        <f t="shared" si="598"/>
        <v>0.68648266111623313</v>
      </c>
      <c r="OI537">
        <f t="shared" si="599"/>
        <v>0</v>
      </c>
      <c r="OJ537">
        <f t="shared" si="584"/>
        <v>144</v>
      </c>
      <c r="OO537">
        <v>535</v>
      </c>
      <c r="OP537">
        <v>0</v>
      </c>
      <c r="OQ537">
        <f t="shared" si="600"/>
        <v>0.70918481711212678</v>
      </c>
      <c r="OR537">
        <f t="shared" si="601"/>
        <v>0</v>
      </c>
      <c r="OS537">
        <f t="shared" si="585"/>
        <v>0</v>
      </c>
      <c r="PB537">
        <f t="shared" si="586"/>
        <v>0</v>
      </c>
      <c r="PK537">
        <f t="shared" si="587"/>
        <v>0</v>
      </c>
      <c r="QC537">
        <f t="shared" si="588"/>
        <v>0</v>
      </c>
      <c r="QL537">
        <f t="shared" si="589"/>
        <v>0</v>
      </c>
    </row>
    <row r="538" spans="235:454" x14ac:dyDescent="0.25">
      <c r="IA538">
        <v>536</v>
      </c>
      <c r="IB538">
        <v>4</v>
      </c>
      <c r="IC538">
        <f t="shared" si="590"/>
        <v>0.82215133806229024</v>
      </c>
      <c r="ID538">
        <f t="shared" si="591"/>
        <v>0</v>
      </c>
      <c r="IE538">
        <f t="shared" si="572"/>
        <v>16</v>
      </c>
      <c r="IJ538">
        <v>536</v>
      </c>
      <c r="IK538">
        <v>39.799999999999997</v>
      </c>
      <c r="IL538">
        <f t="shared" si="592"/>
        <v>0.74663505048924639</v>
      </c>
      <c r="IM538">
        <f t="shared" si="593"/>
        <v>0</v>
      </c>
      <c r="IN538">
        <f t="shared" si="573"/>
        <v>1584.0399999999997</v>
      </c>
      <c r="KT538">
        <v>536</v>
      </c>
      <c r="KU538">
        <v>1504.5901960784313</v>
      </c>
      <c r="KV538">
        <f t="shared" si="594"/>
        <v>1.1223376849894013</v>
      </c>
      <c r="KW538">
        <f t="shared" si="595"/>
        <v>1467.0219373555281</v>
      </c>
      <c r="KX538">
        <f t="shared" si="574"/>
        <v>1411.3740634709952</v>
      </c>
      <c r="LC538">
        <v>536</v>
      </c>
      <c r="LD538">
        <v>21</v>
      </c>
      <c r="LE538">
        <f t="shared" si="596"/>
        <v>0.57378046789772374</v>
      </c>
      <c r="LF538">
        <f t="shared" si="597"/>
        <v>0</v>
      </c>
      <c r="LG538">
        <f t="shared" si="575"/>
        <v>441</v>
      </c>
      <c r="LP538">
        <f t="shared" si="576"/>
        <v>0</v>
      </c>
      <c r="LY538">
        <f t="shared" si="577"/>
        <v>0</v>
      </c>
      <c r="MH538">
        <f t="shared" si="578"/>
        <v>0</v>
      </c>
      <c r="MQ538">
        <f t="shared" si="579"/>
        <v>0</v>
      </c>
      <c r="MZ538">
        <f t="shared" si="580"/>
        <v>0</v>
      </c>
      <c r="NI538">
        <f t="shared" si="581"/>
        <v>0</v>
      </c>
      <c r="NR538">
        <f t="shared" si="582"/>
        <v>0</v>
      </c>
      <c r="OA538">
        <f t="shared" si="583"/>
        <v>0</v>
      </c>
      <c r="OF538">
        <v>536</v>
      </c>
      <c r="OG538">
        <f>124-(136)</f>
        <v>-12</v>
      </c>
      <c r="OH538">
        <f t="shared" si="598"/>
        <v>0.68776580627719808</v>
      </c>
      <c r="OI538">
        <f t="shared" si="599"/>
        <v>0</v>
      </c>
      <c r="OJ538">
        <f t="shared" si="584"/>
        <v>144</v>
      </c>
      <c r="OO538">
        <v>536</v>
      </c>
      <c r="OP538">
        <v>0</v>
      </c>
      <c r="OQ538">
        <f t="shared" si="600"/>
        <v>0.71051039620953271</v>
      </c>
      <c r="OR538">
        <f t="shared" si="601"/>
        <v>0</v>
      </c>
      <c r="OS538">
        <f t="shared" si="585"/>
        <v>0</v>
      </c>
      <c r="PB538">
        <f t="shared" si="586"/>
        <v>0</v>
      </c>
      <c r="PK538">
        <f t="shared" si="587"/>
        <v>0</v>
      </c>
      <c r="QC538">
        <f t="shared" si="588"/>
        <v>0</v>
      </c>
      <c r="QL538">
        <f t="shared" si="589"/>
        <v>0</v>
      </c>
    </row>
    <row r="539" spans="235:454" x14ac:dyDescent="0.25">
      <c r="IA539">
        <v>537</v>
      </c>
      <c r="IB539">
        <v>0</v>
      </c>
      <c r="IC539">
        <f t="shared" si="590"/>
        <v>0.82368520249897359</v>
      </c>
      <c r="ID539">
        <f t="shared" si="591"/>
        <v>0</v>
      </c>
      <c r="IE539">
        <f t="shared" si="572"/>
        <v>0</v>
      </c>
      <c r="IJ539">
        <v>537</v>
      </c>
      <c r="IK539">
        <v>-16.100000000000001</v>
      </c>
      <c r="IL539">
        <f t="shared" si="592"/>
        <v>0.74802802632971144</v>
      </c>
      <c r="IM539">
        <f t="shared" si="593"/>
        <v>0</v>
      </c>
      <c r="IN539">
        <f t="shared" si="573"/>
        <v>259.21000000000004</v>
      </c>
      <c r="KT539">
        <v>537</v>
      </c>
      <c r="KU539">
        <v>1524.5901960784313</v>
      </c>
      <c r="KV539">
        <f t="shared" si="594"/>
        <v>1.1244315985807996</v>
      </c>
      <c r="KW539">
        <f t="shared" si="595"/>
        <v>1492.131266290223</v>
      </c>
      <c r="KX539">
        <f t="shared" si="574"/>
        <v>1053.5821229958331</v>
      </c>
      <c r="LC539">
        <v>537</v>
      </c>
      <c r="LD539">
        <v>16</v>
      </c>
      <c r="LE539">
        <f t="shared" si="596"/>
        <v>0.57485095384529417</v>
      </c>
      <c r="LF539">
        <f t="shared" si="597"/>
        <v>0</v>
      </c>
      <c r="LG539">
        <f t="shared" si="575"/>
        <v>256</v>
      </c>
      <c r="LP539">
        <f t="shared" si="576"/>
        <v>0</v>
      </c>
      <c r="LY539">
        <f t="shared" si="577"/>
        <v>0</v>
      </c>
      <c r="MH539">
        <f t="shared" si="578"/>
        <v>0</v>
      </c>
      <c r="MQ539">
        <f t="shared" si="579"/>
        <v>0</v>
      </c>
      <c r="MZ539">
        <f t="shared" si="580"/>
        <v>0</v>
      </c>
      <c r="NI539">
        <f t="shared" si="581"/>
        <v>0</v>
      </c>
      <c r="NR539">
        <f t="shared" si="582"/>
        <v>0</v>
      </c>
      <c r="OA539">
        <f t="shared" si="583"/>
        <v>0</v>
      </c>
      <c r="OF539">
        <v>537</v>
      </c>
      <c r="OG539">
        <f>184-(136)</f>
        <v>48</v>
      </c>
      <c r="OH539">
        <f t="shared" si="598"/>
        <v>0.68904895143816303</v>
      </c>
      <c r="OI539">
        <f t="shared" si="599"/>
        <v>0</v>
      </c>
      <c r="OJ539">
        <f t="shared" si="584"/>
        <v>2304</v>
      </c>
      <c r="OO539">
        <v>537</v>
      </c>
      <c r="OP539">
        <v>0</v>
      </c>
      <c r="OQ539">
        <f t="shared" si="600"/>
        <v>0.71183597530693854</v>
      </c>
      <c r="OR539">
        <f t="shared" si="601"/>
        <v>0</v>
      </c>
      <c r="OS539">
        <f t="shared" si="585"/>
        <v>0</v>
      </c>
      <c r="PB539">
        <f t="shared" si="586"/>
        <v>0</v>
      </c>
      <c r="PK539">
        <f t="shared" si="587"/>
        <v>0</v>
      </c>
      <c r="QC539">
        <f t="shared" si="588"/>
        <v>0</v>
      </c>
      <c r="QL539">
        <f t="shared" si="589"/>
        <v>0</v>
      </c>
    </row>
    <row r="540" spans="235:454" x14ac:dyDescent="0.25">
      <c r="IA540">
        <v>538</v>
      </c>
      <c r="IB540">
        <v>0</v>
      </c>
      <c r="IC540">
        <f t="shared" si="590"/>
        <v>0.82521906693565694</v>
      </c>
      <c r="ID540">
        <f t="shared" si="591"/>
        <v>0</v>
      </c>
      <c r="IE540">
        <f t="shared" si="572"/>
        <v>0</v>
      </c>
      <c r="IJ540">
        <v>538</v>
      </c>
      <c r="IK540">
        <v>-8.1000000000000085</v>
      </c>
      <c r="IL540">
        <f t="shared" si="592"/>
        <v>0.74942100217017649</v>
      </c>
      <c r="IM540">
        <f t="shared" si="593"/>
        <v>0</v>
      </c>
      <c r="IN540">
        <f t="shared" si="573"/>
        <v>65.610000000000142</v>
      </c>
      <c r="KT540">
        <v>538</v>
      </c>
      <c r="KU540">
        <v>1514.5901960784313</v>
      </c>
      <c r="KV540">
        <f t="shared" si="594"/>
        <v>1.1265255121721978</v>
      </c>
      <c r="KW540">
        <f t="shared" si="595"/>
        <v>1517.2405952249178</v>
      </c>
      <c r="KX540">
        <f t="shared" si="574"/>
        <v>7.0246156356964029</v>
      </c>
      <c r="LC540">
        <v>538</v>
      </c>
      <c r="LD540">
        <v>28</v>
      </c>
      <c r="LE540">
        <f t="shared" si="596"/>
        <v>0.57592143979286448</v>
      </c>
      <c r="LF540">
        <f t="shared" si="597"/>
        <v>0</v>
      </c>
      <c r="LG540">
        <f t="shared" si="575"/>
        <v>784</v>
      </c>
      <c r="LP540">
        <f t="shared" si="576"/>
        <v>0</v>
      </c>
      <c r="LY540">
        <f t="shared" si="577"/>
        <v>0</v>
      </c>
      <c r="MH540">
        <f t="shared" si="578"/>
        <v>0</v>
      </c>
      <c r="MQ540">
        <f t="shared" si="579"/>
        <v>0</v>
      </c>
      <c r="MZ540">
        <f t="shared" si="580"/>
        <v>0</v>
      </c>
      <c r="NI540">
        <f t="shared" si="581"/>
        <v>0</v>
      </c>
      <c r="NR540">
        <f t="shared" si="582"/>
        <v>0</v>
      </c>
      <c r="OA540">
        <f t="shared" si="583"/>
        <v>0</v>
      </c>
      <c r="OF540">
        <v>538</v>
      </c>
      <c r="OG540">
        <f>116-(136)</f>
        <v>-20</v>
      </c>
      <c r="OH540">
        <f t="shared" si="598"/>
        <v>0.69033209659912798</v>
      </c>
      <c r="OI540">
        <f t="shared" si="599"/>
        <v>0</v>
      </c>
      <c r="OJ540">
        <f t="shared" si="584"/>
        <v>400</v>
      </c>
      <c r="OO540">
        <v>538</v>
      </c>
      <c r="OP540">
        <v>0</v>
      </c>
      <c r="OQ540">
        <f t="shared" si="600"/>
        <v>0.71316155440434437</v>
      </c>
      <c r="OR540">
        <f t="shared" si="601"/>
        <v>0</v>
      </c>
      <c r="OS540">
        <f t="shared" si="585"/>
        <v>0</v>
      </c>
      <c r="PB540">
        <f t="shared" si="586"/>
        <v>0</v>
      </c>
      <c r="PK540">
        <f t="shared" si="587"/>
        <v>0</v>
      </c>
      <c r="QC540">
        <f t="shared" si="588"/>
        <v>0</v>
      </c>
      <c r="QL540">
        <f t="shared" si="589"/>
        <v>0</v>
      </c>
    </row>
    <row r="541" spans="235:454" x14ac:dyDescent="0.25">
      <c r="IA541">
        <v>539</v>
      </c>
      <c r="IB541">
        <v>0</v>
      </c>
      <c r="IC541">
        <f t="shared" si="590"/>
        <v>0.8267529313723404</v>
      </c>
      <c r="ID541">
        <f t="shared" si="591"/>
        <v>0</v>
      </c>
      <c r="IE541">
        <f t="shared" si="572"/>
        <v>0</v>
      </c>
      <c r="IJ541">
        <v>539</v>
      </c>
      <c r="IK541">
        <v>-20.100000000000001</v>
      </c>
      <c r="IL541">
        <f t="shared" si="592"/>
        <v>0.75081397801064143</v>
      </c>
      <c r="IM541">
        <f t="shared" si="593"/>
        <v>0</v>
      </c>
      <c r="IN541">
        <f t="shared" si="573"/>
        <v>404.01000000000005</v>
      </c>
      <c r="KT541">
        <v>539</v>
      </c>
      <c r="KU541">
        <v>1564.5901960784313</v>
      </c>
      <c r="KV541">
        <f t="shared" si="594"/>
        <v>1.1286194257635958</v>
      </c>
      <c r="KW541">
        <f t="shared" si="595"/>
        <v>1542.3499241596128</v>
      </c>
      <c r="KX541">
        <f t="shared" si="574"/>
        <v>494.62969502298705</v>
      </c>
      <c r="LC541">
        <v>539</v>
      </c>
      <c r="LD541">
        <v>33</v>
      </c>
      <c r="LE541">
        <f t="shared" si="596"/>
        <v>0.5769919257404349</v>
      </c>
      <c r="LF541">
        <f t="shared" si="597"/>
        <v>0</v>
      </c>
      <c r="LG541">
        <f t="shared" si="575"/>
        <v>1089</v>
      </c>
      <c r="LP541">
        <f t="shared" si="576"/>
        <v>0</v>
      </c>
      <c r="LY541">
        <f t="shared" si="577"/>
        <v>0</v>
      </c>
      <c r="MH541">
        <f t="shared" si="578"/>
        <v>0</v>
      </c>
      <c r="MQ541">
        <f t="shared" si="579"/>
        <v>0</v>
      </c>
      <c r="MZ541">
        <f t="shared" si="580"/>
        <v>0</v>
      </c>
      <c r="NI541">
        <f t="shared" si="581"/>
        <v>0</v>
      </c>
      <c r="NR541">
        <f t="shared" si="582"/>
        <v>0</v>
      </c>
      <c r="OA541">
        <f t="shared" si="583"/>
        <v>0</v>
      </c>
      <c r="OF541">
        <v>539</v>
      </c>
      <c r="OG541">
        <f>124-(136)</f>
        <v>-12</v>
      </c>
      <c r="OH541">
        <f t="shared" si="598"/>
        <v>0.69161524176009281</v>
      </c>
      <c r="OI541">
        <f t="shared" si="599"/>
        <v>0</v>
      </c>
      <c r="OJ541">
        <f t="shared" si="584"/>
        <v>144</v>
      </c>
      <c r="OO541">
        <v>539</v>
      </c>
      <c r="OP541">
        <v>0</v>
      </c>
      <c r="OQ541">
        <f t="shared" si="600"/>
        <v>0.71448713350175019</v>
      </c>
      <c r="OR541">
        <f t="shared" si="601"/>
        <v>0</v>
      </c>
      <c r="OS541">
        <f t="shared" si="585"/>
        <v>0</v>
      </c>
      <c r="PB541">
        <f t="shared" si="586"/>
        <v>0</v>
      </c>
      <c r="PK541">
        <f t="shared" si="587"/>
        <v>0</v>
      </c>
      <c r="QC541">
        <f t="shared" si="588"/>
        <v>0</v>
      </c>
      <c r="QL541">
        <f t="shared" si="589"/>
        <v>0</v>
      </c>
    </row>
    <row r="542" spans="235:454" x14ac:dyDescent="0.25">
      <c r="IA542">
        <v>540</v>
      </c>
      <c r="IB542">
        <v>0</v>
      </c>
      <c r="IC542">
        <f t="shared" si="590"/>
        <v>0.82828679580902376</v>
      </c>
      <c r="ID542">
        <f t="shared" si="591"/>
        <v>0</v>
      </c>
      <c r="IE542">
        <f t="shared" si="572"/>
        <v>0</v>
      </c>
      <c r="IJ542">
        <v>540</v>
      </c>
      <c r="IK542">
        <v>4</v>
      </c>
      <c r="IL542">
        <f t="shared" si="592"/>
        <v>0.75220695385110647</v>
      </c>
      <c r="IM542">
        <f t="shared" si="593"/>
        <v>0</v>
      </c>
      <c r="IN542">
        <f t="shared" si="573"/>
        <v>16</v>
      </c>
      <c r="KT542">
        <v>540</v>
      </c>
      <c r="KU542">
        <v>1594.5901960784313</v>
      </c>
      <c r="KV542">
        <f t="shared" si="594"/>
        <v>1.130713339354994</v>
      </c>
      <c r="KW542">
        <f t="shared" si="595"/>
        <v>1567.4592530943078</v>
      </c>
      <c r="KX542">
        <f t="shared" si="574"/>
        <v>736.08806720776136</v>
      </c>
      <c r="LC542">
        <v>540</v>
      </c>
      <c r="LD542">
        <v>21</v>
      </c>
      <c r="LE542">
        <f t="shared" si="596"/>
        <v>0.57806241168800521</v>
      </c>
      <c r="LF542">
        <f t="shared" si="597"/>
        <v>0</v>
      </c>
      <c r="LG542">
        <f t="shared" si="575"/>
        <v>441</v>
      </c>
      <c r="LP542">
        <f t="shared" si="576"/>
        <v>0</v>
      </c>
      <c r="LY542">
        <f t="shared" si="577"/>
        <v>0</v>
      </c>
      <c r="MH542">
        <f t="shared" si="578"/>
        <v>0</v>
      </c>
      <c r="MQ542">
        <f t="shared" si="579"/>
        <v>0</v>
      </c>
      <c r="MZ542">
        <f t="shared" si="580"/>
        <v>0</v>
      </c>
      <c r="NI542">
        <f t="shared" si="581"/>
        <v>0</v>
      </c>
      <c r="NR542">
        <f t="shared" si="582"/>
        <v>0</v>
      </c>
      <c r="OA542">
        <f t="shared" si="583"/>
        <v>0</v>
      </c>
      <c r="OF542">
        <v>540</v>
      </c>
      <c r="OG542">
        <f>124-(136)</f>
        <v>-12</v>
      </c>
      <c r="OH542">
        <f t="shared" si="598"/>
        <v>0.69289838692105776</v>
      </c>
      <c r="OI542">
        <f t="shared" si="599"/>
        <v>0</v>
      </c>
      <c r="OJ542">
        <f t="shared" si="584"/>
        <v>144</v>
      </c>
      <c r="OO542">
        <v>540</v>
      </c>
      <c r="OP542">
        <v>0</v>
      </c>
      <c r="OQ542">
        <f t="shared" si="600"/>
        <v>0.71581271259915602</v>
      </c>
      <c r="OR542">
        <f t="shared" si="601"/>
        <v>0</v>
      </c>
      <c r="OS542">
        <f t="shared" si="585"/>
        <v>0</v>
      </c>
      <c r="PB542">
        <f t="shared" si="586"/>
        <v>0</v>
      </c>
      <c r="PK542">
        <f t="shared" si="587"/>
        <v>0</v>
      </c>
      <c r="QC542">
        <f t="shared" si="588"/>
        <v>0</v>
      </c>
      <c r="QL542">
        <f t="shared" si="589"/>
        <v>0</v>
      </c>
    </row>
    <row r="543" spans="235:454" x14ac:dyDescent="0.25">
      <c r="IA543">
        <v>541</v>
      </c>
      <c r="IB543">
        <v>33</v>
      </c>
      <c r="IC543">
        <f t="shared" si="590"/>
        <v>0.82982066024570711</v>
      </c>
      <c r="ID543">
        <f t="shared" si="591"/>
        <v>0</v>
      </c>
      <c r="IE543">
        <f t="shared" si="572"/>
        <v>1089</v>
      </c>
      <c r="IJ543">
        <v>541</v>
      </c>
      <c r="IK543">
        <v>12</v>
      </c>
      <c r="IL543">
        <f t="shared" si="592"/>
        <v>0.75359992969157152</v>
      </c>
      <c r="IM543">
        <f t="shared" si="593"/>
        <v>0</v>
      </c>
      <c r="IN543">
        <f t="shared" si="573"/>
        <v>144</v>
      </c>
      <c r="KT543">
        <v>541</v>
      </c>
      <c r="KU543">
        <v>1624.5901960784313</v>
      </c>
      <c r="KV543">
        <f t="shared" si="594"/>
        <v>1.1328072529463922</v>
      </c>
      <c r="KW543">
        <f t="shared" si="595"/>
        <v>1592.5685820290025</v>
      </c>
      <c r="KX543">
        <f t="shared" si="574"/>
        <v>1025.3837663305735</v>
      </c>
      <c r="LC543">
        <v>541</v>
      </c>
      <c r="LD543">
        <v>13</v>
      </c>
      <c r="LE543">
        <f t="shared" si="596"/>
        <v>0.57913289763557563</v>
      </c>
      <c r="LF543">
        <f t="shared" si="597"/>
        <v>0</v>
      </c>
      <c r="LG543">
        <f t="shared" si="575"/>
        <v>169</v>
      </c>
      <c r="LP543">
        <f t="shared" si="576"/>
        <v>0</v>
      </c>
      <c r="LY543">
        <f t="shared" si="577"/>
        <v>0</v>
      </c>
      <c r="MH543">
        <f t="shared" si="578"/>
        <v>0</v>
      </c>
      <c r="MQ543">
        <f t="shared" si="579"/>
        <v>0</v>
      </c>
      <c r="MZ543">
        <f t="shared" si="580"/>
        <v>0</v>
      </c>
      <c r="NI543">
        <f t="shared" si="581"/>
        <v>0</v>
      </c>
      <c r="NR543">
        <f t="shared" si="582"/>
        <v>0</v>
      </c>
      <c r="OA543">
        <f t="shared" si="583"/>
        <v>0</v>
      </c>
      <c r="OF543">
        <v>541</v>
      </c>
      <c r="OG543">
        <f>136-(136)</f>
        <v>0</v>
      </c>
      <c r="OH543">
        <f t="shared" si="598"/>
        <v>0.69418153208202271</v>
      </c>
      <c r="OI543">
        <f t="shared" si="599"/>
        <v>0</v>
      </c>
      <c r="OJ543">
        <f t="shared" si="584"/>
        <v>0</v>
      </c>
      <c r="OO543">
        <v>541</v>
      </c>
      <c r="OP543">
        <v>0</v>
      </c>
      <c r="OQ543">
        <f t="shared" si="600"/>
        <v>0.71713829169656185</v>
      </c>
      <c r="OR543">
        <f t="shared" si="601"/>
        <v>0</v>
      </c>
      <c r="OS543">
        <f t="shared" si="585"/>
        <v>0</v>
      </c>
      <c r="PB543">
        <f t="shared" si="586"/>
        <v>0</v>
      </c>
      <c r="PK543">
        <f t="shared" si="587"/>
        <v>0</v>
      </c>
      <c r="QC543">
        <f t="shared" si="588"/>
        <v>0</v>
      </c>
      <c r="QL543">
        <f t="shared" si="589"/>
        <v>0</v>
      </c>
    </row>
    <row r="544" spans="235:454" x14ac:dyDescent="0.25">
      <c r="IA544">
        <v>542</v>
      </c>
      <c r="IB544">
        <v>4</v>
      </c>
      <c r="IC544">
        <f t="shared" si="590"/>
        <v>0.83135452468239046</v>
      </c>
      <c r="ID544">
        <f t="shared" si="591"/>
        <v>0</v>
      </c>
      <c r="IE544">
        <f t="shared" si="572"/>
        <v>16</v>
      </c>
      <c r="IJ544">
        <v>542</v>
      </c>
      <c r="IK544">
        <v>-4.1000000000000085</v>
      </c>
      <c r="IL544">
        <f t="shared" si="592"/>
        <v>0.75499290553203646</v>
      </c>
      <c r="IM544">
        <f t="shared" si="593"/>
        <v>0</v>
      </c>
      <c r="IN544">
        <f t="shared" si="573"/>
        <v>16.81000000000007</v>
      </c>
      <c r="KT544">
        <v>542</v>
      </c>
      <c r="KU544">
        <v>1674.5901960784313</v>
      </c>
      <c r="KV544">
        <f t="shared" si="594"/>
        <v>1.1349011665377902</v>
      </c>
      <c r="KW544">
        <f t="shared" si="595"/>
        <v>1617.6779109636975</v>
      </c>
      <c r="KX544">
        <f t="shared" si="574"/>
        <v>3239.0081969807479</v>
      </c>
      <c r="LC544">
        <v>542</v>
      </c>
      <c r="LD544">
        <v>21</v>
      </c>
      <c r="LE544">
        <f t="shared" si="596"/>
        <v>0.58020338358314605</v>
      </c>
      <c r="LF544">
        <f t="shared" si="597"/>
        <v>0</v>
      </c>
      <c r="LG544">
        <f t="shared" si="575"/>
        <v>441</v>
      </c>
      <c r="LP544">
        <f t="shared" si="576"/>
        <v>0</v>
      </c>
      <c r="LY544">
        <f t="shared" si="577"/>
        <v>0</v>
      </c>
      <c r="MH544">
        <f t="shared" si="578"/>
        <v>0</v>
      </c>
      <c r="MQ544">
        <f t="shared" si="579"/>
        <v>0</v>
      </c>
      <c r="MZ544">
        <f t="shared" si="580"/>
        <v>0</v>
      </c>
      <c r="NI544">
        <f t="shared" si="581"/>
        <v>0</v>
      </c>
      <c r="NR544">
        <f t="shared" si="582"/>
        <v>0</v>
      </c>
      <c r="OA544">
        <f t="shared" si="583"/>
        <v>0</v>
      </c>
      <c r="OF544">
        <v>542</v>
      </c>
      <c r="OG544">
        <f>128-(136)</f>
        <v>-8</v>
      </c>
      <c r="OH544">
        <f t="shared" si="598"/>
        <v>0.69546467724298766</v>
      </c>
      <c r="OI544">
        <f t="shared" si="599"/>
        <v>0</v>
      </c>
      <c r="OJ544">
        <f t="shared" si="584"/>
        <v>64</v>
      </c>
      <c r="OO544">
        <v>542</v>
      </c>
      <c r="OP544">
        <v>0</v>
      </c>
      <c r="OQ544">
        <f t="shared" si="600"/>
        <v>0.71846387079396778</v>
      </c>
      <c r="OR544">
        <f t="shared" si="601"/>
        <v>0</v>
      </c>
      <c r="OS544">
        <f t="shared" si="585"/>
        <v>0</v>
      </c>
      <c r="PB544">
        <f t="shared" si="586"/>
        <v>0</v>
      </c>
      <c r="PK544">
        <f t="shared" si="587"/>
        <v>0</v>
      </c>
      <c r="QC544">
        <f t="shared" si="588"/>
        <v>0</v>
      </c>
      <c r="QL544">
        <f t="shared" si="589"/>
        <v>0</v>
      </c>
    </row>
    <row r="545" spans="235:454" x14ac:dyDescent="0.25">
      <c r="IA545">
        <v>543</v>
      </c>
      <c r="IB545">
        <v>4</v>
      </c>
      <c r="IC545">
        <f t="shared" si="590"/>
        <v>0.83288838911907392</v>
      </c>
      <c r="ID545">
        <f t="shared" si="591"/>
        <v>0</v>
      </c>
      <c r="IE545">
        <f t="shared" si="572"/>
        <v>16</v>
      </c>
      <c r="IJ545">
        <v>543</v>
      </c>
      <c r="IK545">
        <v>8</v>
      </c>
      <c r="IL545">
        <f t="shared" si="592"/>
        <v>0.75638588137250151</v>
      </c>
      <c r="IM545">
        <f t="shared" si="593"/>
        <v>0</v>
      </c>
      <c r="IN545">
        <f t="shared" si="573"/>
        <v>64</v>
      </c>
      <c r="KT545">
        <v>543</v>
      </c>
      <c r="KU545">
        <v>1664.5901960784313</v>
      </c>
      <c r="KV545">
        <f t="shared" si="594"/>
        <v>1.1369950801291884</v>
      </c>
      <c r="KW545">
        <f t="shared" si="595"/>
        <v>1642.7872398983923</v>
      </c>
      <c r="KX545">
        <f t="shared" si="574"/>
        <v>475.36889818870162</v>
      </c>
      <c r="LC545">
        <v>543</v>
      </c>
      <c r="LD545">
        <v>16</v>
      </c>
      <c r="LE545">
        <f t="shared" si="596"/>
        <v>0.58127386953071636</v>
      </c>
      <c r="LF545">
        <f t="shared" si="597"/>
        <v>0</v>
      </c>
      <c r="LG545">
        <f t="shared" si="575"/>
        <v>256</v>
      </c>
      <c r="LP545">
        <f t="shared" si="576"/>
        <v>0</v>
      </c>
      <c r="LY545">
        <f t="shared" si="577"/>
        <v>0</v>
      </c>
      <c r="MH545">
        <f t="shared" si="578"/>
        <v>0</v>
      </c>
      <c r="MQ545">
        <f t="shared" si="579"/>
        <v>0</v>
      </c>
      <c r="MZ545">
        <f t="shared" si="580"/>
        <v>0</v>
      </c>
      <c r="NI545">
        <f t="shared" si="581"/>
        <v>0</v>
      </c>
      <c r="NR545">
        <f t="shared" si="582"/>
        <v>0</v>
      </c>
      <c r="OA545">
        <f t="shared" si="583"/>
        <v>0</v>
      </c>
      <c r="OF545">
        <v>543</v>
      </c>
      <c r="OG545">
        <f>124-(136)</f>
        <v>-12</v>
      </c>
      <c r="OH545">
        <f t="shared" si="598"/>
        <v>0.6967478224039525</v>
      </c>
      <c r="OI545">
        <f t="shared" si="599"/>
        <v>0</v>
      </c>
      <c r="OJ545">
        <f t="shared" si="584"/>
        <v>144</v>
      </c>
      <c r="OO545">
        <v>543</v>
      </c>
      <c r="OP545">
        <v>0</v>
      </c>
      <c r="OQ545">
        <f t="shared" si="600"/>
        <v>0.71978944989137361</v>
      </c>
      <c r="OR545">
        <f t="shared" si="601"/>
        <v>0</v>
      </c>
      <c r="OS545">
        <f t="shared" si="585"/>
        <v>0</v>
      </c>
      <c r="PB545">
        <f t="shared" si="586"/>
        <v>0</v>
      </c>
      <c r="PK545">
        <f t="shared" si="587"/>
        <v>0</v>
      </c>
      <c r="QC545">
        <f t="shared" si="588"/>
        <v>0</v>
      </c>
      <c r="QL545">
        <f t="shared" si="589"/>
        <v>0</v>
      </c>
    </row>
    <row r="546" spans="235:454" x14ac:dyDescent="0.25">
      <c r="IA546">
        <v>544</v>
      </c>
      <c r="IB546">
        <v>0</v>
      </c>
      <c r="IC546">
        <f t="shared" si="590"/>
        <v>0.83442225355575728</v>
      </c>
      <c r="ID546">
        <f t="shared" si="591"/>
        <v>0</v>
      </c>
      <c r="IE546">
        <f t="shared" si="572"/>
        <v>0</v>
      </c>
      <c r="IJ546">
        <v>544</v>
      </c>
      <c r="IK546">
        <v>27.799999999999997</v>
      </c>
      <c r="IL546">
        <f t="shared" si="592"/>
        <v>0.75777885721296656</v>
      </c>
      <c r="IM546">
        <f t="shared" si="593"/>
        <v>0</v>
      </c>
      <c r="IN546">
        <f t="shared" si="573"/>
        <v>772.8399999999998</v>
      </c>
      <c r="KT546">
        <v>544</v>
      </c>
      <c r="KU546">
        <v>1694.5901960784313</v>
      </c>
      <c r="KV546">
        <f t="shared" si="594"/>
        <v>1.1390889937205866</v>
      </c>
      <c r="KW546">
        <f t="shared" si="595"/>
        <v>1667.8965688330873</v>
      </c>
      <c r="KX546">
        <f t="shared" si="574"/>
        <v>712.54973551337321</v>
      </c>
      <c r="LC546">
        <v>544</v>
      </c>
      <c r="LD546">
        <v>21</v>
      </c>
      <c r="LE546">
        <f t="shared" si="596"/>
        <v>0.58234435547828678</v>
      </c>
      <c r="LF546">
        <f t="shared" si="597"/>
        <v>0</v>
      </c>
      <c r="LG546">
        <f t="shared" si="575"/>
        <v>441</v>
      </c>
      <c r="LP546">
        <f t="shared" si="576"/>
        <v>0</v>
      </c>
      <c r="LY546">
        <f t="shared" si="577"/>
        <v>0</v>
      </c>
      <c r="MH546">
        <f t="shared" si="578"/>
        <v>0</v>
      </c>
      <c r="MQ546">
        <f t="shared" si="579"/>
        <v>0</v>
      </c>
      <c r="MZ546">
        <f t="shared" si="580"/>
        <v>0</v>
      </c>
      <c r="NI546">
        <f t="shared" si="581"/>
        <v>0</v>
      </c>
      <c r="NR546">
        <f t="shared" si="582"/>
        <v>0</v>
      </c>
      <c r="OA546">
        <f t="shared" si="583"/>
        <v>0</v>
      </c>
      <c r="OF546">
        <v>544</v>
      </c>
      <c r="OG546">
        <f>124-(136)</f>
        <v>-12</v>
      </c>
      <c r="OH546">
        <f t="shared" si="598"/>
        <v>0.69803096756491745</v>
      </c>
      <c r="OI546">
        <f t="shared" si="599"/>
        <v>0</v>
      </c>
      <c r="OJ546">
        <f t="shared" si="584"/>
        <v>144</v>
      </c>
      <c r="OO546">
        <v>544</v>
      </c>
      <c r="OP546">
        <v>0</v>
      </c>
      <c r="OQ546">
        <f t="shared" si="600"/>
        <v>0.72111502898877944</v>
      </c>
      <c r="OR546">
        <f t="shared" si="601"/>
        <v>0</v>
      </c>
      <c r="OS546">
        <f t="shared" si="585"/>
        <v>0</v>
      </c>
      <c r="PB546">
        <f t="shared" si="586"/>
        <v>0</v>
      </c>
      <c r="PK546">
        <f t="shared" si="587"/>
        <v>0</v>
      </c>
      <c r="QC546">
        <f t="shared" si="588"/>
        <v>0</v>
      </c>
      <c r="QL546">
        <f t="shared" si="589"/>
        <v>0</v>
      </c>
    </row>
    <row r="547" spans="235:454" x14ac:dyDescent="0.25">
      <c r="IA547">
        <v>545</v>
      </c>
      <c r="IB547">
        <v>0</v>
      </c>
      <c r="IC547">
        <f t="shared" si="590"/>
        <v>0.83595611799244063</v>
      </c>
      <c r="ID547">
        <f t="shared" si="591"/>
        <v>0</v>
      </c>
      <c r="IE547">
        <f t="shared" si="572"/>
        <v>0</v>
      </c>
      <c r="IJ547">
        <v>545</v>
      </c>
      <c r="IK547">
        <v>55.8</v>
      </c>
      <c r="IL547">
        <f t="shared" si="592"/>
        <v>0.7591718330534315</v>
      </c>
      <c r="IM547">
        <f t="shared" si="593"/>
        <v>0</v>
      </c>
      <c r="IN547">
        <f t="shared" si="573"/>
        <v>3113.64</v>
      </c>
      <c r="KT547">
        <v>545</v>
      </c>
      <c r="KU547">
        <v>1714.5901960784313</v>
      </c>
      <c r="KV547">
        <f t="shared" si="594"/>
        <v>1.1411829073119846</v>
      </c>
      <c r="KW547">
        <f t="shared" si="595"/>
        <v>1693.0058977677822</v>
      </c>
      <c r="KX547">
        <f t="shared" si="574"/>
        <v>465.88193356308727</v>
      </c>
      <c r="LC547">
        <v>545</v>
      </c>
      <c r="LD547">
        <v>21</v>
      </c>
      <c r="LE547">
        <f t="shared" si="596"/>
        <v>0.5834148414258572</v>
      </c>
      <c r="LF547">
        <f t="shared" si="597"/>
        <v>0</v>
      </c>
      <c r="LG547">
        <f t="shared" si="575"/>
        <v>441</v>
      </c>
      <c r="LP547">
        <f t="shared" si="576"/>
        <v>0</v>
      </c>
      <c r="LY547">
        <f t="shared" si="577"/>
        <v>0</v>
      </c>
      <c r="MH547">
        <f t="shared" si="578"/>
        <v>0</v>
      </c>
      <c r="MQ547">
        <f t="shared" si="579"/>
        <v>0</v>
      </c>
      <c r="MZ547">
        <f t="shared" si="580"/>
        <v>0</v>
      </c>
      <c r="NI547">
        <f t="shared" si="581"/>
        <v>0</v>
      </c>
      <c r="NR547">
        <f t="shared" si="582"/>
        <v>0</v>
      </c>
      <c r="OA547">
        <f t="shared" si="583"/>
        <v>0</v>
      </c>
      <c r="OF547">
        <v>545</v>
      </c>
      <c r="OG547">
        <f>128-(136)</f>
        <v>-8</v>
      </c>
      <c r="OH547">
        <f t="shared" si="598"/>
        <v>0.6993141127258824</v>
      </c>
      <c r="OI547">
        <f t="shared" si="599"/>
        <v>0</v>
      </c>
      <c r="OJ547">
        <f t="shared" si="584"/>
        <v>64</v>
      </c>
      <c r="OO547">
        <v>545</v>
      </c>
      <c r="OP547">
        <v>0</v>
      </c>
      <c r="OQ547">
        <f t="shared" si="600"/>
        <v>0.72244060808618527</v>
      </c>
      <c r="OR547">
        <f t="shared" si="601"/>
        <v>0</v>
      </c>
      <c r="OS547">
        <f t="shared" si="585"/>
        <v>0</v>
      </c>
      <c r="PB547">
        <f t="shared" si="586"/>
        <v>0</v>
      </c>
      <c r="PK547">
        <f t="shared" si="587"/>
        <v>0</v>
      </c>
      <c r="QC547">
        <f t="shared" si="588"/>
        <v>0</v>
      </c>
      <c r="QL547">
        <f t="shared" si="589"/>
        <v>0</v>
      </c>
    </row>
    <row r="548" spans="235:454" x14ac:dyDescent="0.25">
      <c r="IA548">
        <v>546</v>
      </c>
      <c r="IB548">
        <v>4</v>
      </c>
      <c r="IC548">
        <f t="shared" si="590"/>
        <v>0.83748998242912398</v>
      </c>
      <c r="ID548">
        <f t="shared" si="591"/>
        <v>0</v>
      </c>
      <c r="IE548">
        <f t="shared" si="572"/>
        <v>16</v>
      </c>
      <c r="IJ548">
        <v>546</v>
      </c>
      <c r="IK548">
        <v>-16.100000000000001</v>
      </c>
      <c r="IL548">
        <f t="shared" si="592"/>
        <v>0.76056480889389655</v>
      </c>
      <c r="IM548">
        <f t="shared" si="593"/>
        <v>0</v>
      </c>
      <c r="IN548">
        <f t="shared" si="573"/>
        <v>259.21000000000004</v>
      </c>
      <c r="KT548">
        <v>546</v>
      </c>
      <c r="KU548">
        <v>1764.5901960784313</v>
      </c>
      <c r="KV548">
        <f t="shared" si="594"/>
        <v>1.1432768209033828</v>
      </c>
      <c r="KW548">
        <f t="shared" si="595"/>
        <v>1718.115226702477</v>
      </c>
      <c r="KX548">
        <f t="shared" si="574"/>
        <v>2159.9227784958889</v>
      </c>
      <c r="LC548">
        <v>546</v>
      </c>
      <c r="LD548">
        <v>13</v>
      </c>
      <c r="LE548">
        <f t="shared" si="596"/>
        <v>0.58448532737342751</v>
      </c>
      <c r="LF548">
        <f t="shared" si="597"/>
        <v>0</v>
      </c>
      <c r="LG548">
        <f t="shared" si="575"/>
        <v>169</v>
      </c>
      <c r="LP548">
        <f t="shared" si="576"/>
        <v>0</v>
      </c>
      <c r="LY548">
        <f t="shared" si="577"/>
        <v>0</v>
      </c>
      <c r="MH548">
        <f t="shared" si="578"/>
        <v>0</v>
      </c>
      <c r="MQ548">
        <f t="shared" si="579"/>
        <v>0</v>
      </c>
      <c r="MZ548">
        <f t="shared" si="580"/>
        <v>0</v>
      </c>
      <c r="NI548">
        <f t="shared" si="581"/>
        <v>0</v>
      </c>
      <c r="NR548">
        <f t="shared" si="582"/>
        <v>0</v>
      </c>
      <c r="OA548">
        <f t="shared" si="583"/>
        <v>0</v>
      </c>
      <c r="OF548">
        <v>546</v>
      </c>
      <c r="OG548">
        <f>128-(136)</f>
        <v>-8</v>
      </c>
      <c r="OH548">
        <f t="shared" si="598"/>
        <v>0.70059725788684735</v>
      </c>
      <c r="OI548">
        <f t="shared" si="599"/>
        <v>0</v>
      </c>
      <c r="OJ548">
        <f t="shared" si="584"/>
        <v>64</v>
      </c>
      <c r="OO548">
        <v>546</v>
      </c>
      <c r="OP548">
        <v>0</v>
      </c>
      <c r="OQ548">
        <f t="shared" si="600"/>
        <v>0.72376618718359109</v>
      </c>
      <c r="OR548">
        <f t="shared" si="601"/>
        <v>0</v>
      </c>
      <c r="OS548">
        <f t="shared" si="585"/>
        <v>0</v>
      </c>
      <c r="PB548">
        <f t="shared" si="586"/>
        <v>0</v>
      </c>
      <c r="PK548">
        <f t="shared" si="587"/>
        <v>0</v>
      </c>
      <c r="QC548">
        <f t="shared" si="588"/>
        <v>0</v>
      </c>
      <c r="QL548">
        <f t="shared" si="589"/>
        <v>0</v>
      </c>
    </row>
    <row r="549" spans="235:454" x14ac:dyDescent="0.25">
      <c r="IA549">
        <v>547</v>
      </c>
      <c r="IB549">
        <v>0</v>
      </c>
      <c r="IC549">
        <f t="shared" si="590"/>
        <v>0.83902384686580733</v>
      </c>
      <c r="ID549">
        <f t="shared" si="591"/>
        <v>0</v>
      </c>
      <c r="IE549">
        <f t="shared" si="572"/>
        <v>0</v>
      </c>
      <c r="IJ549">
        <v>547</v>
      </c>
      <c r="IK549">
        <v>-20.100000000000001</v>
      </c>
      <c r="IL549">
        <f t="shared" si="592"/>
        <v>0.7619577847343616</v>
      </c>
      <c r="IM549">
        <f t="shared" si="593"/>
        <v>0</v>
      </c>
      <c r="IN549">
        <f t="shared" si="573"/>
        <v>404.01000000000005</v>
      </c>
      <c r="KT549">
        <v>547</v>
      </c>
      <c r="KU549">
        <v>1764.5901960784313</v>
      </c>
      <c r="KV549">
        <f t="shared" si="594"/>
        <v>1.145370734494781</v>
      </c>
      <c r="KW549">
        <f t="shared" si="595"/>
        <v>1743.224555637172</v>
      </c>
      <c r="KX549">
        <f t="shared" si="574"/>
        <v>456.49059146517499</v>
      </c>
      <c r="LC549">
        <v>547</v>
      </c>
      <c r="LD549">
        <v>13</v>
      </c>
      <c r="LE549">
        <f t="shared" si="596"/>
        <v>0.58555581332099793</v>
      </c>
      <c r="LF549">
        <f t="shared" si="597"/>
        <v>0</v>
      </c>
      <c r="LG549">
        <f t="shared" si="575"/>
        <v>169</v>
      </c>
      <c r="LP549">
        <f t="shared" si="576"/>
        <v>0</v>
      </c>
      <c r="LY549">
        <f t="shared" si="577"/>
        <v>0</v>
      </c>
      <c r="MH549">
        <f t="shared" si="578"/>
        <v>0</v>
      </c>
      <c r="MQ549">
        <f t="shared" si="579"/>
        <v>0</v>
      </c>
      <c r="MZ549">
        <f t="shared" si="580"/>
        <v>0</v>
      </c>
      <c r="NI549">
        <f t="shared" si="581"/>
        <v>0</v>
      </c>
      <c r="NR549">
        <f t="shared" si="582"/>
        <v>0</v>
      </c>
      <c r="OA549">
        <f t="shared" si="583"/>
        <v>0</v>
      </c>
      <c r="OF549">
        <v>547</v>
      </c>
      <c r="OG549">
        <f>136-(136)</f>
        <v>0</v>
      </c>
      <c r="OH549">
        <f t="shared" si="598"/>
        <v>0.70188040304781218</v>
      </c>
      <c r="OI549">
        <f t="shared" si="599"/>
        <v>0</v>
      </c>
      <c r="OJ549">
        <f t="shared" si="584"/>
        <v>0</v>
      </c>
      <c r="OO549">
        <v>547</v>
      </c>
      <c r="OP549">
        <v>0</v>
      </c>
      <c r="OQ549">
        <f t="shared" si="600"/>
        <v>0.72509176628099692</v>
      </c>
      <c r="OR549">
        <f t="shared" si="601"/>
        <v>0</v>
      </c>
      <c r="OS549">
        <f t="shared" si="585"/>
        <v>0</v>
      </c>
      <c r="PB549">
        <f t="shared" si="586"/>
        <v>0</v>
      </c>
      <c r="PK549">
        <f t="shared" si="587"/>
        <v>0</v>
      </c>
      <c r="QC549">
        <f t="shared" si="588"/>
        <v>0</v>
      </c>
      <c r="QL549">
        <f t="shared" si="589"/>
        <v>0</v>
      </c>
    </row>
    <row r="550" spans="235:454" x14ac:dyDescent="0.25">
      <c r="IA550">
        <v>548</v>
      </c>
      <c r="IB550">
        <v>4</v>
      </c>
      <c r="IC550">
        <f t="shared" si="590"/>
        <v>0.8405577113024908</v>
      </c>
      <c r="ID550">
        <f t="shared" si="591"/>
        <v>0</v>
      </c>
      <c r="IE550">
        <f t="shared" si="572"/>
        <v>16</v>
      </c>
      <c r="IJ550">
        <v>548</v>
      </c>
      <c r="IK550">
        <v>-4.1000000000000085</v>
      </c>
      <c r="IL550">
        <f t="shared" si="592"/>
        <v>0.76335076057482654</v>
      </c>
      <c r="IM550">
        <f t="shared" si="593"/>
        <v>0</v>
      </c>
      <c r="IN550">
        <f t="shared" si="573"/>
        <v>16.81000000000007</v>
      </c>
      <c r="KT550">
        <v>548</v>
      </c>
      <c r="KU550">
        <v>1764.5901960784313</v>
      </c>
      <c r="KV550">
        <f t="shared" si="594"/>
        <v>1.147464648086179</v>
      </c>
      <c r="KW550">
        <f t="shared" si="595"/>
        <v>1768.3338845718667</v>
      </c>
      <c r="KX550">
        <f t="shared" si="574"/>
        <v>14.015203535881039</v>
      </c>
      <c r="LC550">
        <v>548</v>
      </c>
      <c r="LD550">
        <v>13</v>
      </c>
      <c r="LE550">
        <f t="shared" si="596"/>
        <v>0.58662629926856824</v>
      </c>
      <c r="LF550">
        <f t="shared" si="597"/>
        <v>0</v>
      </c>
      <c r="LG550">
        <f t="shared" si="575"/>
        <v>169</v>
      </c>
      <c r="LP550">
        <f t="shared" si="576"/>
        <v>0</v>
      </c>
      <c r="LY550">
        <f t="shared" si="577"/>
        <v>0</v>
      </c>
      <c r="MH550">
        <f t="shared" si="578"/>
        <v>0</v>
      </c>
      <c r="MQ550">
        <f t="shared" si="579"/>
        <v>0</v>
      </c>
      <c r="MZ550">
        <f t="shared" si="580"/>
        <v>0</v>
      </c>
      <c r="NI550">
        <f t="shared" si="581"/>
        <v>0</v>
      </c>
      <c r="NR550">
        <f t="shared" si="582"/>
        <v>0</v>
      </c>
      <c r="OA550">
        <f t="shared" si="583"/>
        <v>0</v>
      </c>
      <c r="OF550">
        <v>548</v>
      </c>
      <c r="OG550">
        <f>128-(136)</f>
        <v>-8</v>
      </c>
      <c r="OH550">
        <f t="shared" si="598"/>
        <v>0.70316354820877713</v>
      </c>
      <c r="OI550">
        <f t="shared" si="599"/>
        <v>0</v>
      </c>
      <c r="OJ550">
        <f t="shared" si="584"/>
        <v>64</v>
      </c>
      <c r="OO550">
        <v>548</v>
      </c>
      <c r="OP550">
        <v>0</v>
      </c>
      <c r="OQ550">
        <f t="shared" si="600"/>
        <v>0.72641734537840286</v>
      </c>
      <c r="OR550">
        <f t="shared" si="601"/>
        <v>0</v>
      </c>
      <c r="OS550">
        <f t="shared" si="585"/>
        <v>0</v>
      </c>
      <c r="PB550">
        <f t="shared" si="586"/>
        <v>0</v>
      </c>
      <c r="PK550">
        <f t="shared" si="587"/>
        <v>0</v>
      </c>
      <c r="QC550">
        <f t="shared" si="588"/>
        <v>0</v>
      </c>
      <c r="QL550">
        <f t="shared" si="589"/>
        <v>0</v>
      </c>
    </row>
    <row r="551" spans="235:454" x14ac:dyDescent="0.25">
      <c r="IA551">
        <v>549</v>
      </c>
      <c r="IB551">
        <v>0</v>
      </c>
      <c r="IC551">
        <f t="shared" si="590"/>
        <v>0.84209157573917415</v>
      </c>
      <c r="ID551">
        <f t="shared" si="591"/>
        <v>0</v>
      </c>
      <c r="IE551">
        <f t="shared" si="572"/>
        <v>0</v>
      </c>
      <c r="IJ551">
        <v>549</v>
      </c>
      <c r="IK551">
        <v>-4.1000000000000085</v>
      </c>
      <c r="IL551">
        <f t="shared" si="592"/>
        <v>0.76474373641529159</v>
      </c>
      <c r="IM551">
        <f t="shared" si="593"/>
        <v>0</v>
      </c>
      <c r="IN551">
        <f t="shared" si="573"/>
        <v>16.81000000000007</v>
      </c>
      <c r="KT551">
        <v>549</v>
      </c>
      <c r="KU551">
        <v>1774.5901960784313</v>
      </c>
      <c r="KV551">
        <f t="shared" si="594"/>
        <v>1.1495585616775772</v>
      </c>
      <c r="KW551">
        <f t="shared" si="595"/>
        <v>1793.4432135065617</v>
      </c>
      <c r="KX551">
        <f t="shared" si="574"/>
        <v>355.43626614539022</v>
      </c>
      <c r="LC551">
        <v>549</v>
      </c>
      <c r="LD551">
        <v>16</v>
      </c>
      <c r="LE551">
        <f t="shared" si="596"/>
        <v>0.58769678521613866</v>
      </c>
      <c r="LF551">
        <f t="shared" si="597"/>
        <v>0</v>
      </c>
      <c r="LG551">
        <f t="shared" si="575"/>
        <v>256</v>
      </c>
      <c r="LP551">
        <f t="shared" si="576"/>
        <v>0</v>
      </c>
      <c r="LY551">
        <f t="shared" si="577"/>
        <v>0</v>
      </c>
      <c r="MH551">
        <f t="shared" si="578"/>
        <v>0</v>
      </c>
      <c r="MQ551">
        <f t="shared" si="579"/>
        <v>0</v>
      </c>
      <c r="MZ551">
        <f t="shared" si="580"/>
        <v>0</v>
      </c>
      <c r="NI551">
        <f t="shared" si="581"/>
        <v>0</v>
      </c>
      <c r="NR551">
        <f t="shared" si="582"/>
        <v>0</v>
      </c>
      <c r="OA551">
        <f t="shared" si="583"/>
        <v>0</v>
      </c>
      <c r="OF551">
        <v>549</v>
      </c>
      <c r="OG551">
        <f>124-(136)</f>
        <v>-12</v>
      </c>
      <c r="OH551">
        <f t="shared" si="598"/>
        <v>0.70444669336974208</v>
      </c>
      <c r="OI551">
        <f t="shared" si="599"/>
        <v>0</v>
      </c>
      <c r="OJ551">
        <f t="shared" si="584"/>
        <v>144</v>
      </c>
      <c r="OO551">
        <v>549</v>
      </c>
      <c r="OP551">
        <v>0</v>
      </c>
      <c r="OQ551">
        <f t="shared" si="600"/>
        <v>0.72774292447580868</v>
      </c>
      <c r="OR551">
        <f t="shared" si="601"/>
        <v>0</v>
      </c>
      <c r="OS551">
        <f t="shared" si="585"/>
        <v>0</v>
      </c>
      <c r="PB551">
        <f t="shared" si="586"/>
        <v>0</v>
      </c>
      <c r="PK551">
        <f t="shared" si="587"/>
        <v>0</v>
      </c>
      <c r="QC551">
        <f t="shared" si="588"/>
        <v>0</v>
      </c>
      <c r="QL551">
        <f t="shared" si="589"/>
        <v>0</v>
      </c>
    </row>
    <row r="552" spans="235:454" x14ac:dyDescent="0.25">
      <c r="IA552">
        <v>550</v>
      </c>
      <c r="IB552">
        <v>4</v>
      </c>
      <c r="IC552">
        <f t="shared" si="590"/>
        <v>0.8436254401758575</v>
      </c>
      <c r="ID552">
        <f t="shared" si="591"/>
        <v>0</v>
      </c>
      <c r="IE552">
        <f t="shared" si="572"/>
        <v>16</v>
      </c>
      <c r="IJ552">
        <v>550</v>
      </c>
      <c r="IK552">
        <v>4</v>
      </c>
      <c r="IL552">
        <f t="shared" si="592"/>
        <v>0.76613671225575652</v>
      </c>
      <c r="IM552">
        <f t="shared" si="593"/>
        <v>0</v>
      </c>
      <c r="IN552">
        <f t="shared" si="573"/>
        <v>16</v>
      </c>
      <c r="KT552">
        <v>550</v>
      </c>
      <c r="KU552">
        <v>1794.5901960784313</v>
      </c>
      <c r="KV552">
        <f t="shared" si="594"/>
        <v>1.1516524752689754</v>
      </c>
      <c r="KW552">
        <f t="shared" si="595"/>
        <v>1818.5525424412567</v>
      </c>
      <c r="KX552">
        <f t="shared" si="574"/>
        <v>574.19404321201307</v>
      </c>
      <c r="LC552">
        <v>550</v>
      </c>
      <c r="LD552">
        <v>16</v>
      </c>
      <c r="LE552">
        <f t="shared" si="596"/>
        <v>0.58876727116370908</v>
      </c>
      <c r="LF552">
        <f t="shared" si="597"/>
        <v>0</v>
      </c>
      <c r="LG552">
        <f t="shared" si="575"/>
        <v>256</v>
      </c>
      <c r="LP552">
        <f t="shared" si="576"/>
        <v>0</v>
      </c>
      <c r="LY552">
        <f t="shared" si="577"/>
        <v>0</v>
      </c>
      <c r="MH552">
        <f t="shared" si="578"/>
        <v>0</v>
      </c>
      <c r="MQ552">
        <f t="shared" si="579"/>
        <v>0</v>
      </c>
      <c r="MZ552">
        <f t="shared" si="580"/>
        <v>0</v>
      </c>
      <c r="NI552">
        <f t="shared" si="581"/>
        <v>0</v>
      </c>
      <c r="NR552">
        <f t="shared" si="582"/>
        <v>0</v>
      </c>
      <c r="OA552">
        <f t="shared" si="583"/>
        <v>0</v>
      </c>
      <c r="OF552">
        <v>550</v>
      </c>
      <c r="OG552">
        <f>128-(136)</f>
        <v>-8</v>
      </c>
      <c r="OH552">
        <f t="shared" si="598"/>
        <v>0.70572983853070703</v>
      </c>
      <c r="OI552">
        <f t="shared" si="599"/>
        <v>0</v>
      </c>
      <c r="OJ552">
        <f t="shared" si="584"/>
        <v>64</v>
      </c>
      <c r="OO552">
        <v>550</v>
      </c>
      <c r="OP552">
        <v>0</v>
      </c>
      <c r="OQ552">
        <f t="shared" si="600"/>
        <v>0.72906850357321451</v>
      </c>
      <c r="OR552">
        <f t="shared" si="601"/>
        <v>0</v>
      </c>
      <c r="OS552">
        <f t="shared" si="585"/>
        <v>0</v>
      </c>
      <c r="PB552">
        <f t="shared" si="586"/>
        <v>0</v>
      </c>
      <c r="PK552">
        <f t="shared" si="587"/>
        <v>0</v>
      </c>
      <c r="QC552">
        <f t="shared" si="588"/>
        <v>0</v>
      </c>
      <c r="QL552">
        <f t="shared" si="589"/>
        <v>0</v>
      </c>
    </row>
    <row r="553" spans="235:454" x14ac:dyDescent="0.25">
      <c r="IA553">
        <v>551</v>
      </c>
      <c r="IB553">
        <v>4</v>
      </c>
      <c r="IC553">
        <f t="shared" si="590"/>
        <v>0.84515930461254085</v>
      </c>
      <c r="ID553">
        <f t="shared" si="591"/>
        <v>0</v>
      </c>
      <c r="IE553">
        <f t="shared" si="572"/>
        <v>16</v>
      </c>
      <c r="IJ553">
        <v>551</v>
      </c>
      <c r="IK553">
        <v>20</v>
      </c>
      <c r="IL553">
        <f t="shared" si="592"/>
        <v>0.76752968809622157</v>
      </c>
      <c r="IM553">
        <f t="shared" si="593"/>
        <v>0</v>
      </c>
      <c r="IN553">
        <f t="shared" si="573"/>
        <v>400</v>
      </c>
      <c r="KT553">
        <v>551</v>
      </c>
      <c r="KU553">
        <v>1844.5901960784313</v>
      </c>
      <c r="KV553">
        <f t="shared" si="594"/>
        <v>1.1537463888603734</v>
      </c>
      <c r="KW553">
        <f t="shared" si="595"/>
        <v>1843.6618713759515</v>
      </c>
      <c r="KX553">
        <f t="shared" si="574"/>
        <v>0.86178675323423315</v>
      </c>
      <c r="LC553">
        <v>551</v>
      </c>
      <c r="LD553">
        <v>16</v>
      </c>
      <c r="LE553">
        <f t="shared" si="596"/>
        <v>0.58983775711127939</v>
      </c>
      <c r="LF553">
        <f t="shared" si="597"/>
        <v>0</v>
      </c>
      <c r="LG553">
        <f t="shared" si="575"/>
        <v>256</v>
      </c>
      <c r="LP553">
        <f t="shared" si="576"/>
        <v>0</v>
      </c>
      <c r="LY553">
        <f t="shared" si="577"/>
        <v>0</v>
      </c>
      <c r="MH553">
        <f t="shared" si="578"/>
        <v>0</v>
      </c>
      <c r="MQ553">
        <f t="shared" si="579"/>
        <v>0</v>
      </c>
      <c r="MZ553">
        <f t="shared" si="580"/>
        <v>0</v>
      </c>
      <c r="NI553">
        <f t="shared" si="581"/>
        <v>0</v>
      </c>
      <c r="NR553">
        <f t="shared" si="582"/>
        <v>0</v>
      </c>
      <c r="OA553">
        <f t="shared" si="583"/>
        <v>0</v>
      </c>
      <c r="OF553">
        <v>551</v>
      </c>
      <c r="OG553">
        <f>128-(136)</f>
        <v>-8</v>
      </c>
      <c r="OH553">
        <f t="shared" si="598"/>
        <v>0.70701298369167187</v>
      </c>
      <c r="OI553">
        <f t="shared" si="599"/>
        <v>0</v>
      </c>
      <c r="OJ553">
        <f t="shared" si="584"/>
        <v>64</v>
      </c>
      <c r="OO553">
        <v>551</v>
      </c>
      <c r="OP553">
        <v>0</v>
      </c>
      <c r="OQ553">
        <f t="shared" si="600"/>
        <v>0.73039408267062034</v>
      </c>
      <c r="OR553">
        <f t="shared" si="601"/>
        <v>0</v>
      </c>
      <c r="OS553">
        <f t="shared" si="585"/>
        <v>0</v>
      </c>
      <c r="PB553">
        <f t="shared" si="586"/>
        <v>0</v>
      </c>
      <c r="PK553">
        <f t="shared" si="587"/>
        <v>0</v>
      </c>
      <c r="QC553">
        <f t="shared" si="588"/>
        <v>0</v>
      </c>
      <c r="QL553">
        <f t="shared" si="589"/>
        <v>0</v>
      </c>
    </row>
    <row r="554" spans="235:454" x14ac:dyDescent="0.25">
      <c r="IA554">
        <v>552</v>
      </c>
      <c r="IB554">
        <v>0</v>
      </c>
      <c r="IC554">
        <f t="shared" si="590"/>
        <v>0.84669316904922431</v>
      </c>
      <c r="ID554">
        <f t="shared" si="591"/>
        <v>0</v>
      </c>
      <c r="IE554">
        <f t="shared" si="572"/>
        <v>0</v>
      </c>
      <c r="IJ554">
        <v>552</v>
      </c>
      <c r="IK554">
        <v>67.8</v>
      </c>
      <c r="IL554">
        <f t="shared" si="592"/>
        <v>0.76892266393668662</v>
      </c>
      <c r="IM554">
        <f t="shared" si="593"/>
        <v>0</v>
      </c>
      <c r="IN554">
        <f t="shared" si="573"/>
        <v>4596.8399999999992</v>
      </c>
      <c r="KT554">
        <v>552</v>
      </c>
      <c r="KU554">
        <v>1844.5901960784313</v>
      </c>
      <c r="KV554">
        <f t="shared" si="594"/>
        <v>1.1558403024517716</v>
      </c>
      <c r="KW554">
        <f t="shared" si="595"/>
        <v>1868.7712003106465</v>
      </c>
      <c r="KX554">
        <f t="shared" si="574"/>
        <v>584.72096567840811</v>
      </c>
      <c r="LC554">
        <v>552</v>
      </c>
      <c r="LD554">
        <v>16</v>
      </c>
      <c r="LE554">
        <f t="shared" si="596"/>
        <v>0.59090824305884981</v>
      </c>
      <c r="LF554">
        <f t="shared" si="597"/>
        <v>0</v>
      </c>
      <c r="LG554">
        <f t="shared" si="575"/>
        <v>256</v>
      </c>
      <c r="LP554">
        <f t="shared" si="576"/>
        <v>0</v>
      </c>
      <c r="LY554">
        <f t="shared" si="577"/>
        <v>0</v>
      </c>
      <c r="MH554">
        <f t="shared" si="578"/>
        <v>0</v>
      </c>
      <c r="MQ554">
        <f t="shared" si="579"/>
        <v>0</v>
      </c>
      <c r="MZ554">
        <f t="shared" si="580"/>
        <v>0</v>
      </c>
      <c r="NI554">
        <f t="shared" si="581"/>
        <v>0</v>
      </c>
      <c r="NR554">
        <f t="shared" si="582"/>
        <v>0</v>
      </c>
      <c r="OA554">
        <f t="shared" si="583"/>
        <v>0</v>
      </c>
      <c r="OF554">
        <v>552</v>
      </c>
      <c r="OG554">
        <f>128-(136)</f>
        <v>-8</v>
      </c>
      <c r="OH554">
        <f t="shared" si="598"/>
        <v>0.70829612885263682</v>
      </c>
      <c r="OI554">
        <f t="shared" si="599"/>
        <v>0</v>
      </c>
      <c r="OJ554">
        <f t="shared" si="584"/>
        <v>64</v>
      </c>
      <c r="OO554">
        <v>552</v>
      </c>
      <c r="OP554">
        <v>0</v>
      </c>
      <c r="OQ554">
        <f t="shared" si="600"/>
        <v>0.73171966176802616</v>
      </c>
      <c r="OR554">
        <f t="shared" si="601"/>
        <v>0</v>
      </c>
      <c r="OS554">
        <f t="shared" si="585"/>
        <v>0</v>
      </c>
      <c r="PB554">
        <f t="shared" si="586"/>
        <v>0</v>
      </c>
      <c r="PK554">
        <f t="shared" si="587"/>
        <v>0</v>
      </c>
      <c r="QC554">
        <f t="shared" si="588"/>
        <v>0</v>
      </c>
      <c r="QL554">
        <f t="shared" si="589"/>
        <v>0</v>
      </c>
    </row>
    <row r="555" spans="235:454" x14ac:dyDescent="0.25">
      <c r="IA555">
        <v>553</v>
      </c>
      <c r="IB555">
        <v>4</v>
      </c>
      <c r="IC555">
        <f t="shared" si="590"/>
        <v>0.84822703348590767</v>
      </c>
      <c r="ID555">
        <f t="shared" si="591"/>
        <v>0</v>
      </c>
      <c r="IE555">
        <f t="shared" si="572"/>
        <v>16</v>
      </c>
      <c r="IJ555">
        <v>553</v>
      </c>
      <c r="IK555">
        <v>-8.1000000000000085</v>
      </c>
      <c r="IL555">
        <f t="shared" si="592"/>
        <v>0.77031563977715156</v>
      </c>
      <c r="IM555">
        <f t="shared" si="593"/>
        <v>0</v>
      </c>
      <c r="IN555">
        <f t="shared" si="573"/>
        <v>65.610000000000142</v>
      </c>
      <c r="KT555">
        <v>553</v>
      </c>
      <c r="KU555">
        <v>1864.5901960784313</v>
      </c>
      <c r="KV555">
        <f t="shared" si="594"/>
        <v>1.1579342160431698</v>
      </c>
      <c r="KW555">
        <f t="shared" si="595"/>
        <v>1893.8805292453412</v>
      </c>
      <c r="KX555">
        <f t="shared" si="574"/>
        <v>857.92361702858398</v>
      </c>
      <c r="LC555">
        <v>553</v>
      </c>
      <c r="LD555">
        <v>8</v>
      </c>
      <c r="LE555">
        <f t="shared" si="596"/>
        <v>0.59197872900642023</v>
      </c>
      <c r="LF555">
        <f t="shared" si="597"/>
        <v>0</v>
      </c>
      <c r="LG555">
        <f t="shared" si="575"/>
        <v>64</v>
      </c>
      <c r="LP555">
        <f t="shared" si="576"/>
        <v>0</v>
      </c>
      <c r="LY555">
        <f t="shared" si="577"/>
        <v>0</v>
      </c>
      <c r="MH555">
        <f t="shared" si="578"/>
        <v>0</v>
      </c>
      <c r="MQ555">
        <f t="shared" si="579"/>
        <v>0</v>
      </c>
      <c r="MZ555">
        <f t="shared" si="580"/>
        <v>0</v>
      </c>
      <c r="NI555">
        <f t="shared" si="581"/>
        <v>0</v>
      </c>
      <c r="NR555">
        <f t="shared" si="582"/>
        <v>0</v>
      </c>
      <c r="OA555">
        <f t="shared" si="583"/>
        <v>0</v>
      </c>
      <c r="OF555">
        <v>553</v>
      </c>
      <c r="OG555">
        <f>124-(136)</f>
        <v>-12</v>
      </c>
      <c r="OH555">
        <f t="shared" si="598"/>
        <v>0.70957927401360177</v>
      </c>
      <c r="OI555">
        <f t="shared" si="599"/>
        <v>0</v>
      </c>
      <c r="OJ555">
        <f t="shared" si="584"/>
        <v>144</v>
      </c>
      <c r="OO555">
        <v>553</v>
      </c>
      <c r="OP555">
        <v>0</v>
      </c>
      <c r="OQ555">
        <f t="shared" si="600"/>
        <v>0.73304524086543199</v>
      </c>
      <c r="OR555">
        <f t="shared" si="601"/>
        <v>0</v>
      </c>
      <c r="OS555">
        <f t="shared" si="585"/>
        <v>0</v>
      </c>
      <c r="PB555">
        <f t="shared" si="586"/>
        <v>0</v>
      </c>
      <c r="PK555">
        <f t="shared" si="587"/>
        <v>0</v>
      </c>
      <c r="QC555">
        <f t="shared" si="588"/>
        <v>0</v>
      </c>
      <c r="QL555">
        <f t="shared" si="589"/>
        <v>0</v>
      </c>
    </row>
    <row r="556" spans="235:454" x14ac:dyDescent="0.25">
      <c r="IA556">
        <v>554</v>
      </c>
      <c r="IB556">
        <v>4</v>
      </c>
      <c r="IC556">
        <f t="shared" si="590"/>
        <v>0.84976089792259102</v>
      </c>
      <c r="ID556">
        <f t="shared" si="591"/>
        <v>0</v>
      </c>
      <c r="IE556">
        <f t="shared" si="572"/>
        <v>16</v>
      </c>
      <c r="IJ556">
        <v>554</v>
      </c>
      <c r="IK556">
        <v>55.8</v>
      </c>
      <c r="IL556">
        <f t="shared" si="592"/>
        <v>0.77170861561761661</v>
      </c>
      <c r="IM556">
        <f t="shared" si="593"/>
        <v>0</v>
      </c>
      <c r="IN556">
        <f t="shared" si="573"/>
        <v>3113.64</v>
      </c>
      <c r="KT556">
        <v>554</v>
      </c>
      <c r="KU556">
        <v>1914.5901960784313</v>
      </c>
      <c r="KV556">
        <f t="shared" si="594"/>
        <v>1.1600281296345678</v>
      </c>
      <c r="KW556">
        <f t="shared" si="595"/>
        <v>1918.9898581800362</v>
      </c>
      <c r="KX556">
        <f t="shared" si="574"/>
        <v>19.3570266082986</v>
      </c>
      <c r="LC556">
        <v>554</v>
      </c>
      <c r="LD556">
        <v>8</v>
      </c>
      <c r="LE556">
        <f t="shared" si="596"/>
        <v>0.59304921495399054</v>
      </c>
      <c r="LF556">
        <f t="shared" si="597"/>
        <v>0</v>
      </c>
      <c r="LG556">
        <f t="shared" si="575"/>
        <v>64</v>
      </c>
      <c r="LP556">
        <f t="shared" si="576"/>
        <v>0</v>
      </c>
      <c r="LY556">
        <f t="shared" si="577"/>
        <v>0</v>
      </c>
      <c r="MH556">
        <f t="shared" si="578"/>
        <v>0</v>
      </c>
      <c r="MQ556">
        <f t="shared" si="579"/>
        <v>0</v>
      </c>
      <c r="MZ556">
        <f t="shared" si="580"/>
        <v>0</v>
      </c>
      <c r="NI556">
        <f t="shared" si="581"/>
        <v>0</v>
      </c>
      <c r="NR556">
        <f t="shared" si="582"/>
        <v>0</v>
      </c>
      <c r="OA556">
        <f t="shared" si="583"/>
        <v>0</v>
      </c>
      <c r="OF556">
        <v>554</v>
      </c>
      <c r="OG556">
        <f>124-(136)</f>
        <v>-12</v>
      </c>
      <c r="OH556">
        <f t="shared" si="598"/>
        <v>0.71086241917456672</v>
      </c>
      <c r="OI556">
        <f t="shared" si="599"/>
        <v>0</v>
      </c>
      <c r="OJ556">
        <f t="shared" si="584"/>
        <v>144</v>
      </c>
      <c r="OO556">
        <v>554</v>
      </c>
      <c r="OP556">
        <v>0</v>
      </c>
      <c r="OQ556">
        <f t="shared" si="600"/>
        <v>0.73437081996283793</v>
      </c>
      <c r="OR556">
        <f t="shared" si="601"/>
        <v>0</v>
      </c>
      <c r="OS556">
        <f t="shared" si="585"/>
        <v>0</v>
      </c>
      <c r="PB556">
        <f t="shared" si="586"/>
        <v>0</v>
      </c>
      <c r="PK556">
        <f t="shared" si="587"/>
        <v>0</v>
      </c>
      <c r="QC556">
        <f t="shared" si="588"/>
        <v>0</v>
      </c>
      <c r="QL556">
        <f t="shared" si="589"/>
        <v>0</v>
      </c>
    </row>
    <row r="557" spans="235:454" x14ac:dyDescent="0.25">
      <c r="IA557">
        <v>555</v>
      </c>
      <c r="IB557">
        <v>4</v>
      </c>
      <c r="IC557">
        <f t="shared" si="590"/>
        <v>0.85129476235927437</v>
      </c>
      <c r="ID557">
        <f t="shared" si="591"/>
        <v>0</v>
      </c>
      <c r="IE557">
        <f t="shared" si="572"/>
        <v>16</v>
      </c>
      <c r="IJ557">
        <v>555</v>
      </c>
      <c r="IK557">
        <v>12</v>
      </c>
      <c r="IL557">
        <f t="shared" si="592"/>
        <v>0.77310159145808166</v>
      </c>
      <c r="IM557">
        <f t="shared" si="593"/>
        <v>0</v>
      </c>
      <c r="IN557">
        <f t="shared" si="573"/>
        <v>144</v>
      </c>
      <c r="KT557">
        <v>555</v>
      </c>
      <c r="KU557">
        <v>1944.5901960784313</v>
      </c>
      <c r="KV557">
        <f t="shared" si="594"/>
        <v>1.162122043225966</v>
      </c>
      <c r="KW557">
        <f t="shared" si="595"/>
        <v>1944.099187114731</v>
      </c>
      <c r="KX557">
        <f t="shared" si="574"/>
        <v>0.24108980243406597</v>
      </c>
      <c r="LC557">
        <v>555</v>
      </c>
      <c r="LD557">
        <v>41</v>
      </c>
      <c r="LE557">
        <f t="shared" si="596"/>
        <v>0.59411970090156097</v>
      </c>
      <c r="LF557">
        <f t="shared" si="597"/>
        <v>0</v>
      </c>
      <c r="LG557">
        <f t="shared" si="575"/>
        <v>1681</v>
      </c>
      <c r="LP557">
        <f t="shared" si="576"/>
        <v>0</v>
      </c>
      <c r="LY557">
        <f t="shared" si="577"/>
        <v>0</v>
      </c>
      <c r="MH557">
        <f t="shared" si="578"/>
        <v>0</v>
      </c>
      <c r="MQ557">
        <f t="shared" si="579"/>
        <v>0</v>
      </c>
      <c r="MZ557">
        <f t="shared" si="580"/>
        <v>0</v>
      </c>
      <c r="NI557">
        <f t="shared" si="581"/>
        <v>0</v>
      </c>
      <c r="NR557">
        <f t="shared" si="582"/>
        <v>0</v>
      </c>
      <c r="OA557">
        <f t="shared" si="583"/>
        <v>0</v>
      </c>
      <c r="OF557">
        <v>555</v>
      </c>
      <c r="OG557">
        <f>152-(136)</f>
        <v>16</v>
      </c>
      <c r="OH557">
        <f t="shared" si="598"/>
        <v>0.71214556433553156</v>
      </c>
      <c r="OI557">
        <f t="shared" si="599"/>
        <v>0</v>
      </c>
      <c r="OJ557">
        <f t="shared" si="584"/>
        <v>256</v>
      </c>
      <c r="OO557">
        <v>555</v>
      </c>
      <c r="OP557">
        <v>0</v>
      </c>
      <c r="OQ557">
        <f t="shared" si="600"/>
        <v>0.73569639906024376</v>
      </c>
      <c r="OR557">
        <f t="shared" si="601"/>
        <v>0</v>
      </c>
      <c r="OS557">
        <f t="shared" si="585"/>
        <v>0</v>
      </c>
      <c r="PB557">
        <f t="shared" si="586"/>
        <v>0</v>
      </c>
      <c r="PK557">
        <f t="shared" si="587"/>
        <v>0</v>
      </c>
      <c r="QC557">
        <f t="shared" si="588"/>
        <v>0</v>
      </c>
      <c r="QL557">
        <f t="shared" si="589"/>
        <v>0</v>
      </c>
    </row>
    <row r="558" spans="235:454" x14ac:dyDescent="0.25">
      <c r="IA558">
        <v>556</v>
      </c>
      <c r="IB558">
        <v>0</v>
      </c>
      <c r="IC558">
        <f t="shared" si="590"/>
        <v>0.85282862679595783</v>
      </c>
      <c r="ID558">
        <f t="shared" si="591"/>
        <v>0</v>
      </c>
      <c r="IE558">
        <f t="shared" si="572"/>
        <v>0</v>
      </c>
      <c r="IJ558">
        <v>556</v>
      </c>
      <c r="IK558">
        <v>-4.1000000000000085</v>
      </c>
      <c r="IL558">
        <f t="shared" si="592"/>
        <v>0.7744945672985466</v>
      </c>
      <c r="IM558">
        <f t="shared" si="593"/>
        <v>0</v>
      </c>
      <c r="IN558">
        <f t="shared" si="573"/>
        <v>16.81000000000007</v>
      </c>
      <c r="KT558">
        <v>556</v>
      </c>
      <c r="KU558">
        <v>1944.5901960784313</v>
      </c>
      <c r="KV558">
        <f t="shared" si="594"/>
        <v>1.1642159568173642</v>
      </c>
      <c r="KW558">
        <f t="shared" si="595"/>
        <v>1969.208516049426</v>
      </c>
      <c r="KX558">
        <f t="shared" si="574"/>
        <v>606.06167819427458</v>
      </c>
      <c r="LC558">
        <v>556</v>
      </c>
      <c r="LD558">
        <v>24</v>
      </c>
      <c r="LE558">
        <f t="shared" si="596"/>
        <v>0.59519018684913139</v>
      </c>
      <c r="LF558">
        <f t="shared" si="597"/>
        <v>0</v>
      </c>
      <c r="LG558">
        <f t="shared" si="575"/>
        <v>576</v>
      </c>
      <c r="LP558">
        <f t="shared" si="576"/>
        <v>0</v>
      </c>
      <c r="LY558">
        <f t="shared" si="577"/>
        <v>0</v>
      </c>
      <c r="MH558">
        <f t="shared" si="578"/>
        <v>0</v>
      </c>
      <c r="MQ558">
        <f t="shared" si="579"/>
        <v>0</v>
      </c>
      <c r="MZ558">
        <f t="shared" si="580"/>
        <v>0</v>
      </c>
      <c r="NI558">
        <f t="shared" si="581"/>
        <v>0</v>
      </c>
      <c r="NR558">
        <f t="shared" si="582"/>
        <v>0</v>
      </c>
      <c r="OA558">
        <f t="shared" si="583"/>
        <v>0</v>
      </c>
      <c r="OF558">
        <v>556</v>
      </c>
      <c r="OG558">
        <f>136-(136)</f>
        <v>0</v>
      </c>
      <c r="OH558">
        <f t="shared" si="598"/>
        <v>0.7134287094964965</v>
      </c>
      <c r="OI558">
        <f t="shared" si="599"/>
        <v>0</v>
      </c>
      <c r="OJ558">
        <f t="shared" si="584"/>
        <v>0</v>
      </c>
      <c r="OO558">
        <v>556</v>
      </c>
      <c r="OP558">
        <v>0</v>
      </c>
      <c r="OQ558">
        <f t="shared" si="600"/>
        <v>0.73702197815764958</v>
      </c>
      <c r="OR558">
        <f t="shared" si="601"/>
        <v>0</v>
      </c>
      <c r="OS558">
        <f t="shared" si="585"/>
        <v>0</v>
      </c>
      <c r="PB558">
        <f t="shared" si="586"/>
        <v>0</v>
      </c>
      <c r="PK558">
        <f t="shared" si="587"/>
        <v>0</v>
      </c>
      <c r="QC558">
        <f t="shared" si="588"/>
        <v>0</v>
      </c>
      <c r="QL558">
        <f t="shared" si="589"/>
        <v>0</v>
      </c>
    </row>
    <row r="559" spans="235:454" x14ac:dyDescent="0.25">
      <c r="IA559">
        <v>557</v>
      </c>
      <c r="IB559">
        <v>4</v>
      </c>
      <c r="IC559">
        <f t="shared" si="590"/>
        <v>0.85436249123264119</v>
      </c>
      <c r="ID559">
        <f t="shared" si="591"/>
        <v>0</v>
      </c>
      <c r="IE559">
        <f t="shared" si="572"/>
        <v>16</v>
      </c>
      <c r="IJ559">
        <v>557</v>
      </c>
      <c r="IK559">
        <v>71.8</v>
      </c>
      <c r="IL559">
        <f t="shared" si="592"/>
        <v>0.77588754313901165</v>
      </c>
      <c r="IM559">
        <f t="shared" si="593"/>
        <v>0</v>
      </c>
      <c r="IN559">
        <f t="shared" si="573"/>
        <v>5155.24</v>
      </c>
      <c r="KT559">
        <v>557</v>
      </c>
      <c r="KU559">
        <v>1924.5901960784313</v>
      </c>
      <c r="KV559">
        <f t="shared" si="594"/>
        <v>1.1663098704087622</v>
      </c>
      <c r="KW559">
        <f t="shared" si="595"/>
        <v>1994.3178449841209</v>
      </c>
      <c r="KX559">
        <f t="shared" si="574"/>
        <v>4861.9450219151231</v>
      </c>
      <c r="LC559">
        <v>557</v>
      </c>
      <c r="LD559">
        <v>8</v>
      </c>
      <c r="LE559">
        <f t="shared" si="596"/>
        <v>0.5962606727967017</v>
      </c>
      <c r="LF559">
        <f t="shared" si="597"/>
        <v>0</v>
      </c>
      <c r="LG559">
        <f t="shared" si="575"/>
        <v>64</v>
      </c>
      <c r="LP559">
        <f t="shared" si="576"/>
        <v>0</v>
      </c>
      <c r="LY559">
        <f t="shared" si="577"/>
        <v>0</v>
      </c>
      <c r="MH559">
        <f t="shared" si="578"/>
        <v>0</v>
      </c>
      <c r="MQ559">
        <f t="shared" si="579"/>
        <v>0</v>
      </c>
      <c r="MZ559">
        <f t="shared" si="580"/>
        <v>0</v>
      </c>
      <c r="NI559">
        <f t="shared" si="581"/>
        <v>0</v>
      </c>
      <c r="NR559">
        <f t="shared" si="582"/>
        <v>0</v>
      </c>
      <c r="OA559">
        <f t="shared" si="583"/>
        <v>0</v>
      </c>
      <c r="OF559">
        <v>557</v>
      </c>
      <c r="OG559">
        <f>120-(136)</f>
        <v>-16</v>
      </c>
      <c r="OH559">
        <f t="shared" si="598"/>
        <v>0.71471185465746145</v>
      </c>
      <c r="OI559">
        <f t="shared" si="599"/>
        <v>0</v>
      </c>
      <c r="OJ559">
        <f t="shared" si="584"/>
        <v>256</v>
      </c>
      <c r="OO559">
        <v>557</v>
      </c>
      <c r="OP559">
        <v>0</v>
      </c>
      <c r="OQ559">
        <f t="shared" si="600"/>
        <v>0.73834755725505541</v>
      </c>
      <c r="OR559">
        <f t="shared" si="601"/>
        <v>0</v>
      </c>
      <c r="OS559">
        <f t="shared" si="585"/>
        <v>0</v>
      </c>
      <c r="PB559">
        <f t="shared" si="586"/>
        <v>0</v>
      </c>
      <c r="PK559">
        <f t="shared" si="587"/>
        <v>0</v>
      </c>
      <c r="QC559">
        <f t="shared" si="588"/>
        <v>0</v>
      </c>
      <c r="QL559">
        <f t="shared" si="589"/>
        <v>0</v>
      </c>
    </row>
    <row r="560" spans="235:454" x14ac:dyDescent="0.25">
      <c r="IA560">
        <v>558</v>
      </c>
      <c r="IB560">
        <v>4</v>
      </c>
      <c r="IC560">
        <f t="shared" si="590"/>
        <v>0.85589635566932454</v>
      </c>
      <c r="ID560">
        <f t="shared" si="591"/>
        <v>0</v>
      </c>
      <c r="IE560">
        <f t="shared" si="572"/>
        <v>16</v>
      </c>
      <c r="IJ560">
        <v>558</v>
      </c>
      <c r="IK560">
        <v>-20.100000000000001</v>
      </c>
      <c r="IL560">
        <f t="shared" si="592"/>
        <v>0.7772805189794767</v>
      </c>
      <c r="IM560">
        <f t="shared" si="593"/>
        <v>0</v>
      </c>
      <c r="IN560">
        <f t="shared" si="573"/>
        <v>404.01000000000005</v>
      </c>
      <c r="KT560">
        <v>558</v>
      </c>
      <c r="KU560">
        <v>1994.5901960784313</v>
      </c>
      <c r="KV560">
        <f t="shared" si="594"/>
        <v>1.1684037840001604</v>
      </c>
      <c r="KW560">
        <f t="shared" si="595"/>
        <v>2019.4271739188157</v>
      </c>
      <c r="KX560">
        <f t="shared" si="574"/>
        <v>616.87546824374601</v>
      </c>
      <c r="LC560">
        <v>558</v>
      </c>
      <c r="LD560">
        <v>21</v>
      </c>
      <c r="LE560">
        <f t="shared" si="596"/>
        <v>0.59733115874427212</v>
      </c>
      <c r="LF560">
        <f t="shared" si="597"/>
        <v>0</v>
      </c>
      <c r="LG560">
        <f t="shared" si="575"/>
        <v>441</v>
      </c>
      <c r="LP560">
        <f t="shared" si="576"/>
        <v>0</v>
      </c>
      <c r="LY560">
        <f t="shared" si="577"/>
        <v>0</v>
      </c>
      <c r="MH560">
        <f t="shared" si="578"/>
        <v>0</v>
      </c>
      <c r="MQ560">
        <f t="shared" si="579"/>
        <v>0</v>
      </c>
      <c r="MZ560">
        <f t="shared" si="580"/>
        <v>0</v>
      </c>
      <c r="NI560">
        <f t="shared" si="581"/>
        <v>0</v>
      </c>
      <c r="NR560">
        <f t="shared" si="582"/>
        <v>0</v>
      </c>
      <c r="OA560">
        <f t="shared" si="583"/>
        <v>0</v>
      </c>
      <c r="OF560">
        <v>558</v>
      </c>
      <c r="OG560">
        <f>124-(136)</f>
        <v>-12</v>
      </c>
      <c r="OH560">
        <f t="shared" si="598"/>
        <v>0.7159949998184264</v>
      </c>
      <c r="OI560">
        <f t="shared" si="599"/>
        <v>0</v>
      </c>
      <c r="OJ560">
        <f t="shared" si="584"/>
        <v>144</v>
      </c>
      <c r="OO560">
        <v>558</v>
      </c>
      <c r="OP560">
        <v>0</v>
      </c>
      <c r="OQ560">
        <f t="shared" si="600"/>
        <v>0.73967313635246124</v>
      </c>
      <c r="OR560">
        <f t="shared" si="601"/>
        <v>0</v>
      </c>
      <c r="OS560">
        <f t="shared" si="585"/>
        <v>0</v>
      </c>
      <c r="PB560">
        <f t="shared" si="586"/>
        <v>0</v>
      </c>
      <c r="PK560">
        <f t="shared" si="587"/>
        <v>0</v>
      </c>
      <c r="QC560">
        <f t="shared" si="588"/>
        <v>0</v>
      </c>
      <c r="QL560">
        <f t="shared" si="589"/>
        <v>0</v>
      </c>
    </row>
    <row r="561" spans="235:454" x14ac:dyDescent="0.25">
      <c r="IA561">
        <v>559</v>
      </c>
      <c r="IB561">
        <v>4</v>
      </c>
      <c r="IC561">
        <f t="shared" si="590"/>
        <v>0.85743022010600789</v>
      </c>
      <c r="ID561">
        <f t="shared" si="591"/>
        <v>0</v>
      </c>
      <c r="IE561">
        <f t="shared" si="572"/>
        <v>16</v>
      </c>
      <c r="IJ561">
        <v>559</v>
      </c>
      <c r="IK561">
        <v>75.8</v>
      </c>
      <c r="IL561">
        <f t="shared" si="592"/>
        <v>0.77867349481994164</v>
      </c>
      <c r="IM561">
        <f t="shared" si="593"/>
        <v>0</v>
      </c>
      <c r="IN561">
        <f t="shared" si="573"/>
        <v>5745.6399999999994</v>
      </c>
      <c r="KT561">
        <v>559</v>
      </c>
      <c r="KU561">
        <v>1974.5901960784313</v>
      </c>
      <c r="KV561">
        <f t="shared" si="594"/>
        <v>1.1704976975915586</v>
      </c>
      <c r="KW561">
        <f t="shared" si="595"/>
        <v>2044.5365028535107</v>
      </c>
      <c r="KX561">
        <f t="shared" si="574"/>
        <v>4892.4858314735175</v>
      </c>
      <c r="LC561">
        <v>559</v>
      </c>
      <c r="LD561">
        <v>21</v>
      </c>
      <c r="LE561">
        <f t="shared" si="596"/>
        <v>0.59840164469184243</v>
      </c>
      <c r="LF561">
        <f t="shared" si="597"/>
        <v>0</v>
      </c>
      <c r="LG561">
        <f t="shared" si="575"/>
        <v>441</v>
      </c>
      <c r="LP561">
        <f t="shared" si="576"/>
        <v>0</v>
      </c>
      <c r="LY561">
        <f t="shared" si="577"/>
        <v>0</v>
      </c>
      <c r="MH561">
        <f t="shared" si="578"/>
        <v>0</v>
      </c>
      <c r="MQ561">
        <f t="shared" si="579"/>
        <v>0</v>
      </c>
      <c r="MZ561">
        <f t="shared" si="580"/>
        <v>0</v>
      </c>
      <c r="NI561">
        <f t="shared" si="581"/>
        <v>0</v>
      </c>
      <c r="NR561">
        <f t="shared" si="582"/>
        <v>0</v>
      </c>
      <c r="OA561">
        <f t="shared" si="583"/>
        <v>0</v>
      </c>
      <c r="OF561">
        <v>559</v>
      </c>
      <c r="OG561">
        <f>124-(136)</f>
        <v>-12</v>
      </c>
      <c r="OH561">
        <f t="shared" si="598"/>
        <v>0.71727814497939124</v>
      </c>
      <c r="OI561">
        <f t="shared" si="599"/>
        <v>0</v>
      </c>
      <c r="OJ561">
        <f t="shared" si="584"/>
        <v>144</v>
      </c>
      <c r="OO561">
        <v>559</v>
      </c>
      <c r="OP561">
        <v>0</v>
      </c>
      <c r="OQ561">
        <f t="shared" si="600"/>
        <v>0.74099871544986706</v>
      </c>
      <c r="OR561">
        <f t="shared" si="601"/>
        <v>0</v>
      </c>
      <c r="OS561">
        <f t="shared" si="585"/>
        <v>0</v>
      </c>
      <c r="PB561">
        <f t="shared" si="586"/>
        <v>0</v>
      </c>
      <c r="PK561">
        <f t="shared" si="587"/>
        <v>0</v>
      </c>
      <c r="QC561">
        <f t="shared" si="588"/>
        <v>0</v>
      </c>
      <c r="QL561">
        <f t="shared" si="589"/>
        <v>0</v>
      </c>
    </row>
    <row r="562" spans="235:454" x14ac:dyDescent="0.25">
      <c r="IA562">
        <v>560</v>
      </c>
      <c r="IB562">
        <v>0</v>
      </c>
      <c r="IC562">
        <f t="shared" si="590"/>
        <v>0.85896408454269124</v>
      </c>
      <c r="ID562">
        <f t="shared" si="591"/>
        <v>0</v>
      </c>
      <c r="IE562">
        <f t="shared" si="572"/>
        <v>0</v>
      </c>
      <c r="IJ562">
        <v>560</v>
      </c>
      <c r="IK562">
        <v>-16.100000000000001</v>
      </c>
      <c r="IL562">
        <f t="shared" si="592"/>
        <v>0.78006647066040669</v>
      </c>
      <c r="IM562">
        <f t="shared" si="593"/>
        <v>0</v>
      </c>
      <c r="IN562">
        <f t="shared" si="573"/>
        <v>259.21000000000004</v>
      </c>
      <c r="KT562">
        <v>560</v>
      </c>
      <c r="KU562">
        <v>2024.5901960784313</v>
      </c>
      <c r="KV562">
        <f t="shared" si="594"/>
        <v>1.1725916111829566</v>
      </c>
      <c r="KW562">
        <f t="shared" si="595"/>
        <v>2069.6458317882057</v>
      </c>
      <c r="KX562">
        <f t="shared" si="574"/>
        <v>2030.0103092118961</v>
      </c>
      <c r="LC562">
        <v>560</v>
      </c>
      <c r="LD562">
        <v>24</v>
      </c>
      <c r="LE562">
        <f t="shared" si="596"/>
        <v>0.59947213063941285</v>
      </c>
      <c r="LF562">
        <f t="shared" si="597"/>
        <v>0</v>
      </c>
      <c r="LG562">
        <f t="shared" si="575"/>
        <v>576</v>
      </c>
      <c r="LP562">
        <f t="shared" si="576"/>
        <v>0</v>
      </c>
      <c r="LY562">
        <f t="shared" si="577"/>
        <v>0</v>
      </c>
      <c r="MH562">
        <f t="shared" si="578"/>
        <v>0</v>
      </c>
      <c r="MQ562">
        <f t="shared" si="579"/>
        <v>0</v>
      </c>
      <c r="MZ562">
        <f t="shared" si="580"/>
        <v>0</v>
      </c>
      <c r="NI562">
        <f t="shared" si="581"/>
        <v>0</v>
      </c>
      <c r="NR562">
        <f t="shared" si="582"/>
        <v>0</v>
      </c>
      <c r="OA562">
        <f t="shared" si="583"/>
        <v>0</v>
      </c>
      <c r="OF562">
        <v>560</v>
      </c>
      <c r="OG562">
        <f>128-(136)</f>
        <v>-8</v>
      </c>
      <c r="OH562">
        <f t="shared" si="598"/>
        <v>0.71856129014035619</v>
      </c>
      <c r="OI562">
        <f t="shared" si="599"/>
        <v>0</v>
      </c>
      <c r="OJ562">
        <f t="shared" si="584"/>
        <v>64</v>
      </c>
      <c r="OO562">
        <v>560</v>
      </c>
      <c r="OP562">
        <v>0</v>
      </c>
      <c r="OQ562">
        <f t="shared" si="600"/>
        <v>0.74232429454727289</v>
      </c>
      <c r="OR562">
        <f t="shared" si="601"/>
        <v>0</v>
      </c>
      <c r="OS562">
        <f t="shared" si="585"/>
        <v>0</v>
      </c>
      <c r="PB562">
        <f t="shared" si="586"/>
        <v>0</v>
      </c>
      <c r="PK562">
        <f t="shared" si="587"/>
        <v>0</v>
      </c>
      <c r="QC562">
        <f t="shared" si="588"/>
        <v>0</v>
      </c>
      <c r="QL562">
        <f t="shared" si="589"/>
        <v>0</v>
      </c>
    </row>
    <row r="563" spans="235:454" x14ac:dyDescent="0.25">
      <c r="IA563">
        <v>561</v>
      </c>
      <c r="IB563">
        <v>0</v>
      </c>
      <c r="IC563">
        <f t="shared" si="590"/>
        <v>0.8604979489793747</v>
      </c>
      <c r="ID563">
        <f t="shared" si="591"/>
        <v>0</v>
      </c>
      <c r="IE563">
        <f t="shared" si="572"/>
        <v>0</v>
      </c>
      <c r="IJ563">
        <v>561</v>
      </c>
      <c r="IK563">
        <v>-4.1000000000000085</v>
      </c>
      <c r="IL563">
        <f t="shared" si="592"/>
        <v>0.78145944650087173</v>
      </c>
      <c r="IM563">
        <f t="shared" si="593"/>
        <v>0</v>
      </c>
      <c r="IN563">
        <f t="shared" si="573"/>
        <v>16.81000000000007</v>
      </c>
      <c r="KT563">
        <v>561</v>
      </c>
      <c r="KU563">
        <v>2074.5901960784313</v>
      </c>
      <c r="KV563">
        <f t="shared" si="594"/>
        <v>1.1746855247743548</v>
      </c>
      <c r="KW563">
        <f t="shared" si="595"/>
        <v>2094.7551607229007</v>
      </c>
      <c r="KX563">
        <f t="shared" si="574"/>
        <v>406.6257991126995</v>
      </c>
      <c r="LC563">
        <v>561</v>
      </c>
      <c r="LD563">
        <v>28</v>
      </c>
      <c r="LE563">
        <f t="shared" si="596"/>
        <v>0.60054261658698327</v>
      </c>
      <c r="LF563">
        <f t="shared" si="597"/>
        <v>0</v>
      </c>
      <c r="LG563">
        <f t="shared" si="575"/>
        <v>784</v>
      </c>
      <c r="LP563">
        <f t="shared" si="576"/>
        <v>0</v>
      </c>
      <c r="LY563">
        <f t="shared" si="577"/>
        <v>0</v>
      </c>
      <c r="MH563">
        <f t="shared" si="578"/>
        <v>0</v>
      </c>
      <c r="MQ563">
        <f t="shared" si="579"/>
        <v>0</v>
      </c>
      <c r="MZ563">
        <f t="shared" si="580"/>
        <v>0</v>
      </c>
      <c r="NI563">
        <f t="shared" si="581"/>
        <v>0</v>
      </c>
      <c r="NR563">
        <f t="shared" si="582"/>
        <v>0</v>
      </c>
      <c r="OA563">
        <f t="shared" si="583"/>
        <v>0</v>
      </c>
      <c r="OF563">
        <v>561</v>
      </c>
      <c r="OG563">
        <f>120-(136)</f>
        <v>-16</v>
      </c>
      <c r="OH563">
        <f t="shared" si="598"/>
        <v>0.71984443530132114</v>
      </c>
      <c r="OI563">
        <f t="shared" si="599"/>
        <v>0</v>
      </c>
      <c r="OJ563">
        <f t="shared" si="584"/>
        <v>256</v>
      </c>
      <c r="OO563">
        <v>561</v>
      </c>
      <c r="OP563">
        <v>0</v>
      </c>
      <c r="OQ563">
        <f t="shared" si="600"/>
        <v>0.74364987364467883</v>
      </c>
      <c r="OR563">
        <f t="shared" si="601"/>
        <v>0</v>
      </c>
      <c r="OS563">
        <f t="shared" si="585"/>
        <v>0</v>
      </c>
      <c r="PB563">
        <f t="shared" si="586"/>
        <v>0</v>
      </c>
      <c r="PK563">
        <f t="shared" si="587"/>
        <v>0</v>
      </c>
      <c r="QC563">
        <f t="shared" si="588"/>
        <v>0</v>
      </c>
      <c r="QL563">
        <f t="shared" si="589"/>
        <v>0</v>
      </c>
    </row>
    <row r="564" spans="235:454" x14ac:dyDescent="0.25">
      <c r="IA564">
        <v>562</v>
      </c>
      <c r="IB564">
        <v>0</v>
      </c>
      <c r="IC564">
        <f t="shared" si="590"/>
        <v>0.86203181341605806</v>
      </c>
      <c r="ID564">
        <f t="shared" si="591"/>
        <v>0</v>
      </c>
      <c r="IE564">
        <f t="shared" si="572"/>
        <v>0</v>
      </c>
      <c r="IJ564">
        <v>562</v>
      </c>
      <c r="IK564">
        <v>-4.1000000000000085</v>
      </c>
      <c r="IL564">
        <f t="shared" si="592"/>
        <v>0.78285242234133667</v>
      </c>
      <c r="IM564">
        <f t="shared" si="593"/>
        <v>0</v>
      </c>
      <c r="IN564">
        <f t="shared" si="573"/>
        <v>16.81000000000007</v>
      </c>
      <c r="KT564">
        <v>562</v>
      </c>
      <c r="KU564">
        <v>2064.5901960784313</v>
      </c>
      <c r="KV564">
        <f t="shared" si="594"/>
        <v>1.176779438365753</v>
      </c>
      <c r="KW564">
        <f t="shared" si="595"/>
        <v>2119.8644896575952</v>
      </c>
      <c r="KX564">
        <f t="shared" si="574"/>
        <v>3055.2475306755991</v>
      </c>
      <c r="LC564">
        <v>562</v>
      </c>
      <c r="LD564">
        <v>16</v>
      </c>
      <c r="LE564">
        <f t="shared" si="596"/>
        <v>0.60161310253455358</v>
      </c>
      <c r="LF564">
        <f t="shared" si="597"/>
        <v>0</v>
      </c>
      <c r="LG564">
        <f t="shared" si="575"/>
        <v>256</v>
      </c>
      <c r="LP564">
        <f t="shared" si="576"/>
        <v>0</v>
      </c>
      <c r="LY564">
        <f t="shared" si="577"/>
        <v>0</v>
      </c>
      <c r="MH564">
        <f t="shared" si="578"/>
        <v>0</v>
      </c>
      <c r="MQ564">
        <f t="shared" si="579"/>
        <v>0</v>
      </c>
      <c r="MZ564">
        <f t="shared" si="580"/>
        <v>0</v>
      </c>
      <c r="NI564">
        <f t="shared" si="581"/>
        <v>0</v>
      </c>
      <c r="NR564">
        <f t="shared" si="582"/>
        <v>0</v>
      </c>
      <c r="OA564">
        <f t="shared" si="583"/>
        <v>0</v>
      </c>
      <c r="OF564">
        <v>562</v>
      </c>
      <c r="OG564">
        <f>124-(136)</f>
        <v>-12</v>
      </c>
      <c r="OH564">
        <f t="shared" si="598"/>
        <v>0.72112758046228609</v>
      </c>
      <c r="OI564">
        <f t="shared" si="599"/>
        <v>0</v>
      </c>
      <c r="OJ564">
        <f t="shared" si="584"/>
        <v>144</v>
      </c>
      <c r="OO564">
        <v>562</v>
      </c>
      <c r="OP564">
        <v>0</v>
      </c>
      <c r="OQ564">
        <f t="shared" si="600"/>
        <v>0.74497545274208465</v>
      </c>
      <c r="OR564">
        <f t="shared" si="601"/>
        <v>0</v>
      </c>
      <c r="OS564">
        <f t="shared" si="585"/>
        <v>0</v>
      </c>
      <c r="PB564">
        <f t="shared" si="586"/>
        <v>0</v>
      </c>
      <c r="PK564">
        <f t="shared" si="587"/>
        <v>0</v>
      </c>
      <c r="QC564">
        <f t="shared" si="588"/>
        <v>0</v>
      </c>
      <c r="QL564">
        <f t="shared" si="589"/>
        <v>0</v>
      </c>
    </row>
    <row r="565" spans="235:454" x14ac:dyDescent="0.25">
      <c r="IA565">
        <v>563</v>
      </c>
      <c r="IB565">
        <v>0</v>
      </c>
      <c r="IC565">
        <f t="shared" si="590"/>
        <v>0.86356567785274141</v>
      </c>
      <c r="ID565">
        <f t="shared" si="591"/>
        <v>0</v>
      </c>
      <c r="IE565">
        <f t="shared" si="572"/>
        <v>0</v>
      </c>
      <c r="IJ565">
        <v>563</v>
      </c>
      <c r="IK565">
        <v>123.8</v>
      </c>
      <c r="IL565">
        <f t="shared" si="592"/>
        <v>0.78424539818180172</v>
      </c>
      <c r="IM565">
        <f t="shared" si="593"/>
        <v>0</v>
      </c>
      <c r="IN565">
        <f t="shared" si="573"/>
        <v>15326.439999999999</v>
      </c>
      <c r="KT565">
        <v>563</v>
      </c>
      <c r="KU565">
        <v>2074.5901960784313</v>
      </c>
      <c r="KV565">
        <f t="shared" si="594"/>
        <v>1.178873351957151</v>
      </c>
      <c r="KW565">
        <f t="shared" si="595"/>
        <v>2144.9738185922902</v>
      </c>
      <c r="KX565">
        <f t="shared" si="574"/>
        <v>4953.854318173383</v>
      </c>
      <c r="LC565">
        <v>563</v>
      </c>
      <c r="LD565">
        <v>28</v>
      </c>
      <c r="LE565">
        <f t="shared" si="596"/>
        <v>0.602683588482124</v>
      </c>
      <c r="LF565">
        <f t="shared" si="597"/>
        <v>0</v>
      </c>
      <c r="LG565">
        <f t="shared" si="575"/>
        <v>784</v>
      </c>
      <c r="LP565">
        <f t="shared" si="576"/>
        <v>0</v>
      </c>
      <c r="LY565">
        <f t="shared" si="577"/>
        <v>0</v>
      </c>
      <c r="MH565">
        <f t="shared" si="578"/>
        <v>0</v>
      </c>
      <c r="MQ565">
        <f t="shared" si="579"/>
        <v>0</v>
      </c>
      <c r="MZ565">
        <f t="shared" si="580"/>
        <v>0</v>
      </c>
      <c r="NI565">
        <f t="shared" si="581"/>
        <v>0</v>
      </c>
      <c r="NR565">
        <f t="shared" si="582"/>
        <v>0</v>
      </c>
      <c r="OA565">
        <f t="shared" si="583"/>
        <v>0</v>
      </c>
      <c r="OF565">
        <v>563</v>
      </c>
      <c r="OG565">
        <f>124-(136)</f>
        <v>-12</v>
      </c>
      <c r="OH565">
        <f t="shared" si="598"/>
        <v>0.72241072562325093</v>
      </c>
      <c r="OI565">
        <f t="shared" si="599"/>
        <v>0</v>
      </c>
      <c r="OJ565">
        <f t="shared" si="584"/>
        <v>144</v>
      </c>
      <c r="OO565">
        <v>563</v>
      </c>
      <c r="OP565">
        <v>0</v>
      </c>
      <c r="OQ565">
        <f t="shared" si="600"/>
        <v>0.74630103183949048</v>
      </c>
      <c r="OR565">
        <f t="shared" si="601"/>
        <v>0</v>
      </c>
      <c r="OS565">
        <f t="shared" si="585"/>
        <v>0</v>
      </c>
      <c r="PB565">
        <f t="shared" si="586"/>
        <v>0</v>
      </c>
      <c r="PK565">
        <f t="shared" si="587"/>
        <v>0</v>
      </c>
      <c r="QC565">
        <f t="shared" si="588"/>
        <v>0</v>
      </c>
      <c r="QL565">
        <f t="shared" si="589"/>
        <v>0</v>
      </c>
    </row>
    <row r="566" spans="235:454" x14ac:dyDescent="0.25">
      <c r="IA566">
        <v>564</v>
      </c>
      <c r="IB566">
        <v>0</v>
      </c>
      <c r="IC566">
        <f t="shared" si="590"/>
        <v>0.86509954228942476</v>
      </c>
      <c r="ID566">
        <f t="shared" si="591"/>
        <v>0</v>
      </c>
      <c r="IE566">
        <f t="shared" si="572"/>
        <v>0</v>
      </c>
      <c r="IJ566">
        <v>564</v>
      </c>
      <c r="IK566">
        <v>23.799999999999997</v>
      </c>
      <c r="IL566">
        <f t="shared" si="592"/>
        <v>0.78563837402226677</v>
      </c>
      <c r="IM566">
        <f t="shared" si="593"/>
        <v>0</v>
      </c>
      <c r="IN566">
        <f t="shared" si="573"/>
        <v>566.43999999999983</v>
      </c>
      <c r="KT566">
        <v>564</v>
      </c>
      <c r="KU566">
        <v>2094.5901960784313</v>
      </c>
      <c r="KV566">
        <f t="shared" si="594"/>
        <v>1.1809672655485492</v>
      </c>
      <c r="KW566">
        <f t="shared" si="595"/>
        <v>2170.0831475269852</v>
      </c>
      <c r="KX566">
        <f t="shared" si="574"/>
        <v>5699.1857184137116</v>
      </c>
      <c r="LC566">
        <v>564</v>
      </c>
      <c r="LD566">
        <v>13</v>
      </c>
      <c r="LE566">
        <f t="shared" si="596"/>
        <v>0.60375407442969442</v>
      </c>
      <c r="LF566">
        <f t="shared" si="597"/>
        <v>0</v>
      </c>
      <c r="LG566">
        <f t="shared" si="575"/>
        <v>169</v>
      </c>
      <c r="LP566">
        <f t="shared" si="576"/>
        <v>0</v>
      </c>
      <c r="LY566">
        <f t="shared" si="577"/>
        <v>0</v>
      </c>
      <c r="MH566">
        <f t="shared" si="578"/>
        <v>0</v>
      </c>
      <c r="MQ566">
        <f t="shared" si="579"/>
        <v>0</v>
      </c>
      <c r="MZ566">
        <f t="shared" si="580"/>
        <v>0</v>
      </c>
      <c r="NI566">
        <f t="shared" si="581"/>
        <v>0</v>
      </c>
      <c r="NR566">
        <f t="shared" si="582"/>
        <v>0</v>
      </c>
      <c r="OA566">
        <f t="shared" si="583"/>
        <v>0</v>
      </c>
      <c r="OF566">
        <v>564</v>
      </c>
      <c r="OG566">
        <f>124-(136)</f>
        <v>-12</v>
      </c>
      <c r="OH566">
        <f t="shared" si="598"/>
        <v>0.72369387078421588</v>
      </c>
      <c r="OI566">
        <f t="shared" si="599"/>
        <v>0</v>
      </c>
      <c r="OJ566">
        <f t="shared" si="584"/>
        <v>144</v>
      </c>
      <c r="OO566">
        <v>564</v>
      </c>
      <c r="OP566">
        <v>0</v>
      </c>
      <c r="OQ566">
        <f t="shared" si="600"/>
        <v>0.74762661093689631</v>
      </c>
      <c r="OR566">
        <f t="shared" si="601"/>
        <v>0</v>
      </c>
      <c r="OS566">
        <f t="shared" si="585"/>
        <v>0</v>
      </c>
      <c r="PB566">
        <f t="shared" si="586"/>
        <v>0</v>
      </c>
      <c r="PK566">
        <f t="shared" si="587"/>
        <v>0</v>
      </c>
      <c r="QC566">
        <f t="shared" si="588"/>
        <v>0</v>
      </c>
      <c r="QL566">
        <f t="shared" si="589"/>
        <v>0</v>
      </c>
    </row>
    <row r="567" spans="235:454" x14ac:dyDescent="0.25">
      <c r="IA567">
        <v>565</v>
      </c>
      <c r="IB567">
        <v>0</v>
      </c>
      <c r="IC567">
        <f t="shared" si="590"/>
        <v>0.86663340672610822</v>
      </c>
      <c r="ID567">
        <f t="shared" si="591"/>
        <v>0</v>
      </c>
      <c r="IE567">
        <f t="shared" si="572"/>
        <v>0</v>
      </c>
      <c r="IJ567">
        <v>565</v>
      </c>
      <c r="IK567">
        <v>0</v>
      </c>
      <c r="IL567">
        <f t="shared" si="592"/>
        <v>0.78703134986273171</v>
      </c>
      <c r="IM567">
        <f t="shared" si="593"/>
        <v>0</v>
      </c>
      <c r="IN567">
        <f t="shared" si="573"/>
        <v>0</v>
      </c>
      <c r="KT567">
        <v>565</v>
      </c>
      <c r="KU567">
        <v>2124.5901960784313</v>
      </c>
      <c r="KV567">
        <f t="shared" si="594"/>
        <v>1.1830611791399475</v>
      </c>
      <c r="KW567">
        <f t="shared" si="595"/>
        <v>2195.1924764616801</v>
      </c>
      <c r="KX567">
        <f t="shared" si="574"/>
        <v>4984.6819953148861</v>
      </c>
      <c r="LC567">
        <v>565</v>
      </c>
      <c r="LD567">
        <v>16</v>
      </c>
      <c r="LE567">
        <f t="shared" si="596"/>
        <v>0.60482456037726473</v>
      </c>
      <c r="LF567">
        <f t="shared" si="597"/>
        <v>0</v>
      </c>
      <c r="LG567">
        <f t="shared" si="575"/>
        <v>256</v>
      </c>
      <c r="LP567">
        <f t="shared" si="576"/>
        <v>0</v>
      </c>
      <c r="LY567">
        <f t="shared" si="577"/>
        <v>0</v>
      </c>
      <c r="MH567">
        <f t="shared" si="578"/>
        <v>0</v>
      </c>
      <c r="MQ567">
        <f t="shared" si="579"/>
        <v>0</v>
      </c>
      <c r="MZ567">
        <f t="shared" si="580"/>
        <v>0</v>
      </c>
      <c r="NI567">
        <f t="shared" si="581"/>
        <v>0</v>
      </c>
      <c r="NR567">
        <f t="shared" si="582"/>
        <v>0</v>
      </c>
      <c r="OA567">
        <f t="shared" si="583"/>
        <v>0</v>
      </c>
      <c r="OF567">
        <v>565</v>
      </c>
      <c r="OG567">
        <f>132-(136)</f>
        <v>-4</v>
      </c>
      <c r="OH567">
        <f t="shared" si="598"/>
        <v>0.72497701594518082</v>
      </c>
      <c r="OI567">
        <f t="shared" si="599"/>
        <v>0</v>
      </c>
      <c r="OJ567">
        <f t="shared" si="584"/>
        <v>16</v>
      </c>
      <c r="OO567">
        <v>565</v>
      </c>
      <c r="OP567">
        <v>0</v>
      </c>
      <c r="OQ567">
        <f t="shared" si="600"/>
        <v>0.74895219003430213</v>
      </c>
      <c r="OR567">
        <f t="shared" si="601"/>
        <v>0</v>
      </c>
      <c r="OS567">
        <f t="shared" si="585"/>
        <v>0</v>
      </c>
      <c r="PB567">
        <f t="shared" si="586"/>
        <v>0</v>
      </c>
      <c r="PK567">
        <f t="shared" si="587"/>
        <v>0</v>
      </c>
      <c r="QC567">
        <f t="shared" si="588"/>
        <v>0</v>
      </c>
      <c r="QL567">
        <f t="shared" si="589"/>
        <v>0</v>
      </c>
    </row>
    <row r="568" spans="235:454" x14ac:dyDescent="0.25">
      <c r="IA568">
        <v>566</v>
      </c>
      <c r="IB568">
        <v>4</v>
      </c>
      <c r="IC568">
        <f t="shared" si="590"/>
        <v>0.86816727116279158</v>
      </c>
      <c r="ID568">
        <f t="shared" si="591"/>
        <v>0</v>
      </c>
      <c r="IE568">
        <f t="shared" si="572"/>
        <v>16</v>
      </c>
      <c r="IJ568">
        <v>566</v>
      </c>
      <c r="IK568">
        <v>71.8</v>
      </c>
      <c r="IL568">
        <f t="shared" si="592"/>
        <v>0.78842432570319676</v>
      </c>
      <c r="IM568">
        <f t="shared" si="593"/>
        <v>0</v>
      </c>
      <c r="IN568">
        <f t="shared" si="573"/>
        <v>5155.24</v>
      </c>
      <c r="KT568">
        <v>566</v>
      </c>
      <c r="KU568">
        <v>2124.5901960784313</v>
      </c>
      <c r="KV568">
        <f t="shared" si="594"/>
        <v>1.1851550927313454</v>
      </c>
      <c r="KW568">
        <f t="shared" si="595"/>
        <v>2220.3018053963751</v>
      </c>
      <c r="KX568">
        <f t="shared" si="574"/>
        <v>9160.7121582307136</v>
      </c>
      <c r="LC568">
        <v>566</v>
      </c>
      <c r="LD568">
        <v>24</v>
      </c>
      <c r="LE568">
        <f t="shared" si="596"/>
        <v>0.60589504632483515</v>
      </c>
      <c r="LF568">
        <f t="shared" si="597"/>
        <v>0</v>
      </c>
      <c r="LG568">
        <f t="shared" si="575"/>
        <v>576</v>
      </c>
      <c r="LP568">
        <f t="shared" si="576"/>
        <v>0</v>
      </c>
      <c r="LY568">
        <f t="shared" si="577"/>
        <v>0</v>
      </c>
      <c r="MH568">
        <f t="shared" si="578"/>
        <v>0</v>
      </c>
      <c r="MQ568">
        <f t="shared" si="579"/>
        <v>0</v>
      </c>
      <c r="MZ568">
        <f t="shared" si="580"/>
        <v>0</v>
      </c>
      <c r="NI568">
        <f t="shared" si="581"/>
        <v>0</v>
      </c>
      <c r="NR568">
        <f t="shared" si="582"/>
        <v>0</v>
      </c>
      <c r="OA568">
        <f t="shared" si="583"/>
        <v>0</v>
      </c>
      <c r="OF568">
        <v>566</v>
      </c>
      <c r="OG568">
        <f>120-(136)</f>
        <v>-16</v>
      </c>
      <c r="OH568">
        <f t="shared" si="598"/>
        <v>0.72626016110614577</v>
      </c>
      <c r="OI568">
        <f t="shared" si="599"/>
        <v>0</v>
      </c>
      <c r="OJ568">
        <f t="shared" si="584"/>
        <v>256</v>
      </c>
      <c r="OO568">
        <v>566</v>
      </c>
      <c r="OP568">
        <v>0</v>
      </c>
      <c r="OQ568">
        <f t="shared" si="600"/>
        <v>0.75027776913170796</v>
      </c>
      <c r="OR568">
        <f t="shared" si="601"/>
        <v>0</v>
      </c>
      <c r="OS568">
        <f t="shared" si="585"/>
        <v>0</v>
      </c>
      <c r="PB568">
        <f t="shared" si="586"/>
        <v>0</v>
      </c>
      <c r="PK568">
        <f t="shared" si="587"/>
        <v>0</v>
      </c>
      <c r="QC568">
        <f t="shared" si="588"/>
        <v>0</v>
      </c>
      <c r="QL568">
        <f t="shared" si="589"/>
        <v>0</v>
      </c>
    </row>
    <row r="569" spans="235:454" x14ac:dyDescent="0.25">
      <c r="IA569">
        <v>567</v>
      </c>
      <c r="IB569">
        <v>4</v>
      </c>
      <c r="IC569">
        <f t="shared" si="590"/>
        <v>0.86970113559947493</v>
      </c>
      <c r="ID569">
        <f t="shared" si="591"/>
        <v>0</v>
      </c>
      <c r="IE569">
        <f t="shared" si="572"/>
        <v>16</v>
      </c>
      <c r="IJ569">
        <v>567</v>
      </c>
      <c r="IK569">
        <v>-16.100000000000001</v>
      </c>
      <c r="IL569">
        <f t="shared" si="592"/>
        <v>0.78981730154366181</v>
      </c>
      <c r="IM569">
        <f t="shared" si="593"/>
        <v>0</v>
      </c>
      <c r="IN569">
        <f t="shared" si="573"/>
        <v>259.21000000000004</v>
      </c>
      <c r="KT569">
        <v>567</v>
      </c>
      <c r="KU569">
        <v>2124.5901960784313</v>
      </c>
      <c r="KV569">
        <f t="shared" si="594"/>
        <v>1.1872490063227437</v>
      </c>
      <c r="KW569">
        <f t="shared" si="595"/>
        <v>2245.4111343310697</v>
      </c>
      <c r="KX569">
        <f t="shared" si="574"/>
        <v>14597.699120247853</v>
      </c>
      <c r="LC569">
        <v>567</v>
      </c>
      <c r="LD569">
        <v>28</v>
      </c>
      <c r="LE569">
        <f t="shared" si="596"/>
        <v>0.60696553227240557</v>
      </c>
      <c r="LF569">
        <f t="shared" si="597"/>
        <v>0</v>
      </c>
      <c r="LG569">
        <f t="shared" si="575"/>
        <v>784</v>
      </c>
      <c r="LP569">
        <f t="shared" si="576"/>
        <v>0</v>
      </c>
      <c r="LY569">
        <f t="shared" si="577"/>
        <v>0</v>
      </c>
      <c r="MH569">
        <f t="shared" si="578"/>
        <v>0</v>
      </c>
      <c r="MQ569">
        <f t="shared" si="579"/>
        <v>0</v>
      </c>
      <c r="MZ569">
        <f t="shared" si="580"/>
        <v>0</v>
      </c>
      <c r="NI569">
        <f t="shared" si="581"/>
        <v>0</v>
      </c>
      <c r="NR569">
        <f t="shared" si="582"/>
        <v>0</v>
      </c>
      <c r="OA569">
        <f t="shared" si="583"/>
        <v>0</v>
      </c>
      <c r="OF569">
        <v>567</v>
      </c>
      <c r="OG569">
        <f>124-(136)</f>
        <v>-12</v>
      </c>
      <c r="OH569">
        <f t="shared" si="598"/>
        <v>0.72754330626711061</v>
      </c>
      <c r="OI569">
        <f t="shared" si="599"/>
        <v>0</v>
      </c>
      <c r="OJ569">
        <f t="shared" si="584"/>
        <v>144</v>
      </c>
      <c r="OO569">
        <v>567</v>
      </c>
      <c r="OP569">
        <v>0</v>
      </c>
      <c r="OQ569">
        <f t="shared" si="600"/>
        <v>0.7516033482291139</v>
      </c>
      <c r="OR569">
        <f t="shared" si="601"/>
        <v>0</v>
      </c>
      <c r="OS569">
        <f t="shared" si="585"/>
        <v>0</v>
      </c>
      <c r="PB569">
        <f t="shared" si="586"/>
        <v>0</v>
      </c>
      <c r="PK569">
        <f t="shared" si="587"/>
        <v>0</v>
      </c>
      <c r="QC569">
        <f t="shared" si="588"/>
        <v>0</v>
      </c>
      <c r="QL569">
        <f t="shared" si="589"/>
        <v>0</v>
      </c>
    </row>
    <row r="570" spans="235:454" x14ac:dyDescent="0.25">
      <c r="IA570">
        <v>568</v>
      </c>
      <c r="IB570">
        <v>4</v>
      </c>
      <c r="IC570">
        <f t="shared" si="590"/>
        <v>0.87123500003615828</v>
      </c>
      <c r="ID570">
        <f t="shared" si="591"/>
        <v>0</v>
      </c>
      <c r="IE570">
        <f t="shared" si="572"/>
        <v>16</v>
      </c>
      <c r="IJ570">
        <v>568</v>
      </c>
      <c r="IK570">
        <v>-20.100000000000001</v>
      </c>
      <c r="IL570">
        <f t="shared" si="592"/>
        <v>0.79121027738412675</v>
      </c>
      <c r="IM570">
        <f t="shared" si="593"/>
        <v>0</v>
      </c>
      <c r="IN570">
        <f t="shared" si="573"/>
        <v>404.01000000000005</v>
      </c>
      <c r="KT570">
        <v>568</v>
      </c>
      <c r="KU570">
        <v>2144.5901960784313</v>
      </c>
      <c r="KV570">
        <f t="shared" si="594"/>
        <v>1.1893429199141419</v>
      </c>
      <c r="KW570">
        <f t="shared" si="595"/>
        <v>2270.5204632657646</v>
      </c>
      <c r="KX570">
        <f t="shared" si="574"/>
        <v>15858.432193873168</v>
      </c>
      <c r="LC570">
        <v>568</v>
      </c>
      <c r="LD570">
        <v>13</v>
      </c>
      <c r="LE570">
        <f t="shared" si="596"/>
        <v>0.60803601821997588</v>
      </c>
      <c r="LF570">
        <f t="shared" si="597"/>
        <v>0</v>
      </c>
      <c r="LG570">
        <f t="shared" si="575"/>
        <v>169</v>
      </c>
      <c r="LP570">
        <f t="shared" si="576"/>
        <v>0</v>
      </c>
      <c r="LY570">
        <f t="shared" si="577"/>
        <v>0</v>
      </c>
      <c r="MH570">
        <f t="shared" si="578"/>
        <v>0</v>
      </c>
      <c r="MQ570">
        <f t="shared" si="579"/>
        <v>0</v>
      </c>
      <c r="MZ570">
        <f t="shared" si="580"/>
        <v>0</v>
      </c>
      <c r="NI570">
        <f t="shared" si="581"/>
        <v>0</v>
      </c>
      <c r="NR570">
        <f t="shared" si="582"/>
        <v>0</v>
      </c>
      <c r="OA570">
        <f t="shared" si="583"/>
        <v>0</v>
      </c>
      <c r="OF570">
        <v>568</v>
      </c>
      <c r="OG570">
        <f>120-(136)</f>
        <v>-16</v>
      </c>
      <c r="OH570">
        <f t="shared" si="598"/>
        <v>0.72882645142807556</v>
      </c>
      <c r="OI570">
        <f t="shared" si="599"/>
        <v>0</v>
      </c>
      <c r="OJ570">
        <f t="shared" si="584"/>
        <v>256</v>
      </c>
      <c r="OO570">
        <v>568</v>
      </c>
      <c r="OP570">
        <v>0</v>
      </c>
      <c r="OQ570">
        <f t="shared" si="600"/>
        <v>0.75292892732651973</v>
      </c>
      <c r="OR570">
        <f t="shared" si="601"/>
        <v>0</v>
      </c>
      <c r="OS570">
        <f t="shared" si="585"/>
        <v>0</v>
      </c>
      <c r="PB570">
        <f t="shared" si="586"/>
        <v>0</v>
      </c>
      <c r="PK570">
        <f t="shared" si="587"/>
        <v>0</v>
      </c>
      <c r="QC570">
        <f t="shared" si="588"/>
        <v>0</v>
      </c>
      <c r="QL570">
        <f t="shared" si="589"/>
        <v>0</v>
      </c>
    </row>
    <row r="571" spans="235:454" x14ac:dyDescent="0.25">
      <c r="IA571">
        <v>569</v>
      </c>
      <c r="IB571">
        <v>8</v>
      </c>
      <c r="IC571">
        <f t="shared" si="590"/>
        <v>0.87276886447284163</v>
      </c>
      <c r="ID571">
        <f t="shared" si="591"/>
        <v>0</v>
      </c>
      <c r="IE571">
        <f t="shared" si="572"/>
        <v>64</v>
      </c>
      <c r="IJ571">
        <v>569</v>
      </c>
      <c r="IK571">
        <v>59.8</v>
      </c>
      <c r="IL571">
        <f t="shared" si="592"/>
        <v>0.7926032532245918</v>
      </c>
      <c r="IM571">
        <f t="shared" si="593"/>
        <v>0</v>
      </c>
      <c r="IN571">
        <f t="shared" si="573"/>
        <v>3576.0399999999995</v>
      </c>
      <c r="KT571">
        <v>569</v>
      </c>
      <c r="KU571">
        <v>2124.5901960784313</v>
      </c>
      <c r="KV571">
        <f t="shared" si="594"/>
        <v>1.1914368335055399</v>
      </c>
      <c r="KW571">
        <f t="shared" si="595"/>
        <v>2295.6297922004596</v>
      </c>
      <c r="KX571">
        <f t="shared" si="574"/>
        <v>29254.543441586571</v>
      </c>
      <c r="LC571">
        <v>569</v>
      </c>
      <c r="LD571">
        <v>33</v>
      </c>
      <c r="LE571">
        <f t="shared" si="596"/>
        <v>0.6091065041675463</v>
      </c>
      <c r="LF571">
        <f t="shared" si="597"/>
        <v>0</v>
      </c>
      <c r="LG571">
        <f t="shared" si="575"/>
        <v>1089</v>
      </c>
      <c r="LP571">
        <f t="shared" si="576"/>
        <v>0</v>
      </c>
      <c r="LY571">
        <f t="shared" si="577"/>
        <v>0</v>
      </c>
      <c r="MH571">
        <f t="shared" si="578"/>
        <v>0</v>
      </c>
      <c r="MQ571">
        <f t="shared" si="579"/>
        <v>0</v>
      </c>
      <c r="MZ571">
        <f t="shared" si="580"/>
        <v>0</v>
      </c>
      <c r="NI571">
        <f t="shared" si="581"/>
        <v>0</v>
      </c>
      <c r="NR571">
        <f t="shared" si="582"/>
        <v>0</v>
      </c>
      <c r="OA571">
        <f t="shared" si="583"/>
        <v>0</v>
      </c>
      <c r="OF571">
        <v>569</v>
      </c>
      <c r="OG571">
        <f>120-(136)</f>
        <v>-16</v>
      </c>
      <c r="OH571">
        <f t="shared" si="598"/>
        <v>0.73010959658904051</v>
      </c>
      <c r="OI571">
        <f t="shared" si="599"/>
        <v>0</v>
      </c>
      <c r="OJ571">
        <f t="shared" si="584"/>
        <v>256</v>
      </c>
      <c r="OO571">
        <v>569</v>
      </c>
      <c r="OP571">
        <v>0</v>
      </c>
      <c r="OQ571">
        <f t="shared" si="600"/>
        <v>0.75425450642392555</v>
      </c>
      <c r="OR571">
        <f t="shared" si="601"/>
        <v>0</v>
      </c>
      <c r="OS571">
        <f t="shared" si="585"/>
        <v>0</v>
      </c>
      <c r="PB571">
        <f t="shared" si="586"/>
        <v>0</v>
      </c>
      <c r="PK571">
        <f t="shared" si="587"/>
        <v>0</v>
      </c>
      <c r="QC571">
        <f t="shared" si="588"/>
        <v>0</v>
      </c>
      <c r="QL571">
        <f t="shared" si="589"/>
        <v>0</v>
      </c>
    </row>
    <row r="572" spans="235:454" x14ac:dyDescent="0.25">
      <c r="IA572">
        <v>570</v>
      </c>
      <c r="IB572">
        <v>4</v>
      </c>
      <c r="IC572">
        <f t="shared" si="590"/>
        <v>0.8743027289095251</v>
      </c>
      <c r="ID572">
        <f t="shared" si="591"/>
        <v>0</v>
      </c>
      <c r="IE572">
        <f t="shared" si="572"/>
        <v>16</v>
      </c>
      <c r="IJ572">
        <v>570</v>
      </c>
      <c r="IK572">
        <v>12</v>
      </c>
      <c r="IL572">
        <f t="shared" si="592"/>
        <v>0.79399622906505685</v>
      </c>
      <c r="IM572">
        <f t="shared" si="593"/>
        <v>0</v>
      </c>
      <c r="IN572">
        <f t="shared" si="573"/>
        <v>144</v>
      </c>
      <c r="KT572">
        <v>570</v>
      </c>
      <c r="KU572">
        <v>2194.5901960784313</v>
      </c>
      <c r="KV572">
        <f t="shared" si="594"/>
        <v>1.1935307470969381</v>
      </c>
      <c r="KW572">
        <f t="shared" si="595"/>
        <v>2320.7391211351546</v>
      </c>
      <c r="KX572">
        <f t="shared" si="574"/>
        <v>15913.551292966798</v>
      </c>
      <c r="LC572">
        <v>570</v>
      </c>
      <c r="LD572">
        <v>68</v>
      </c>
      <c r="LE572">
        <f t="shared" si="596"/>
        <v>0.61017699011511661</v>
      </c>
      <c r="LF572">
        <f t="shared" si="597"/>
        <v>0</v>
      </c>
      <c r="LG572">
        <f t="shared" si="575"/>
        <v>4624</v>
      </c>
      <c r="LP572">
        <f t="shared" si="576"/>
        <v>0</v>
      </c>
      <c r="LY572">
        <f t="shared" si="577"/>
        <v>0</v>
      </c>
      <c r="MH572">
        <f t="shared" si="578"/>
        <v>0</v>
      </c>
      <c r="MQ572">
        <f t="shared" si="579"/>
        <v>0</v>
      </c>
      <c r="MZ572">
        <f t="shared" si="580"/>
        <v>0</v>
      </c>
      <c r="NI572">
        <f t="shared" si="581"/>
        <v>0</v>
      </c>
      <c r="NR572">
        <f t="shared" si="582"/>
        <v>0</v>
      </c>
      <c r="OA572">
        <f t="shared" si="583"/>
        <v>0</v>
      </c>
      <c r="OF572">
        <v>570</v>
      </c>
      <c r="OG572">
        <f>120-(136)</f>
        <v>-16</v>
      </c>
      <c r="OH572">
        <f t="shared" si="598"/>
        <v>0.73139274175000546</v>
      </c>
      <c r="OI572">
        <f t="shared" si="599"/>
        <v>0</v>
      </c>
      <c r="OJ572">
        <f t="shared" si="584"/>
        <v>256</v>
      </c>
      <c r="OO572">
        <v>570</v>
      </c>
      <c r="OP572">
        <v>0</v>
      </c>
      <c r="OQ572">
        <f t="shared" si="600"/>
        <v>0.75558008552133138</v>
      </c>
      <c r="OR572">
        <f t="shared" si="601"/>
        <v>0</v>
      </c>
      <c r="OS572">
        <f t="shared" si="585"/>
        <v>0</v>
      </c>
      <c r="PB572">
        <f t="shared" si="586"/>
        <v>0</v>
      </c>
      <c r="PK572">
        <f t="shared" si="587"/>
        <v>0</v>
      </c>
      <c r="QC572">
        <f t="shared" si="588"/>
        <v>0</v>
      </c>
      <c r="QL572">
        <f t="shared" si="589"/>
        <v>0</v>
      </c>
    </row>
    <row r="573" spans="235:454" x14ac:dyDescent="0.25">
      <c r="IA573">
        <v>571</v>
      </c>
      <c r="IB573">
        <v>4</v>
      </c>
      <c r="IC573">
        <f t="shared" si="590"/>
        <v>0.87583659334620845</v>
      </c>
      <c r="ID573">
        <f t="shared" si="591"/>
        <v>0</v>
      </c>
      <c r="IE573">
        <f t="shared" si="572"/>
        <v>16</v>
      </c>
      <c r="IJ573">
        <v>571</v>
      </c>
      <c r="IK573">
        <v>-24.1</v>
      </c>
      <c r="IL573">
        <f t="shared" si="592"/>
        <v>0.79538920490552178</v>
      </c>
      <c r="IM573">
        <f t="shared" si="593"/>
        <v>0</v>
      </c>
      <c r="IN573">
        <f t="shared" si="573"/>
        <v>580.81000000000006</v>
      </c>
      <c r="KT573">
        <v>571</v>
      </c>
      <c r="KU573">
        <v>2194.5901960784313</v>
      </c>
      <c r="KV573">
        <f t="shared" si="594"/>
        <v>1.1956246606883363</v>
      </c>
      <c r="KW573">
        <f t="shared" si="595"/>
        <v>2345.8484500698496</v>
      </c>
      <c r="KX573">
        <f t="shared" si="574"/>
        <v>22879.059400532413</v>
      </c>
      <c r="LC573">
        <v>571</v>
      </c>
      <c r="LD573">
        <v>73</v>
      </c>
      <c r="LE573">
        <f t="shared" si="596"/>
        <v>0.61124747606268703</v>
      </c>
      <c r="LF573">
        <f t="shared" si="597"/>
        <v>0</v>
      </c>
      <c r="LG573">
        <f t="shared" si="575"/>
        <v>5329</v>
      </c>
      <c r="LP573">
        <f t="shared" si="576"/>
        <v>0</v>
      </c>
      <c r="LY573">
        <f t="shared" si="577"/>
        <v>0</v>
      </c>
      <c r="MH573">
        <f t="shared" si="578"/>
        <v>0</v>
      </c>
      <c r="MQ573">
        <f t="shared" si="579"/>
        <v>0</v>
      </c>
      <c r="MZ573">
        <f t="shared" si="580"/>
        <v>0</v>
      </c>
      <c r="NI573">
        <f t="shared" si="581"/>
        <v>0</v>
      </c>
      <c r="NR573">
        <f t="shared" si="582"/>
        <v>0</v>
      </c>
      <c r="OA573">
        <f t="shared" si="583"/>
        <v>0</v>
      </c>
      <c r="OF573">
        <v>571</v>
      </c>
      <c r="OG573">
        <f>124-(136)</f>
        <v>-12</v>
      </c>
      <c r="OH573">
        <f t="shared" si="598"/>
        <v>0.7326758869109703</v>
      </c>
      <c r="OI573">
        <f t="shared" si="599"/>
        <v>0</v>
      </c>
      <c r="OJ573">
        <f t="shared" si="584"/>
        <v>144</v>
      </c>
      <c r="OO573">
        <v>571</v>
      </c>
      <c r="OP573">
        <v>0</v>
      </c>
      <c r="OQ573">
        <f t="shared" si="600"/>
        <v>0.75690566461873721</v>
      </c>
      <c r="OR573">
        <f t="shared" si="601"/>
        <v>0</v>
      </c>
      <c r="OS573">
        <f t="shared" si="585"/>
        <v>0</v>
      </c>
      <c r="PB573">
        <f t="shared" si="586"/>
        <v>0</v>
      </c>
      <c r="PK573">
        <f t="shared" si="587"/>
        <v>0</v>
      </c>
      <c r="QC573">
        <f t="shared" si="588"/>
        <v>0</v>
      </c>
      <c r="QL573">
        <f t="shared" si="589"/>
        <v>0</v>
      </c>
    </row>
    <row r="574" spans="235:454" x14ac:dyDescent="0.25">
      <c r="IA574">
        <v>572</v>
      </c>
      <c r="IB574">
        <v>16</v>
      </c>
      <c r="IC574">
        <f t="shared" si="590"/>
        <v>0.8773704577828918</v>
      </c>
      <c r="ID574">
        <f t="shared" si="591"/>
        <v>0</v>
      </c>
      <c r="IE574">
        <f t="shared" si="572"/>
        <v>256</v>
      </c>
      <c r="IJ574">
        <v>572</v>
      </c>
      <c r="IK574">
        <v>23.799999999999997</v>
      </c>
      <c r="IL574">
        <f t="shared" si="592"/>
        <v>0.79678218074598683</v>
      </c>
      <c r="IM574">
        <f t="shared" si="593"/>
        <v>0</v>
      </c>
      <c r="IN574">
        <f t="shared" si="573"/>
        <v>566.43999999999983</v>
      </c>
      <c r="KT574">
        <v>572</v>
      </c>
      <c r="KU574">
        <v>2214.5901960784313</v>
      </c>
      <c r="KV574">
        <f t="shared" si="594"/>
        <v>1.1977185742797343</v>
      </c>
      <c r="KW574">
        <f t="shared" si="595"/>
        <v>2370.9577790045441</v>
      </c>
      <c r="KX574">
        <f t="shared" si="574"/>
        <v>24450.820990154778</v>
      </c>
      <c r="LC574">
        <v>572</v>
      </c>
      <c r="LD574">
        <v>108</v>
      </c>
      <c r="LE574">
        <f t="shared" si="596"/>
        <v>0.61231796201025745</v>
      </c>
      <c r="LF574">
        <f t="shared" si="597"/>
        <v>0</v>
      </c>
      <c r="LG574">
        <f t="shared" si="575"/>
        <v>11664</v>
      </c>
      <c r="LP574">
        <f t="shared" si="576"/>
        <v>0</v>
      </c>
      <c r="LY574">
        <f t="shared" si="577"/>
        <v>0</v>
      </c>
      <c r="MH574">
        <f t="shared" si="578"/>
        <v>0</v>
      </c>
      <c r="MQ574">
        <f t="shared" si="579"/>
        <v>0</v>
      </c>
      <c r="MZ574">
        <f t="shared" si="580"/>
        <v>0</v>
      </c>
      <c r="NI574">
        <f t="shared" si="581"/>
        <v>0</v>
      </c>
      <c r="NR574">
        <f t="shared" si="582"/>
        <v>0</v>
      </c>
      <c r="OA574">
        <f t="shared" si="583"/>
        <v>0</v>
      </c>
      <c r="OF574">
        <v>572</v>
      </c>
      <c r="OG574">
        <f>120-(136)</f>
        <v>-16</v>
      </c>
      <c r="OH574">
        <f t="shared" si="598"/>
        <v>0.73395903207193525</v>
      </c>
      <c r="OI574">
        <f t="shared" si="599"/>
        <v>0</v>
      </c>
      <c r="OJ574">
        <f t="shared" si="584"/>
        <v>256</v>
      </c>
      <c r="OO574">
        <v>572</v>
      </c>
      <c r="OP574">
        <v>0</v>
      </c>
      <c r="OQ574">
        <f t="shared" si="600"/>
        <v>0.75823124371614303</v>
      </c>
      <c r="OR574">
        <f t="shared" si="601"/>
        <v>0</v>
      </c>
      <c r="OS574">
        <f t="shared" si="585"/>
        <v>0</v>
      </c>
      <c r="PB574">
        <f t="shared" si="586"/>
        <v>0</v>
      </c>
      <c r="PK574">
        <f t="shared" si="587"/>
        <v>0</v>
      </c>
      <c r="QC574">
        <f t="shared" si="588"/>
        <v>0</v>
      </c>
      <c r="QL574">
        <f t="shared" si="589"/>
        <v>0</v>
      </c>
    </row>
    <row r="575" spans="235:454" x14ac:dyDescent="0.25">
      <c r="IA575">
        <v>573</v>
      </c>
      <c r="IB575">
        <v>8</v>
      </c>
      <c r="IC575">
        <f t="shared" si="590"/>
        <v>0.87890432221957515</v>
      </c>
      <c r="ID575">
        <f t="shared" si="591"/>
        <v>0</v>
      </c>
      <c r="IE575">
        <f t="shared" si="572"/>
        <v>64</v>
      </c>
      <c r="IJ575">
        <v>573</v>
      </c>
      <c r="IK575">
        <v>8</v>
      </c>
      <c r="IL575">
        <f t="shared" si="592"/>
        <v>0.79817515658645188</v>
      </c>
      <c r="IM575">
        <f t="shared" si="593"/>
        <v>0</v>
      </c>
      <c r="IN575">
        <f t="shared" si="573"/>
        <v>64</v>
      </c>
      <c r="KT575">
        <v>573</v>
      </c>
      <c r="KU575">
        <v>2244.5901960784313</v>
      </c>
      <c r="KV575">
        <f t="shared" si="594"/>
        <v>1.1998124878711325</v>
      </c>
      <c r="KW575">
        <f t="shared" si="595"/>
        <v>2396.0671079392391</v>
      </c>
      <c r="KX575">
        <f t="shared" si="574"/>
        <v>22945.254826886943</v>
      </c>
      <c r="LC575">
        <v>573</v>
      </c>
      <c r="LD575">
        <v>33</v>
      </c>
      <c r="LE575">
        <f t="shared" si="596"/>
        <v>0.61338844795782776</v>
      </c>
      <c r="LF575">
        <f t="shared" si="597"/>
        <v>0</v>
      </c>
      <c r="LG575">
        <f t="shared" si="575"/>
        <v>1089</v>
      </c>
      <c r="LP575">
        <f t="shared" si="576"/>
        <v>0</v>
      </c>
      <c r="LY575">
        <f t="shared" si="577"/>
        <v>0</v>
      </c>
      <c r="MH575">
        <f t="shared" si="578"/>
        <v>0</v>
      </c>
      <c r="MQ575">
        <f t="shared" si="579"/>
        <v>0</v>
      </c>
      <c r="MZ575">
        <f t="shared" si="580"/>
        <v>0</v>
      </c>
      <c r="NI575">
        <f t="shared" si="581"/>
        <v>0</v>
      </c>
      <c r="NR575">
        <f t="shared" si="582"/>
        <v>0</v>
      </c>
      <c r="OA575">
        <f t="shared" si="583"/>
        <v>0</v>
      </c>
      <c r="OF575">
        <v>573</v>
      </c>
      <c r="OG575">
        <f>124-(136)</f>
        <v>-12</v>
      </c>
      <c r="OH575">
        <f t="shared" si="598"/>
        <v>0.7352421772329002</v>
      </c>
      <c r="OI575">
        <f t="shared" si="599"/>
        <v>0</v>
      </c>
      <c r="OJ575">
        <f t="shared" si="584"/>
        <v>144</v>
      </c>
      <c r="OO575">
        <v>573</v>
      </c>
      <c r="OP575">
        <v>12</v>
      </c>
      <c r="OQ575">
        <f t="shared" si="600"/>
        <v>0.75955682281354897</v>
      </c>
      <c r="OR575">
        <f t="shared" si="601"/>
        <v>0</v>
      </c>
      <c r="OS575">
        <f t="shared" si="585"/>
        <v>144</v>
      </c>
      <c r="PB575">
        <f t="shared" si="586"/>
        <v>0</v>
      </c>
      <c r="PK575">
        <f t="shared" si="587"/>
        <v>0</v>
      </c>
      <c r="QC575">
        <f t="shared" si="588"/>
        <v>0</v>
      </c>
      <c r="QL575">
        <f t="shared" si="589"/>
        <v>0</v>
      </c>
    </row>
    <row r="576" spans="235:454" x14ac:dyDescent="0.25">
      <c r="IA576">
        <v>574</v>
      </c>
      <c r="IB576">
        <v>4</v>
      </c>
      <c r="IC576">
        <f t="shared" si="590"/>
        <v>0.88043818665625861</v>
      </c>
      <c r="ID576">
        <f t="shared" si="591"/>
        <v>0</v>
      </c>
      <c r="IE576">
        <f t="shared" si="572"/>
        <v>16</v>
      </c>
      <c r="IJ576">
        <v>574</v>
      </c>
      <c r="IK576">
        <v>-48.1</v>
      </c>
      <c r="IL576">
        <f t="shared" si="592"/>
        <v>0.79956813242691682</v>
      </c>
      <c r="IM576">
        <f t="shared" si="593"/>
        <v>0</v>
      </c>
      <c r="IN576">
        <f t="shared" si="573"/>
        <v>2313.61</v>
      </c>
      <c r="KT576">
        <v>574</v>
      </c>
      <c r="KU576">
        <v>2294.5901960784313</v>
      </c>
      <c r="KV576">
        <f t="shared" si="594"/>
        <v>1.2019064014625307</v>
      </c>
      <c r="KW576">
        <f t="shared" si="595"/>
        <v>2421.1764368739341</v>
      </c>
      <c r="KX576">
        <f t="shared" si="574"/>
        <v>16024.076358737022</v>
      </c>
      <c r="LC576">
        <v>574</v>
      </c>
      <c r="LD576">
        <v>79</v>
      </c>
      <c r="LE576">
        <f t="shared" si="596"/>
        <v>0.61445893390539819</v>
      </c>
      <c r="LF576">
        <f t="shared" si="597"/>
        <v>0</v>
      </c>
      <c r="LG576">
        <f t="shared" si="575"/>
        <v>6241</v>
      </c>
      <c r="LP576">
        <f t="shared" si="576"/>
        <v>0</v>
      </c>
      <c r="LY576">
        <f t="shared" si="577"/>
        <v>0</v>
      </c>
      <c r="MH576">
        <f t="shared" si="578"/>
        <v>0</v>
      </c>
      <c r="MQ576">
        <f t="shared" si="579"/>
        <v>0</v>
      </c>
      <c r="MZ576">
        <f t="shared" si="580"/>
        <v>0</v>
      </c>
      <c r="NI576">
        <f t="shared" si="581"/>
        <v>0</v>
      </c>
      <c r="NR576">
        <f t="shared" si="582"/>
        <v>0</v>
      </c>
      <c r="OA576">
        <f t="shared" si="583"/>
        <v>0</v>
      </c>
      <c r="OF576">
        <v>574</v>
      </c>
      <c r="OG576">
        <f>124-(136)</f>
        <v>-12</v>
      </c>
      <c r="OH576">
        <f t="shared" si="598"/>
        <v>0.73652532239386515</v>
      </c>
      <c r="OI576">
        <f t="shared" si="599"/>
        <v>0</v>
      </c>
      <c r="OJ576">
        <f t="shared" si="584"/>
        <v>144</v>
      </c>
      <c r="OO576">
        <v>574</v>
      </c>
      <c r="OP576">
        <v>0</v>
      </c>
      <c r="OQ576">
        <f t="shared" si="600"/>
        <v>0.7608824019109548</v>
      </c>
      <c r="OR576">
        <f t="shared" si="601"/>
        <v>0</v>
      </c>
      <c r="OS576">
        <f t="shared" si="585"/>
        <v>0</v>
      </c>
      <c r="PB576">
        <f t="shared" si="586"/>
        <v>0</v>
      </c>
      <c r="PK576">
        <f t="shared" si="587"/>
        <v>0</v>
      </c>
      <c r="QC576">
        <f t="shared" si="588"/>
        <v>0</v>
      </c>
      <c r="QL576">
        <f t="shared" si="589"/>
        <v>0</v>
      </c>
    </row>
    <row r="577" spans="235:454" x14ac:dyDescent="0.25">
      <c r="IA577">
        <v>575</v>
      </c>
      <c r="IB577">
        <v>45</v>
      </c>
      <c r="IC577">
        <f t="shared" si="590"/>
        <v>0.88197205109294197</v>
      </c>
      <c r="ID577">
        <f t="shared" si="591"/>
        <v>0</v>
      </c>
      <c r="IE577">
        <f t="shared" si="572"/>
        <v>2025</v>
      </c>
      <c r="IJ577">
        <v>575</v>
      </c>
      <c r="IK577">
        <v>-4.1000000000000085</v>
      </c>
      <c r="IL577">
        <f t="shared" si="592"/>
        <v>0.80096110826738187</v>
      </c>
      <c r="IM577">
        <f t="shared" si="593"/>
        <v>0</v>
      </c>
      <c r="IN577">
        <f t="shared" si="573"/>
        <v>16.81000000000007</v>
      </c>
      <c r="KT577">
        <v>575</v>
      </c>
      <c r="KU577">
        <v>2274.5901960784313</v>
      </c>
      <c r="KV577">
        <f t="shared" si="594"/>
        <v>1.2040003150539287</v>
      </c>
      <c r="KW577">
        <f t="shared" si="595"/>
        <v>2446.2857658086291</v>
      </c>
      <c r="KX577">
        <f t="shared" si="574"/>
        <v>29479.368664977217</v>
      </c>
      <c r="LC577">
        <v>575</v>
      </c>
      <c r="LD577">
        <v>44</v>
      </c>
      <c r="LE577">
        <f t="shared" si="596"/>
        <v>0.61552941985296861</v>
      </c>
      <c r="LF577">
        <f t="shared" si="597"/>
        <v>0</v>
      </c>
      <c r="LG577">
        <f t="shared" si="575"/>
        <v>1936</v>
      </c>
      <c r="LP577">
        <f t="shared" si="576"/>
        <v>0</v>
      </c>
      <c r="LY577">
        <f t="shared" si="577"/>
        <v>0</v>
      </c>
      <c r="MH577">
        <f t="shared" si="578"/>
        <v>0</v>
      </c>
      <c r="MQ577">
        <f t="shared" si="579"/>
        <v>0</v>
      </c>
      <c r="MZ577">
        <f t="shared" si="580"/>
        <v>0</v>
      </c>
      <c r="NI577">
        <f t="shared" si="581"/>
        <v>0</v>
      </c>
      <c r="NR577">
        <f t="shared" si="582"/>
        <v>0</v>
      </c>
      <c r="OA577">
        <f t="shared" si="583"/>
        <v>0</v>
      </c>
      <c r="OF577">
        <v>575</v>
      </c>
      <c r="OG577">
        <f>120-(136)</f>
        <v>-16</v>
      </c>
      <c r="OH577">
        <f t="shared" si="598"/>
        <v>0.73780846755482998</v>
      </c>
      <c r="OI577">
        <f t="shared" si="599"/>
        <v>0</v>
      </c>
      <c r="OJ577">
        <f t="shared" si="584"/>
        <v>256</v>
      </c>
      <c r="OO577">
        <v>575</v>
      </c>
      <c r="OP577">
        <v>0</v>
      </c>
      <c r="OQ577">
        <f t="shared" si="600"/>
        <v>0.76220798100836062</v>
      </c>
      <c r="OR577">
        <f t="shared" si="601"/>
        <v>0</v>
      </c>
      <c r="OS577">
        <f t="shared" si="585"/>
        <v>0</v>
      </c>
      <c r="PB577">
        <f t="shared" si="586"/>
        <v>0</v>
      </c>
      <c r="PK577">
        <f t="shared" si="587"/>
        <v>0</v>
      </c>
      <c r="QC577">
        <f t="shared" si="588"/>
        <v>0</v>
      </c>
      <c r="QL577">
        <f t="shared" si="589"/>
        <v>0</v>
      </c>
    </row>
    <row r="578" spans="235:454" x14ac:dyDescent="0.25">
      <c r="IA578">
        <v>576</v>
      </c>
      <c r="IB578">
        <v>4</v>
      </c>
      <c r="IC578">
        <f t="shared" si="590"/>
        <v>0.88350591552962532</v>
      </c>
      <c r="ID578">
        <f t="shared" si="591"/>
        <v>0</v>
      </c>
      <c r="IE578">
        <f t="shared" ref="IE578:IE641" si="602">(ID578-IB578)^2</f>
        <v>16</v>
      </c>
      <c r="IJ578">
        <v>576</v>
      </c>
      <c r="IK578">
        <v>-16.100000000000001</v>
      </c>
      <c r="IL578">
        <f t="shared" si="592"/>
        <v>0.80235408410784692</v>
      </c>
      <c r="IM578">
        <f t="shared" si="593"/>
        <v>0</v>
      </c>
      <c r="IN578">
        <f t="shared" ref="IN578:IN641" si="603">(IM578-IK578)^2</f>
        <v>259.21000000000004</v>
      </c>
      <c r="KT578">
        <v>576</v>
      </c>
      <c r="KU578">
        <v>2324.5901960784313</v>
      </c>
      <c r="KV578">
        <f t="shared" si="594"/>
        <v>1.2060942286453269</v>
      </c>
      <c r="KW578">
        <f t="shared" si="595"/>
        <v>2471.3950947433236</v>
      </c>
      <c r="KX578">
        <f t="shared" ref="KX578:KX624" si="604">(KW578-KU578)^2</f>
        <v>21551.678272009307</v>
      </c>
      <c r="LC578">
        <v>576</v>
      </c>
      <c r="LD578">
        <v>53</v>
      </c>
      <c r="LE578">
        <f t="shared" si="596"/>
        <v>0.61659990580053892</v>
      </c>
      <c r="LF578">
        <f t="shared" si="597"/>
        <v>0</v>
      </c>
      <c r="LG578">
        <f t="shared" ref="LG578:LG641" si="605">(LF578-LD578)^2</f>
        <v>2809</v>
      </c>
      <c r="LP578">
        <f t="shared" ref="LP578:LP641" si="606">(LO578-LM578)^2</f>
        <v>0</v>
      </c>
      <c r="LY578">
        <f t="shared" ref="LY578:LY641" si="607">(LX578-LV578)^2</f>
        <v>0</v>
      </c>
      <c r="MH578">
        <f t="shared" ref="MH578:MH641" si="608">(MG578-ME578)^2</f>
        <v>0</v>
      </c>
      <c r="MQ578">
        <f t="shared" ref="MQ578:MQ641" si="609">(MP578-MN578)^2</f>
        <v>0</v>
      </c>
      <c r="MZ578">
        <f t="shared" ref="MZ578:MZ641" si="610">(MY578-MW578)^2</f>
        <v>0</v>
      </c>
      <c r="NI578">
        <f t="shared" ref="NI578:NI641" si="611">(NH578-NF578)^2</f>
        <v>0</v>
      </c>
      <c r="NR578">
        <f t="shared" ref="NR578:NR641" si="612">(NQ578-NO578)^2</f>
        <v>0</v>
      </c>
      <c r="OA578">
        <f t="shared" ref="OA578:OA641" si="613">(NZ578-NX578)^2</f>
        <v>0</v>
      </c>
      <c r="OF578">
        <v>576</v>
      </c>
      <c r="OG578">
        <f>136-(136)</f>
        <v>0</v>
      </c>
      <c r="OH578">
        <f t="shared" si="598"/>
        <v>0.73909161271579493</v>
      </c>
      <c r="OI578">
        <f t="shared" si="599"/>
        <v>0</v>
      </c>
      <c r="OJ578">
        <f t="shared" ref="OJ578:OJ641" si="614">(OI578-OG578)^2</f>
        <v>0</v>
      </c>
      <c r="OO578">
        <v>576</v>
      </c>
      <c r="OP578">
        <v>0</v>
      </c>
      <c r="OQ578">
        <f t="shared" si="600"/>
        <v>0.76353356010576645</v>
      </c>
      <c r="OR578">
        <f t="shared" si="601"/>
        <v>0</v>
      </c>
      <c r="OS578">
        <f t="shared" ref="OS578:OS641" si="615">(OR578-OP578)^2</f>
        <v>0</v>
      </c>
      <c r="PB578">
        <f t="shared" ref="PB578:PB641" si="616">(PA578-OY578)^2</f>
        <v>0</v>
      </c>
      <c r="PK578">
        <f t="shared" ref="PK578:PK641" si="617">(PJ578-PH578)^2</f>
        <v>0</v>
      </c>
      <c r="QC578">
        <f t="shared" ref="QC578:QC641" si="618">(QB578-PZ578)^2</f>
        <v>0</v>
      </c>
      <c r="QL578">
        <f t="shared" ref="QL578:QL641" si="619">(QK578-QI578)^2</f>
        <v>0</v>
      </c>
    </row>
    <row r="579" spans="235:454" x14ac:dyDescent="0.25">
      <c r="IA579">
        <v>577</v>
      </c>
      <c r="IB579">
        <v>4</v>
      </c>
      <c r="IC579">
        <f t="shared" ref="IC579:IC642" si="620">IA579/IF$2</f>
        <v>0.88503977996630867</v>
      </c>
      <c r="ID579">
        <f t="shared" ref="ID579:ID642" si="621">IF(IA579&lt;IF$2,0,(IF$6*IF$2^IG$6)*(IA579-IF$2))</f>
        <v>0</v>
      </c>
      <c r="IE579">
        <f t="shared" si="602"/>
        <v>16</v>
      </c>
      <c r="IJ579">
        <v>577</v>
      </c>
      <c r="IK579">
        <v>-24.1</v>
      </c>
      <c r="IL579">
        <f t="shared" ref="IL579:IL642" si="622">IJ579/IO$2</f>
        <v>0.80374705994831186</v>
      </c>
      <c r="IM579">
        <f t="shared" ref="IM579:IM642" si="623">IF(IJ579&lt;IO$2,0,(IO$6*IO$2^IP$6)*(IJ579-IO$2))</f>
        <v>0</v>
      </c>
      <c r="IN579">
        <f t="shared" si="603"/>
        <v>580.81000000000006</v>
      </c>
      <c r="KT579">
        <v>577</v>
      </c>
      <c r="KU579">
        <v>2394.5901960784313</v>
      </c>
      <c r="KV579">
        <f t="shared" ref="KV579:KV624" si="624">KT579/KY$2</f>
        <v>1.2081881422367251</v>
      </c>
      <c r="KW579">
        <f t="shared" ref="KW579:KW624" si="625">IF(KT579&lt;KY$2,0,(KY$6*KY$2^KZ$6)*(KT579-KY$2))</f>
        <v>2496.5044236780186</v>
      </c>
      <c r="KX579">
        <f t="shared" si="604"/>
        <v>10386.509787220486</v>
      </c>
      <c r="LC579">
        <v>577</v>
      </c>
      <c r="LD579">
        <v>28</v>
      </c>
      <c r="LE579">
        <f t="shared" ref="LE579:LE642" si="626">LC579/LH$2</f>
        <v>0.61767039174810934</v>
      </c>
      <c r="LF579">
        <f t="shared" ref="LF579:LF642" si="627">IF(LC579&lt;LH$2,0,(LH$6*LH$2^LI$6)*(LC579-LH$2))</f>
        <v>0</v>
      </c>
      <c r="LG579">
        <f t="shared" si="605"/>
        <v>784</v>
      </c>
      <c r="LP579">
        <f t="shared" si="606"/>
        <v>0</v>
      </c>
      <c r="LY579">
        <f t="shared" si="607"/>
        <v>0</v>
      </c>
      <c r="MH579">
        <f t="shared" si="608"/>
        <v>0</v>
      </c>
      <c r="MQ579">
        <f t="shared" si="609"/>
        <v>0</v>
      </c>
      <c r="MZ579">
        <f t="shared" si="610"/>
        <v>0</v>
      </c>
      <c r="NI579">
        <f t="shared" si="611"/>
        <v>0</v>
      </c>
      <c r="NR579">
        <f t="shared" si="612"/>
        <v>0</v>
      </c>
      <c r="OA579">
        <f t="shared" si="613"/>
        <v>0</v>
      </c>
      <c r="OF579">
        <v>577</v>
      </c>
      <c r="OG579">
        <f>124-(136)</f>
        <v>-12</v>
      </c>
      <c r="OH579">
        <f t="shared" ref="OH579:OH642" si="628">OF579/OK$2</f>
        <v>0.74037475787675988</v>
      </c>
      <c r="OI579">
        <f t="shared" ref="OI579:OI642" si="629">IF(OF579&lt;OK$2,0,(OK$6*OK$2^OL$6)*(OF579-OK$2))</f>
        <v>0</v>
      </c>
      <c r="OJ579">
        <f t="shared" si="614"/>
        <v>144</v>
      </c>
      <c r="OO579">
        <v>577</v>
      </c>
      <c r="OP579">
        <v>0</v>
      </c>
      <c r="OQ579">
        <f t="shared" ref="OQ579:OQ642" si="630">OO579/OT$2</f>
        <v>0.76485913920317228</v>
      </c>
      <c r="OR579">
        <f t="shared" ref="OR579:OR642" si="631">IF(OO579&lt;OT$2,0,(OT$6*OT$2^OU$6)*(OO579-OT$2))</f>
        <v>0</v>
      </c>
      <c r="OS579">
        <f t="shared" si="615"/>
        <v>0</v>
      </c>
      <c r="PB579">
        <f t="shared" si="616"/>
        <v>0</v>
      </c>
      <c r="PK579">
        <f t="shared" si="617"/>
        <v>0</v>
      </c>
      <c r="QC579">
        <f t="shared" si="618"/>
        <v>0</v>
      </c>
      <c r="QL579">
        <f t="shared" si="619"/>
        <v>0</v>
      </c>
    </row>
    <row r="580" spans="235:454" x14ac:dyDescent="0.25">
      <c r="IA580">
        <v>578</v>
      </c>
      <c r="IB580">
        <v>12</v>
      </c>
      <c r="IC580">
        <f t="shared" si="620"/>
        <v>0.88657364440299213</v>
      </c>
      <c r="ID580">
        <f t="shared" si="621"/>
        <v>0</v>
      </c>
      <c r="IE580">
        <f t="shared" si="602"/>
        <v>144</v>
      </c>
      <c r="IJ580">
        <v>578</v>
      </c>
      <c r="IK580">
        <v>-76.2</v>
      </c>
      <c r="IL580">
        <f t="shared" si="622"/>
        <v>0.80514003578877691</v>
      </c>
      <c r="IM580">
        <f t="shared" si="623"/>
        <v>0</v>
      </c>
      <c r="IN580">
        <f t="shared" si="603"/>
        <v>5806.4400000000005</v>
      </c>
      <c r="KT580">
        <v>578</v>
      </c>
      <c r="KU580">
        <v>2444.5901960784313</v>
      </c>
      <c r="KV580">
        <f t="shared" si="624"/>
        <v>1.2102820558281231</v>
      </c>
      <c r="KW580">
        <f t="shared" si="625"/>
        <v>2521.6137526127136</v>
      </c>
      <c r="KX580">
        <f t="shared" si="604"/>
        <v>5932.6282611897823</v>
      </c>
      <c r="LC580">
        <v>578</v>
      </c>
      <c r="LD580">
        <v>36</v>
      </c>
      <c r="LE580">
        <f t="shared" si="626"/>
        <v>0.61874087769567965</v>
      </c>
      <c r="LF580">
        <f t="shared" si="627"/>
        <v>0</v>
      </c>
      <c r="LG580">
        <f t="shared" si="605"/>
        <v>1296</v>
      </c>
      <c r="LP580">
        <f t="shared" si="606"/>
        <v>0</v>
      </c>
      <c r="LY580">
        <f t="shared" si="607"/>
        <v>0</v>
      </c>
      <c r="MH580">
        <f t="shared" si="608"/>
        <v>0</v>
      </c>
      <c r="MQ580">
        <f t="shared" si="609"/>
        <v>0</v>
      </c>
      <c r="MZ580">
        <f t="shared" si="610"/>
        <v>0</v>
      </c>
      <c r="NI580">
        <f t="shared" si="611"/>
        <v>0</v>
      </c>
      <c r="NR580">
        <f t="shared" si="612"/>
        <v>0</v>
      </c>
      <c r="OA580">
        <f t="shared" si="613"/>
        <v>0</v>
      </c>
      <c r="OF580">
        <v>578</v>
      </c>
      <c r="OG580">
        <f>120-(136)</f>
        <v>-16</v>
      </c>
      <c r="OH580">
        <f t="shared" si="628"/>
        <v>0.74165790303772483</v>
      </c>
      <c r="OI580">
        <f t="shared" si="629"/>
        <v>0</v>
      </c>
      <c r="OJ580">
        <f t="shared" si="614"/>
        <v>256</v>
      </c>
      <c r="OO580">
        <v>578</v>
      </c>
      <c r="OP580">
        <v>0</v>
      </c>
      <c r="OQ580">
        <f t="shared" si="630"/>
        <v>0.7661847183005781</v>
      </c>
      <c r="OR580">
        <f t="shared" si="631"/>
        <v>0</v>
      </c>
      <c r="OS580">
        <f t="shared" si="615"/>
        <v>0</v>
      </c>
      <c r="PB580">
        <f t="shared" si="616"/>
        <v>0</v>
      </c>
      <c r="PK580">
        <f t="shared" si="617"/>
        <v>0</v>
      </c>
      <c r="QC580">
        <f t="shared" si="618"/>
        <v>0</v>
      </c>
      <c r="QL580">
        <f t="shared" si="619"/>
        <v>0</v>
      </c>
    </row>
    <row r="581" spans="235:454" x14ac:dyDescent="0.25">
      <c r="IA581">
        <v>579</v>
      </c>
      <c r="IB581">
        <v>8</v>
      </c>
      <c r="IC581">
        <f t="shared" si="620"/>
        <v>0.88810750883967549</v>
      </c>
      <c r="ID581">
        <f t="shared" si="621"/>
        <v>0</v>
      </c>
      <c r="IE581">
        <f t="shared" si="602"/>
        <v>64</v>
      </c>
      <c r="IJ581">
        <v>579</v>
      </c>
      <c r="IK581">
        <v>-20.100000000000001</v>
      </c>
      <c r="IL581">
        <f t="shared" si="622"/>
        <v>0.80653301162924196</v>
      </c>
      <c r="IM581">
        <f t="shared" si="623"/>
        <v>0</v>
      </c>
      <c r="IN581">
        <f t="shared" si="603"/>
        <v>404.01000000000005</v>
      </c>
      <c r="KT581">
        <v>579</v>
      </c>
      <c r="KU581">
        <v>2394.5901960784313</v>
      </c>
      <c r="KV581">
        <f t="shared" si="624"/>
        <v>1.2123759694195213</v>
      </c>
      <c r="KW581">
        <f t="shared" si="625"/>
        <v>2546.7230815474086</v>
      </c>
      <c r="KX581">
        <f t="shared" si="604"/>
        <v>23144.414841116963</v>
      </c>
      <c r="LC581">
        <v>579</v>
      </c>
      <c r="LD581">
        <v>24</v>
      </c>
      <c r="LE581">
        <f t="shared" si="626"/>
        <v>0.61981136364325007</v>
      </c>
      <c r="LF581">
        <f t="shared" si="627"/>
        <v>0</v>
      </c>
      <c r="LG581">
        <f t="shared" si="605"/>
        <v>576</v>
      </c>
      <c r="LP581">
        <f t="shared" si="606"/>
        <v>0</v>
      </c>
      <c r="LY581">
        <f t="shared" si="607"/>
        <v>0</v>
      </c>
      <c r="MH581">
        <f t="shared" si="608"/>
        <v>0</v>
      </c>
      <c r="MQ581">
        <f t="shared" si="609"/>
        <v>0</v>
      </c>
      <c r="MZ581">
        <f t="shared" si="610"/>
        <v>0</v>
      </c>
      <c r="NI581">
        <f t="shared" si="611"/>
        <v>0</v>
      </c>
      <c r="NR581">
        <f t="shared" si="612"/>
        <v>0</v>
      </c>
      <c r="OA581">
        <f t="shared" si="613"/>
        <v>0</v>
      </c>
      <c r="OF581">
        <v>579</v>
      </c>
      <c r="OG581">
        <f>124-(136)</f>
        <v>-12</v>
      </c>
      <c r="OH581">
        <f t="shared" si="628"/>
        <v>0.74294104819868967</v>
      </c>
      <c r="OI581">
        <f t="shared" si="629"/>
        <v>0</v>
      </c>
      <c r="OJ581">
        <f t="shared" si="614"/>
        <v>144</v>
      </c>
      <c r="OO581">
        <v>579</v>
      </c>
      <c r="OP581">
        <v>0</v>
      </c>
      <c r="OQ581">
        <f t="shared" si="630"/>
        <v>0.76751029739798393</v>
      </c>
      <c r="OR581">
        <f t="shared" si="631"/>
        <v>0</v>
      </c>
      <c r="OS581">
        <f t="shared" si="615"/>
        <v>0</v>
      </c>
      <c r="PB581">
        <f t="shared" si="616"/>
        <v>0</v>
      </c>
      <c r="PK581">
        <f t="shared" si="617"/>
        <v>0</v>
      </c>
      <c r="QC581">
        <f t="shared" si="618"/>
        <v>0</v>
      </c>
      <c r="QL581">
        <f t="shared" si="619"/>
        <v>0</v>
      </c>
    </row>
    <row r="582" spans="235:454" x14ac:dyDescent="0.25">
      <c r="IA582">
        <v>580</v>
      </c>
      <c r="IB582">
        <v>20</v>
      </c>
      <c r="IC582">
        <f t="shared" si="620"/>
        <v>0.88964137327635884</v>
      </c>
      <c r="ID582">
        <f t="shared" si="621"/>
        <v>0</v>
      </c>
      <c r="IE582">
        <f t="shared" si="602"/>
        <v>400</v>
      </c>
      <c r="IJ582">
        <v>580</v>
      </c>
      <c r="IK582">
        <v>12</v>
      </c>
      <c r="IL582">
        <f t="shared" si="622"/>
        <v>0.8079259874697069</v>
      </c>
      <c r="IM582">
        <f t="shared" si="623"/>
        <v>0</v>
      </c>
      <c r="IN582">
        <f t="shared" si="603"/>
        <v>144</v>
      </c>
      <c r="KT582">
        <v>580</v>
      </c>
      <c r="KU582">
        <v>2414.5901960784313</v>
      </c>
      <c r="KV582">
        <f t="shared" si="624"/>
        <v>1.2144698830109195</v>
      </c>
      <c r="KW582">
        <f t="shared" si="625"/>
        <v>2571.8324104821036</v>
      </c>
      <c r="KX582">
        <f t="shared" si="604"/>
        <v>24725.11399057044</v>
      </c>
      <c r="LC582">
        <v>580</v>
      </c>
      <c r="LD582">
        <v>21</v>
      </c>
      <c r="LE582">
        <f t="shared" si="626"/>
        <v>0.62088184959082049</v>
      </c>
      <c r="LF582">
        <f t="shared" si="627"/>
        <v>0</v>
      </c>
      <c r="LG582">
        <f t="shared" si="605"/>
        <v>441</v>
      </c>
      <c r="LP582">
        <f t="shared" si="606"/>
        <v>0</v>
      </c>
      <c r="LY582">
        <f t="shared" si="607"/>
        <v>0</v>
      </c>
      <c r="MH582">
        <f t="shared" si="608"/>
        <v>0</v>
      </c>
      <c r="MQ582">
        <f t="shared" si="609"/>
        <v>0</v>
      </c>
      <c r="MZ582">
        <f t="shared" si="610"/>
        <v>0</v>
      </c>
      <c r="NI582">
        <f t="shared" si="611"/>
        <v>0</v>
      </c>
      <c r="NR582">
        <f t="shared" si="612"/>
        <v>0</v>
      </c>
      <c r="OA582">
        <f t="shared" si="613"/>
        <v>0</v>
      </c>
      <c r="OF582">
        <v>580</v>
      </c>
      <c r="OG582">
        <f>124-(136)</f>
        <v>-12</v>
      </c>
      <c r="OH582">
        <f t="shared" si="628"/>
        <v>0.74422419335965462</v>
      </c>
      <c r="OI582">
        <f t="shared" si="629"/>
        <v>0</v>
      </c>
      <c r="OJ582">
        <f t="shared" si="614"/>
        <v>144</v>
      </c>
      <c r="OO582">
        <v>580</v>
      </c>
      <c r="OP582">
        <v>0</v>
      </c>
      <c r="OQ582">
        <f t="shared" si="630"/>
        <v>0.76883587649538987</v>
      </c>
      <c r="OR582">
        <f t="shared" si="631"/>
        <v>0</v>
      </c>
      <c r="OS582">
        <f t="shared" si="615"/>
        <v>0</v>
      </c>
      <c r="PB582">
        <f t="shared" si="616"/>
        <v>0</v>
      </c>
      <c r="PK582">
        <f t="shared" si="617"/>
        <v>0</v>
      </c>
      <c r="QC582">
        <f t="shared" si="618"/>
        <v>0</v>
      </c>
      <c r="QL582">
        <f t="shared" si="619"/>
        <v>0</v>
      </c>
    </row>
    <row r="583" spans="235:454" x14ac:dyDescent="0.25">
      <c r="IA583">
        <v>581</v>
      </c>
      <c r="IB583">
        <v>53</v>
      </c>
      <c r="IC583">
        <f t="shared" si="620"/>
        <v>0.89117523771304219</v>
      </c>
      <c r="ID583">
        <f t="shared" si="621"/>
        <v>0</v>
      </c>
      <c r="IE583">
        <f t="shared" si="602"/>
        <v>2809</v>
      </c>
      <c r="IJ583">
        <v>581</v>
      </c>
      <c r="IK583">
        <v>-20.100000000000001</v>
      </c>
      <c r="IL583">
        <f t="shared" si="622"/>
        <v>0.80931896331017195</v>
      </c>
      <c r="IM583">
        <f t="shared" si="623"/>
        <v>0</v>
      </c>
      <c r="IN583">
        <f t="shared" si="603"/>
        <v>404.01000000000005</v>
      </c>
      <c r="KT583">
        <v>581</v>
      </c>
      <c r="KU583">
        <v>2524.5901960784313</v>
      </c>
      <c r="KV583">
        <f t="shared" si="624"/>
        <v>1.2165637966023175</v>
      </c>
      <c r="KW583">
        <f t="shared" si="625"/>
        <v>2596.9417394167981</v>
      </c>
      <c r="KX583">
        <f t="shared" si="604"/>
        <v>5234.7458234435708</v>
      </c>
      <c r="LC583">
        <v>581</v>
      </c>
      <c r="LD583">
        <v>41</v>
      </c>
      <c r="LE583">
        <f t="shared" si="626"/>
        <v>0.6219523355383908</v>
      </c>
      <c r="LF583">
        <f t="shared" si="627"/>
        <v>0</v>
      </c>
      <c r="LG583">
        <f t="shared" si="605"/>
        <v>1681</v>
      </c>
      <c r="LP583">
        <f t="shared" si="606"/>
        <v>0</v>
      </c>
      <c r="LY583">
        <f t="shared" si="607"/>
        <v>0</v>
      </c>
      <c r="MH583">
        <f t="shared" si="608"/>
        <v>0</v>
      </c>
      <c r="MQ583">
        <f t="shared" si="609"/>
        <v>0</v>
      </c>
      <c r="MZ583">
        <f t="shared" si="610"/>
        <v>0</v>
      </c>
      <c r="NI583">
        <f t="shared" si="611"/>
        <v>0</v>
      </c>
      <c r="NR583">
        <f t="shared" si="612"/>
        <v>0</v>
      </c>
      <c r="OA583">
        <f t="shared" si="613"/>
        <v>0</v>
      </c>
      <c r="OF583">
        <v>581</v>
      </c>
      <c r="OG583">
        <f>136-(136)</f>
        <v>0</v>
      </c>
      <c r="OH583">
        <f t="shared" si="628"/>
        <v>0.74550733852061957</v>
      </c>
      <c r="OI583">
        <f t="shared" si="629"/>
        <v>0</v>
      </c>
      <c r="OJ583">
        <f t="shared" si="614"/>
        <v>0</v>
      </c>
      <c r="OO583">
        <v>581</v>
      </c>
      <c r="OP583">
        <v>0</v>
      </c>
      <c r="OQ583">
        <f t="shared" si="630"/>
        <v>0.7701614555927957</v>
      </c>
      <c r="OR583">
        <f t="shared" si="631"/>
        <v>0</v>
      </c>
      <c r="OS583">
        <f t="shared" si="615"/>
        <v>0</v>
      </c>
      <c r="PB583">
        <f t="shared" si="616"/>
        <v>0</v>
      </c>
      <c r="PK583">
        <f t="shared" si="617"/>
        <v>0</v>
      </c>
      <c r="QC583">
        <f t="shared" si="618"/>
        <v>0</v>
      </c>
      <c r="QL583">
        <f t="shared" si="619"/>
        <v>0</v>
      </c>
    </row>
    <row r="584" spans="235:454" x14ac:dyDescent="0.25">
      <c r="IA584">
        <v>582</v>
      </c>
      <c r="IB584">
        <v>4</v>
      </c>
      <c r="IC584">
        <f t="shared" si="620"/>
        <v>0.89270910214972554</v>
      </c>
      <c r="ID584">
        <f t="shared" si="621"/>
        <v>0</v>
      </c>
      <c r="IE584">
        <f t="shared" si="602"/>
        <v>16</v>
      </c>
      <c r="IJ584">
        <v>582</v>
      </c>
      <c r="IK584">
        <v>-16.100000000000001</v>
      </c>
      <c r="IL584">
        <f t="shared" si="622"/>
        <v>0.810711939150637</v>
      </c>
      <c r="IM584">
        <f t="shared" si="623"/>
        <v>0</v>
      </c>
      <c r="IN584">
        <f t="shared" si="603"/>
        <v>259.21000000000004</v>
      </c>
      <c r="KT584">
        <v>582</v>
      </c>
      <c r="KU584">
        <v>2574.5901960784313</v>
      </c>
      <c r="KV584">
        <f t="shared" si="624"/>
        <v>1.2186577101937157</v>
      </c>
      <c r="KW584">
        <f t="shared" si="625"/>
        <v>2622.0510683514931</v>
      </c>
      <c r="KX584">
        <f t="shared" si="604"/>
        <v>2252.5343969198861</v>
      </c>
      <c r="LC584">
        <v>582</v>
      </c>
      <c r="LD584">
        <v>128</v>
      </c>
      <c r="LE584">
        <f t="shared" si="626"/>
        <v>0.62302282148596122</v>
      </c>
      <c r="LF584">
        <f t="shared" si="627"/>
        <v>0</v>
      </c>
      <c r="LG584">
        <f t="shared" si="605"/>
        <v>16384</v>
      </c>
      <c r="LP584">
        <f t="shared" si="606"/>
        <v>0</v>
      </c>
      <c r="LY584">
        <f t="shared" si="607"/>
        <v>0</v>
      </c>
      <c r="MH584">
        <f t="shared" si="608"/>
        <v>0</v>
      </c>
      <c r="MQ584">
        <f t="shared" si="609"/>
        <v>0</v>
      </c>
      <c r="MZ584">
        <f t="shared" si="610"/>
        <v>0</v>
      </c>
      <c r="NI584">
        <f t="shared" si="611"/>
        <v>0</v>
      </c>
      <c r="NR584">
        <f t="shared" si="612"/>
        <v>0</v>
      </c>
      <c r="OA584">
        <f t="shared" si="613"/>
        <v>0</v>
      </c>
      <c r="OF584">
        <v>582</v>
      </c>
      <c r="OG584">
        <f>124-(136)</f>
        <v>-12</v>
      </c>
      <c r="OH584">
        <f t="shared" si="628"/>
        <v>0.74679048368158452</v>
      </c>
      <c r="OI584">
        <f t="shared" si="629"/>
        <v>0</v>
      </c>
      <c r="OJ584">
        <f t="shared" si="614"/>
        <v>144</v>
      </c>
      <c r="OO584">
        <v>582</v>
      </c>
      <c r="OP584">
        <v>0</v>
      </c>
      <c r="OQ584">
        <f t="shared" si="630"/>
        <v>0.77148703469020152</v>
      </c>
      <c r="OR584">
        <f t="shared" si="631"/>
        <v>0</v>
      </c>
      <c r="OS584">
        <f t="shared" si="615"/>
        <v>0</v>
      </c>
      <c r="PB584">
        <f t="shared" si="616"/>
        <v>0</v>
      </c>
      <c r="PK584">
        <f t="shared" si="617"/>
        <v>0</v>
      </c>
      <c r="QC584">
        <f t="shared" si="618"/>
        <v>0</v>
      </c>
      <c r="QL584">
        <f t="shared" si="619"/>
        <v>0</v>
      </c>
    </row>
    <row r="585" spans="235:454" x14ac:dyDescent="0.25">
      <c r="IA585">
        <v>583</v>
      </c>
      <c r="IB585">
        <v>8</v>
      </c>
      <c r="IC585">
        <f t="shared" si="620"/>
        <v>0.894242966586409</v>
      </c>
      <c r="ID585">
        <f t="shared" si="621"/>
        <v>0</v>
      </c>
      <c r="IE585">
        <f t="shared" si="602"/>
        <v>64</v>
      </c>
      <c r="IJ585">
        <v>583</v>
      </c>
      <c r="IK585">
        <v>-16.100000000000001</v>
      </c>
      <c r="IL585">
        <f t="shared" si="622"/>
        <v>0.81210491499110193</v>
      </c>
      <c r="IM585">
        <f t="shared" si="623"/>
        <v>0</v>
      </c>
      <c r="IN585">
        <f t="shared" si="603"/>
        <v>259.21000000000004</v>
      </c>
      <c r="KT585">
        <v>583</v>
      </c>
      <c r="KU585">
        <v>2544.5901960784313</v>
      </c>
      <c r="KV585">
        <f t="shared" si="624"/>
        <v>1.2207516237851139</v>
      </c>
      <c r="KW585">
        <f t="shared" si="625"/>
        <v>2647.1603972861881</v>
      </c>
      <c r="KX585">
        <f t="shared" si="604"/>
        <v>10520.646175799711</v>
      </c>
      <c r="LC585">
        <v>583</v>
      </c>
      <c r="LD585">
        <v>48</v>
      </c>
      <c r="LE585">
        <f t="shared" si="626"/>
        <v>0.62409330743353164</v>
      </c>
      <c r="LF585">
        <f t="shared" si="627"/>
        <v>0</v>
      </c>
      <c r="LG585">
        <f t="shared" si="605"/>
        <v>2304</v>
      </c>
      <c r="LP585">
        <f t="shared" si="606"/>
        <v>0</v>
      </c>
      <c r="LY585">
        <f t="shared" si="607"/>
        <v>0</v>
      </c>
      <c r="MH585">
        <f t="shared" si="608"/>
        <v>0</v>
      </c>
      <c r="MQ585">
        <f t="shared" si="609"/>
        <v>0</v>
      </c>
      <c r="MZ585">
        <f t="shared" si="610"/>
        <v>0</v>
      </c>
      <c r="NI585">
        <f t="shared" si="611"/>
        <v>0</v>
      </c>
      <c r="NR585">
        <f t="shared" si="612"/>
        <v>0</v>
      </c>
      <c r="OA585">
        <f t="shared" si="613"/>
        <v>0</v>
      </c>
      <c r="OF585">
        <v>583</v>
      </c>
      <c r="OG585">
        <f>124-(136)</f>
        <v>-12</v>
      </c>
      <c r="OH585">
        <f t="shared" si="628"/>
        <v>0.74807362884254935</v>
      </c>
      <c r="OI585">
        <f t="shared" si="629"/>
        <v>0</v>
      </c>
      <c r="OJ585">
        <f t="shared" si="614"/>
        <v>144</v>
      </c>
      <c r="OO585">
        <v>583</v>
      </c>
      <c r="OP585">
        <v>12</v>
      </c>
      <c r="OQ585">
        <f t="shared" si="630"/>
        <v>0.77281261378760735</v>
      </c>
      <c r="OR585">
        <f t="shared" si="631"/>
        <v>0</v>
      </c>
      <c r="OS585">
        <f t="shared" si="615"/>
        <v>144</v>
      </c>
      <c r="PB585">
        <f t="shared" si="616"/>
        <v>0</v>
      </c>
      <c r="PK585">
        <f t="shared" si="617"/>
        <v>0</v>
      </c>
      <c r="QC585">
        <f t="shared" si="618"/>
        <v>0</v>
      </c>
      <c r="QL585">
        <f t="shared" si="619"/>
        <v>0</v>
      </c>
    </row>
    <row r="586" spans="235:454" x14ac:dyDescent="0.25">
      <c r="IA586">
        <v>584</v>
      </c>
      <c r="IB586">
        <v>0</v>
      </c>
      <c r="IC586">
        <f t="shared" si="620"/>
        <v>0.89577683102309236</v>
      </c>
      <c r="ID586">
        <f t="shared" si="621"/>
        <v>0</v>
      </c>
      <c r="IE586">
        <f t="shared" si="602"/>
        <v>0</v>
      </c>
      <c r="IJ586">
        <v>584</v>
      </c>
      <c r="IK586">
        <v>47.8</v>
      </c>
      <c r="IL586">
        <f t="shared" si="622"/>
        <v>0.81349789083156698</v>
      </c>
      <c r="IM586">
        <f t="shared" si="623"/>
        <v>0</v>
      </c>
      <c r="IN586">
        <f t="shared" si="603"/>
        <v>2284.8399999999997</v>
      </c>
      <c r="KT586">
        <v>584</v>
      </c>
      <c r="KU586">
        <v>2544.5901960784313</v>
      </c>
      <c r="KV586">
        <f t="shared" si="624"/>
        <v>1.2228455373765119</v>
      </c>
      <c r="KW586">
        <f t="shared" si="625"/>
        <v>2672.2697262208831</v>
      </c>
      <c r="KX586">
        <f t="shared" si="604"/>
        <v>16302.06241739725</v>
      </c>
      <c r="LC586">
        <v>584</v>
      </c>
      <c r="LD586">
        <v>44</v>
      </c>
      <c r="LE586">
        <f t="shared" si="626"/>
        <v>0.62516379338110195</v>
      </c>
      <c r="LF586">
        <f t="shared" si="627"/>
        <v>0</v>
      </c>
      <c r="LG586">
        <f t="shared" si="605"/>
        <v>1936</v>
      </c>
      <c r="LP586">
        <f t="shared" si="606"/>
        <v>0</v>
      </c>
      <c r="LY586">
        <f t="shared" si="607"/>
        <v>0</v>
      </c>
      <c r="MH586">
        <f t="shared" si="608"/>
        <v>0</v>
      </c>
      <c r="MQ586">
        <f t="shared" si="609"/>
        <v>0</v>
      </c>
      <c r="MZ586">
        <f t="shared" si="610"/>
        <v>0</v>
      </c>
      <c r="NI586">
        <f t="shared" si="611"/>
        <v>0</v>
      </c>
      <c r="NR586">
        <f t="shared" si="612"/>
        <v>0</v>
      </c>
      <c r="OA586">
        <f t="shared" si="613"/>
        <v>0</v>
      </c>
      <c r="OF586">
        <v>584</v>
      </c>
      <c r="OG586">
        <f>120-(136)</f>
        <v>-16</v>
      </c>
      <c r="OH586">
        <f t="shared" si="628"/>
        <v>0.7493567740035143</v>
      </c>
      <c r="OI586">
        <f t="shared" si="629"/>
        <v>0</v>
      </c>
      <c r="OJ586">
        <f t="shared" si="614"/>
        <v>256</v>
      </c>
      <c r="OO586">
        <v>584</v>
      </c>
      <c r="OP586">
        <v>0</v>
      </c>
      <c r="OQ586">
        <f t="shared" si="630"/>
        <v>0.77413819288501318</v>
      </c>
      <c r="OR586">
        <f t="shared" si="631"/>
        <v>0</v>
      </c>
      <c r="OS586">
        <f t="shared" si="615"/>
        <v>0</v>
      </c>
      <c r="PB586">
        <f t="shared" si="616"/>
        <v>0</v>
      </c>
      <c r="PK586">
        <f t="shared" si="617"/>
        <v>0</v>
      </c>
      <c r="QC586">
        <f t="shared" si="618"/>
        <v>0</v>
      </c>
      <c r="QL586">
        <f t="shared" si="619"/>
        <v>0</v>
      </c>
    </row>
    <row r="587" spans="235:454" x14ac:dyDescent="0.25">
      <c r="IA587">
        <v>585</v>
      </c>
      <c r="IB587">
        <v>20</v>
      </c>
      <c r="IC587">
        <f t="shared" si="620"/>
        <v>0.89731069545977571</v>
      </c>
      <c r="ID587">
        <f t="shared" si="621"/>
        <v>0</v>
      </c>
      <c r="IE587">
        <f t="shared" si="602"/>
        <v>400</v>
      </c>
      <c r="IJ587">
        <v>585</v>
      </c>
      <c r="IK587">
        <v>-12.100000000000009</v>
      </c>
      <c r="IL587">
        <f t="shared" si="622"/>
        <v>0.81489086667203203</v>
      </c>
      <c r="IM587">
        <f t="shared" si="623"/>
        <v>0</v>
      </c>
      <c r="IN587">
        <f t="shared" si="603"/>
        <v>146.4100000000002</v>
      </c>
      <c r="KT587">
        <v>585</v>
      </c>
      <c r="KU587">
        <v>2574.5901960784313</v>
      </c>
      <c r="KV587">
        <f t="shared" si="624"/>
        <v>1.2249394509679101</v>
      </c>
      <c r="KW587">
        <f t="shared" si="625"/>
        <v>2697.379055155578</v>
      </c>
      <c r="KX587">
        <f t="shared" si="604"/>
        <v>15077.103913467405</v>
      </c>
      <c r="LC587">
        <v>585</v>
      </c>
      <c r="LD587">
        <v>41</v>
      </c>
      <c r="LE587">
        <f t="shared" si="626"/>
        <v>0.62623427932867237</v>
      </c>
      <c r="LF587">
        <f t="shared" si="627"/>
        <v>0</v>
      </c>
      <c r="LG587">
        <f t="shared" si="605"/>
        <v>1681</v>
      </c>
      <c r="LP587">
        <f t="shared" si="606"/>
        <v>0</v>
      </c>
      <c r="LY587">
        <f t="shared" si="607"/>
        <v>0</v>
      </c>
      <c r="MH587">
        <f t="shared" si="608"/>
        <v>0</v>
      </c>
      <c r="MQ587">
        <f t="shared" si="609"/>
        <v>0</v>
      </c>
      <c r="MZ587">
        <f t="shared" si="610"/>
        <v>0</v>
      </c>
      <c r="NI587">
        <f t="shared" si="611"/>
        <v>0</v>
      </c>
      <c r="NR587">
        <f t="shared" si="612"/>
        <v>0</v>
      </c>
      <c r="OA587">
        <f t="shared" si="613"/>
        <v>0</v>
      </c>
      <c r="OF587">
        <v>585</v>
      </c>
      <c r="OG587">
        <f>124-(136)</f>
        <v>-12</v>
      </c>
      <c r="OH587">
        <f t="shared" si="628"/>
        <v>0.75063991916447925</v>
      </c>
      <c r="OI587">
        <f t="shared" si="629"/>
        <v>0</v>
      </c>
      <c r="OJ587">
        <f t="shared" si="614"/>
        <v>144</v>
      </c>
      <c r="OO587">
        <v>585</v>
      </c>
      <c r="OP587">
        <v>0</v>
      </c>
      <c r="OQ587">
        <f t="shared" si="630"/>
        <v>0.775463771982419</v>
      </c>
      <c r="OR587">
        <f t="shared" si="631"/>
        <v>0</v>
      </c>
      <c r="OS587">
        <f t="shared" si="615"/>
        <v>0</v>
      </c>
      <c r="PB587">
        <f t="shared" si="616"/>
        <v>0</v>
      </c>
      <c r="PK587">
        <f t="shared" si="617"/>
        <v>0</v>
      </c>
      <c r="QC587">
        <f t="shared" si="618"/>
        <v>0</v>
      </c>
      <c r="QL587">
        <f t="shared" si="619"/>
        <v>0</v>
      </c>
    </row>
    <row r="588" spans="235:454" x14ac:dyDescent="0.25">
      <c r="IA588">
        <v>586</v>
      </c>
      <c r="IB588">
        <v>20</v>
      </c>
      <c r="IC588">
        <f t="shared" si="620"/>
        <v>0.89884455989645906</v>
      </c>
      <c r="ID588">
        <f t="shared" si="621"/>
        <v>0</v>
      </c>
      <c r="IE588">
        <f t="shared" si="602"/>
        <v>400</v>
      </c>
      <c r="IJ588">
        <v>586</v>
      </c>
      <c r="IK588">
        <v>8</v>
      </c>
      <c r="IL588">
        <f t="shared" si="622"/>
        <v>0.81628384251249697</v>
      </c>
      <c r="IM588">
        <f t="shared" si="623"/>
        <v>0</v>
      </c>
      <c r="IN588">
        <f t="shared" si="603"/>
        <v>64</v>
      </c>
      <c r="KT588">
        <v>586</v>
      </c>
      <c r="KU588">
        <v>2634.5901960784313</v>
      </c>
      <c r="KV588">
        <f t="shared" si="624"/>
        <v>1.2270333645593083</v>
      </c>
      <c r="KW588">
        <f t="shared" si="625"/>
        <v>2722.4883840902726</v>
      </c>
      <c r="KX588">
        <f t="shared" si="604"/>
        <v>7726.0914557649985</v>
      </c>
      <c r="LC588">
        <v>586</v>
      </c>
      <c r="LD588">
        <v>16</v>
      </c>
      <c r="LE588">
        <f t="shared" si="626"/>
        <v>0.62730476527624279</v>
      </c>
      <c r="LF588">
        <f t="shared" si="627"/>
        <v>0</v>
      </c>
      <c r="LG588">
        <f t="shared" si="605"/>
        <v>256</v>
      </c>
      <c r="LP588">
        <f t="shared" si="606"/>
        <v>0</v>
      </c>
      <c r="LY588">
        <f t="shared" si="607"/>
        <v>0</v>
      </c>
      <c r="MH588">
        <f t="shared" si="608"/>
        <v>0</v>
      </c>
      <c r="MQ588">
        <f t="shared" si="609"/>
        <v>0</v>
      </c>
      <c r="MZ588">
        <f t="shared" si="610"/>
        <v>0</v>
      </c>
      <c r="NI588">
        <f t="shared" si="611"/>
        <v>0</v>
      </c>
      <c r="NR588">
        <f t="shared" si="612"/>
        <v>0</v>
      </c>
      <c r="OA588">
        <f t="shared" si="613"/>
        <v>0</v>
      </c>
      <c r="OF588">
        <v>586</v>
      </c>
      <c r="OG588">
        <f>124-(136)</f>
        <v>-12</v>
      </c>
      <c r="OH588">
        <f t="shared" si="628"/>
        <v>0.7519230643254442</v>
      </c>
      <c r="OI588">
        <f t="shared" si="629"/>
        <v>0</v>
      </c>
      <c r="OJ588">
        <f t="shared" si="614"/>
        <v>144</v>
      </c>
      <c r="OO588">
        <v>586</v>
      </c>
      <c r="OP588">
        <v>0</v>
      </c>
      <c r="OQ588">
        <f t="shared" si="630"/>
        <v>0.77678935107982494</v>
      </c>
      <c r="OR588">
        <f t="shared" si="631"/>
        <v>0</v>
      </c>
      <c r="OS588">
        <f t="shared" si="615"/>
        <v>0</v>
      </c>
      <c r="PB588">
        <f t="shared" si="616"/>
        <v>0</v>
      </c>
      <c r="PK588">
        <f t="shared" si="617"/>
        <v>0</v>
      </c>
      <c r="QC588">
        <f t="shared" si="618"/>
        <v>0</v>
      </c>
      <c r="QL588">
        <f t="shared" si="619"/>
        <v>0</v>
      </c>
    </row>
    <row r="589" spans="235:454" x14ac:dyDescent="0.25">
      <c r="IA589">
        <v>587</v>
      </c>
      <c r="IB589">
        <v>8</v>
      </c>
      <c r="IC589">
        <f t="shared" si="620"/>
        <v>0.90037842433314252</v>
      </c>
      <c r="ID589">
        <f t="shared" si="621"/>
        <v>0</v>
      </c>
      <c r="IE589">
        <f t="shared" si="602"/>
        <v>64</v>
      </c>
      <c r="IJ589">
        <v>587</v>
      </c>
      <c r="IK589">
        <v>-20.100000000000001</v>
      </c>
      <c r="IL589">
        <f t="shared" si="622"/>
        <v>0.81767681835296202</v>
      </c>
      <c r="IM589">
        <f t="shared" si="623"/>
        <v>0</v>
      </c>
      <c r="IN589">
        <f t="shared" si="603"/>
        <v>404.01000000000005</v>
      </c>
      <c r="KT589">
        <v>587</v>
      </c>
      <c r="KU589">
        <v>2734.5901960784313</v>
      </c>
      <c r="KV589">
        <f t="shared" si="624"/>
        <v>1.2291272781507063</v>
      </c>
      <c r="KW589">
        <f t="shared" si="625"/>
        <v>2747.5977130249676</v>
      </c>
      <c r="KX589">
        <f t="shared" si="604"/>
        <v>169.19549711442826</v>
      </c>
      <c r="LC589">
        <v>587</v>
      </c>
      <c r="LD589">
        <v>44</v>
      </c>
      <c r="LE589">
        <f t="shared" si="626"/>
        <v>0.6283752512238131</v>
      </c>
      <c r="LF589">
        <f t="shared" si="627"/>
        <v>0</v>
      </c>
      <c r="LG589">
        <f t="shared" si="605"/>
        <v>1936</v>
      </c>
      <c r="LP589">
        <f t="shared" si="606"/>
        <v>0</v>
      </c>
      <c r="LY589">
        <f t="shared" si="607"/>
        <v>0</v>
      </c>
      <c r="MH589">
        <f t="shared" si="608"/>
        <v>0</v>
      </c>
      <c r="MQ589">
        <f t="shared" si="609"/>
        <v>0</v>
      </c>
      <c r="MZ589">
        <f t="shared" si="610"/>
        <v>0</v>
      </c>
      <c r="NI589">
        <f t="shared" si="611"/>
        <v>0</v>
      </c>
      <c r="NR589">
        <f t="shared" si="612"/>
        <v>0</v>
      </c>
      <c r="OA589">
        <f t="shared" si="613"/>
        <v>0</v>
      </c>
      <c r="OF589">
        <v>587</v>
      </c>
      <c r="OG589">
        <f>120-(136)</f>
        <v>-16</v>
      </c>
      <c r="OH589">
        <f t="shared" si="628"/>
        <v>0.75320620948640904</v>
      </c>
      <c r="OI589">
        <f t="shared" si="629"/>
        <v>0</v>
      </c>
      <c r="OJ589">
        <f t="shared" si="614"/>
        <v>256</v>
      </c>
      <c r="OO589">
        <v>587</v>
      </c>
      <c r="OP589">
        <v>0</v>
      </c>
      <c r="OQ589">
        <f t="shared" si="630"/>
        <v>0.77811493017723077</v>
      </c>
      <c r="OR589">
        <f t="shared" si="631"/>
        <v>0</v>
      </c>
      <c r="OS589">
        <f t="shared" si="615"/>
        <v>0</v>
      </c>
      <c r="PB589">
        <f t="shared" si="616"/>
        <v>0</v>
      </c>
      <c r="PK589">
        <f t="shared" si="617"/>
        <v>0</v>
      </c>
      <c r="QC589">
        <f t="shared" si="618"/>
        <v>0</v>
      </c>
      <c r="QL589">
        <f t="shared" si="619"/>
        <v>0</v>
      </c>
    </row>
    <row r="590" spans="235:454" x14ac:dyDescent="0.25">
      <c r="IA590">
        <v>588</v>
      </c>
      <c r="IB590">
        <v>8</v>
      </c>
      <c r="IC590">
        <f t="shared" si="620"/>
        <v>0.90191228876982588</v>
      </c>
      <c r="ID590">
        <f t="shared" si="621"/>
        <v>0</v>
      </c>
      <c r="IE590">
        <f t="shared" si="602"/>
        <v>64</v>
      </c>
      <c r="IJ590">
        <v>588</v>
      </c>
      <c r="IK590">
        <v>-20.100000000000001</v>
      </c>
      <c r="IL590">
        <f t="shared" si="622"/>
        <v>0.81906979419342707</v>
      </c>
      <c r="IM590">
        <f t="shared" si="623"/>
        <v>0</v>
      </c>
      <c r="IN590">
        <f t="shared" si="603"/>
        <v>404.01000000000005</v>
      </c>
      <c r="KT590">
        <v>588</v>
      </c>
      <c r="KU590">
        <v>2734.5901960784313</v>
      </c>
      <c r="KV590">
        <f t="shared" si="624"/>
        <v>1.2312211917421045</v>
      </c>
      <c r="KW590">
        <f t="shared" si="625"/>
        <v>2772.7070419596625</v>
      </c>
      <c r="KX590">
        <f t="shared" si="604"/>
        <v>1452.8939399335361</v>
      </c>
      <c r="LC590">
        <v>588</v>
      </c>
      <c r="LD590">
        <v>56</v>
      </c>
      <c r="LE590">
        <f t="shared" si="626"/>
        <v>0.62944573717138352</v>
      </c>
      <c r="LF590">
        <f t="shared" si="627"/>
        <v>0</v>
      </c>
      <c r="LG590">
        <f t="shared" si="605"/>
        <v>3136</v>
      </c>
      <c r="LP590">
        <f t="shared" si="606"/>
        <v>0</v>
      </c>
      <c r="LY590">
        <f t="shared" si="607"/>
        <v>0</v>
      </c>
      <c r="MH590">
        <f t="shared" si="608"/>
        <v>0</v>
      </c>
      <c r="MQ590">
        <f t="shared" si="609"/>
        <v>0</v>
      </c>
      <c r="MZ590">
        <f t="shared" si="610"/>
        <v>0</v>
      </c>
      <c r="NI590">
        <f t="shared" si="611"/>
        <v>0</v>
      </c>
      <c r="NR590">
        <f t="shared" si="612"/>
        <v>0</v>
      </c>
      <c r="OA590">
        <f t="shared" si="613"/>
        <v>0</v>
      </c>
      <c r="OF590">
        <v>588</v>
      </c>
      <c r="OG590">
        <f>124-(136)</f>
        <v>-12</v>
      </c>
      <c r="OH590">
        <f t="shared" si="628"/>
        <v>0.75448935464737399</v>
      </c>
      <c r="OI590">
        <f t="shared" si="629"/>
        <v>0</v>
      </c>
      <c r="OJ590">
        <f t="shared" si="614"/>
        <v>144</v>
      </c>
      <c r="OO590">
        <v>588</v>
      </c>
      <c r="OP590">
        <v>0</v>
      </c>
      <c r="OQ590">
        <f t="shared" si="630"/>
        <v>0.77944050927463659</v>
      </c>
      <c r="OR590">
        <f t="shared" si="631"/>
        <v>0</v>
      </c>
      <c r="OS590">
        <f t="shared" si="615"/>
        <v>0</v>
      </c>
      <c r="PB590">
        <f t="shared" si="616"/>
        <v>0</v>
      </c>
      <c r="PK590">
        <f t="shared" si="617"/>
        <v>0</v>
      </c>
      <c r="QC590">
        <f t="shared" si="618"/>
        <v>0</v>
      </c>
      <c r="QL590">
        <f t="shared" si="619"/>
        <v>0</v>
      </c>
    </row>
    <row r="591" spans="235:454" x14ac:dyDescent="0.25">
      <c r="IA591">
        <v>589</v>
      </c>
      <c r="IB591">
        <v>20</v>
      </c>
      <c r="IC591">
        <f t="shared" si="620"/>
        <v>0.90344615320650923</v>
      </c>
      <c r="ID591">
        <f t="shared" si="621"/>
        <v>0</v>
      </c>
      <c r="IE591">
        <f t="shared" si="602"/>
        <v>400</v>
      </c>
      <c r="IJ591">
        <v>589</v>
      </c>
      <c r="IK591">
        <v>-8.1000000000000085</v>
      </c>
      <c r="IL591">
        <f t="shared" si="622"/>
        <v>0.82046277003389201</v>
      </c>
      <c r="IM591">
        <f t="shared" si="623"/>
        <v>0</v>
      </c>
      <c r="IN591">
        <f t="shared" si="603"/>
        <v>65.610000000000142</v>
      </c>
      <c r="KT591">
        <v>589</v>
      </c>
      <c r="KU591">
        <v>2764.5901960784313</v>
      </c>
      <c r="KV591">
        <f t="shared" si="624"/>
        <v>1.2333151053335027</v>
      </c>
      <c r="KW591">
        <f t="shared" si="625"/>
        <v>2797.8163708943575</v>
      </c>
      <c r="KX591">
        <f t="shared" si="604"/>
        <v>1103.9786928984913</v>
      </c>
      <c r="LC591">
        <v>589</v>
      </c>
      <c r="LD591">
        <v>76</v>
      </c>
      <c r="LE591">
        <f t="shared" si="626"/>
        <v>0.63051622311895383</v>
      </c>
      <c r="LF591">
        <f t="shared" si="627"/>
        <v>0</v>
      </c>
      <c r="LG591">
        <f t="shared" si="605"/>
        <v>5776</v>
      </c>
      <c r="LP591">
        <f t="shared" si="606"/>
        <v>0</v>
      </c>
      <c r="LY591">
        <f t="shared" si="607"/>
        <v>0</v>
      </c>
      <c r="MH591">
        <f t="shared" si="608"/>
        <v>0</v>
      </c>
      <c r="MQ591">
        <f t="shared" si="609"/>
        <v>0</v>
      </c>
      <c r="MZ591">
        <f t="shared" si="610"/>
        <v>0</v>
      </c>
      <c r="NI591">
        <f t="shared" si="611"/>
        <v>0</v>
      </c>
      <c r="NR591">
        <f t="shared" si="612"/>
        <v>0</v>
      </c>
      <c r="OA591">
        <f t="shared" si="613"/>
        <v>0</v>
      </c>
      <c r="OF591">
        <v>589</v>
      </c>
      <c r="OG591">
        <f>120-(136)</f>
        <v>-16</v>
      </c>
      <c r="OH591">
        <f t="shared" si="628"/>
        <v>0.75577249980833894</v>
      </c>
      <c r="OI591">
        <f t="shared" si="629"/>
        <v>0</v>
      </c>
      <c r="OJ591">
        <f t="shared" si="614"/>
        <v>256</v>
      </c>
      <c r="OO591">
        <v>589</v>
      </c>
      <c r="OP591">
        <v>0</v>
      </c>
      <c r="OQ591">
        <f t="shared" si="630"/>
        <v>0.78076608837204242</v>
      </c>
      <c r="OR591">
        <f t="shared" si="631"/>
        <v>0</v>
      </c>
      <c r="OS591">
        <f t="shared" si="615"/>
        <v>0</v>
      </c>
      <c r="PB591">
        <f t="shared" si="616"/>
        <v>0</v>
      </c>
      <c r="PK591">
        <f t="shared" si="617"/>
        <v>0</v>
      </c>
      <c r="QC591">
        <f t="shared" si="618"/>
        <v>0</v>
      </c>
      <c r="QL591">
        <f t="shared" si="619"/>
        <v>0</v>
      </c>
    </row>
    <row r="592" spans="235:454" x14ac:dyDescent="0.25">
      <c r="IA592">
        <v>590</v>
      </c>
      <c r="IB592">
        <v>40</v>
      </c>
      <c r="IC592">
        <f t="shared" si="620"/>
        <v>0.90498001764319258</v>
      </c>
      <c r="ID592">
        <f t="shared" si="621"/>
        <v>0</v>
      </c>
      <c r="IE592">
        <f t="shared" si="602"/>
        <v>1600</v>
      </c>
      <c r="IJ592">
        <v>590</v>
      </c>
      <c r="IK592">
        <v>-20.100000000000001</v>
      </c>
      <c r="IL592">
        <f t="shared" si="622"/>
        <v>0.82185574587435706</v>
      </c>
      <c r="IM592">
        <f t="shared" si="623"/>
        <v>0</v>
      </c>
      <c r="IN592">
        <f t="shared" si="603"/>
        <v>404.01000000000005</v>
      </c>
      <c r="KT592">
        <v>590</v>
      </c>
      <c r="KU592">
        <v>2714.5901960784313</v>
      </c>
      <c r="KV592">
        <f t="shared" si="624"/>
        <v>1.2354090189249007</v>
      </c>
      <c r="KW592">
        <f t="shared" si="625"/>
        <v>2822.9256998290525</v>
      </c>
      <c r="KX592">
        <f t="shared" si="604"/>
        <v>11736.581372900866</v>
      </c>
      <c r="LC592">
        <v>590</v>
      </c>
      <c r="LD592">
        <v>41</v>
      </c>
      <c r="LE592">
        <f t="shared" si="626"/>
        <v>0.63158670906652425</v>
      </c>
      <c r="LF592">
        <f t="shared" si="627"/>
        <v>0</v>
      </c>
      <c r="LG592">
        <f t="shared" si="605"/>
        <v>1681</v>
      </c>
      <c r="LP592">
        <f t="shared" si="606"/>
        <v>0</v>
      </c>
      <c r="LY592">
        <f t="shared" si="607"/>
        <v>0</v>
      </c>
      <c r="MH592">
        <f t="shared" si="608"/>
        <v>0</v>
      </c>
      <c r="MQ592">
        <f t="shared" si="609"/>
        <v>0</v>
      </c>
      <c r="MZ592">
        <f t="shared" si="610"/>
        <v>0</v>
      </c>
      <c r="NI592">
        <f t="shared" si="611"/>
        <v>0</v>
      </c>
      <c r="NR592">
        <f t="shared" si="612"/>
        <v>0</v>
      </c>
      <c r="OA592">
        <f t="shared" si="613"/>
        <v>0</v>
      </c>
      <c r="OF592">
        <v>590</v>
      </c>
      <c r="OG592">
        <f>124-(136)</f>
        <v>-12</v>
      </c>
      <c r="OH592">
        <f t="shared" si="628"/>
        <v>0.75705564496930389</v>
      </c>
      <c r="OI592">
        <f t="shared" si="629"/>
        <v>0</v>
      </c>
      <c r="OJ592">
        <f t="shared" si="614"/>
        <v>144</v>
      </c>
      <c r="OO592">
        <v>590</v>
      </c>
      <c r="OP592">
        <v>0</v>
      </c>
      <c r="OQ592">
        <f t="shared" si="630"/>
        <v>0.78209166746944825</v>
      </c>
      <c r="OR592">
        <f t="shared" si="631"/>
        <v>0</v>
      </c>
      <c r="OS592">
        <f t="shared" si="615"/>
        <v>0</v>
      </c>
      <c r="PB592">
        <f t="shared" si="616"/>
        <v>0</v>
      </c>
      <c r="PK592">
        <f t="shared" si="617"/>
        <v>0</v>
      </c>
      <c r="QC592">
        <f t="shared" si="618"/>
        <v>0</v>
      </c>
      <c r="QL592">
        <f t="shared" si="619"/>
        <v>0</v>
      </c>
    </row>
    <row r="593" spans="235:454" x14ac:dyDescent="0.25">
      <c r="IA593">
        <v>591</v>
      </c>
      <c r="IB593">
        <v>16</v>
      </c>
      <c r="IC593">
        <f t="shared" si="620"/>
        <v>0.90651388207987593</v>
      </c>
      <c r="ID593">
        <f t="shared" si="621"/>
        <v>0</v>
      </c>
      <c r="IE593">
        <f t="shared" si="602"/>
        <v>256</v>
      </c>
      <c r="IJ593">
        <v>591</v>
      </c>
      <c r="IK593">
        <v>-24.1</v>
      </c>
      <c r="IL593">
        <f t="shared" si="622"/>
        <v>0.82324872171482211</v>
      </c>
      <c r="IM593">
        <f t="shared" si="623"/>
        <v>0</v>
      </c>
      <c r="IN593">
        <f t="shared" si="603"/>
        <v>580.81000000000006</v>
      </c>
      <c r="KT593">
        <v>591</v>
      </c>
      <c r="KU593">
        <v>2734.5901960784313</v>
      </c>
      <c r="KV593">
        <f t="shared" si="624"/>
        <v>1.2375029325162989</v>
      </c>
      <c r="KW593">
        <f t="shared" si="625"/>
        <v>2848.0350287637471</v>
      </c>
      <c r="KX593">
        <f t="shared" si="604"/>
        <v>12869.730062999286</v>
      </c>
      <c r="LC593">
        <v>591</v>
      </c>
      <c r="LD593">
        <v>170</v>
      </c>
      <c r="LE593">
        <f t="shared" si="626"/>
        <v>0.63265719501409468</v>
      </c>
      <c r="LF593">
        <f t="shared" si="627"/>
        <v>0</v>
      </c>
      <c r="LG593">
        <f t="shared" si="605"/>
        <v>28900</v>
      </c>
      <c r="LP593">
        <f t="shared" si="606"/>
        <v>0</v>
      </c>
      <c r="LY593">
        <f t="shared" si="607"/>
        <v>0</v>
      </c>
      <c r="MH593">
        <f t="shared" si="608"/>
        <v>0</v>
      </c>
      <c r="MQ593">
        <f t="shared" si="609"/>
        <v>0</v>
      </c>
      <c r="MZ593">
        <f t="shared" si="610"/>
        <v>0</v>
      </c>
      <c r="NI593">
        <f t="shared" si="611"/>
        <v>0</v>
      </c>
      <c r="NR593">
        <f t="shared" si="612"/>
        <v>0</v>
      </c>
      <c r="OA593">
        <f t="shared" si="613"/>
        <v>0</v>
      </c>
      <c r="OF593">
        <v>591</v>
      </c>
      <c r="OG593">
        <f>124-(136)</f>
        <v>-12</v>
      </c>
      <c r="OH593">
        <f t="shared" si="628"/>
        <v>0.75833879013026873</v>
      </c>
      <c r="OI593">
        <f t="shared" si="629"/>
        <v>0</v>
      </c>
      <c r="OJ593">
        <f t="shared" si="614"/>
        <v>144</v>
      </c>
      <c r="OO593">
        <v>591</v>
      </c>
      <c r="OP593">
        <v>0</v>
      </c>
      <c r="OQ593">
        <f t="shared" si="630"/>
        <v>0.78341724656685408</v>
      </c>
      <c r="OR593">
        <f t="shared" si="631"/>
        <v>0</v>
      </c>
      <c r="OS593">
        <f t="shared" si="615"/>
        <v>0</v>
      </c>
      <c r="PB593">
        <f t="shared" si="616"/>
        <v>0</v>
      </c>
      <c r="PK593">
        <f t="shared" si="617"/>
        <v>0</v>
      </c>
      <c r="QC593">
        <f t="shared" si="618"/>
        <v>0</v>
      </c>
      <c r="QL593">
        <f t="shared" si="619"/>
        <v>0</v>
      </c>
    </row>
    <row r="594" spans="235:454" x14ac:dyDescent="0.25">
      <c r="IA594">
        <v>592</v>
      </c>
      <c r="IB594">
        <v>16</v>
      </c>
      <c r="IC594">
        <f t="shared" si="620"/>
        <v>0.9080477465165594</v>
      </c>
      <c r="ID594">
        <f t="shared" si="621"/>
        <v>0</v>
      </c>
      <c r="IE594">
        <f t="shared" si="602"/>
        <v>256</v>
      </c>
      <c r="IJ594">
        <v>592</v>
      </c>
      <c r="IK594">
        <v>-16.100000000000001</v>
      </c>
      <c r="IL594">
        <f t="shared" si="622"/>
        <v>0.82464169755528705</v>
      </c>
      <c r="IM594">
        <f t="shared" si="623"/>
        <v>0</v>
      </c>
      <c r="IN594">
        <f t="shared" si="603"/>
        <v>259.21000000000004</v>
      </c>
      <c r="KT594">
        <v>592</v>
      </c>
      <c r="KU594">
        <v>2734.5901960784313</v>
      </c>
      <c r="KV594">
        <f t="shared" si="624"/>
        <v>1.2395968461076972</v>
      </c>
      <c r="KW594">
        <f t="shared" si="625"/>
        <v>2873.144357698442</v>
      </c>
      <c r="KX594">
        <f t="shared" si="604"/>
        <v>19197.255702224058</v>
      </c>
      <c r="LC594">
        <v>592</v>
      </c>
      <c r="LD594">
        <v>33</v>
      </c>
      <c r="LE594">
        <f t="shared" si="626"/>
        <v>0.63372768096166499</v>
      </c>
      <c r="LF594">
        <f t="shared" si="627"/>
        <v>0</v>
      </c>
      <c r="LG594">
        <f t="shared" si="605"/>
        <v>1089</v>
      </c>
      <c r="LP594">
        <f t="shared" si="606"/>
        <v>0</v>
      </c>
      <c r="LY594">
        <f t="shared" si="607"/>
        <v>0</v>
      </c>
      <c r="MH594">
        <f t="shared" si="608"/>
        <v>0</v>
      </c>
      <c r="MQ594">
        <f t="shared" si="609"/>
        <v>0</v>
      </c>
      <c r="MZ594">
        <f t="shared" si="610"/>
        <v>0</v>
      </c>
      <c r="NI594">
        <f t="shared" si="611"/>
        <v>0</v>
      </c>
      <c r="NR594">
        <f t="shared" si="612"/>
        <v>0</v>
      </c>
      <c r="OA594">
        <f t="shared" si="613"/>
        <v>0</v>
      </c>
      <c r="OF594">
        <v>592</v>
      </c>
      <c r="OG594">
        <f>144-(136)</f>
        <v>8</v>
      </c>
      <c r="OH594">
        <f t="shared" si="628"/>
        <v>0.75962193529123367</v>
      </c>
      <c r="OI594">
        <f t="shared" si="629"/>
        <v>0</v>
      </c>
      <c r="OJ594">
        <f t="shared" si="614"/>
        <v>64</v>
      </c>
      <c r="OO594">
        <v>592</v>
      </c>
      <c r="OP594">
        <v>0</v>
      </c>
      <c r="OQ594">
        <f t="shared" si="630"/>
        <v>0.78474282566426001</v>
      </c>
      <c r="OR594">
        <f t="shared" si="631"/>
        <v>0</v>
      </c>
      <c r="OS594">
        <f t="shared" si="615"/>
        <v>0</v>
      </c>
      <c r="PB594">
        <f t="shared" si="616"/>
        <v>0</v>
      </c>
      <c r="PK594">
        <f t="shared" si="617"/>
        <v>0</v>
      </c>
      <c r="QC594">
        <f t="shared" si="618"/>
        <v>0</v>
      </c>
      <c r="QL594">
        <f t="shared" si="619"/>
        <v>0</v>
      </c>
    </row>
    <row r="595" spans="235:454" x14ac:dyDescent="0.25">
      <c r="IA595">
        <v>593</v>
      </c>
      <c r="IB595">
        <v>28</v>
      </c>
      <c r="IC595">
        <f t="shared" si="620"/>
        <v>0.90958161095324275</v>
      </c>
      <c r="ID595">
        <f t="shared" si="621"/>
        <v>0</v>
      </c>
      <c r="IE595">
        <f t="shared" si="602"/>
        <v>784</v>
      </c>
      <c r="IJ595">
        <v>593</v>
      </c>
      <c r="IK595">
        <v>-20.100000000000001</v>
      </c>
      <c r="IL595">
        <f t="shared" si="622"/>
        <v>0.82603467339575209</v>
      </c>
      <c r="IM595">
        <f t="shared" si="623"/>
        <v>0</v>
      </c>
      <c r="IN595">
        <f t="shared" si="603"/>
        <v>404.01000000000005</v>
      </c>
      <c r="KT595">
        <v>593</v>
      </c>
      <c r="KU595">
        <v>2744.5901960784313</v>
      </c>
      <c r="KV595">
        <f t="shared" si="624"/>
        <v>1.2416907596990951</v>
      </c>
      <c r="KW595">
        <f t="shared" si="625"/>
        <v>2898.253686633137</v>
      </c>
      <c r="KX595">
        <f t="shared" si="604"/>
        <v>23612.468329456136</v>
      </c>
      <c r="LC595">
        <v>593</v>
      </c>
      <c r="LD595">
        <v>33</v>
      </c>
      <c r="LE595">
        <f t="shared" si="626"/>
        <v>0.63479816690923541</v>
      </c>
      <c r="LF595">
        <f t="shared" si="627"/>
        <v>0</v>
      </c>
      <c r="LG595">
        <f t="shared" si="605"/>
        <v>1089</v>
      </c>
      <c r="LP595">
        <f t="shared" si="606"/>
        <v>0</v>
      </c>
      <c r="LY595">
        <f t="shared" si="607"/>
        <v>0</v>
      </c>
      <c r="MH595">
        <f t="shared" si="608"/>
        <v>0</v>
      </c>
      <c r="MQ595">
        <f t="shared" si="609"/>
        <v>0</v>
      </c>
      <c r="MZ595">
        <f t="shared" si="610"/>
        <v>0</v>
      </c>
      <c r="NI595">
        <f t="shared" si="611"/>
        <v>0</v>
      </c>
      <c r="NR595">
        <f t="shared" si="612"/>
        <v>0</v>
      </c>
      <c r="OA595">
        <f t="shared" si="613"/>
        <v>0</v>
      </c>
      <c r="OF595">
        <v>593</v>
      </c>
      <c r="OG595">
        <f>124-(136)</f>
        <v>-12</v>
      </c>
      <c r="OH595">
        <f t="shared" si="628"/>
        <v>0.76090508045219862</v>
      </c>
      <c r="OI595">
        <f t="shared" si="629"/>
        <v>0</v>
      </c>
      <c r="OJ595">
        <f t="shared" si="614"/>
        <v>144</v>
      </c>
      <c r="OO595">
        <v>593</v>
      </c>
      <c r="OP595">
        <v>0</v>
      </c>
      <c r="OQ595">
        <f t="shared" si="630"/>
        <v>0.78606840476166584</v>
      </c>
      <c r="OR595">
        <f t="shared" si="631"/>
        <v>0</v>
      </c>
      <c r="OS595">
        <f t="shared" si="615"/>
        <v>0</v>
      </c>
      <c r="PB595">
        <f t="shared" si="616"/>
        <v>0</v>
      </c>
      <c r="PK595">
        <f t="shared" si="617"/>
        <v>0</v>
      </c>
      <c r="QC595">
        <f t="shared" si="618"/>
        <v>0</v>
      </c>
      <c r="QL595">
        <f t="shared" si="619"/>
        <v>0</v>
      </c>
    </row>
    <row r="596" spans="235:454" x14ac:dyDescent="0.25">
      <c r="IA596">
        <v>594</v>
      </c>
      <c r="IB596">
        <v>12</v>
      </c>
      <c r="IC596">
        <f t="shared" si="620"/>
        <v>0.9111154753899261</v>
      </c>
      <c r="ID596">
        <f t="shared" si="621"/>
        <v>0</v>
      </c>
      <c r="IE596">
        <f t="shared" si="602"/>
        <v>144</v>
      </c>
      <c r="IJ596">
        <v>594</v>
      </c>
      <c r="IK596">
        <v>-20.100000000000001</v>
      </c>
      <c r="IL596">
        <f t="shared" si="622"/>
        <v>0.82742764923621714</v>
      </c>
      <c r="IM596">
        <f t="shared" si="623"/>
        <v>0</v>
      </c>
      <c r="IN596">
        <f t="shared" si="603"/>
        <v>404.01000000000005</v>
      </c>
      <c r="KT596">
        <v>594</v>
      </c>
      <c r="KU596">
        <v>2744.5901960784313</v>
      </c>
      <c r="KV596">
        <f t="shared" si="624"/>
        <v>1.2437846732904934</v>
      </c>
      <c r="KW596">
        <f t="shared" si="625"/>
        <v>2923.363015567832</v>
      </c>
      <c r="KX596">
        <f t="shared" si="604"/>
        <v>31959.720988189853</v>
      </c>
      <c r="LC596">
        <v>594</v>
      </c>
      <c r="LD596">
        <v>73</v>
      </c>
      <c r="LE596">
        <f t="shared" si="626"/>
        <v>0.63586865285680583</v>
      </c>
      <c r="LF596">
        <f t="shared" si="627"/>
        <v>0</v>
      </c>
      <c r="LG596">
        <f t="shared" si="605"/>
        <v>5329</v>
      </c>
      <c r="LP596">
        <f t="shared" si="606"/>
        <v>0</v>
      </c>
      <c r="LY596">
        <f t="shared" si="607"/>
        <v>0</v>
      </c>
      <c r="MH596">
        <f t="shared" si="608"/>
        <v>0</v>
      </c>
      <c r="MQ596">
        <f t="shared" si="609"/>
        <v>0</v>
      </c>
      <c r="MZ596">
        <f t="shared" si="610"/>
        <v>0</v>
      </c>
      <c r="NI596">
        <f t="shared" si="611"/>
        <v>0</v>
      </c>
      <c r="NR596">
        <f t="shared" si="612"/>
        <v>0</v>
      </c>
      <c r="OA596">
        <f t="shared" si="613"/>
        <v>0</v>
      </c>
      <c r="OF596">
        <v>594</v>
      </c>
      <c r="OG596">
        <f>124-(136)</f>
        <v>-12</v>
      </c>
      <c r="OH596">
        <f t="shared" si="628"/>
        <v>0.76218822561316357</v>
      </c>
      <c r="OI596">
        <f t="shared" si="629"/>
        <v>0</v>
      </c>
      <c r="OJ596">
        <f t="shared" si="614"/>
        <v>144</v>
      </c>
      <c r="OO596">
        <v>594</v>
      </c>
      <c r="OP596">
        <v>0</v>
      </c>
      <c r="OQ596">
        <f t="shared" si="630"/>
        <v>0.78739398385907167</v>
      </c>
      <c r="OR596">
        <f t="shared" si="631"/>
        <v>0</v>
      </c>
      <c r="OS596">
        <f t="shared" si="615"/>
        <v>0</v>
      </c>
      <c r="PB596">
        <f t="shared" si="616"/>
        <v>0</v>
      </c>
      <c r="PK596">
        <f t="shared" si="617"/>
        <v>0</v>
      </c>
      <c r="QC596">
        <f t="shared" si="618"/>
        <v>0</v>
      </c>
      <c r="QL596">
        <f t="shared" si="619"/>
        <v>0</v>
      </c>
    </row>
    <row r="597" spans="235:454" x14ac:dyDescent="0.25">
      <c r="IA597">
        <v>595</v>
      </c>
      <c r="IB597">
        <v>8</v>
      </c>
      <c r="IC597">
        <f t="shared" si="620"/>
        <v>0.91264933982660945</v>
      </c>
      <c r="ID597">
        <f t="shared" si="621"/>
        <v>0</v>
      </c>
      <c r="IE597">
        <f t="shared" si="602"/>
        <v>64</v>
      </c>
      <c r="IJ597">
        <v>595</v>
      </c>
      <c r="IK597">
        <v>8</v>
      </c>
      <c r="IL597">
        <f t="shared" si="622"/>
        <v>0.82882062507668208</v>
      </c>
      <c r="IM597">
        <f t="shared" si="623"/>
        <v>0</v>
      </c>
      <c r="IN597">
        <f t="shared" si="603"/>
        <v>64</v>
      </c>
      <c r="KT597">
        <v>595</v>
      </c>
      <c r="KU597">
        <v>2784.5901960784313</v>
      </c>
      <c r="KV597">
        <f t="shared" si="624"/>
        <v>1.2458785868818916</v>
      </c>
      <c r="KW597">
        <f t="shared" si="625"/>
        <v>2948.472344502527</v>
      </c>
      <c r="KX597">
        <f t="shared" si="604"/>
        <v>26857.358572097335</v>
      </c>
      <c r="LC597">
        <v>595</v>
      </c>
      <c r="LD597">
        <v>36</v>
      </c>
      <c r="LE597">
        <f t="shared" si="626"/>
        <v>0.63693913880437614</v>
      </c>
      <c r="LF597">
        <f t="shared" si="627"/>
        <v>0</v>
      </c>
      <c r="LG597">
        <f t="shared" si="605"/>
        <v>1296</v>
      </c>
      <c r="LP597">
        <f t="shared" si="606"/>
        <v>0</v>
      </c>
      <c r="LY597">
        <f t="shared" si="607"/>
        <v>0</v>
      </c>
      <c r="MH597">
        <f t="shared" si="608"/>
        <v>0</v>
      </c>
      <c r="MQ597">
        <f t="shared" si="609"/>
        <v>0</v>
      </c>
      <c r="MZ597">
        <f t="shared" si="610"/>
        <v>0</v>
      </c>
      <c r="NI597">
        <f t="shared" si="611"/>
        <v>0</v>
      </c>
      <c r="NR597">
        <f t="shared" si="612"/>
        <v>0</v>
      </c>
      <c r="OA597">
        <f t="shared" si="613"/>
        <v>0</v>
      </c>
      <c r="OF597">
        <v>595</v>
      </c>
      <c r="OG597">
        <f>136-(136)</f>
        <v>0</v>
      </c>
      <c r="OH597">
        <f t="shared" si="628"/>
        <v>0.76347137077412841</v>
      </c>
      <c r="OI597">
        <f t="shared" si="629"/>
        <v>0</v>
      </c>
      <c r="OJ597">
        <f t="shared" si="614"/>
        <v>0</v>
      </c>
      <c r="OO597">
        <v>595</v>
      </c>
      <c r="OP597">
        <v>0</v>
      </c>
      <c r="OQ597">
        <f t="shared" si="630"/>
        <v>0.78871956295647749</v>
      </c>
      <c r="OR597">
        <f t="shared" si="631"/>
        <v>0</v>
      </c>
      <c r="OS597">
        <f t="shared" si="615"/>
        <v>0</v>
      </c>
      <c r="PB597">
        <f t="shared" si="616"/>
        <v>0</v>
      </c>
      <c r="PK597">
        <f t="shared" si="617"/>
        <v>0</v>
      </c>
      <c r="QC597">
        <f t="shared" si="618"/>
        <v>0</v>
      </c>
      <c r="QL597">
        <f t="shared" si="619"/>
        <v>0</v>
      </c>
    </row>
    <row r="598" spans="235:454" x14ac:dyDescent="0.25">
      <c r="IA598">
        <v>596</v>
      </c>
      <c r="IB598">
        <v>12</v>
      </c>
      <c r="IC598">
        <f t="shared" si="620"/>
        <v>0.91418320426329291</v>
      </c>
      <c r="ID598">
        <f t="shared" si="621"/>
        <v>0</v>
      </c>
      <c r="IE598">
        <f t="shared" si="602"/>
        <v>144</v>
      </c>
      <c r="IJ598">
        <v>596</v>
      </c>
      <c r="IK598">
        <v>4</v>
      </c>
      <c r="IL598">
        <f t="shared" si="622"/>
        <v>0.83021360091714713</v>
      </c>
      <c r="IM598">
        <f t="shared" si="623"/>
        <v>0</v>
      </c>
      <c r="IN598">
        <f t="shared" si="603"/>
        <v>16</v>
      </c>
      <c r="KT598">
        <v>596</v>
      </c>
      <c r="KU598">
        <v>2764.5901960784313</v>
      </c>
      <c r="KV598">
        <f t="shared" si="624"/>
        <v>1.2479725004732896</v>
      </c>
      <c r="KW598">
        <f t="shared" si="625"/>
        <v>2973.5816734372215</v>
      </c>
      <c r="KX598">
        <f t="shared" si="604"/>
        <v>43677.437608609733</v>
      </c>
      <c r="LC598">
        <v>596</v>
      </c>
      <c r="LD598">
        <v>24</v>
      </c>
      <c r="LE598">
        <f t="shared" si="626"/>
        <v>0.63800962475194656</v>
      </c>
      <c r="LF598">
        <f t="shared" si="627"/>
        <v>0</v>
      </c>
      <c r="LG598">
        <f t="shared" si="605"/>
        <v>576</v>
      </c>
      <c r="LP598">
        <f t="shared" si="606"/>
        <v>0</v>
      </c>
      <c r="LY598">
        <f t="shared" si="607"/>
        <v>0</v>
      </c>
      <c r="MH598">
        <f t="shared" si="608"/>
        <v>0</v>
      </c>
      <c r="MQ598">
        <f t="shared" si="609"/>
        <v>0</v>
      </c>
      <c r="MZ598">
        <f t="shared" si="610"/>
        <v>0</v>
      </c>
      <c r="NI598">
        <f t="shared" si="611"/>
        <v>0</v>
      </c>
      <c r="NR598">
        <f t="shared" si="612"/>
        <v>0</v>
      </c>
      <c r="OA598">
        <f t="shared" si="613"/>
        <v>0</v>
      </c>
      <c r="OF598">
        <v>596</v>
      </c>
      <c r="OG598">
        <f>136-(136)</f>
        <v>0</v>
      </c>
      <c r="OH598">
        <f t="shared" si="628"/>
        <v>0.76475451593509336</v>
      </c>
      <c r="OI598">
        <f t="shared" si="629"/>
        <v>0</v>
      </c>
      <c r="OJ598">
        <f t="shared" si="614"/>
        <v>0</v>
      </c>
      <c r="OO598">
        <v>596</v>
      </c>
      <c r="OP598">
        <v>0</v>
      </c>
      <c r="OQ598">
        <f t="shared" si="630"/>
        <v>0.79004514205388332</v>
      </c>
      <c r="OR598">
        <f t="shared" si="631"/>
        <v>0</v>
      </c>
      <c r="OS598">
        <f t="shared" si="615"/>
        <v>0</v>
      </c>
      <c r="PB598">
        <f t="shared" si="616"/>
        <v>0</v>
      </c>
      <c r="PK598">
        <f t="shared" si="617"/>
        <v>0</v>
      </c>
      <c r="QC598">
        <f t="shared" si="618"/>
        <v>0</v>
      </c>
      <c r="QL598">
        <f t="shared" si="619"/>
        <v>0</v>
      </c>
    </row>
    <row r="599" spans="235:454" x14ac:dyDescent="0.25">
      <c r="IA599">
        <v>597</v>
      </c>
      <c r="IB599">
        <v>16</v>
      </c>
      <c r="IC599">
        <f t="shared" si="620"/>
        <v>0.91571706869997627</v>
      </c>
      <c r="ID599">
        <f t="shared" si="621"/>
        <v>0</v>
      </c>
      <c r="IE599">
        <f t="shared" si="602"/>
        <v>256</v>
      </c>
      <c r="IJ599">
        <v>597</v>
      </c>
      <c r="IK599">
        <v>59.8</v>
      </c>
      <c r="IL599">
        <f t="shared" si="622"/>
        <v>0.83160657675761218</v>
      </c>
      <c r="IM599">
        <f t="shared" si="623"/>
        <v>0</v>
      </c>
      <c r="IN599">
        <f t="shared" si="603"/>
        <v>3576.0399999999995</v>
      </c>
      <c r="KT599">
        <v>597</v>
      </c>
      <c r="KU599">
        <v>2744.5901960784313</v>
      </c>
      <c r="KV599">
        <f t="shared" si="624"/>
        <v>1.2500664140646878</v>
      </c>
      <c r="KW599">
        <f t="shared" si="625"/>
        <v>2998.6910023719165</v>
      </c>
      <c r="KX599">
        <f t="shared" si="604"/>
        <v>64567.219758999301</v>
      </c>
      <c r="LC599">
        <v>597</v>
      </c>
      <c r="LD599">
        <v>33</v>
      </c>
      <c r="LE599">
        <f t="shared" si="626"/>
        <v>0.63908011069951687</v>
      </c>
      <c r="LF599">
        <f t="shared" si="627"/>
        <v>0</v>
      </c>
      <c r="LG599">
        <f t="shared" si="605"/>
        <v>1089</v>
      </c>
      <c r="LP599">
        <f t="shared" si="606"/>
        <v>0</v>
      </c>
      <c r="LY599">
        <f t="shared" si="607"/>
        <v>0</v>
      </c>
      <c r="MH599">
        <f t="shared" si="608"/>
        <v>0</v>
      </c>
      <c r="MQ599">
        <f t="shared" si="609"/>
        <v>0</v>
      </c>
      <c r="MZ599">
        <f t="shared" si="610"/>
        <v>0</v>
      </c>
      <c r="NI599">
        <f t="shared" si="611"/>
        <v>0</v>
      </c>
      <c r="NR599">
        <f t="shared" si="612"/>
        <v>0</v>
      </c>
      <c r="OA599">
        <f t="shared" si="613"/>
        <v>0</v>
      </c>
      <c r="OF599">
        <v>597</v>
      </c>
      <c r="OG599">
        <f>120-(136)</f>
        <v>-16</v>
      </c>
      <c r="OH599">
        <f t="shared" si="628"/>
        <v>0.76603766109605831</v>
      </c>
      <c r="OI599">
        <f t="shared" si="629"/>
        <v>0</v>
      </c>
      <c r="OJ599">
        <f t="shared" si="614"/>
        <v>256</v>
      </c>
      <c r="OO599">
        <v>597</v>
      </c>
      <c r="OP599">
        <v>0</v>
      </c>
      <c r="OQ599">
        <f t="shared" si="630"/>
        <v>0.79137072115128915</v>
      </c>
      <c r="OR599">
        <f t="shared" si="631"/>
        <v>0</v>
      </c>
      <c r="OS599">
        <f t="shared" si="615"/>
        <v>0</v>
      </c>
      <c r="PB599">
        <f t="shared" si="616"/>
        <v>0</v>
      </c>
      <c r="PK599">
        <f t="shared" si="617"/>
        <v>0</v>
      </c>
      <c r="QC599">
        <f t="shared" si="618"/>
        <v>0</v>
      </c>
      <c r="QL599">
        <f t="shared" si="619"/>
        <v>0</v>
      </c>
    </row>
    <row r="600" spans="235:454" x14ac:dyDescent="0.25">
      <c r="IA600">
        <v>598</v>
      </c>
      <c r="IB600">
        <v>8</v>
      </c>
      <c r="IC600">
        <f t="shared" si="620"/>
        <v>0.91725093313665962</v>
      </c>
      <c r="ID600">
        <f t="shared" si="621"/>
        <v>0</v>
      </c>
      <c r="IE600">
        <f t="shared" si="602"/>
        <v>64</v>
      </c>
      <c r="IJ600">
        <v>598</v>
      </c>
      <c r="IK600">
        <v>43.8</v>
      </c>
      <c r="IL600">
        <f t="shared" si="622"/>
        <v>0.83299955259807712</v>
      </c>
      <c r="IM600">
        <f t="shared" si="623"/>
        <v>0</v>
      </c>
      <c r="IN600">
        <f t="shared" si="603"/>
        <v>1918.4399999999998</v>
      </c>
      <c r="KT600">
        <v>598</v>
      </c>
      <c r="KU600">
        <v>2764.5901960784313</v>
      </c>
      <c r="KV600">
        <f t="shared" si="624"/>
        <v>1.252160327656086</v>
      </c>
      <c r="KW600">
        <f t="shared" si="625"/>
        <v>3023.8003313066115</v>
      </c>
      <c r="KX600">
        <f t="shared" si="604"/>
        <v>67189.894205011471</v>
      </c>
      <c r="LC600">
        <v>598</v>
      </c>
      <c r="LD600">
        <v>68</v>
      </c>
      <c r="LE600">
        <f t="shared" si="626"/>
        <v>0.64015059664708729</v>
      </c>
      <c r="LF600">
        <f t="shared" si="627"/>
        <v>0</v>
      </c>
      <c r="LG600">
        <f t="shared" si="605"/>
        <v>4624</v>
      </c>
      <c r="LP600">
        <f t="shared" si="606"/>
        <v>0</v>
      </c>
      <c r="LY600">
        <f t="shared" si="607"/>
        <v>0</v>
      </c>
      <c r="MH600">
        <f t="shared" si="608"/>
        <v>0</v>
      </c>
      <c r="MQ600">
        <f t="shared" si="609"/>
        <v>0</v>
      </c>
      <c r="MZ600">
        <f t="shared" si="610"/>
        <v>0</v>
      </c>
      <c r="NI600">
        <f t="shared" si="611"/>
        <v>0</v>
      </c>
      <c r="NR600">
        <f t="shared" si="612"/>
        <v>0</v>
      </c>
      <c r="OA600">
        <f t="shared" si="613"/>
        <v>0</v>
      </c>
      <c r="OF600">
        <v>598</v>
      </c>
      <c r="OG600">
        <f>120-(136)</f>
        <v>-16</v>
      </c>
      <c r="OH600">
        <f t="shared" si="628"/>
        <v>0.76732080625702326</v>
      </c>
      <c r="OI600">
        <f t="shared" si="629"/>
        <v>0</v>
      </c>
      <c r="OJ600">
        <f t="shared" si="614"/>
        <v>256</v>
      </c>
      <c r="OO600">
        <v>598</v>
      </c>
      <c r="OP600">
        <v>0</v>
      </c>
      <c r="OQ600">
        <f t="shared" si="630"/>
        <v>0.79269630024869508</v>
      </c>
      <c r="OR600">
        <f t="shared" si="631"/>
        <v>0</v>
      </c>
      <c r="OS600">
        <f t="shared" si="615"/>
        <v>0</v>
      </c>
      <c r="PB600">
        <f t="shared" si="616"/>
        <v>0</v>
      </c>
      <c r="PK600">
        <f t="shared" si="617"/>
        <v>0</v>
      </c>
      <c r="QC600">
        <f t="shared" si="618"/>
        <v>0</v>
      </c>
      <c r="QL600">
        <f t="shared" si="619"/>
        <v>0</v>
      </c>
    </row>
    <row r="601" spans="235:454" x14ac:dyDescent="0.25">
      <c r="IA601">
        <v>599</v>
      </c>
      <c r="IB601">
        <v>8</v>
      </c>
      <c r="IC601">
        <f t="shared" si="620"/>
        <v>0.91878479757334297</v>
      </c>
      <c r="ID601">
        <f t="shared" si="621"/>
        <v>0</v>
      </c>
      <c r="IE601">
        <f t="shared" si="602"/>
        <v>64</v>
      </c>
      <c r="IJ601">
        <v>599</v>
      </c>
      <c r="IK601">
        <v>15.599999999999994</v>
      </c>
      <c r="IL601">
        <f t="shared" si="622"/>
        <v>0.83439252843854217</v>
      </c>
      <c r="IM601">
        <f t="shared" si="623"/>
        <v>0</v>
      </c>
      <c r="IN601">
        <f t="shared" si="603"/>
        <v>243.35999999999981</v>
      </c>
      <c r="KT601">
        <v>599</v>
      </c>
      <c r="KU601">
        <v>2794.5901960784313</v>
      </c>
      <c r="KV601">
        <f t="shared" si="624"/>
        <v>1.254254241247484</v>
      </c>
      <c r="KW601">
        <f t="shared" si="625"/>
        <v>3048.9096602413065</v>
      </c>
      <c r="KX601">
        <f t="shared" si="604"/>
        <v>64678.389852091961</v>
      </c>
      <c r="LC601">
        <v>599</v>
      </c>
      <c r="LD601">
        <v>48</v>
      </c>
      <c r="LE601">
        <f t="shared" si="626"/>
        <v>0.64122108259465771</v>
      </c>
      <c r="LF601">
        <f t="shared" si="627"/>
        <v>0</v>
      </c>
      <c r="LG601">
        <f t="shared" si="605"/>
        <v>2304</v>
      </c>
      <c r="LP601">
        <f t="shared" si="606"/>
        <v>0</v>
      </c>
      <c r="LY601">
        <f t="shared" si="607"/>
        <v>0</v>
      </c>
      <c r="MH601">
        <f t="shared" si="608"/>
        <v>0</v>
      </c>
      <c r="MQ601">
        <f t="shared" si="609"/>
        <v>0</v>
      </c>
      <c r="MZ601">
        <f t="shared" si="610"/>
        <v>0</v>
      </c>
      <c r="NI601">
        <f t="shared" si="611"/>
        <v>0</v>
      </c>
      <c r="NR601">
        <f t="shared" si="612"/>
        <v>0</v>
      </c>
      <c r="OA601">
        <f t="shared" si="613"/>
        <v>0</v>
      </c>
      <c r="OF601">
        <v>599</v>
      </c>
      <c r="OG601">
        <f>177-(136)</f>
        <v>41</v>
      </c>
      <c r="OH601">
        <f t="shared" si="628"/>
        <v>0.76860395141798821</v>
      </c>
      <c r="OI601">
        <f t="shared" si="629"/>
        <v>0</v>
      </c>
      <c r="OJ601">
        <f t="shared" si="614"/>
        <v>1681</v>
      </c>
      <c r="OO601">
        <v>599</v>
      </c>
      <c r="OP601">
        <v>0</v>
      </c>
      <c r="OQ601">
        <f t="shared" si="630"/>
        <v>0.79402187934610091</v>
      </c>
      <c r="OR601">
        <f t="shared" si="631"/>
        <v>0</v>
      </c>
      <c r="OS601">
        <f t="shared" si="615"/>
        <v>0</v>
      </c>
      <c r="PB601">
        <f t="shared" si="616"/>
        <v>0</v>
      </c>
      <c r="PK601">
        <f t="shared" si="617"/>
        <v>0</v>
      </c>
      <c r="QC601">
        <f t="shared" si="618"/>
        <v>0</v>
      </c>
      <c r="QL601">
        <f t="shared" si="619"/>
        <v>0</v>
      </c>
    </row>
    <row r="602" spans="235:454" x14ac:dyDescent="0.25">
      <c r="IA602">
        <v>600</v>
      </c>
      <c r="IB602">
        <v>4</v>
      </c>
      <c r="IC602">
        <f t="shared" si="620"/>
        <v>0.92031866201002643</v>
      </c>
      <c r="ID602">
        <f t="shared" si="621"/>
        <v>0</v>
      </c>
      <c r="IE602">
        <f t="shared" si="602"/>
        <v>16</v>
      </c>
      <c r="IJ602">
        <v>600</v>
      </c>
      <c r="IK602">
        <v>31.799999999999997</v>
      </c>
      <c r="IL602">
        <f t="shared" si="622"/>
        <v>0.83578550427900722</v>
      </c>
      <c r="IM602">
        <f t="shared" si="623"/>
        <v>0</v>
      </c>
      <c r="IN602">
        <f t="shared" si="603"/>
        <v>1011.2399999999998</v>
      </c>
      <c r="KT602">
        <v>600</v>
      </c>
      <c r="KU602">
        <v>2814.5901960784313</v>
      </c>
      <c r="KV602">
        <f t="shared" si="624"/>
        <v>1.2563481548388822</v>
      </c>
      <c r="KW602">
        <f t="shared" si="625"/>
        <v>3074.0189891760015</v>
      </c>
      <c r="KX602">
        <f t="shared" si="604"/>
        <v>67303.29868806187</v>
      </c>
      <c r="LC602">
        <v>600</v>
      </c>
      <c r="LD602">
        <v>59</v>
      </c>
      <c r="LE602">
        <f t="shared" si="626"/>
        <v>0.64229156854222802</v>
      </c>
      <c r="LF602">
        <f t="shared" si="627"/>
        <v>0</v>
      </c>
      <c r="LG602">
        <f t="shared" si="605"/>
        <v>3481</v>
      </c>
      <c r="LP602">
        <f t="shared" si="606"/>
        <v>0</v>
      </c>
      <c r="LY602">
        <f t="shared" si="607"/>
        <v>0</v>
      </c>
      <c r="MH602">
        <f t="shared" si="608"/>
        <v>0</v>
      </c>
      <c r="MQ602">
        <f t="shared" si="609"/>
        <v>0</v>
      </c>
      <c r="MZ602">
        <f t="shared" si="610"/>
        <v>0</v>
      </c>
      <c r="NI602">
        <f t="shared" si="611"/>
        <v>0</v>
      </c>
      <c r="NR602">
        <f t="shared" si="612"/>
        <v>0</v>
      </c>
      <c r="OA602">
        <f t="shared" si="613"/>
        <v>0</v>
      </c>
      <c r="OF602">
        <v>600</v>
      </c>
      <c r="OG602">
        <f>128-(136)</f>
        <v>-8</v>
      </c>
      <c r="OH602">
        <f t="shared" si="628"/>
        <v>0.76988709657895305</v>
      </c>
      <c r="OI602">
        <f t="shared" si="629"/>
        <v>0</v>
      </c>
      <c r="OJ602">
        <f t="shared" si="614"/>
        <v>64</v>
      </c>
      <c r="OO602">
        <v>600</v>
      </c>
      <c r="OP602">
        <v>0</v>
      </c>
      <c r="OQ602">
        <f t="shared" si="630"/>
        <v>0.79534745844350674</v>
      </c>
      <c r="OR602">
        <f t="shared" si="631"/>
        <v>0</v>
      </c>
      <c r="OS602">
        <f t="shared" si="615"/>
        <v>0</v>
      </c>
      <c r="PB602">
        <f t="shared" si="616"/>
        <v>0</v>
      </c>
      <c r="PK602">
        <f t="shared" si="617"/>
        <v>0</v>
      </c>
      <c r="QC602">
        <f t="shared" si="618"/>
        <v>0</v>
      </c>
      <c r="QL602">
        <f t="shared" si="619"/>
        <v>0</v>
      </c>
    </row>
    <row r="603" spans="235:454" x14ac:dyDescent="0.25">
      <c r="IA603">
        <v>601</v>
      </c>
      <c r="IB603">
        <v>12</v>
      </c>
      <c r="IC603">
        <f t="shared" si="620"/>
        <v>0.92185252644670979</v>
      </c>
      <c r="ID603">
        <f t="shared" si="621"/>
        <v>0</v>
      </c>
      <c r="IE603">
        <f t="shared" si="602"/>
        <v>144</v>
      </c>
      <c r="IJ603">
        <v>601</v>
      </c>
      <c r="IK603">
        <v>79.8</v>
      </c>
      <c r="IL603">
        <f t="shared" si="622"/>
        <v>0.83717848011947216</v>
      </c>
      <c r="IM603">
        <f t="shared" si="623"/>
        <v>0</v>
      </c>
      <c r="IN603">
        <f t="shared" si="603"/>
        <v>6368.04</v>
      </c>
      <c r="KT603">
        <v>601</v>
      </c>
      <c r="KU603">
        <v>2834.5901960784313</v>
      </c>
      <c r="KV603">
        <f t="shared" si="624"/>
        <v>1.2584420684302804</v>
      </c>
      <c r="KW603">
        <f t="shared" si="625"/>
        <v>3099.128318110696</v>
      </c>
      <c r="KX603">
        <f t="shared" si="604"/>
        <v>69980.418008357374</v>
      </c>
      <c r="LC603">
        <v>601</v>
      </c>
      <c r="LD603">
        <v>79</v>
      </c>
      <c r="LE603">
        <f t="shared" si="626"/>
        <v>0.64336205448979844</v>
      </c>
      <c r="LF603">
        <f t="shared" si="627"/>
        <v>0</v>
      </c>
      <c r="LG603">
        <f t="shared" si="605"/>
        <v>6241</v>
      </c>
      <c r="LP603">
        <f t="shared" si="606"/>
        <v>0</v>
      </c>
      <c r="LY603">
        <f t="shared" si="607"/>
        <v>0</v>
      </c>
      <c r="MH603">
        <f t="shared" si="608"/>
        <v>0</v>
      </c>
      <c r="MQ603">
        <f t="shared" si="609"/>
        <v>0</v>
      </c>
      <c r="MZ603">
        <f t="shared" si="610"/>
        <v>0</v>
      </c>
      <c r="NI603">
        <f t="shared" si="611"/>
        <v>0</v>
      </c>
      <c r="NR603">
        <f t="shared" si="612"/>
        <v>0</v>
      </c>
      <c r="OA603">
        <f t="shared" si="613"/>
        <v>0</v>
      </c>
      <c r="OF603">
        <v>601</v>
      </c>
      <c r="OG603">
        <f>128-(136)</f>
        <v>-8</v>
      </c>
      <c r="OH603">
        <f t="shared" si="628"/>
        <v>0.77117024173991799</v>
      </c>
      <c r="OI603">
        <f t="shared" si="629"/>
        <v>0</v>
      </c>
      <c r="OJ603">
        <f t="shared" si="614"/>
        <v>64</v>
      </c>
      <c r="OO603">
        <v>601</v>
      </c>
      <c r="OP603">
        <v>0</v>
      </c>
      <c r="OQ603">
        <f t="shared" si="630"/>
        <v>0.79667303754091257</v>
      </c>
      <c r="OR603">
        <f t="shared" si="631"/>
        <v>0</v>
      </c>
      <c r="OS603">
        <f t="shared" si="615"/>
        <v>0</v>
      </c>
      <c r="PB603">
        <f t="shared" si="616"/>
        <v>0</v>
      </c>
      <c r="PK603">
        <f t="shared" si="617"/>
        <v>0</v>
      </c>
      <c r="QC603">
        <f t="shared" si="618"/>
        <v>0</v>
      </c>
      <c r="QL603">
        <f t="shared" si="619"/>
        <v>0</v>
      </c>
    </row>
    <row r="604" spans="235:454" x14ac:dyDescent="0.25">
      <c r="IA604">
        <v>602</v>
      </c>
      <c r="IB604">
        <v>4</v>
      </c>
      <c r="IC604">
        <f t="shared" si="620"/>
        <v>0.92338639088339314</v>
      </c>
      <c r="ID604">
        <f t="shared" si="621"/>
        <v>0</v>
      </c>
      <c r="IE604">
        <f t="shared" si="602"/>
        <v>16</v>
      </c>
      <c r="IJ604">
        <v>602</v>
      </c>
      <c r="IK604">
        <v>43.8</v>
      </c>
      <c r="IL604">
        <f t="shared" si="622"/>
        <v>0.83857145595993721</v>
      </c>
      <c r="IM604">
        <f t="shared" si="623"/>
        <v>0</v>
      </c>
      <c r="IN604">
        <f t="shared" si="603"/>
        <v>1918.4399999999998</v>
      </c>
      <c r="KT604">
        <v>602</v>
      </c>
      <c r="KU604">
        <v>2964.5901960784313</v>
      </c>
      <c r="KV604">
        <f t="shared" si="624"/>
        <v>1.2605359820216784</v>
      </c>
      <c r="KW604">
        <f t="shared" si="625"/>
        <v>3124.237647045391</v>
      </c>
      <c r="KX604">
        <f t="shared" si="604"/>
        <v>25487.308600247801</v>
      </c>
      <c r="LC604">
        <v>602</v>
      </c>
      <c r="LD604">
        <v>48</v>
      </c>
      <c r="LE604">
        <f t="shared" si="626"/>
        <v>0.64443254043736886</v>
      </c>
      <c r="LF604">
        <f t="shared" si="627"/>
        <v>0</v>
      </c>
      <c r="LG604">
        <f t="shared" si="605"/>
        <v>2304</v>
      </c>
      <c r="LP604">
        <f t="shared" si="606"/>
        <v>0</v>
      </c>
      <c r="LY604">
        <f t="shared" si="607"/>
        <v>0</v>
      </c>
      <c r="MH604">
        <f t="shared" si="608"/>
        <v>0</v>
      </c>
      <c r="MQ604">
        <f t="shared" si="609"/>
        <v>0</v>
      </c>
      <c r="MZ604">
        <f t="shared" si="610"/>
        <v>0</v>
      </c>
      <c r="NI604">
        <f t="shared" si="611"/>
        <v>0</v>
      </c>
      <c r="NR604">
        <f t="shared" si="612"/>
        <v>0</v>
      </c>
      <c r="OA604">
        <f t="shared" si="613"/>
        <v>0</v>
      </c>
      <c r="OF604">
        <v>602</v>
      </c>
      <c r="OG604">
        <f>124-(136)</f>
        <v>-12</v>
      </c>
      <c r="OH604">
        <f t="shared" si="628"/>
        <v>0.77245338690088294</v>
      </c>
      <c r="OI604">
        <f t="shared" si="629"/>
        <v>0</v>
      </c>
      <c r="OJ604">
        <f t="shared" si="614"/>
        <v>144</v>
      </c>
      <c r="OO604">
        <v>602</v>
      </c>
      <c r="OP604">
        <v>0</v>
      </c>
      <c r="OQ604">
        <f t="shared" si="630"/>
        <v>0.79799861663831839</v>
      </c>
      <c r="OR604">
        <f t="shared" si="631"/>
        <v>0</v>
      </c>
      <c r="OS604">
        <f t="shared" si="615"/>
        <v>0</v>
      </c>
      <c r="PB604">
        <f t="shared" si="616"/>
        <v>0</v>
      </c>
      <c r="PK604">
        <f t="shared" si="617"/>
        <v>0</v>
      </c>
      <c r="QC604">
        <f t="shared" si="618"/>
        <v>0</v>
      </c>
      <c r="QL604">
        <f t="shared" si="619"/>
        <v>0</v>
      </c>
    </row>
    <row r="605" spans="235:454" x14ac:dyDescent="0.25">
      <c r="IA605">
        <v>603</v>
      </c>
      <c r="IB605">
        <v>12</v>
      </c>
      <c r="IC605">
        <f t="shared" si="620"/>
        <v>0.92492025532007649</v>
      </c>
      <c r="ID605">
        <f t="shared" si="621"/>
        <v>0</v>
      </c>
      <c r="IE605">
        <f t="shared" si="602"/>
        <v>144</v>
      </c>
      <c r="IJ605">
        <v>603</v>
      </c>
      <c r="IK605">
        <v>92.8</v>
      </c>
      <c r="IL605">
        <f t="shared" si="622"/>
        <v>0.83996443180040226</v>
      </c>
      <c r="IM605">
        <f t="shared" si="623"/>
        <v>0</v>
      </c>
      <c r="IN605">
        <f t="shared" si="603"/>
        <v>8611.84</v>
      </c>
      <c r="KT605">
        <v>603</v>
      </c>
      <c r="KU605">
        <v>3034.5901960784313</v>
      </c>
      <c r="KV605">
        <f t="shared" si="624"/>
        <v>1.2626298956130766</v>
      </c>
      <c r="KW605">
        <f t="shared" si="625"/>
        <v>3149.346975980086</v>
      </c>
      <c r="KX605">
        <f t="shared" si="604"/>
        <v>13169.118533396815</v>
      </c>
      <c r="LC605">
        <v>603</v>
      </c>
      <c r="LD605">
        <v>-12</v>
      </c>
      <c r="LE605">
        <f t="shared" si="626"/>
        <v>0.64550302638493917</v>
      </c>
      <c r="LF605">
        <f t="shared" si="627"/>
        <v>0</v>
      </c>
      <c r="LG605">
        <f t="shared" si="605"/>
        <v>144</v>
      </c>
      <c r="LP605">
        <f t="shared" si="606"/>
        <v>0</v>
      </c>
      <c r="LY605">
        <f t="shared" si="607"/>
        <v>0</v>
      </c>
      <c r="MH605">
        <f t="shared" si="608"/>
        <v>0</v>
      </c>
      <c r="MQ605">
        <f t="shared" si="609"/>
        <v>0</v>
      </c>
      <c r="MZ605">
        <f t="shared" si="610"/>
        <v>0</v>
      </c>
      <c r="NI605">
        <f t="shared" si="611"/>
        <v>0</v>
      </c>
      <c r="NR605">
        <f t="shared" si="612"/>
        <v>0</v>
      </c>
      <c r="OA605">
        <f t="shared" si="613"/>
        <v>0</v>
      </c>
      <c r="OF605">
        <v>603</v>
      </c>
      <c r="OG605">
        <f>124-(136)</f>
        <v>-12</v>
      </c>
      <c r="OH605">
        <f t="shared" si="628"/>
        <v>0.77373653206184789</v>
      </c>
      <c r="OI605">
        <f t="shared" si="629"/>
        <v>0</v>
      </c>
      <c r="OJ605">
        <f t="shared" si="614"/>
        <v>144</v>
      </c>
      <c r="OO605">
        <v>603</v>
      </c>
      <c r="OP605">
        <v>0</v>
      </c>
      <c r="OQ605">
        <f t="shared" si="630"/>
        <v>0.79932419573572422</v>
      </c>
      <c r="OR605">
        <f t="shared" si="631"/>
        <v>0</v>
      </c>
      <c r="OS605">
        <f t="shared" si="615"/>
        <v>0</v>
      </c>
      <c r="PB605">
        <f t="shared" si="616"/>
        <v>0</v>
      </c>
      <c r="PK605">
        <f t="shared" si="617"/>
        <v>0</v>
      </c>
      <c r="QC605">
        <f t="shared" si="618"/>
        <v>0</v>
      </c>
      <c r="QL605">
        <f t="shared" si="619"/>
        <v>0</v>
      </c>
    </row>
    <row r="606" spans="235:454" x14ac:dyDescent="0.25">
      <c r="IA606">
        <v>604</v>
      </c>
      <c r="IB606">
        <v>4</v>
      </c>
      <c r="IC606">
        <f t="shared" si="620"/>
        <v>0.92645411975675984</v>
      </c>
      <c r="ID606">
        <f t="shared" si="621"/>
        <v>0</v>
      </c>
      <c r="IE606">
        <f t="shared" si="602"/>
        <v>16</v>
      </c>
      <c r="IJ606">
        <v>604</v>
      </c>
      <c r="IK606">
        <v>31.799999999999997</v>
      </c>
      <c r="IL606">
        <f t="shared" si="622"/>
        <v>0.84135740764086719</v>
      </c>
      <c r="IM606">
        <f t="shared" si="623"/>
        <v>0</v>
      </c>
      <c r="IN606">
        <f t="shared" si="603"/>
        <v>1011.2399999999998</v>
      </c>
      <c r="KT606">
        <v>604</v>
      </c>
      <c r="KU606">
        <v>2984.5901960784313</v>
      </c>
      <c r="KV606">
        <f t="shared" si="624"/>
        <v>1.2647238092044748</v>
      </c>
      <c r="KW606">
        <f t="shared" si="625"/>
        <v>3174.456304914781</v>
      </c>
      <c r="KX606">
        <f t="shared" si="604"/>
        <v>36049.13928465658</v>
      </c>
      <c r="LC606">
        <v>604</v>
      </c>
      <c r="LD606">
        <v>28</v>
      </c>
      <c r="LE606">
        <f t="shared" si="626"/>
        <v>0.64657351233250959</v>
      </c>
      <c r="LF606">
        <f t="shared" si="627"/>
        <v>0</v>
      </c>
      <c r="LG606">
        <f t="shared" si="605"/>
        <v>784</v>
      </c>
      <c r="LP606">
        <f t="shared" si="606"/>
        <v>0</v>
      </c>
      <c r="LY606">
        <f t="shared" si="607"/>
        <v>0</v>
      </c>
      <c r="MH606">
        <f t="shared" si="608"/>
        <v>0</v>
      </c>
      <c r="MQ606">
        <f t="shared" si="609"/>
        <v>0</v>
      </c>
      <c r="MZ606">
        <f t="shared" si="610"/>
        <v>0</v>
      </c>
      <c r="NI606">
        <f t="shared" si="611"/>
        <v>0</v>
      </c>
      <c r="NR606">
        <f t="shared" si="612"/>
        <v>0</v>
      </c>
      <c r="OA606">
        <f t="shared" si="613"/>
        <v>0</v>
      </c>
      <c r="OF606">
        <v>604</v>
      </c>
      <c r="OG606">
        <f>124-(136)</f>
        <v>-12</v>
      </c>
      <c r="OH606">
        <f t="shared" si="628"/>
        <v>0.77501967722281273</v>
      </c>
      <c r="OI606">
        <f t="shared" si="629"/>
        <v>0</v>
      </c>
      <c r="OJ606">
        <f t="shared" si="614"/>
        <v>144</v>
      </c>
      <c r="OO606">
        <v>604</v>
      </c>
      <c r="OP606">
        <v>0</v>
      </c>
      <c r="OQ606">
        <f t="shared" si="630"/>
        <v>0.80064977483313005</v>
      </c>
      <c r="OR606">
        <f t="shared" si="631"/>
        <v>0</v>
      </c>
      <c r="OS606">
        <f t="shared" si="615"/>
        <v>0</v>
      </c>
      <c r="PB606">
        <f t="shared" si="616"/>
        <v>0</v>
      </c>
      <c r="PK606">
        <f t="shared" si="617"/>
        <v>0</v>
      </c>
      <c r="QC606">
        <f t="shared" si="618"/>
        <v>0</v>
      </c>
      <c r="QL606">
        <f t="shared" si="619"/>
        <v>0</v>
      </c>
    </row>
    <row r="607" spans="235:454" x14ac:dyDescent="0.25">
      <c r="IA607">
        <v>605</v>
      </c>
      <c r="IB607">
        <v>25</v>
      </c>
      <c r="IC607">
        <f t="shared" si="620"/>
        <v>0.9279879841934433</v>
      </c>
      <c r="ID607">
        <f t="shared" si="621"/>
        <v>0</v>
      </c>
      <c r="IE607">
        <f t="shared" si="602"/>
        <v>625</v>
      </c>
      <c r="IJ607">
        <v>605</v>
      </c>
      <c r="IK607">
        <v>67.8</v>
      </c>
      <c r="IL607">
        <f t="shared" si="622"/>
        <v>0.84275038348133224</v>
      </c>
      <c r="IM607">
        <f t="shared" si="623"/>
        <v>0</v>
      </c>
      <c r="IN607">
        <f t="shared" si="603"/>
        <v>4596.8399999999992</v>
      </c>
      <c r="KT607">
        <v>605</v>
      </c>
      <c r="KU607">
        <v>3034.5901960784313</v>
      </c>
      <c r="KV607">
        <f t="shared" si="624"/>
        <v>1.2668177227958728</v>
      </c>
      <c r="KW607">
        <f t="shared" si="625"/>
        <v>3199.5656338494759</v>
      </c>
      <c r="KX607">
        <f t="shared" si="604"/>
        <v>27216.895067747828</v>
      </c>
      <c r="LC607">
        <v>605</v>
      </c>
      <c r="LD607">
        <v>8</v>
      </c>
      <c r="LE607">
        <f t="shared" si="626"/>
        <v>0.64764399828008001</v>
      </c>
      <c r="LF607">
        <f t="shared" si="627"/>
        <v>0</v>
      </c>
      <c r="LG607">
        <f t="shared" si="605"/>
        <v>64</v>
      </c>
      <c r="LP607">
        <f t="shared" si="606"/>
        <v>0</v>
      </c>
      <c r="LY607">
        <f t="shared" si="607"/>
        <v>0</v>
      </c>
      <c r="MH607">
        <f t="shared" si="608"/>
        <v>0</v>
      </c>
      <c r="MQ607">
        <f t="shared" si="609"/>
        <v>0</v>
      </c>
      <c r="MZ607">
        <f t="shared" si="610"/>
        <v>0</v>
      </c>
      <c r="NI607">
        <f t="shared" si="611"/>
        <v>0</v>
      </c>
      <c r="NR607">
        <f t="shared" si="612"/>
        <v>0</v>
      </c>
      <c r="OA607">
        <f t="shared" si="613"/>
        <v>0</v>
      </c>
      <c r="OF607">
        <v>605</v>
      </c>
      <c r="OG607">
        <f>120-(136)</f>
        <v>-16</v>
      </c>
      <c r="OH607">
        <f t="shared" si="628"/>
        <v>0.77630282238377768</v>
      </c>
      <c r="OI607">
        <f t="shared" si="629"/>
        <v>0</v>
      </c>
      <c r="OJ607">
        <f t="shared" si="614"/>
        <v>256</v>
      </c>
      <c r="OO607">
        <v>605</v>
      </c>
      <c r="OP607">
        <v>0</v>
      </c>
      <c r="OQ607">
        <f t="shared" si="630"/>
        <v>0.80197535393053598</v>
      </c>
      <c r="OR607">
        <f t="shared" si="631"/>
        <v>0</v>
      </c>
      <c r="OS607">
        <f t="shared" si="615"/>
        <v>0</v>
      </c>
      <c r="PB607">
        <f t="shared" si="616"/>
        <v>0</v>
      </c>
      <c r="PK607">
        <f t="shared" si="617"/>
        <v>0</v>
      </c>
      <c r="QC607">
        <f t="shared" si="618"/>
        <v>0</v>
      </c>
      <c r="QL607">
        <f t="shared" si="619"/>
        <v>0</v>
      </c>
    </row>
    <row r="608" spans="235:454" x14ac:dyDescent="0.25">
      <c r="IA608">
        <v>606</v>
      </c>
      <c r="IB608">
        <v>25</v>
      </c>
      <c r="IC608">
        <f t="shared" si="620"/>
        <v>0.92952184863012666</v>
      </c>
      <c r="ID608">
        <f t="shared" si="621"/>
        <v>0</v>
      </c>
      <c r="IE608">
        <f t="shared" si="602"/>
        <v>625</v>
      </c>
      <c r="IJ608">
        <v>606</v>
      </c>
      <c r="IK608">
        <v>4</v>
      </c>
      <c r="IL608">
        <f t="shared" si="622"/>
        <v>0.84414335932179729</v>
      </c>
      <c r="IM608">
        <f t="shared" si="623"/>
        <v>0</v>
      </c>
      <c r="IN608">
        <f t="shared" si="603"/>
        <v>16</v>
      </c>
      <c r="KT608">
        <v>606</v>
      </c>
      <c r="KU608">
        <v>3034.5901960784313</v>
      </c>
      <c r="KV608">
        <f t="shared" si="624"/>
        <v>1.268911636387271</v>
      </c>
      <c r="KW608">
        <f t="shared" si="625"/>
        <v>3224.6749627841705</v>
      </c>
      <c r="KX608">
        <f t="shared" si="604"/>
        <v>36132.218533575295</v>
      </c>
      <c r="LC608">
        <v>606</v>
      </c>
      <c r="LD608">
        <v>13</v>
      </c>
      <c r="LE608">
        <f t="shared" si="626"/>
        <v>0.64871448422765032</v>
      </c>
      <c r="LF608">
        <f t="shared" si="627"/>
        <v>0</v>
      </c>
      <c r="LG608">
        <f t="shared" si="605"/>
        <v>169</v>
      </c>
      <c r="LP608">
        <f t="shared" si="606"/>
        <v>0</v>
      </c>
      <c r="LY608">
        <f t="shared" si="607"/>
        <v>0</v>
      </c>
      <c r="MH608">
        <f t="shared" si="608"/>
        <v>0</v>
      </c>
      <c r="MQ608">
        <f t="shared" si="609"/>
        <v>0</v>
      </c>
      <c r="MZ608">
        <f t="shared" si="610"/>
        <v>0</v>
      </c>
      <c r="NI608">
        <f t="shared" si="611"/>
        <v>0</v>
      </c>
      <c r="NR608">
        <f t="shared" si="612"/>
        <v>0</v>
      </c>
      <c r="OA608">
        <f t="shared" si="613"/>
        <v>0</v>
      </c>
      <c r="OF608">
        <v>606</v>
      </c>
      <c r="OG608">
        <f>120-(136)</f>
        <v>-16</v>
      </c>
      <c r="OH608">
        <f t="shared" si="628"/>
        <v>0.77758596754474263</v>
      </c>
      <c r="OI608">
        <f t="shared" si="629"/>
        <v>0</v>
      </c>
      <c r="OJ608">
        <f t="shared" si="614"/>
        <v>256</v>
      </c>
      <c r="OO608">
        <v>606</v>
      </c>
      <c r="OP608">
        <v>0</v>
      </c>
      <c r="OQ608">
        <f t="shared" si="630"/>
        <v>0.80330093302794181</v>
      </c>
      <c r="OR608">
        <f t="shared" si="631"/>
        <v>0</v>
      </c>
      <c r="OS608">
        <f t="shared" si="615"/>
        <v>0</v>
      </c>
      <c r="PB608">
        <f t="shared" si="616"/>
        <v>0</v>
      </c>
      <c r="PK608">
        <f t="shared" si="617"/>
        <v>0</v>
      </c>
      <c r="QC608">
        <f t="shared" si="618"/>
        <v>0</v>
      </c>
      <c r="QL608">
        <f t="shared" si="619"/>
        <v>0</v>
      </c>
    </row>
    <row r="609" spans="235:454" x14ac:dyDescent="0.25">
      <c r="IA609">
        <v>607</v>
      </c>
      <c r="IB609">
        <v>56</v>
      </c>
      <c r="IC609">
        <f t="shared" si="620"/>
        <v>0.93105571306681001</v>
      </c>
      <c r="ID609">
        <f t="shared" si="621"/>
        <v>0</v>
      </c>
      <c r="IE609">
        <f t="shared" si="602"/>
        <v>3136</v>
      </c>
      <c r="IJ609">
        <v>607</v>
      </c>
      <c r="IK609">
        <v>152.80000000000001</v>
      </c>
      <c r="IL609">
        <f t="shared" si="622"/>
        <v>0.84553633516226223</v>
      </c>
      <c r="IM609">
        <f t="shared" si="623"/>
        <v>0</v>
      </c>
      <c r="IN609">
        <f t="shared" si="603"/>
        <v>23347.840000000004</v>
      </c>
      <c r="KT609">
        <v>607</v>
      </c>
      <c r="KU609">
        <v>3064.5901960784313</v>
      </c>
      <c r="KV609">
        <f t="shared" si="624"/>
        <v>1.2710055499786692</v>
      </c>
      <c r="KW609">
        <f t="shared" si="625"/>
        <v>3249.7842917188655</v>
      </c>
      <c r="KX609">
        <f t="shared" si="604"/>
        <v>34296.853060078276</v>
      </c>
      <c r="LC609">
        <v>607</v>
      </c>
      <c r="LD609">
        <v>21</v>
      </c>
      <c r="LE609">
        <f t="shared" si="626"/>
        <v>0.64978497017522074</v>
      </c>
      <c r="LF609">
        <f t="shared" si="627"/>
        <v>0</v>
      </c>
      <c r="LG609">
        <f t="shared" si="605"/>
        <v>441</v>
      </c>
      <c r="LP609">
        <f t="shared" si="606"/>
        <v>0</v>
      </c>
      <c r="LY609">
        <f t="shared" si="607"/>
        <v>0</v>
      </c>
      <c r="MH609">
        <f t="shared" si="608"/>
        <v>0</v>
      </c>
      <c r="MQ609">
        <f t="shared" si="609"/>
        <v>0</v>
      </c>
      <c r="MZ609">
        <f t="shared" si="610"/>
        <v>0</v>
      </c>
      <c r="NI609">
        <f t="shared" si="611"/>
        <v>0</v>
      </c>
      <c r="NR609">
        <f t="shared" si="612"/>
        <v>0</v>
      </c>
      <c r="OA609">
        <f t="shared" si="613"/>
        <v>0</v>
      </c>
      <c r="OF609">
        <v>607</v>
      </c>
      <c r="OG609">
        <f>132-(136)</f>
        <v>-4</v>
      </c>
      <c r="OH609">
        <f t="shared" si="628"/>
        <v>0.77886911270570758</v>
      </c>
      <c r="OI609">
        <f t="shared" si="629"/>
        <v>0</v>
      </c>
      <c r="OJ609">
        <f t="shared" si="614"/>
        <v>16</v>
      </c>
      <c r="OO609">
        <v>607</v>
      </c>
      <c r="OP609">
        <v>0</v>
      </c>
      <c r="OQ609">
        <f t="shared" si="630"/>
        <v>0.80462651212534764</v>
      </c>
      <c r="OR609">
        <f t="shared" si="631"/>
        <v>0</v>
      </c>
      <c r="OS609">
        <f t="shared" si="615"/>
        <v>0</v>
      </c>
      <c r="PB609">
        <f t="shared" si="616"/>
        <v>0</v>
      </c>
      <c r="PK609">
        <f t="shared" si="617"/>
        <v>0</v>
      </c>
      <c r="QC609">
        <f t="shared" si="618"/>
        <v>0</v>
      </c>
      <c r="QL609">
        <f t="shared" si="619"/>
        <v>0</v>
      </c>
    </row>
    <row r="610" spans="235:454" x14ac:dyDescent="0.25">
      <c r="IA610">
        <v>608</v>
      </c>
      <c r="IB610">
        <v>28</v>
      </c>
      <c r="IC610">
        <f t="shared" si="620"/>
        <v>0.93258957750349336</v>
      </c>
      <c r="ID610">
        <f t="shared" si="621"/>
        <v>0</v>
      </c>
      <c r="IE610">
        <f t="shared" si="602"/>
        <v>784</v>
      </c>
      <c r="IJ610">
        <v>608</v>
      </c>
      <c r="IK610">
        <v>75.8</v>
      </c>
      <c r="IL610">
        <f t="shared" si="622"/>
        <v>0.84692931100272728</v>
      </c>
      <c r="IM610">
        <f t="shared" si="623"/>
        <v>0</v>
      </c>
      <c r="IN610">
        <f t="shared" si="603"/>
        <v>5745.6399999999994</v>
      </c>
      <c r="KT610">
        <v>608</v>
      </c>
      <c r="KU610">
        <v>3094.5901960784313</v>
      </c>
      <c r="KV610">
        <f t="shared" si="624"/>
        <v>1.2730994635700672</v>
      </c>
      <c r="KW610">
        <f t="shared" si="625"/>
        <v>3274.8936206535604</v>
      </c>
      <c r="KX610">
        <f t="shared" si="604"/>
        <v>32509.324913519289</v>
      </c>
      <c r="LC610">
        <v>608</v>
      </c>
      <c r="LD610">
        <v>4</v>
      </c>
      <c r="LE610">
        <f t="shared" si="626"/>
        <v>0.65085545612279105</v>
      </c>
      <c r="LF610">
        <f t="shared" si="627"/>
        <v>0</v>
      </c>
      <c r="LG610">
        <f t="shared" si="605"/>
        <v>16</v>
      </c>
      <c r="LP610">
        <f t="shared" si="606"/>
        <v>0</v>
      </c>
      <c r="LY610">
        <f t="shared" si="607"/>
        <v>0</v>
      </c>
      <c r="MH610">
        <f t="shared" si="608"/>
        <v>0</v>
      </c>
      <c r="MQ610">
        <f t="shared" si="609"/>
        <v>0</v>
      </c>
      <c r="MZ610">
        <f t="shared" si="610"/>
        <v>0</v>
      </c>
      <c r="NI610">
        <f t="shared" si="611"/>
        <v>0</v>
      </c>
      <c r="NR610">
        <f t="shared" si="612"/>
        <v>0</v>
      </c>
      <c r="OA610">
        <f t="shared" si="613"/>
        <v>0</v>
      </c>
      <c r="OF610">
        <v>608</v>
      </c>
      <c r="OG610">
        <f>120-(136)</f>
        <v>-16</v>
      </c>
      <c r="OH610">
        <f t="shared" si="628"/>
        <v>0.78015225786667242</v>
      </c>
      <c r="OI610">
        <f t="shared" si="629"/>
        <v>0</v>
      </c>
      <c r="OJ610">
        <f t="shared" si="614"/>
        <v>256</v>
      </c>
      <c r="OO610">
        <v>608</v>
      </c>
      <c r="OP610">
        <v>0</v>
      </c>
      <c r="OQ610">
        <f t="shared" si="630"/>
        <v>0.80595209122275346</v>
      </c>
      <c r="OR610">
        <f t="shared" si="631"/>
        <v>0</v>
      </c>
      <c r="OS610">
        <f t="shared" si="615"/>
        <v>0</v>
      </c>
      <c r="PB610">
        <f t="shared" si="616"/>
        <v>0</v>
      </c>
      <c r="PK610">
        <f t="shared" si="617"/>
        <v>0</v>
      </c>
      <c r="QC610">
        <f t="shared" si="618"/>
        <v>0</v>
      </c>
      <c r="QL610">
        <f t="shared" si="619"/>
        <v>0</v>
      </c>
    </row>
    <row r="611" spans="235:454" x14ac:dyDescent="0.25">
      <c r="IA611">
        <v>609</v>
      </c>
      <c r="IB611">
        <v>16</v>
      </c>
      <c r="IC611">
        <f t="shared" si="620"/>
        <v>0.93412344194017682</v>
      </c>
      <c r="ID611">
        <f t="shared" si="621"/>
        <v>0</v>
      </c>
      <c r="IE611">
        <f t="shared" si="602"/>
        <v>256</v>
      </c>
      <c r="IJ611">
        <v>609</v>
      </c>
      <c r="IK611">
        <v>4</v>
      </c>
      <c r="IL611">
        <f t="shared" si="622"/>
        <v>0.84832228684319233</v>
      </c>
      <c r="IM611">
        <f t="shared" si="623"/>
        <v>0</v>
      </c>
      <c r="IN611">
        <f t="shared" si="603"/>
        <v>16</v>
      </c>
      <c r="KT611">
        <v>609</v>
      </c>
      <c r="KU611">
        <v>3064.5901960784313</v>
      </c>
      <c r="KV611">
        <f t="shared" si="624"/>
        <v>1.2751933771614654</v>
      </c>
      <c r="KW611">
        <f t="shared" si="625"/>
        <v>3300.0029495882554</v>
      </c>
      <c r="KX611">
        <f t="shared" si="604"/>
        <v>55419.164515077216</v>
      </c>
      <c r="LC611">
        <v>609</v>
      </c>
      <c r="LD611">
        <v>4</v>
      </c>
      <c r="LE611">
        <f t="shared" si="626"/>
        <v>0.65192594207036147</v>
      </c>
      <c r="LF611">
        <f t="shared" si="627"/>
        <v>0</v>
      </c>
      <c r="LG611">
        <f t="shared" si="605"/>
        <v>16</v>
      </c>
      <c r="LP611">
        <f t="shared" si="606"/>
        <v>0</v>
      </c>
      <c r="LY611">
        <f t="shared" si="607"/>
        <v>0</v>
      </c>
      <c r="MH611">
        <f t="shared" si="608"/>
        <v>0</v>
      </c>
      <c r="MQ611">
        <f t="shared" si="609"/>
        <v>0</v>
      </c>
      <c r="MZ611">
        <f t="shared" si="610"/>
        <v>0</v>
      </c>
      <c r="NI611">
        <f t="shared" si="611"/>
        <v>0</v>
      </c>
      <c r="NR611">
        <f t="shared" si="612"/>
        <v>0</v>
      </c>
      <c r="OA611">
        <f t="shared" si="613"/>
        <v>0</v>
      </c>
      <c r="OF611">
        <v>609</v>
      </c>
      <c r="OG611">
        <f>212-(136)</f>
        <v>76</v>
      </c>
      <c r="OH611">
        <f t="shared" si="628"/>
        <v>0.78143540302763737</v>
      </c>
      <c r="OI611">
        <f t="shared" si="629"/>
        <v>0</v>
      </c>
      <c r="OJ611">
        <f t="shared" si="614"/>
        <v>5776</v>
      </c>
      <c r="OO611">
        <v>609</v>
      </c>
      <c r="OP611">
        <v>0</v>
      </c>
      <c r="OQ611">
        <f t="shared" si="630"/>
        <v>0.80727767032015929</v>
      </c>
      <c r="OR611">
        <f t="shared" si="631"/>
        <v>0</v>
      </c>
      <c r="OS611">
        <f t="shared" si="615"/>
        <v>0</v>
      </c>
      <c r="PB611">
        <f t="shared" si="616"/>
        <v>0</v>
      </c>
      <c r="PK611">
        <f t="shared" si="617"/>
        <v>0</v>
      </c>
      <c r="QC611">
        <f t="shared" si="618"/>
        <v>0</v>
      </c>
      <c r="QL611">
        <f t="shared" si="619"/>
        <v>0</v>
      </c>
    </row>
    <row r="612" spans="235:454" x14ac:dyDescent="0.25">
      <c r="IA612">
        <v>610</v>
      </c>
      <c r="IB612">
        <v>12</v>
      </c>
      <c r="IC612">
        <f t="shared" si="620"/>
        <v>0.93565730637686018</v>
      </c>
      <c r="ID612">
        <f t="shared" si="621"/>
        <v>0</v>
      </c>
      <c r="IE612">
        <f t="shared" si="602"/>
        <v>144</v>
      </c>
      <c r="IJ612">
        <v>610</v>
      </c>
      <c r="IK612">
        <v>15.599999999999994</v>
      </c>
      <c r="IL612">
        <f t="shared" si="622"/>
        <v>0.84971526268365727</v>
      </c>
      <c r="IM612">
        <f t="shared" si="623"/>
        <v>0</v>
      </c>
      <c r="IN612">
        <f t="shared" si="603"/>
        <v>243.35999999999981</v>
      </c>
      <c r="KT612">
        <v>610</v>
      </c>
      <c r="KU612">
        <v>3064.5901960784313</v>
      </c>
      <c r="KV612">
        <f t="shared" si="624"/>
        <v>1.2772872907528636</v>
      </c>
      <c r="KW612">
        <f t="shared" si="625"/>
        <v>3325.1122785229504</v>
      </c>
      <c r="KX612">
        <f t="shared" si="604"/>
        <v>67871.755441228815</v>
      </c>
      <c r="LC612">
        <v>610</v>
      </c>
      <c r="LD612">
        <v>4</v>
      </c>
      <c r="LE612">
        <f t="shared" si="626"/>
        <v>0.6529964280179319</v>
      </c>
      <c r="LF612">
        <f t="shared" si="627"/>
        <v>0</v>
      </c>
      <c r="LG612">
        <f t="shared" si="605"/>
        <v>16</v>
      </c>
      <c r="LP612">
        <f t="shared" si="606"/>
        <v>0</v>
      </c>
      <c r="LY612">
        <f t="shared" si="607"/>
        <v>0</v>
      </c>
      <c r="MH612">
        <f t="shared" si="608"/>
        <v>0</v>
      </c>
      <c r="MQ612">
        <f t="shared" si="609"/>
        <v>0</v>
      </c>
      <c r="MZ612">
        <f t="shared" si="610"/>
        <v>0</v>
      </c>
      <c r="NI612">
        <f t="shared" si="611"/>
        <v>0</v>
      </c>
      <c r="NR612">
        <f t="shared" si="612"/>
        <v>0</v>
      </c>
      <c r="OA612">
        <f t="shared" si="613"/>
        <v>0</v>
      </c>
      <c r="OF612">
        <v>610</v>
      </c>
      <c r="OG612">
        <f>116-(136)</f>
        <v>-20</v>
      </c>
      <c r="OH612">
        <f t="shared" si="628"/>
        <v>0.78271854818860231</v>
      </c>
      <c r="OI612">
        <f t="shared" si="629"/>
        <v>0</v>
      </c>
      <c r="OJ612">
        <f t="shared" si="614"/>
        <v>400</v>
      </c>
      <c r="OO612">
        <v>610</v>
      </c>
      <c r="OP612">
        <v>0</v>
      </c>
      <c r="OQ612">
        <f t="shared" si="630"/>
        <v>0.80860324941756512</v>
      </c>
      <c r="OR612">
        <f t="shared" si="631"/>
        <v>0</v>
      </c>
      <c r="OS612">
        <f t="shared" si="615"/>
        <v>0</v>
      </c>
      <c r="PB612">
        <f t="shared" si="616"/>
        <v>0</v>
      </c>
      <c r="PK612">
        <f t="shared" si="617"/>
        <v>0</v>
      </c>
      <c r="QC612">
        <f t="shared" si="618"/>
        <v>0</v>
      </c>
      <c r="QL612">
        <f t="shared" si="619"/>
        <v>0</v>
      </c>
    </row>
    <row r="613" spans="235:454" x14ac:dyDescent="0.25">
      <c r="IA613">
        <v>611</v>
      </c>
      <c r="IB613">
        <v>45</v>
      </c>
      <c r="IC613">
        <f t="shared" si="620"/>
        <v>0.93719117081354353</v>
      </c>
      <c r="ID613">
        <f t="shared" si="621"/>
        <v>0</v>
      </c>
      <c r="IE613">
        <f t="shared" si="602"/>
        <v>2025</v>
      </c>
      <c r="IJ613">
        <v>611</v>
      </c>
      <c r="IK613">
        <v>138.80000000000001</v>
      </c>
      <c r="IL613">
        <f t="shared" si="622"/>
        <v>0.85110823852412232</v>
      </c>
      <c r="IM613">
        <f t="shared" si="623"/>
        <v>0</v>
      </c>
      <c r="IN613">
        <f t="shared" si="603"/>
        <v>19265.440000000002</v>
      </c>
      <c r="KT613">
        <v>611</v>
      </c>
      <c r="KU613">
        <v>3094.5901960784313</v>
      </c>
      <c r="KV613">
        <f t="shared" si="624"/>
        <v>1.2793812043442616</v>
      </c>
      <c r="KW613">
        <f t="shared" si="625"/>
        <v>3350.221607457645</v>
      </c>
      <c r="KX613">
        <f t="shared" si="604"/>
        <v>65347.418483728768</v>
      </c>
      <c r="LC613">
        <v>611</v>
      </c>
      <c r="LD613">
        <v>16</v>
      </c>
      <c r="LE613">
        <f t="shared" si="626"/>
        <v>0.65406691396550221</v>
      </c>
      <c r="LF613">
        <f t="shared" si="627"/>
        <v>0</v>
      </c>
      <c r="LG613">
        <f t="shared" si="605"/>
        <v>256</v>
      </c>
      <c r="LP613">
        <f t="shared" si="606"/>
        <v>0</v>
      </c>
      <c r="LY613">
        <f t="shared" si="607"/>
        <v>0</v>
      </c>
      <c r="MH613">
        <f t="shared" si="608"/>
        <v>0</v>
      </c>
      <c r="MQ613">
        <f t="shared" si="609"/>
        <v>0</v>
      </c>
      <c r="MZ613">
        <f t="shared" si="610"/>
        <v>0</v>
      </c>
      <c r="NI613">
        <f t="shared" si="611"/>
        <v>0</v>
      </c>
      <c r="NR613">
        <f t="shared" si="612"/>
        <v>0</v>
      </c>
      <c r="OA613">
        <f t="shared" si="613"/>
        <v>0</v>
      </c>
      <c r="OF613">
        <v>611</v>
      </c>
      <c r="OG613">
        <f>160-(136)</f>
        <v>24</v>
      </c>
      <c r="OH613">
        <f t="shared" si="628"/>
        <v>0.78400169334956726</v>
      </c>
      <c r="OI613">
        <f t="shared" si="629"/>
        <v>0</v>
      </c>
      <c r="OJ613">
        <f t="shared" si="614"/>
        <v>576</v>
      </c>
      <c r="OO613">
        <v>611</v>
      </c>
      <c r="OP613">
        <v>0</v>
      </c>
      <c r="OQ613">
        <f t="shared" si="630"/>
        <v>0.80992882851497106</v>
      </c>
      <c r="OR613">
        <f t="shared" si="631"/>
        <v>0</v>
      </c>
      <c r="OS613">
        <f t="shared" si="615"/>
        <v>0</v>
      </c>
      <c r="PB613">
        <f t="shared" si="616"/>
        <v>0</v>
      </c>
      <c r="PK613">
        <f t="shared" si="617"/>
        <v>0</v>
      </c>
      <c r="QC613">
        <f t="shared" si="618"/>
        <v>0</v>
      </c>
      <c r="QL613">
        <f t="shared" si="619"/>
        <v>0</v>
      </c>
    </row>
    <row r="614" spans="235:454" x14ac:dyDescent="0.25">
      <c r="IA614">
        <v>612</v>
      </c>
      <c r="IB614">
        <v>65</v>
      </c>
      <c r="IC614">
        <f t="shared" si="620"/>
        <v>0.93872503525022688</v>
      </c>
      <c r="ID614">
        <f t="shared" si="621"/>
        <v>0</v>
      </c>
      <c r="IE614">
        <f t="shared" si="602"/>
        <v>4225</v>
      </c>
      <c r="IJ614">
        <v>612</v>
      </c>
      <c r="IK614">
        <v>12</v>
      </c>
      <c r="IL614">
        <f t="shared" si="622"/>
        <v>0.85250121436458737</v>
      </c>
      <c r="IM614">
        <f t="shared" si="623"/>
        <v>0</v>
      </c>
      <c r="IN614">
        <f t="shared" si="603"/>
        <v>144</v>
      </c>
      <c r="KT614">
        <v>612</v>
      </c>
      <c r="KU614">
        <v>3164.5901960784313</v>
      </c>
      <c r="KV614">
        <f t="shared" si="624"/>
        <v>1.2814751179356598</v>
      </c>
      <c r="KW614">
        <f t="shared" si="625"/>
        <v>3375.3309363923399</v>
      </c>
      <c r="KX614">
        <f t="shared" si="604"/>
        <v>44411.65962805428</v>
      </c>
      <c r="LC614">
        <v>612</v>
      </c>
      <c r="LD614">
        <v>8</v>
      </c>
      <c r="LE614">
        <f t="shared" si="626"/>
        <v>0.65513739991307263</v>
      </c>
      <c r="LF614">
        <f t="shared" si="627"/>
        <v>0</v>
      </c>
      <c r="LG614">
        <f t="shared" si="605"/>
        <v>64</v>
      </c>
      <c r="LP614">
        <f t="shared" si="606"/>
        <v>0</v>
      </c>
      <c r="LY614">
        <f t="shared" si="607"/>
        <v>0</v>
      </c>
      <c r="MH614">
        <f t="shared" si="608"/>
        <v>0</v>
      </c>
      <c r="MQ614">
        <f t="shared" si="609"/>
        <v>0</v>
      </c>
      <c r="MZ614">
        <f t="shared" si="610"/>
        <v>0</v>
      </c>
      <c r="NI614">
        <f t="shared" si="611"/>
        <v>0</v>
      </c>
      <c r="NR614">
        <f t="shared" si="612"/>
        <v>0</v>
      </c>
      <c r="OA614">
        <f t="shared" si="613"/>
        <v>0</v>
      </c>
      <c r="OF614">
        <v>612</v>
      </c>
      <c r="OG614">
        <f>132-(136)</f>
        <v>-4</v>
      </c>
      <c r="OH614">
        <f t="shared" si="628"/>
        <v>0.7852848385105321</v>
      </c>
      <c r="OI614">
        <f t="shared" si="629"/>
        <v>0</v>
      </c>
      <c r="OJ614">
        <f t="shared" si="614"/>
        <v>16</v>
      </c>
      <c r="OO614">
        <v>612</v>
      </c>
      <c r="OP614">
        <v>0</v>
      </c>
      <c r="OQ614">
        <f t="shared" si="630"/>
        <v>0.81125440761237688</v>
      </c>
      <c r="OR614">
        <f t="shared" si="631"/>
        <v>0</v>
      </c>
      <c r="OS614">
        <f t="shared" si="615"/>
        <v>0</v>
      </c>
      <c r="PB614">
        <f t="shared" si="616"/>
        <v>0</v>
      </c>
      <c r="PK614">
        <f t="shared" si="617"/>
        <v>0</v>
      </c>
      <c r="QC614">
        <f t="shared" si="618"/>
        <v>0</v>
      </c>
      <c r="QL614">
        <f t="shared" si="619"/>
        <v>0</v>
      </c>
    </row>
    <row r="615" spans="235:454" x14ac:dyDescent="0.25">
      <c r="IA615">
        <v>613</v>
      </c>
      <c r="IB615">
        <v>4</v>
      </c>
      <c r="IC615">
        <f t="shared" si="620"/>
        <v>0.94025889968691023</v>
      </c>
      <c r="ID615">
        <f t="shared" si="621"/>
        <v>0</v>
      </c>
      <c r="IE615">
        <f t="shared" si="602"/>
        <v>16</v>
      </c>
      <c r="IJ615">
        <v>613</v>
      </c>
      <c r="IK615">
        <v>20</v>
      </c>
      <c r="IL615">
        <f t="shared" si="622"/>
        <v>0.85389419020505231</v>
      </c>
      <c r="IM615">
        <f t="shared" si="623"/>
        <v>0</v>
      </c>
      <c r="IN615">
        <f t="shared" si="603"/>
        <v>400</v>
      </c>
      <c r="KT615">
        <v>613</v>
      </c>
      <c r="KU615">
        <v>3314.5901960784313</v>
      </c>
      <c r="KV615">
        <f t="shared" si="624"/>
        <v>1.283569031527058</v>
      </c>
      <c r="KW615">
        <f t="shared" si="625"/>
        <v>3400.4402653270349</v>
      </c>
      <c r="KX615">
        <f t="shared" si="604"/>
        <v>7370.2343899900388</v>
      </c>
      <c r="LC615">
        <v>613</v>
      </c>
      <c r="LD615">
        <v>-4</v>
      </c>
      <c r="LE615">
        <f t="shared" si="626"/>
        <v>0.65620788586064305</v>
      </c>
      <c r="LF615">
        <f t="shared" si="627"/>
        <v>0</v>
      </c>
      <c r="LG615">
        <f t="shared" si="605"/>
        <v>16</v>
      </c>
      <c r="LP615">
        <f t="shared" si="606"/>
        <v>0</v>
      </c>
      <c r="LY615">
        <f t="shared" si="607"/>
        <v>0</v>
      </c>
      <c r="MH615">
        <f t="shared" si="608"/>
        <v>0</v>
      </c>
      <c r="MQ615">
        <f t="shared" si="609"/>
        <v>0</v>
      </c>
      <c r="MZ615">
        <f t="shared" si="610"/>
        <v>0</v>
      </c>
      <c r="NI615">
        <f t="shared" si="611"/>
        <v>0</v>
      </c>
      <c r="NR615">
        <f t="shared" si="612"/>
        <v>0</v>
      </c>
      <c r="OA615">
        <f t="shared" si="613"/>
        <v>0</v>
      </c>
      <c r="OF615">
        <v>613</v>
      </c>
      <c r="OG615">
        <f>156-(136)</f>
        <v>20</v>
      </c>
      <c r="OH615">
        <f t="shared" si="628"/>
        <v>0.78656798367149705</v>
      </c>
      <c r="OI615">
        <f t="shared" si="629"/>
        <v>0</v>
      </c>
      <c r="OJ615">
        <f t="shared" si="614"/>
        <v>400</v>
      </c>
      <c r="OO615">
        <v>613</v>
      </c>
      <c r="OP615">
        <v>0</v>
      </c>
      <c r="OQ615">
        <f t="shared" si="630"/>
        <v>0.81257998670978271</v>
      </c>
      <c r="OR615">
        <f t="shared" si="631"/>
        <v>0</v>
      </c>
      <c r="OS615">
        <f t="shared" si="615"/>
        <v>0</v>
      </c>
      <c r="PB615">
        <f t="shared" si="616"/>
        <v>0</v>
      </c>
      <c r="PK615">
        <f t="shared" si="617"/>
        <v>0</v>
      </c>
      <c r="QC615">
        <f t="shared" si="618"/>
        <v>0</v>
      </c>
      <c r="QL615">
        <f t="shared" si="619"/>
        <v>0</v>
      </c>
    </row>
    <row r="616" spans="235:454" x14ac:dyDescent="0.25">
      <c r="IA616">
        <v>614</v>
      </c>
      <c r="IB616">
        <v>16</v>
      </c>
      <c r="IC616">
        <f t="shared" si="620"/>
        <v>0.9417927641235937</v>
      </c>
      <c r="ID616">
        <f t="shared" si="621"/>
        <v>0</v>
      </c>
      <c r="IE616">
        <f t="shared" si="602"/>
        <v>256</v>
      </c>
      <c r="IJ616">
        <v>614</v>
      </c>
      <c r="IK616">
        <v>-8.1000000000000085</v>
      </c>
      <c r="IL616">
        <f t="shared" si="622"/>
        <v>0.85528716604551736</v>
      </c>
      <c r="IM616">
        <f t="shared" si="623"/>
        <v>0</v>
      </c>
      <c r="IN616">
        <f t="shared" si="603"/>
        <v>65.610000000000142</v>
      </c>
      <c r="KT616">
        <v>614</v>
      </c>
      <c r="KU616">
        <v>3314.5901960784313</v>
      </c>
      <c r="KV616">
        <f t="shared" si="624"/>
        <v>1.285662945118456</v>
      </c>
      <c r="KW616">
        <f t="shared" si="625"/>
        <v>3425.5495942617299</v>
      </c>
      <c r="KX616">
        <f t="shared" si="604"/>
        <v>12311.988045199812</v>
      </c>
      <c r="LC616">
        <v>614</v>
      </c>
      <c r="LD616">
        <v>8</v>
      </c>
      <c r="LE616">
        <f t="shared" si="626"/>
        <v>0.65727837180821336</v>
      </c>
      <c r="LF616">
        <f t="shared" si="627"/>
        <v>0</v>
      </c>
      <c r="LG616">
        <f t="shared" si="605"/>
        <v>64</v>
      </c>
      <c r="LP616">
        <f t="shared" si="606"/>
        <v>0</v>
      </c>
      <c r="LY616">
        <f t="shared" si="607"/>
        <v>0</v>
      </c>
      <c r="MH616">
        <f t="shared" si="608"/>
        <v>0</v>
      </c>
      <c r="MQ616">
        <f t="shared" si="609"/>
        <v>0</v>
      </c>
      <c r="MZ616">
        <f t="shared" si="610"/>
        <v>0</v>
      </c>
      <c r="NI616">
        <f t="shared" si="611"/>
        <v>0</v>
      </c>
      <c r="NR616">
        <f t="shared" si="612"/>
        <v>0</v>
      </c>
      <c r="OA616">
        <f t="shared" si="613"/>
        <v>0</v>
      </c>
      <c r="OF616">
        <v>614</v>
      </c>
      <c r="OG616">
        <f>177-(136)</f>
        <v>41</v>
      </c>
      <c r="OH616">
        <f t="shared" si="628"/>
        <v>0.787851128832462</v>
      </c>
      <c r="OI616">
        <f t="shared" si="629"/>
        <v>0</v>
      </c>
      <c r="OJ616">
        <f t="shared" si="614"/>
        <v>1681</v>
      </c>
      <c r="OO616">
        <v>614</v>
      </c>
      <c r="OP616">
        <v>0</v>
      </c>
      <c r="OQ616">
        <f t="shared" si="630"/>
        <v>0.81390556580718854</v>
      </c>
      <c r="OR616">
        <f t="shared" si="631"/>
        <v>0</v>
      </c>
      <c r="OS616">
        <f t="shared" si="615"/>
        <v>0</v>
      </c>
      <c r="PB616">
        <f t="shared" si="616"/>
        <v>0</v>
      </c>
      <c r="PK616">
        <f t="shared" si="617"/>
        <v>0</v>
      </c>
      <c r="QC616">
        <f t="shared" si="618"/>
        <v>0</v>
      </c>
      <c r="QL616">
        <f t="shared" si="619"/>
        <v>0</v>
      </c>
    </row>
    <row r="617" spans="235:454" x14ac:dyDescent="0.25">
      <c r="IA617">
        <v>615</v>
      </c>
      <c r="IB617">
        <v>25</v>
      </c>
      <c r="IC617">
        <f t="shared" si="620"/>
        <v>0.94332662856027705</v>
      </c>
      <c r="ID617">
        <f t="shared" si="621"/>
        <v>0</v>
      </c>
      <c r="IE617">
        <f t="shared" si="602"/>
        <v>625</v>
      </c>
      <c r="IJ617">
        <v>615</v>
      </c>
      <c r="IK617">
        <v>-8.1000000000000085</v>
      </c>
      <c r="IL617">
        <f t="shared" si="622"/>
        <v>0.8566801418859824</v>
      </c>
      <c r="IM617">
        <f t="shared" si="623"/>
        <v>0</v>
      </c>
      <c r="IN617">
        <f t="shared" si="603"/>
        <v>65.610000000000142</v>
      </c>
      <c r="KT617">
        <v>615</v>
      </c>
      <c r="KU617">
        <v>3284.5901960784313</v>
      </c>
      <c r="KV617">
        <f t="shared" si="624"/>
        <v>1.2877568587098542</v>
      </c>
      <c r="KW617">
        <f t="shared" si="625"/>
        <v>3450.6589231964249</v>
      </c>
      <c r="KX617">
        <f t="shared" si="604"/>
        <v>27578.822126590625</v>
      </c>
      <c r="LC617">
        <v>615</v>
      </c>
      <c r="LD617">
        <v>16</v>
      </c>
      <c r="LE617">
        <f t="shared" si="626"/>
        <v>0.65834885775578378</v>
      </c>
      <c r="LF617">
        <f t="shared" si="627"/>
        <v>0</v>
      </c>
      <c r="LG617">
        <f t="shared" si="605"/>
        <v>256</v>
      </c>
      <c r="LP617">
        <f t="shared" si="606"/>
        <v>0</v>
      </c>
      <c r="LY617">
        <f t="shared" si="607"/>
        <v>0</v>
      </c>
      <c r="MH617">
        <f t="shared" si="608"/>
        <v>0</v>
      </c>
      <c r="MQ617">
        <f t="shared" si="609"/>
        <v>0</v>
      </c>
      <c r="MZ617">
        <f t="shared" si="610"/>
        <v>0</v>
      </c>
      <c r="NI617">
        <f t="shared" si="611"/>
        <v>0</v>
      </c>
      <c r="NR617">
        <f t="shared" si="612"/>
        <v>0</v>
      </c>
      <c r="OA617">
        <f t="shared" si="613"/>
        <v>0</v>
      </c>
      <c r="OF617">
        <v>615</v>
      </c>
      <c r="OG617">
        <f>120-(136)</f>
        <v>-16</v>
      </c>
      <c r="OH617">
        <f t="shared" si="628"/>
        <v>0.78913427399342695</v>
      </c>
      <c r="OI617">
        <f t="shared" si="629"/>
        <v>0</v>
      </c>
      <c r="OJ617">
        <f t="shared" si="614"/>
        <v>256</v>
      </c>
      <c r="OO617">
        <v>615</v>
      </c>
      <c r="OP617">
        <v>0</v>
      </c>
      <c r="OQ617">
        <f t="shared" si="630"/>
        <v>0.81523114490459436</v>
      </c>
      <c r="OR617">
        <f t="shared" si="631"/>
        <v>0</v>
      </c>
      <c r="OS617">
        <f t="shared" si="615"/>
        <v>0</v>
      </c>
      <c r="PB617">
        <f t="shared" si="616"/>
        <v>0</v>
      </c>
      <c r="PK617">
        <f t="shared" si="617"/>
        <v>0</v>
      </c>
      <c r="QC617">
        <f t="shared" si="618"/>
        <v>0</v>
      </c>
      <c r="QL617">
        <f t="shared" si="619"/>
        <v>0</v>
      </c>
    </row>
    <row r="618" spans="235:454" x14ac:dyDescent="0.25">
      <c r="IA618">
        <v>616</v>
      </c>
      <c r="IB618">
        <v>71</v>
      </c>
      <c r="IC618">
        <f t="shared" si="620"/>
        <v>0.9448604929969604</v>
      </c>
      <c r="ID618">
        <f t="shared" si="621"/>
        <v>0</v>
      </c>
      <c r="IE618">
        <f t="shared" si="602"/>
        <v>5041</v>
      </c>
      <c r="IJ618">
        <v>616</v>
      </c>
      <c r="IK618">
        <v>4</v>
      </c>
      <c r="IL618">
        <f t="shared" si="622"/>
        <v>0.85807311772644734</v>
      </c>
      <c r="IM618">
        <f t="shared" si="623"/>
        <v>0</v>
      </c>
      <c r="IN618">
        <f t="shared" si="603"/>
        <v>16</v>
      </c>
      <c r="KT618">
        <v>616</v>
      </c>
      <c r="KU618">
        <v>3314.5901960784313</v>
      </c>
      <c r="KV618">
        <f t="shared" si="624"/>
        <v>1.2898507723012524</v>
      </c>
      <c r="KW618">
        <f t="shared" si="625"/>
        <v>3475.7682521311194</v>
      </c>
      <c r="KX618">
        <f t="shared" si="604"/>
        <v>25978.365752923477</v>
      </c>
      <c r="LC618">
        <v>616</v>
      </c>
      <c r="LD618">
        <v>36</v>
      </c>
      <c r="LE618">
        <f t="shared" si="626"/>
        <v>0.65941934370335409</v>
      </c>
      <c r="LF618">
        <f t="shared" si="627"/>
        <v>0</v>
      </c>
      <c r="LG618">
        <f t="shared" si="605"/>
        <v>1296</v>
      </c>
      <c r="LP618">
        <f t="shared" si="606"/>
        <v>0</v>
      </c>
      <c r="LY618">
        <f t="shared" si="607"/>
        <v>0</v>
      </c>
      <c r="MH618">
        <f t="shared" si="608"/>
        <v>0</v>
      </c>
      <c r="MQ618">
        <f t="shared" si="609"/>
        <v>0</v>
      </c>
      <c r="MZ618">
        <f t="shared" si="610"/>
        <v>0</v>
      </c>
      <c r="NI618">
        <f t="shared" si="611"/>
        <v>0</v>
      </c>
      <c r="NR618">
        <f t="shared" si="612"/>
        <v>0</v>
      </c>
      <c r="OA618">
        <f t="shared" si="613"/>
        <v>0</v>
      </c>
      <c r="OF618">
        <v>616</v>
      </c>
      <c r="OG618">
        <f>140-(136)</f>
        <v>4</v>
      </c>
      <c r="OH618">
        <f t="shared" si="628"/>
        <v>0.79041741915439179</v>
      </c>
      <c r="OI618">
        <f t="shared" si="629"/>
        <v>0</v>
      </c>
      <c r="OJ618">
        <f t="shared" si="614"/>
        <v>16</v>
      </c>
      <c r="OO618">
        <v>616</v>
      </c>
      <c r="OP618">
        <v>8.02</v>
      </c>
      <c r="OQ618">
        <f t="shared" si="630"/>
        <v>0.81655672400200019</v>
      </c>
      <c r="OR618">
        <f t="shared" si="631"/>
        <v>0</v>
      </c>
      <c r="OS618">
        <f t="shared" si="615"/>
        <v>64.320399999999992</v>
      </c>
      <c r="PB618">
        <f t="shared" si="616"/>
        <v>0</v>
      </c>
      <c r="PK618">
        <f t="shared" si="617"/>
        <v>0</v>
      </c>
      <c r="QC618">
        <f t="shared" si="618"/>
        <v>0</v>
      </c>
      <c r="QL618">
        <f t="shared" si="619"/>
        <v>0</v>
      </c>
    </row>
    <row r="619" spans="235:454" x14ac:dyDescent="0.25">
      <c r="IA619">
        <v>617</v>
      </c>
      <c r="IB619">
        <v>16</v>
      </c>
      <c r="IC619">
        <f t="shared" si="620"/>
        <v>0.94639435743364375</v>
      </c>
      <c r="ID619">
        <f t="shared" si="621"/>
        <v>0</v>
      </c>
      <c r="IE619">
        <f t="shared" si="602"/>
        <v>256</v>
      </c>
      <c r="IJ619">
        <v>617</v>
      </c>
      <c r="IK619">
        <v>143.80000000000001</v>
      </c>
      <c r="IL619">
        <f t="shared" si="622"/>
        <v>0.85946609356691239</v>
      </c>
      <c r="IM619">
        <f t="shared" si="623"/>
        <v>0</v>
      </c>
      <c r="IN619">
        <f t="shared" si="603"/>
        <v>20678.440000000002</v>
      </c>
      <c r="KT619">
        <v>617</v>
      </c>
      <c r="KU619">
        <v>3284.5901960784313</v>
      </c>
      <c r="KV619">
        <f t="shared" si="624"/>
        <v>1.2919446858926504</v>
      </c>
      <c r="KW619">
        <f t="shared" si="625"/>
        <v>3500.8775810658144</v>
      </c>
      <c r="KX619">
        <f t="shared" si="604"/>
        <v>46780.232904680481</v>
      </c>
      <c r="LC619">
        <v>617</v>
      </c>
      <c r="LD619">
        <v>16</v>
      </c>
      <c r="LE619">
        <f t="shared" si="626"/>
        <v>0.66048982965092451</v>
      </c>
      <c r="LF619">
        <f t="shared" si="627"/>
        <v>0</v>
      </c>
      <c r="LG619">
        <f t="shared" si="605"/>
        <v>256</v>
      </c>
      <c r="LP619">
        <f t="shared" si="606"/>
        <v>0</v>
      </c>
      <c r="LY619">
        <f t="shared" si="607"/>
        <v>0</v>
      </c>
      <c r="MH619">
        <f t="shared" si="608"/>
        <v>0</v>
      </c>
      <c r="MQ619">
        <f t="shared" si="609"/>
        <v>0</v>
      </c>
      <c r="MZ619">
        <f t="shared" si="610"/>
        <v>0</v>
      </c>
      <c r="NI619">
        <f t="shared" si="611"/>
        <v>0</v>
      </c>
      <c r="NR619">
        <f t="shared" si="612"/>
        <v>0</v>
      </c>
      <c r="OA619">
        <f t="shared" si="613"/>
        <v>0</v>
      </c>
      <c r="OF619">
        <v>617</v>
      </c>
      <c r="OG619">
        <f>156-(136)</f>
        <v>20</v>
      </c>
      <c r="OH619">
        <f t="shared" si="628"/>
        <v>0.79170056431535674</v>
      </c>
      <c r="OI619">
        <f t="shared" si="629"/>
        <v>0</v>
      </c>
      <c r="OJ619">
        <f t="shared" si="614"/>
        <v>400</v>
      </c>
      <c r="OO619">
        <v>617</v>
      </c>
      <c r="OP619">
        <v>0</v>
      </c>
      <c r="OQ619">
        <f t="shared" si="630"/>
        <v>0.81788230309940613</v>
      </c>
      <c r="OR619">
        <f t="shared" si="631"/>
        <v>0</v>
      </c>
      <c r="OS619">
        <f t="shared" si="615"/>
        <v>0</v>
      </c>
      <c r="PB619">
        <f t="shared" si="616"/>
        <v>0</v>
      </c>
      <c r="PK619">
        <f t="shared" si="617"/>
        <v>0</v>
      </c>
      <c r="QC619">
        <f t="shared" si="618"/>
        <v>0</v>
      </c>
      <c r="QL619">
        <f t="shared" si="619"/>
        <v>0</v>
      </c>
    </row>
    <row r="620" spans="235:454" x14ac:dyDescent="0.25">
      <c r="IA620">
        <v>618</v>
      </c>
      <c r="IB620">
        <v>25</v>
      </c>
      <c r="IC620">
        <f t="shared" si="620"/>
        <v>0.94792822187032721</v>
      </c>
      <c r="ID620">
        <f t="shared" si="621"/>
        <v>0</v>
      </c>
      <c r="IE620">
        <f t="shared" si="602"/>
        <v>625</v>
      </c>
      <c r="IJ620">
        <v>618</v>
      </c>
      <c r="IK620">
        <v>12</v>
      </c>
      <c r="IL620">
        <f t="shared" si="622"/>
        <v>0.86085906940737744</v>
      </c>
      <c r="IM620">
        <f t="shared" si="623"/>
        <v>0</v>
      </c>
      <c r="IN620">
        <f t="shared" si="603"/>
        <v>144</v>
      </c>
      <c r="KT620">
        <v>618</v>
      </c>
      <c r="KU620">
        <v>3314.5901960784313</v>
      </c>
      <c r="KV620">
        <f t="shared" si="624"/>
        <v>1.2940385994840486</v>
      </c>
      <c r="KW620">
        <f t="shared" si="625"/>
        <v>3525.9869100005094</v>
      </c>
      <c r="KX620">
        <f t="shared" si="604"/>
        <v>44688.570657052929</v>
      </c>
      <c r="LC620">
        <v>618</v>
      </c>
      <c r="LD620">
        <v>-8</v>
      </c>
      <c r="LE620">
        <f t="shared" si="626"/>
        <v>0.66156031559849493</v>
      </c>
      <c r="LF620">
        <f t="shared" si="627"/>
        <v>0</v>
      </c>
      <c r="LG620">
        <f t="shared" si="605"/>
        <v>64</v>
      </c>
      <c r="LP620">
        <f t="shared" si="606"/>
        <v>0</v>
      </c>
      <c r="LY620">
        <f t="shared" si="607"/>
        <v>0</v>
      </c>
      <c r="MH620">
        <f t="shared" si="608"/>
        <v>0</v>
      </c>
      <c r="MQ620">
        <f t="shared" si="609"/>
        <v>0</v>
      </c>
      <c r="MZ620">
        <f t="shared" si="610"/>
        <v>0</v>
      </c>
      <c r="NI620">
        <f t="shared" si="611"/>
        <v>0</v>
      </c>
      <c r="NR620">
        <f t="shared" si="612"/>
        <v>0</v>
      </c>
      <c r="OA620">
        <f t="shared" si="613"/>
        <v>0</v>
      </c>
      <c r="OF620">
        <v>618</v>
      </c>
      <c r="OG620">
        <f>136-(136)</f>
        <v>0</v>
      </c>
      <c r="OH620">
        <f t="shared" si="628"/>
        <v>0.79298370947632169</v>
      </c>
      <c r="OI620">
        <f t="shared" si="629"/>
        <v>0</v>
      </c>
      <c r="OJ620">
        <f t="shared" si="614"/>
        <v>0</v>
      </c>
      <c r="OO620">
        <v>618</v>
      </c>
      <c r="OP620">
        <v>0</v>
      </c>
      <c r="OQ620">
        <f t="shared" si="630"/>
        <v>0.81920788219681195</v>
      </c>
      <c r="OR620">
        <f t="shared" si="631"/>
        <v>0</v>
      </c>
      <c r="OS620">
        <f t="shared" si="615"/>
        <v>0</v>
      </c>
      <c r="PB620">
        <f t="shared" si="616"/>
        <v>0</v>
      </c>
      <c r="PK620">
        <f t="shared" si="617"/>
        <v>0</v>
      </c>
      <c r="QC620">
        <f t="shared" si="618"/>
        <v>0</v>
      </c>
      <c r="QL620">
        <f t="shared" si="619"/>
        <v>0</v>
      </c>
    </row>
    <row r="621" spans="235:454" x14ac:dyDescent="0.25">
      <c r="IA621">
        <v>619</v>
      </c>
      <c r="IB621">
        <v>16</v>
      </c>
      <c r="IC621">
        <f t="shared" si="620"/>
        <v>0.94946208630701057</v>
      </c>
      <c r="ID621">
        <f t="shared" si="621"/>
        <v>0</v>
      </c>
      <c r="IE621">
        <f t="shared" si="602"/>
        <v>256</v>
      </c>
      <c r="IJ621">
        <v>619</v>
      </c>
      <c r="IK621">
        <v>8</v>
      </c>
      <c r="IL621">
        <f t="shared" si="622"/>
        <v>0.86225204524784238</v>
      </c>
      <c r="IM621">
        <f t="shared" si="623"/>
        <v>0</v>
      </c>
      <c r="IN621">
        <f t="shared" si="603"/>
        <v>64</v>
      </c>
      <c r="KT621">
        <v>619</v>
      </c>
      <c r="KU621">
        <v>3314.5901960784313</v>
      </c>
      <c r="KV621">
        <f t="shared" si="624"/>
        <v>1.2961325130754469</v>
      </c>
      <c r="KW621">
        <f t="shared" si="625"/>
        <v>3551.0962389352044</v>
      </c>
      <c r="KX621">
        <f t="shared" si="604"/>
        <v>55935.108307769791</v>
      </c>
      <c r="LC621">
        <v>619</v>
      </c>
      <c r="LD621">
        <v>4</v>
      </c>
      <c r="LE621">
        <f t="shared" si="626"/>
        <v>0.66263080154606524</v>
      </c>
      <c r="LF621">
        <f t="shared" si="627"/>
        <v>0</v>
      </c>
      <c r="LG621">
        <f t="shared" si="605"/>
        <v>16</v>
      </c>
      <c r="LP621">
        <f t="shared" si="606"/>
        <v>0</v>
      </c>
      <c r="LY621">
        <f t="shared" si="607"/>
        <v>0</v>
      </c>
      <c r="MH621">
        <f t="shared" si="608"/>
        <v>0</v>
      </c>
      <c r="MQ621">
        <f t="shared" si="609"/>
        <v>0</v>
      </c>
      <c r="MZ621">
        <f t="shared" si="610"/>
        <v>0</v>
      </c>
      <c r="NI621">
        <f t="shared" si="611"/>
        <v>0</v>
      </c>
      <c r="NR621">
        <f t="shared" si="612"/>
        <v>0</v>
      </c>
      <c r="OA621">
        <f t="shared" si="613"/>
        <v>0</v>
      </c>
      <c r="OF621">
        <v>619</v>
      </c>
      <c r="OG621">
        <f>132-(136)</f>
        <v>-4</v>
      </c>
      <c r="OH621">
        <f t="shared" si="628"/>
        <v>0.79426685463728663</v>
      </c>
      <c r="OI621">
        <f t="shared" si="629"/>
        <v>0</v>
      </c>
      <c r="OJ621">
        <f t="shared" si="614"/>
        <v>16</v>
      </c>
      <c r="OO621">
        <v>619</v>
      </c>
      <c r="OP621">
        <v>0</v>
      </c>
      <c r="OQ621">
        <f t="shared" si="630"/>
        <v>0.82053346129421778</v>
      </c>
      <c r="OR621">
        <f t="shared" si="631"/>
        <v>0</v>
      </c>
      <c r="OS621">
        <f t="shared" si="615"/>
        <v>0</v>
      </c>
      <c r="PB621">
        <f t="shared" si="616"/>
        <v>0</v>
      </c>
      <c r="PK621">
        <f t="shared" si="617"/>
        <v>0</v>
      </c>
      <c r="QC621">
        <f t="shared" si="618"/>
        <v>0</v>
      </c>
      <c r="QL621">
        <f t="shared" si="619"/>
        <v>0</v>
      </c>
    </row>
    <row r="622" spans="235:454" x14ac:dyDescent="0.25">
      <c r="IA622">
        <v>620</v>
      </c>
      <c r="IB622">
        <v>16</v>
      </c>
      <c r="IC622">
        <f t="shared" si="620"/>
        <v>0.95099595074369392</v>
      </c>
      <c r="ID622">
        <f t="shared" si="621"/>
        <v>0</v>
      </c>
      <c r="IE622">
        <f t="shared" si="602"/>
        <v>256</v>
      </c>
      <c r="IJ622">
        <v>620</v>
      </c>
      <c r="IK622">
        <v>12</v>
      </c>
      <c r="IL622">
        <f t="shared" si="622"/>
        <v>0.86364502108830743</v>
      </c>
      <c r="IM622">
        <f t="shared" si="623"/>
        <v>0</v>
      </c>
      <c r="IN622">
        <f t="shared" si="603"/>
        <v>144</v>
      </c>
      <c r="KT622">
        <v>620</v>
      </c>
      <c r="KU622">
        <v>3344.5901960784313</v>
      </c>
      <c r="KV622">
        <f t="shared" si="624"/>
        <v>1.2982264266668448</v>
      </c>
      <c r="KW622">
        <f t="shared" si="625"/>
        <v>3576.2055678698994</v>
      </c>
      <c r="KX622">
        <f t="shared" si="604"/>
        <v>53645.680450099986</v>
      </c>
      <c r="LC622">
        <v>620</v>
      </c>
      <c r="LD622">
        <v>13</v>
      </c>
      <c r="LE622">
        <f t="shared" si="626"/>
        <v>0.66370128749363566</v>
      </c>
      <c r="LF622">
        <f t="shared" si="627"/>
        <v>0</v>
      </c>
      <c r="LG622">
        <f t="shared" si="605"/>
        <v>169</v>
      </c>
      <c r="LP622">
        <f t="shared" si="606"/>
        <v>0</v>
      </c>
      <c r="LY622">
        <f t="shared" si="607"/>
        <v>0</v>
      </c>
      <c r="MH622">
        <f t="shared" si="608"/>
        <v>0</v>
      </c>
      <c r="MQ622">
        <f t="shared" si="609"/>
        <v>0</v>
      </c>
      <c r="MZ622">
        <f t="shared" si="610"/>
        <v>0</v>
      </c>
      <c r="NI622">
        <f t="shared" si="611"/>
        <v>0</v>
      </c>
      <c r="NR622">
        <f t="shared" si="612"/>
        <v>0</v>
      </c>
      <c r="OA622">
        <f t="shared" si="613"/>
        <v>0</v>
      </c>
      <c r="OF622">
        <v>620</v>
      </c>
      <c r="OG622">
        <f>124-(136)</f>
        <v>-12</v>
      </c>
      <c r="OH622">
        <f t="shared" si="628"/>
        <v>0.79554999979825147</v>
      </c>
      <c r="OI622">
        <f t="shared" si="629"/>
        <v>0</v>
      </c>
      <c r="OJ622">
        <f t="shared" si="614"/>
        <v>144</v>
      </c>
      <c r="OO622">
        <v>620</v>
      </c>
      <c r="OP622">
        <v>0</v>
      </c>
      <c r="OQ622">
        <f t="shared" si="630"/>
        <v>0.82185904039162361</v>
      </c>
      <c r="OR622">
        <f t="shared" si="631"/>
        <v>0</v>
      </c>
      <c r="OS622">
        <f t="shared" si="615"/>
        <v>0</v>
      </c>
      <c r="PB622">
        <f t="shared" si="616"/>
        <v>0</v>
      </c>
      <c r="PK622">
        <f t="shared" si="617"/>
        <v>0</v>
      </c>
      <c r="QC622">
        <f t="shared" si="618"/>
        <v>0</v>
      </c>
      <c r="QL622">
        <f t="shared" si="619"/>
        <v>0</v>
      </c>
    </row>
    <row r="623" spans="235:454" x14ac:dyDescent="0.25">
      <c r="IA623">
        <v>621</v>
      </c>
      <c r="IB623">
        <v>8</v>
      </c>
      <c r="IC623">
        <f t="shared" si="620"/>
        <v>0.95252981518037727</v>
      </c>
      <c r="ID623">
        <f t="shared" si="621"/>
        <v>0</v>
      </c>
      <c r="IE623">
        <f t="shared" si="602"/>
        <v>64</v>
      </c>
      <c r="IJ623">
        <v>621</v>
      </c>
      <c r="IK623">
        <v>-20.100000000000001</v>
      </c>
      <c r="IL623">
        <f t="shared" si="622"/>
        <v>0.86503799692877248</v>
      </c>
      <c r="IM623">
        <f t="shared" si="623"/>
        <v>0</v>
      </c>
      <c r="IN623">
        <f t="shared" si="603"/>
        <v>404.01000000000005</v>
      </c>
      <c r="KT623">
        <v>621</v>
      </c>
      <c r="KU623">
        <v>3344.5901960784313</v>
      </c>
      <c r="KV623">
        <f t="shared" si="624"/>
        <v>1.3003203402582431</v>
      </c>
      <c r="KW623">
        <f t="shared" si="625"/>
        <v>3601.3148968045939</v>
      </c>
      <c r="KX623">
        <f t="shared" si="604"/>
        <v>65907.571962937756</v>
      </c>
      <c r="LC623">
        <v>621</v>
      </c>
      <c r="LD623">
        <v>21</v>
      </c>
      <c r="LE623">
        <f t="shared" si="626"/>
        <v>0.66477177344120608</v>
      </c>
      <c r="LF623">
        <f t="shared" si="627"/>
        <v>0</v>
      </c>
      <c r="LG623">
        <f t="shared" si="605"/>
        <v>441</v>
      </c>
      <c r="LP623">
        <f t="shared" si="606"/>
        <v>0</v>
      </c>
      <c r="LY623">
        <f t="shared" si="607"/>
        <v>0</v>
      </c>
      <c r="MH623">
        <f t="shared" si="608"/>
        <v>0</v>
      </c>
      <c r="MQ623">
        <f t="shared" si="609"/>
        <v>0</v>
      </c>
      <c r="MZ623">
        <f t="shared" si="610"/>
        <v>0</v>
      </c>
      <c r="NI623">
        <f t="shared" si="611"/>
        <v>0</v>
      </c>
      <c r="NR623">
        <f t="shared" si="612"/>
        <v>0</v>
      </c>
      <c r="OA623">
        <f t="shared" si="613"/>
        <v>0</v>
      </c>
      <c r="OF623">
        <v>621</v>
      </c>
      <c r="OG623">
        <f>124-(136)</f>
        <v>-12</v>
      </c>
      <c r="OH623">
        <f t="shared" si="628"/>
        <v>0.79683314495921642</v>
      </c>
      <c r="OI623">
        <f t="shared" si="629"/>
        <v>0</v>
      </c>
      <c r="OJ623">
        <f t="shared" si="614"/>
        <v>144</v>
      </c>
      <c r="OO623">
        <v>621</v>
      </c>
      <c r="OP623">
        <v>0</v>
      </c>
      <c r="OQ623">
        <f t="shared" si="630"/>
        <v>0.82318461948902943</v>
      </c>
      <c r="OR623">
        <f t="shared" si="631"/>
        <v>0</v>
      </c>
      <c r="OS623">
        <f t="shared" si="615"/>
        <v>0</v>
      </c>
      <c r="PB623">
        <f t="shared" si="616"/>
        <v>0</v>
      </c>
      <c r="PK623">
        <f t="shared" si="617"/>
        <v>0</v>
      </c>
      <c r="QC623">
        <f t="shared" si="618"/>
        <v>0</v>
      </c>
      <c r="QL623">
        <f t="shared" si="619"/>
        <v>0</v>
      </c>
    </row>
    <row r="624" spans="235:454" x14ac:dyDescent="0.25">
      <c r="IA624">
        <v>622</v>
      </c>
      <c r="IB624">
        <v>8</v>
      </c>
      <c r="IC624">
        <f t="shared" si="620"/>
        <v>0.95406367961706073</v>
      </c>
      <c r="ID624">
        <f t="shared" si="621"/>
        <v>0</v>
      </c>
      <c r="IE624">
        <f t="shared" si="602"/>
        <v>64</v>
      </c>
      <c r="IJ624">
        <v>622</v>
      </c>
      <c r="IK624">
        <v>92.8</v>
      </c>
      <c r="IL624">
        <f t="shared" si="622"/>
        <v>0.86643097276923742</v>
      </c>
      <c r="IM624">
        <f t="shared" si="623"/>
        <v>0</v>
      </c>
      <c r="IN624">
        <f t="shared" si="603"/>
        <v>8611.84</v>
      </c>
      <c r="KT624">
        <v>622</v>
      </c>
      <c r="KU624">
        <v>3414.5901960784313</v>
      </c>
      <c r="KV624">
        <f t="shared" si="624"/>
        <v>1.3024142538496413</v>
      </c>
      <c r="KW624">
        <f t="shared" si="625"/>
        <v>3626.4242257392889</v>
      </c>
      <c r="KX624">
        <f t="shared" si="604"/>
        <v>44873.656122357097</v>
      </c>
      <c r="LC624">
        <v>622</v>
      </c>
      <c r="LD624">
        <v>24</v>
      </c>
      <c r="LE624">
        <f t="shared" si="626"/>
        <v>0.66584225938877639</v>
      </c>
      <c r="LF624">
        <f t="shared" si="627"/>
        <v>0</v>
      </c>
      <c r="LG624">
        <f t="shared" si="605"/>
        <v>576</v>
      </c>
      <c r="LP624">
        <f t="shared" si="606"/>
        <v>0</v>
      </c>
      <c r="LY624">
        <f t="shared" si="607"/>
        <v>0</v>
      </c>
      <c r="MH624">
        <f t="shared" si="608"/>
        <v>0</v>
      </c>
      <c r="MQ624">
        <f t="shared" si="609"/>
        <v>0</v>
      </c>
      <c r="MZ624">
        <f t="shared" si="610"/>
        <v>0</v>
      </c>
      <c r="NI624">
        <f t="shared" si="611"/>
        <v>0</v>
      </c>
      <c r="NR624">
        <f t="shared" si="612"/>
        <v>0</v>
      </c>
      <c r="OA624">
        <f t="shared" si="613"/>
        <v>0</v>
      </c>
      <c r="OF624">
        <v>622</v>
      </c>
      <c r="OG624">
        <f>148-(136)</f>
        <v>12</v>
      </c>
      <c r="OH624">
        <f t="shared" si="628"/>
        <v>0.79811629012018137</v>
      </c>
      <c r="OI624">
        <f t="shared" si="629"/>
        <v>0</v>
      </c>
      <c r="OJ624">
        <f t="shared" si="614"/>
        <v>144</v>
      </c>
      <c r="OO624">
        <v>622</v>
      </c>
      <c r="OP624">
        <v>0</v>
      </c>
      <c r="OQ624">
        <f t="shared" si="630"/>
        <v>0.82451019858643526</v>
      </c>
      <c r="OR624">
        <f t="shared" si="631"/>
        <v>0</v>
      </c>
      <c r="OS624">
        <f t="shared" si="615"/>
        <v>0</v>
      </c>
      <c r="PB624">
        <f t="shared" si="616"/>
        <v>0</v>
      </c>
      <c r="PK624">
        <f t="shared" si="617"/>
        <v>0</v>
      </c>
      <c r="QC624">
        <f t="shared" si="618"/>
        <v>0</v>
      </c>
      <c r="QL624">
        <f t="shared" si="619"/>
        <v>0</v>
      </c>
    </row>
    <row r="625" spans="235:454" x14ac:dyDescent="0.25">
      <c r="IA625">
        <v>623</v>
      </c>
      <c r="IB625">
        <v>8</v>
      </c>
      <c r="IC625">
        <f t="shared" si="620"/>
        <v>0.95559754405374409</v>
      </c>
      <c r="ID625">
        <f t="shared" si="621"/>
        <v>0</v>
      </c>
      <c r="IE625">
        <f t="shared" si="602"/>
        <v>64</v>
      </c>
      <c r="IJ625">
        <v>623</v>
      </c>
      <c r="IK625">
        <v>55.8</v>
      </c>
      <c r="IL625">
        <f t="shared" si="622"/>
        <v>0.86782394860970247</v>
      </c>
      <c r="IM625">
        <f t="shared" si="623"/>
        <v>0</v>
      </c>
      <c r="IN625">
        <f t="shared" si="603"/>
        <v>3113.64</v>
      </c>
      <c r="LC625">
        <v>623</v>
      </c>
      <c r="LD625">
        <v>24</v>
      </c>
      <c r="LE625">
        <f t="shared" si="626"/>
        <v>0.66691274533634681</v>
      </c>
      <c r="LF625">
        <f t="shared" si="627"/>
        <v>0</v>
      </c>
      <c r="LG625">
        <f t="shared" si="605"/>
        <v>576</v>
      </c>
      <c r="LP625">
        <f t="shared" si="606"/>
        <v>0</v>
      </c>
      <c r="LY625">
        <f t="shared" si="607"/>
        <v>0</v>
      </c>
      <c r="MH625">
        <f t="shared" si="608"/>
        <v>0</v>
      </c>
      <c r="MQ625">
        <f t="shared" si="609"/>
        <v>0</v>
      </c>
      <c r="MZ625">
        <f t="shared" si="610"/>
        <v>0</v>
      </c>
      <c r="NI625">
        <f t="shared" si="611"/>
        <v>0</v>
      </c>
      <c r="NR625">
        <f t="shared" si="612"/>
        <v>0</v>
      </c>
      <c r="OA625">
        <f t="shared" si="613"/>
        <v>0</v>
      </c>
      <c r="OF625">
        <v>623</v>
      </c>
      <c r="OG625">
        <f>128-(136)</f>
        <v>-8</v>
      </c>
      <c r="OH625">
        <f t="shared" si="628"/>
        <v>0.79939943528114632</v>
      </c>
      <c r="OI625">
        <f t="shared" si="629"/>
        <v>0</v>
      </c>
      <c r="OJ625">
        <f t="shared" si="614"/>
        <v>64</v>
      </c>
      <c r="OO625">
        <v>623</v>
      </c>
      <c r="OP625">
        <v>0</v>
      </c>
      <c r="OQ625">
        <f t="shared" si="630"/>
        <v>0.8258357776838412</v>
      </c>
      <c r="OR625">
        <f t="shared" si="631"/>
        <v>0</v>
      </c>
      <c r="OS625">
        <f t="shared" si="615"/>
        <v>0</v>
      </c>
      <c r="PB625">
        <f t="shared" si="616"/>
        <v>0</v>
      </c>
      <c r="PK625">
        <f t="shared" si="617"/>
        <v>0</v>
      </c>
      <c r="QC625">
        <f t="shared" si="618"/>
        <v>0</v>
      </c>
      <c r="QL625">
        <f t="shared" si="619"/>
        <v>0</v>
      </c>
    </row>
    <row r="626" spans="235:454" x14ac:dyDescent="0.25">
      <c r="IA626">
        <v>624</v>
      </c>
      <c r="IB626">
        <v>8</v>
      </c>
      <c r="IC626">
        <f t="shared" si="620"/>
        <v>0.95713140849042744</v>
      </c>
      <c r="ID626">
        <f t="shared" si="621"/>
        <v>0</v>
      </c>
      <c r="IE626">
        <f t="shared" si="602"/>
        <v>64</v>
      </c>
      <c r="IJ626">
        <v>624</v>
      </c>
      <c r="IK626">
        <v>-40.1</v>
      </c>
      <c r="IL626">
        <f t="shared" si="622"/>
        <v>0.86921692445016752</v>
      </c>
      <c r="IM626">
        <f t="shared" si="623"/>
        <v>0</v>
      </c>
      <c r="IN626">
        <f t="shared" si="603"/>
        <v>1608.0100000000002</v>
      </c>
      <c r="LC626">
        <v>624</v>
      </c>
      <c r="LD626">
        <v>13</v>
      </c>
      <c r="LE626">
        <f t="shared" si="626"/>
        <v>0.66798323128391723</v>
      </c>
      <c r="LF626">
        <f t="shared" si="627"/>
        <v>0</v>
      </c>
      <c r="LG626">
        <f t="shared" si="605"/>
        <v>169</v>
      </c>
      <c r="LP626">
        <f t="shared" si="606"/>
        <v>0</v>
      </c>
      <c r="LY626">
        <f t="shared" si="607"/>
        <v>0</v>
      </c>
      <c r="MH626">
        <f t="shared" si="608"/>
        <v>0</v>
      </c>
      <c r="MQ626">
        <f t="shared" si="609"/>
        <v>0</v>
      </c>
      <c r="MZ626">
        <f t="shared" si="610"/>
        <v>0</v>
      </c>
      <c r="NI626">
        <f t="shared" si="611"/>
        <v>0</v>
      </c>
      <c r="NR626">
        <f t="shared" si="612"/>
        <v>0</v>
      </c>
      <c r="OA626">
        <f t="shared" si="613"/>
        <v>0</v>
      </c>
      <c r="OF626">
        <v>624</v>
      </c>
      <c r="OG626">
        <f>148-(136)</f>
        <v>12</v>
      </c>
      <c r="OH626">
        <f t="shared" si="628"/>
        <v>0.80068258044211116</v>
      </c>
      <c r="OI626">
        <f t="shared" si="629"/>
        <v>0</v>
      </c>
      <c r="OJ626">
        <f t="shared" si="614"/>
        <v>144</v>
      </c>
      <c r="OO626">
        <v>624</v>
      </c>
      <c r="OP626">
        <v>0</v>
      </c>
      <c r="OQ626">
        <f t="shared" si="630"/>
        <v>0.82716135678124703</v>
      </c>
      <c r="OR626">
        <f t="shared" si="631"/>
        <v>0</v>
      </c>
      <c r="OS626">
        <f t="shared" si="615"/>
        <v>0</v>
      </c>
      <c r="PB626">
        <f t="shared" si="616"/>
        <v>0</v>
      </c>
      <c r="PK626">
        <f t="shared" si="617"/>
        <v>0</v>
      </c>
      <c r="QC626">
        <f t="shared" si="618"/>
        <v>0</v>
      </c>
      <c r="QL626">
        <f t="shared" si="619"/>
        <v>0</v>
      </c>
    </row>
    <row r="627" spans="235:454" x14ac:dyDescent="0.25">
      <c r="IA627">
        <v>625</v>
      </c>
      <c r="IB627">
        <v>12</v>
      </c>
      <c r="IC627">
        <f t="shared" si="620"/>
        <v>0.95866527292711079</v>
      </c>
      <c r="ID627">
        <f t="shared" si="621"/>
        <v>0</v>
      </c>
      <c r="IE627">
        <f t="shared" si="602"/>
        <v>144</v>
      </c>
      <c r="IJ627">
        <v>625</v>
      </c>
      <c r="IK627">
        <v>-8.1000000000000085</v>
      </c>
      <c r="IL627">
        <f t="shared" si="622"/>
        <v>0.87060990029063245</v>
      </c>
      <c r="IM627">
        <f t="shared" si="623"/>
        <v>0</v>
      </c>
      <c r="IN627">
        <f t="shared" si="603"/>
        <v>65.610000000000142</v>
      </c>
      <c r="LC627">
        <v>625</v>
      </c>
      <c r="LD627">
        <v>64</v>
      </c>
      <c r="LE627">
        <f t="shared" si="626"/>
        <v>0.66905371723148754</v>
      </c>
      <c r="LF627">
        <f t="shared" si="627"/>
        <v>0</v>
      </c>
      <c r="LG627">
        <f t="shared" si="605"/>
        <v>4096</v>
      </c>
      <c r="LP627">
        <f t="shared" si="606"/>
        <v>0</v>
      </c>
      <c r="LY627">
        <f t="shared" si="607"/>
        <v>0</v>
      </c>
      <c r="MH627">
        <f t="shared" si="608"/>
        <v>0</v>
      </c>
      <c r="MQ627">
        <f t="shared" si="609"/>
        <v>0</v>
      </c>
      <c r="MZ627">
        <f t="shared" si="610"/>
        <v>0</v>
      </c>
      <c r="NI627">
        <f t="shared" si="611"/>
        <v>0</v>
      </c>
      <c r="NR627">
        <f t="shared" si="612"/>
        <v>0</v>
      </c>
      <c r="OA627">
        <f t="shared" si="613"/>
        <v>0</v>
      </c>
      <c r="OF627">
        <v>625</v>
      </c>
      <c r="OG627">
        <f>124-(136)</f>
        <v>-12</v>
      </c>
      <c r="OH627">
        <f t="shared" si="628"/>
        <v>0.80196572560307611</v>
      </c>
      <c r="OI627">
        <f t="shared" si="629"/>
        <v>0</v>
      </c>
      <c r="OJ627">
        <f t="shared" si="614"/>
        <v>144</v>
      </c>
      <c r="OO627">
        <v>625</v>
      </c>
      <c r="OP627">
        <v>0</v>
      </c>
      <c r="OQ627">
        <f t="shared" si="630"/>
        <v>0.82848693587865285</v>
      </c>
      <c r="OR627">
        <f t="shared" si="631"/>
        <v>0</v>
      </c>
      <c r="OS627">
        <f t="shared" si="615"/>
        <v>0</v>
      </c>
      <c r="PB627">
        <f t="shared" si="616"/>
        <v>0</v>
      </c>
      <c r="PK627">
        <f t="shared" si="617"/>
        <v>0</v>
      </c>
      <c r="QC627">
        <f t="shared" si="618"/>
        <v>0</v>
      </c>
      <c r="QL627">
        <f t="shared" si="619"/>
        <v>0</v>
      </c>
    </row>
    <row r="628" spans="235:454" x14ac:dyDescent="0.25">
      <c r="IA628">
        <v>626</v>
      </c>
      <c r="IB628">
        <v>8</v>
      </c>
      <c r="IC628">
        <f t="shared" si="620"/>
        <v>0.96019913736379414</v>
      </c>
      <c r="ID628">
        <f t="shared" si="621"/>
        <v>0</v>
      </c>
      <c r="IE628">
        <f t="shared" si="602"/>
        <v>64</v>
      </c>
      <c r="IJ628">
        <v>626</v>
      </c>
      <c r="IK628">
        <v>55.8</v>
      </c>
      <c r="IL628">
        <f t="shared" si="622"/>
        <v>0.8720028761310975</v>
      </c>
      <c r="IM628">
        <f t="shared" si="623"/>
        <v>0</v>
      </c>
      <c r="IN628">
        <f t="shared" si="603"/>
        <v>3113.64</v>
      </c>
      <c r="LC628">
        <v>626</v>
      </c>
      <c r="LD628">
        <v>21</v>
      </c>
      <c r="LE628">
        <f t="shared" si="626"/>
        <v>0.67012420317905796</v>
      </c>
      <c r="LF628">
        <f t="shared" si="627"/>
        <v>0</v>
      </c>
      <c r="LG628">
        <f t="shared" si="605"/>
        <v>441</v>
      </c>
      <c r="LP628">
        <f t="shared" si="606"/>
        <v>0</v>
      </c>
      <c r="LY628">
        <f t="shared" si="607"/>
        <v>0</v>
      </c>
      <c r="MH628">
        <f t="shared" si="608"/>
        <v>0</v>
      </c>
      <c r="MQ628">
        <f t="shared" si="609"/>
        <v>0</v>
      </c>
      <c r="MZ628">
        <f t="shared" si="610"/>
        <v>0</v>
      </c>
      <c r="NI628">
        <f t="shared" si="611"/>
        <v>0</v>
      </c>
      <c r="NR628">
        <f t="shared" si="612"/>
        <v>0</v>
      </c>
      <c r="OA628">
        <f t="shared" si="613"/>
        <v>0</v>
      </c>
      <c r="OF628">
        <v>626</v>
      </c>
      <c r="OG628">
        <f>132-(136)</f>
        <v>-4</v>
      </c>
      <c r="OH628">
        <f t="shared" si="628"/>
        <v>0.80324887076404106</v>
      </c>
      <c r="OI628">
        <f t="shared" si="629"/>
        <v>0</v>
      </c>
      <c r="OJ628">
        <f t="shared" si="614"/>
        <v>16</v>
      </c>
      <c r="OO628">
        <v>626</v>
      </c>
      <c r="OP628">
        <v>0</v>
      </c>
      <c r="OQ628">
        <f t="shared" si="630"/>
        <v>0.82981251497605868</v>
      </c>
      <c r="OR628">
        <f t="shared" si="631"/>
        <v>0</v>
      </c>
      <c r="OS628">
        <f t="shared" si="615"/>
        <v>0</v>
      </c>
      <c r="PB628">
        <f t="shared" si="616"/>
        <v>0</v>
      </c>
      <c r="PK628">
        <f t="shared" si="617"/>
        <v>0</v>
      </c>
      <c r="QC628">
        <f t="shared" si="618"/>
        <v>0</v>
      </c>
      <c r="QL628">
        <f t="shared" si="619"/>
        <v>0</v>
      </c>
    </row>
    <row r="629" spans="235:454" x14ac:dyDescent="0.25">
      <c r="IA629">
        <v>627</v>
      </c>
      <c r="IB629">
        <v>8</v>
      </c>
      <c r="IC629">
        <f t="shared" si="620"/>
        <v>0.9617330018004776</v>
      </c>
      <c r="ID629">
        <f t="shared" si="621"/>
        <v>0</v>
      </c>
      <c r="IE629">
        <f t="shared" si="602"/>
        <v>64</v>
      </c>
      <c r="IJ629">
        <v>627</v>
      </c>
      <c r="IK629">
        <v>43.8</v>
      </c>
      <c r="IL629">
        <f t="shared" si="622"/>
        <v>0.87339585197156255</v>
      </c>
      <c r="IM629">
        <f t="shared" si="623"/>
        <v>0</v>
      </c>
      <c r="IN629">
        <f t="shared" si="603"/>
        <v>1918.4399999999998</v>
      </c>
      <c r="LC629">
        <v>627</v>
      </c>
      <c r="LD629">
        <v>16</v>
      </c>
      <c r="LE629">
        <f t="shared" si="626"/>
        <v>0.67119468912662827</v>
      </c>
      <c r="LF629">
        <f t="shared" si="627"/>
        <v>0</v>
      </c>
      <c r="LG629">
        <f t="shared" si="605"/>
        <v>256</v>
      </c>
      <c r="LP629">
        <f t="shared" si="606"/>
        <v>0</v>
      </c>
      <c r="LY629">
        <f t="shared" si="607"/>
        <v>0</v>
      </c>
      <c r="MH629">
        <f t="shared" si="608"/>
        <v>0</v>
      </c>
      <c r="MQ629">
        <f t="shared" si="609"/>
        <v>0</v>
      </c>
      <c r="MZ629">
        <f t="shared" si="610"/>
        <v>0</v>
      </c>
      <c r="NI629">
        <f t="shared" si="611"/>
        <v>0</v>
      </c>
      <c r="NR629">
        <f t="shared" si="612"/>
        <v>0</v>
      </c>
      <c r="OA629">
        <f t="shared" si="613"/>
        <v>0</v>
      </c>
      <c r="OF629">
        <v>627</v>
      </c>
      <c r="OG629">
        <f>116-(136)</f>
        <v>-20</v>
      </c>
      <c r="OH629">
        <f t="shared" si="628"/>
        <v>0.80453201592500601</v>
      </c>
      <c r="OI629">
        <f t="shared" si="629"/>
        <v>0</v>
      </c>
      <c r="OJ629">
        <f t="shared" si="614"/>
        <v>400</v>
      </c>
      <c r="OO629">
        <v>627</v>
      </c>
      <c r="OP629">
        <v>0</v>
      </c>
      <c r="OQ629">
        <f t="shared" si="630"/>
        <v>0.83113809407346451</v>
      </c>
      <c r="OR629">
        <f t="shared" si="631"/>
        <v>0</v>
      </c>
      <c r="OS629">
        <f t="shared" si="615"/>
        <v>0</v>
      </c>
      <c r="PB629">
        <f t="shared" si="616"/>
        <v>0</v>
      </c>
      <c r="PK629">
        <f t="shared" si="617"/>
        <v>0</v>
      </c>
      <c r="QC629">
        <f t="shared" si="618"/>
        <v>0</v>
      </c>
      <c r="QL629">
        <f t="shared" si="619"/>
        <v>0</v>
      </c>
    </row>
    <row r="630" spans="235:454" x14ac:dyDescent="0.25">
      <c r="IA630">
        <v>628</v>
      </c>
      <c r="IB630">
        <v>12</v>
      </c>
      <c r="IC630">
        <f t="shared" si="620"/>
        <v>0.96326686623716096</v>
      </c>
      <c r="ID630">
        <f t="shared" si="621"/>
        <v>0</v>
      </c>
      <c r="IE630">
        <f t="shared" si="602"/>
        <v>144</v>
      </c>
      <c r="IJ630">
        <v>628</v>
      </c>
      <c r="IK630">
        <v>-16.100000000000001</v>
      </c>
      <c r="IL630">
        <f t="shared" si="622"/>
        <v>0.87478882781202749</v>
      </c>
      <c r="IM630">
        <f t="shared" si="623"/>
        <v>0</v>
      </c>
      <c r="IN630">
        <f t="shared" si="603"/>
        <v>259.21000000000004</v>
      </c>
      <c r="LC630">
        <v>628</v>
      </c>
      <c r="LD630">
        <v>13</v>
      </c>
      <c r="LE630">
        <f t="shared" si="626"/>
        <v>0.6722651750741987</v>
      </c>
      <c r="LF630">
        <f t="shared" si="627"/>
        <v>0</v>
      </c>
      <c r="LG630">
        <f t="shared" si="605"/>
        <v>169</v>
      </c>
      <c r="LP630">
        <f t="shared" si="606"/>
        <v>0</v>
      </c>
      <c r="LY630">
        <f t="shared" si="607"/>
        <v>0</v>
      </c>
      <c r="MH630">
        <f t="shared" si="608"/>
        <v>0</v>
      </c>
      <c r="MQ630">
        <f t="shared" si="609"/>
        <v>0</v>
      </c>
      <c r="MZ630">
        <f t="shared" si="610"/>
        <v>0</v>
      </c>
      <c r="NI630">
        <f t="shared" si="611"/>
        <v>0</v>
      </c>
      <c r="NR630">
        <f t="shared" si="612"/>
        <v>0</v>
      </c>
      <c r="OA630">
        <f t="shared" si="613"/>
        <v>0</v>
      </c>
      <c r="OF630">
        <v>628</v>
      </c>
      <c r="OG630">
        <f>132-(136)</f>
        <v>-4</v>
      </c>
      <c r="OH630">
        <f t="shared" si="628"/>
        <v>0.80581516108597084</v>
      </c>
      <c r="OI630">
        <f t="shared" si="629"/>
        <v>0</v>
      </c>
      <c r="OJ630">
        <f t="shared" si="614"/>
        <v>16</v>
      </c>
      <c r="OO630">
        <v>628</v>
      </c>
      <c r="OP630">
        <v>8.02</v>
      </c>
      <c r="OQ630">
        <f t="shared" si="630"/>
        <v>0.83246367317087033</v>
      </c>
      <c r="OR630">
        <f t="shared" si="631"/>
        <v>0</v>
      </c>
      <c r="OS630">
        <f t="shared" si="615"/>
        <v>64.320399999999992</v>
      </c>
      <c r="PB630">
        <f t="shared" si="616"/>
        <v>0</v>
      </c>
      <c r="PK630">
        <f t="shared" si="617"/>
        <v>0</v>
      </c>
      <c r="QC630">
        <f t="shared" si="618"/>
        <v>0</v>
      </c>
      <c r="QL630">
        <f t="shared" si="619"/>
        <v>0</v>
      </c>
    </row>
    <row r="631" spans="235:454" x14ac:dyDescent="0.25">
      <c r="IA631">
        <v>629</v>
      </c>
      <c r="IB631">
        <v>12</v>
      </c>
      <c r="IC631">
        <f t="shared" si="620"/>
        <v>0.96480073067384431</v>
      </c>
      <c r="ID631">
        <f t="shared" si="621"/>
        <v>0</v>
      </c>
      <c r="IE631">
        <f t="shared" si="602"/>
        <v>144</v>
      </c>
      <c r="IJ631">
        <v>629</v>
      </c>
      <c r="IK631">
        <v>-4.1000000000000085</v>
      </c>
      <c r="IL631">
        <f t="shared" si="622"/>
        <v>0.87618180365249254</v>
      </c>
      <c r="IM631">
        <f t="shared" si="623"/>
        <v>0</v>
      </c>
      <c r="IN631">
        <f t="shared" si="603"/>
        <v>16.81000000000007</v>
      </c>
      <c r="LC631">
        <v>629</v>
      </c>
      <c r="LD631">
        <v>28</v>
      </c>
      <c r="LE631">
        <f t="shared" si="626"/>
        <v>0.67333566102176912</v>
      </c>
      <c r="LF631">
        <f t="shared" si="627"/>
        <v>0</v>
      </c>
      <c r="LG631">
        <f t="shared" si="605"/>
        <v>784</v>
      </c>
      <c r="LP631">
        <f t="shared" si="606"/>
        <v>0</v>
      </c>
      <c r="LY631">
        <f t="shared" si="607"/>
        <v>0</v>
      </c>
      <c r="MH631">
        <f t="shared" si="608"/>
        <v>0</v>
      </c>
      <c r="MQ631">
        <f t="shared" si="609"/>
        <v>0</v>
      </c>
      <c r="MZ631">
        <f t="shared" si="610"/>
        <v>0</v>
      </c>
      <c r="NI631">
        <f t="shared" si="611"/>
        <v>0</v>
      </c>
      <c r="NR631">
        <f t="shared" si="612"/>
        <v>0</v>
      </c>
      <c r="OA631">
        <f t="shared" si="613"/>
        <v>0</v>
      </c>
      <c r="OF631">
        <v>629</v>
      </c>
      <c r="OG631">
        <f>124-(136)</f>
        <v>-12</v>
      </c>
      <c r="OH631">
        <f t="shared" si="628"/>
        <v>0.80709830624693579</v>
      </c>
      <c r="OI631">
        <f t="shared" si="629"/>
        <v>0</v>
      </c>
      <c r="OJ631">
        <f t="shared" si="614"/>
        <v>144</v>
      </c>
      <c r="OO631">
        <v>629</v>
      </c>
      <c r="OP631">
        <v>12</v>
      </c>
      <c r="OQ631">
        <f t="shared" si="630"/>
        <v>0.83378925226827616</v>
      </c>
      <c r="OR631">
        <f t="shared" si="631"/>
        <v>0</v>
      </c>
      <c r="OS631">
        <f t="shared" si="615"/>
        <v>144</v>
      </c>
      <c r="PB631">
        <f t="shared" si="616"/>
        <v>0</v>
      </c>
      <c r="PK631">
        <f t="shared" si="617"/>
        <v>0</v>
      </c>
      <c r="QC631">
        <f t="shared" si="618"/>
        <v>0</v>
      </c>
      <c r="QL631">
        <f t="shared" si="619"/>
        <v>0</v>
      </c>
    </row>
    <row r="632" spans="235:454" x14ac:dyDescent="0.25">
      <c r="IA632">
        <v>630</v>
      </c>
      <c r="IB632">
        <v>12</v>
      </c>
      <c r="IC632">
        <f t="shared" si="620"/>
        <v>0.96633459511052766</v>
      </c>
      <c r="ID632">
        <f t="shared" si="621"/>
        <v>0</v>
      </c>
      <c r="IE632">
        <f t="shared" si="602"/>
        <v>144</v>
      </c>
      <c r="IJ632">
        <v>630</v>
      </c>
      <c r="IK632">
        <v>8</v>
      </c>
      <c r="IL632">
        <f t="shared" si="622"/>
        <v>0.87757477949295759</v>
      </c>
      <c r="IM632">
        <f t="shared" si="623"/>
        <v>0</v>
      </c>
      <c r="IN632">
        <f t="shared" si="603"/>
        <v>64</v>
      </c>
      <c r="LC632">
        <v>630</v>
      </c>
      <c r="LD632">
        <v>16</v>
      </c>
      <c r="LE632">
        <f t="shared" si="626"/>
        <v>0.67440614696933943</v>
      </c>
      <c r="LF632">
        <f t="shared" si="627"/>
        <v>0</v>
      </c>
      <c r="LG632">
        <f t="shared" si="605"/>
        <v>256</v>
      </c>
      <c r="LP632">
        <f t="shared" si="606"/>
        <v>0</v>
      </c>
      <c r="LY632">
        <f t="shared" si="607"/>
        <v>0</v>
      </c>
      <c r="MH632">
        <f t="shared" si="608"/>
        <v>0</v>
      </c>
      <c r="MQ632">
        <f t="shared" si="609"/>
        <v>0</v>
      </c>
      <c r="MZ632">
        <f t="shared" si="610"/>
        <v>0</v>
      </c>
      <c r="NI632">
        <f t="shared" si="611"/>
        <v>0</v>
      </c>
      <c r="NR632">
        <f t="shared" si="612"/>
        <v>0</v>
      </c>
      <c r="OA632">
        <f t="shared" si="613"/>
        <v>0</v>
      </c>
      <c r="OF632">
        <v>630</v>
      </c>
      <c r="OG632">
        <f>148-(136)</f>
        <v>12</v>
      </c>
      <c r="OH632">
        <f t="shared" si="628"/>
        <v>0.80838145140790074</v>
      </c>
      <c r="OI632">
        <f t="shared" si="629"/>
        <v>0</v>
      </c>
      <c r="OJ632">
        <f t="shared" si="614"/>
        <v>144</v>
      </c>
      <c r="OO632">
        <v>630</v>
      </c>
      <c r="OP632">
        <v>0</v>
      </c>
      <c r="OQ632">
        <f t="shared" si="630"/>
        <v>0.8351148313656821</v>
      </c>
      <c r="OR632">
        <f t="shared" si="631"/>
        <v>0</v>
      </c>
      <c r="OS632">
        <f t="shared" si="615"/>
        <v>0</v>
      </c>
      <c r="PB632">
        <f t="shared" si="616"/>
        <v>0</v>
      </c>
      <c r="PK632">
        <f t="shared" si="617"/>
        <v>0</v>
      </c>
      <c r="QC632">
        <f t="shared" si="618"/>
        <v>0</v>
      </c>
      <c r="QL632">
        <f t="shared" si="619"/>
        <v>0</v>
      </c>
    </row>
    <row r="633" spans="235:454" x14ac:dyDescent="0.25">
      <c r="IA633">
        <v>631</v>
      </c>
      <c r="IB633">
        <v>16</v>
      </c>
      <c r="IC633">
        <f t="shared" si="620"/>
        <v>0.96786845954721112</v>
      </c>
      <c r="ID633">
        <f t="shared" si="621"/>
        <v>0</v>
      </c>
      <c r="IE633">
        <f t="shared" si="602"/>
        <v>256</v>
      </c>
      <c r="IJ633">
        <v>631</v>
      </c>
      <c r="IK633">
        <v>-4.1000000000000085</v>
      </c>
      <c r="IL633">
        <f t="shared" si="622"/>
        <v>0.87896775533342253</v>
      </c>
      <c r="IM633">
        <f t="shared" si="623"/>
        <v>0</v>
      </c>
      <c r="IN633">
        <f t="shared" si="603"/>
        <v>16.81000000000007</v>
      </c>
      <c r="LC633">
        <v>631</v>
      </c>
      <c r="LD633">
        <v>79</v>
      </c>
      <c r="LE633">
        <f t="shared" si="626"/>
        <v>0.67547663291690985</v>
      </c>
      <c r="LF633">
        <f t="shared" si="627"/>
        <v>0</v>
      </c>
      <c r="LG633">
        <f t="shared" si="605"/>
        <v>6241</v>
      </c>
      <c r="LP633">
        <f t="shared" si="606"/>
        <v>0</v>
      </c>
      <c r="LY633">
        <f t="shared" si="607"/>
        <v>0</v>
      </c>
      <c r="MH633">
        <f t="shared" si="608"/>
        <v>0</v>
      </c>
      <c r="MQ633">
        <f t="shared" si="609"/>
        <v>0</v>
      </c>
      <c r="MZ633">
        <f t="shared" si="610"/>
        <v>0</v>
      </c>
      <c r="NI633">
        <f t="shared" si="611"/>
        <v>0</v>
      </c>
      <c r="NR633">
        <f t="shared" si="612"/>
        <v>0</v>
      </c>
      <c r="OA633">
        <f t="shared" si="613"/>
        <v>0</v>
      </c>
      <c r="OF633">
        <v>631</v>
      </c>
      <c r="OG633">
        <f>68.1-(136)</f>
        <v>-67.900000000000006</v>
      </c>
      <c r="OH633">
        <f t="shared" si="628"/>
        <v>0.80966459656886569</v>
      </c>
      <c r="OI633">
        <f t="shared" si="629"/>
        <v>0</v>
      </c>
      <c r="OJ633">
        <f t="shared" si="614"/>
        <v>4610.4100000000008</v>
      </c>
      <c r="OO633">
        <v>631</v>
      </c>
      <c r="OP633">
        <v>0</v>
      </c>
      <c r="OQ633">
        <f t="shared" si="630"/>
        <v>0.83644041046308792</v>
      </c>
      <c r="OR633">
        <f t="shared" si="631"/>
        <v>0</v>
      </c>
      <c r="OS633">
        <f t="shared" si="615"/>
        <v>0</v>
      </c>
      <c r="PB633">
        <f t="shared" si="616"/>
        <v>0</v>
      </c>
      <c r="PK633">
        <f t="shared" si="617"/>
        <v>0</v>
      </c>
      <c r="QC633">
        <f t="shared" si="618"/>
        <v>0</v>
      </c>
      <c r="QL633">
        <f t="shared" si="619"/>
        <v>0</v>
      </c>
    </row>
    <row r="634" spans="235:454" x14ac:dyDescent="0.25">
      <c r="IA634">
        <v>632</v>
      </c>
      <c r="IB634">
        <v>16</v>
      </c>
      <c r="IC634">
        <f t="shared" si="620"/>
        <v>0.96940232398389448</v>
      </c>
      <c r="ID634">
        <f t="shared" si="621"/>
        <v>0</v>
      </c>
      <c r="IE634">
        <f t="shared" si="602"/>
        <v>256</v>
      </c>
      <c r="IJ634">
        <v>632</v>
      </c>
      <c r="IK634">
        <v>15.599999999999994</v>
      </c>
      <c r="IL634">
        <f t="shared" si="622"/>
        <v>0.88036073117388758</v>
      </c>
      <c r="IM634">
        <f t="shared" si="623"/>
        <v>0</v>
      </c>
      <c r="IN634">
        <f t="shared" si="603"/>
        <v>243.35999999999981</v>
      </c>
      <c r="LC634">
        <v>632</v>
      </c>
      <c r="LD634">
        <v>28</v>
      </c>
      <c r="LE634">
        <f t="shared" si="626"/>
        <v>0.67654711886448027</v>
      </c>
      <c r="LF634">
        <f t="shared" si="627"/>
        <v>0</v>
      </c>
      <c r="LG634">
        <f t="shared" si="605"/>
        <v>784</v>
      </c>
      <c r="LP634">
        <f t="shared" si="606"/>
        <v>0</v>
      </c>
      <c r="LY634">
        <f t="shared" si="607"/>
        <v>0</v>
      </c>
      <c r="MH634">
        <f t="shared" si="608"/>
        <v>0</v>
      </c>
      <c r="MQ634">
        <f t="shared" si="609"/>
        <v>0</v>
      </c>
      <c r="MZ634">
        <f t="shared" si="610"/>
        <v>0</v>
      </c>
      <c r="NI634">
        <f t="shared" si="611"/>
        <v>0</v>
      </c>
      <c r="NR634">
        <f t="shared" si="612"/>
        <v>0</v>
      </c>
      <c r="OA634">
        <f t="shared" si="613"/>
        <v>0</v>
      </c>
      <c r="OF634">
        <v>632</v>
      </c>
      <c r="OG634">
        <f>136-(136)</f>
        <v>0</v>
      </c>
      <c r="OH634">
        <f t="shared" si="628"/>
        <v>0.81094774172983053</v>
      </c>
      <c r="OI634">
        <f t="shared" si="629"/>
        <v>0</v>
      </c>
      <c r="OJ634">
        <f t="shared" si="614"/>
        <v>0</v>
      </c>
      <c r="OO634">
        <v>632</v>
      </c>
      <c r="OP634">
        <v>0</v>
      </c>
      <c r="OQ634">
        <f t="shared" si="630"/>
        <v>0.83776598956049375</v>
      </c>
      <c r="OR634">
        <f t="shared" si="631"/>
        <v>0</v>
      </c>
      <c r="OS634">
        <f t="shared" si="615"/>
        <v>0</v>
      </c>
      <c r="PB634">
        <f t="shared" si="616"/>
        <v>0</v>
      </c>
      <c r="PK634">
        <f t="shared" si="617"/>
        <v>0</v>
      </c>
      <c r="QC634">
        <f t="shared" si="618"/>
        <v>0</v>
      </c>
      <c r="QL634">
        <f t="shared" si="619"/>
        <v>0</v>
      </c>
    </row>
    <row r="635" spans="235:454" x14ac:dyDescent="0.25">
      <c r="IA635">
        <v>633</v>
      </c>
      <c r="IB635">
        <v>12</v>
      </c>
      <c r="IC635">
        <f t="shared" si="620"/>
        <v>0.97093618842057783</v>
      </c>
      <c r="ID635">
        <f t="shared" si="621"/>
        <v>0</v>
      </c>
      <c r="IE635">
        <f t="shared" si="602"/>
        <v>144</v>
      </c>
      <c r="IJ635">
        <v>633</v>
      </c>
      <c r="IK635">
        <v>39.799999999999997</v>
      </c>
      <c r="IL635">
        <f t="shared" si="622"/>
        <v>0.88175370701435263</v>
      </c>
      <c r="IM635">
        <f t="shared" si="623"/>
        <v>0</v>
      </c>
      <c r="IN635">
        <f t="shared" si="603"/>
        <v>1584.0399999999997</v>
      </c>
      <c r="LC635">
        <v>633</v>
      </c>
      <c r="LD635">
        <v>-24</v>
      </c>
      <c r="LE635">
        <f t="shared" si="626"/>
        <v>0.67761760481205058</v>
      </c>
      <c r="LF635">
        <f t="shared" si="627"/>
        <v>0</v>
      </c>
      <c r="LG635">
        <f t="shared" si="605"/>
        <v>576</v>
      </c>
      <c r="LP635">
        <f t="shared" si="606"/>
        <v>0</v>
      </c>
      <c r="LY635">
        <f t="shared" si="607"/>
        <v>0</v>
      </c>
      <c r="MH635">
        <f t="shared" si="608"/>
        <v>0</v>
      </c>
      <c r="MQ635">
        <f t="shared" si="609"/>
        <v>0</v>
      </c>
      <c r="MZ635">
        <f t="shared" si="610"/>
        <v>0</v>
      </c>
      <c r="NI635">
        <f t="shared" si="611"/>
        <v>0</v>
      </c>
      <c r="NR635">
        <f t="shared" si="612"/>
        <v>0</v>
      </c>
      <c r="OA635">
        <f t="shared" si="613"/>
        <v>0</v>
      </c>
      <c r="OF635">
        <v>633</v>
      </c>
      <c r="OG635">
        <f>124-(136)</f>
        <v>-12</v>
      </c>
      <c r="OH635">
        <f t="shared" si="628"/>
        <v>0.81223088689079548</v>
      </c>
      <c r="OI635">
        <f t="shared" si="629"/>
        <v>0</v>
      </c>
      <c r="OJ635">
        <f t="shared" si="614"/>
        <v>144</v>
      </c>
      <c r="OO635">
        <v>633</v>
      </c>
      <c r="OP635">
        <v>0</v>
      </c>
      <c r="OQ635">
        <f t="shared" si="630"/>
        <v>0.83909156865789958</v>
      </c>
      <c r="OR635">
        <f t="shared" si="631"/>
        <v>0</v>
      </c>
      <c r="OS635">
        <f t="shared" si="615"/>
        <v>0</v>
      </c>
      <c r="PB635">
        <f t="shared" si="616"/>
        <v>0</v>
      </c>
      <c r="PK635">
        <f t="shared" si="617"/>
        <v>0</v>
      </c>
      <c r="QC635">
        <f t="shared" si="618"/>
        <v>0</v>
      </c>
      <c r="QL635">
        <f t="shared" si="619"/>
        <v>0</v>
      </c>
    </row>
    <row r="636" spans="235:454" x14ac:dyDescent="0.25">
      <c r="IA636">
        <v>634</v>
      </c>
      <c r="IB636">
        <v>16</v>
      </c>
      <c r="IC636">
        <f t="shared" si="620"/>
        <v>0.97247005285726118</v>
      </c>
      <c r="ID636">
        <f t="shared" si="621"/>
        <v>0</v>
      </c>
      <c r="IE636">
        <f t="shared" si="602"/>
        <v>256</v>
      </c>
      <c r="IJ636">
        <v>634</v>
      </c>
      <c r="IK636">
        <v>138.80000000000001</v>
      </c>
      <c r="IL636">
        <f t="shared" si="622"/>
        <v>0.88314668285481757</v>
      </c>
      <c r="IM636">
        <f t="shared" si="623"/>
        <v>0</v>
      </c>
      <c r="IN636">
        <f t="shared" si="603"/>
        <v>19265.440000000002</v>
      </c>
      <c r="LC636">
        <v>634</v>
      </c>
      <c r="LD636">
        <v>13</v>
      </c>
      <c r="LE636">
        <f t="shared" si="626"/>
        <v>0.678688090759621</v>
      </c>
      <c r="LF636">
        <f t="shared" si="627"/>
        <v>0</v>
      </c>
      <c r="LG636">
        <f t="shared" si="605"/>
        <v>169</v>
      </c>
      <c r="LP636">
        <f t="shared" si="606"/>
        <v>0</v>
      </c>
      <c r="LY636">
        <f t="shared" si="607"/>
        <v>0</v>
      </c>
      <c r="MH636">
        <f t="shared" si="608"/>
        <v>0</v>
      </c>
      <c r="MQ636">
        <f t="shared" si="609"/>
        <v>0</v>
      </c>
      <c r="MZ636">
        <f t="shared" si="610"/>
        <v>0</v>
      </c>
      <c r="NI636">
        <f t="shared" si="611"/>
        <v>0</v>
      </c>
      <c r="NR636">
        <f t="shared" si="612"/>
        <v>0</v>
      </c>
      <c r="OA636">
        <f t="shared" si="613"/>
        <v>0</v>
      </c>
      <c r="OF636">
        <v>634</v>
      </c>
      <c r="OG636">
        <f>96.2-(136)</f>
        <v>-39.799999999999997</v>
      </c>
      <c r="OH636">
        <f t="shared" si="628"/>
        <v>0.81351403205176043</v>
      </c>
      <c r="OI636">
        <f t="shared" si="629"/>
        <v>0</v>
      </c>
      <c r="OJ636">
        <f t="shared" si="614"/>
        <v>1584.0399999999997</v>
      </c>
      <c r="OO636">
        <v>634</v>
      </c>
      <c r="OP636">
        <v>0</v>
      </c>
      <c r="OQ636">
        <f t="shared" si="630"/>
        <v>0.8404171477553054</v>
      </c>
      <c r="OR636">
        <f t="shared" si="631"/>
        <v>0</v>
      </c>
      <c r="OS636">
        <f t="shared" si="615"/>
        <v>0</v>
      </c>
      <c r="PB636">
        <f t="shared" si="616"/>
        <v>0</v>
      </c>
      <c r="PK636">
        <f t="shared" si="617"/>
        <v>0</v>
      </c>
      <c r="QC636">
        <f t="shared" si="618"/>
        <v>0</v>
      </c>
      <c r="QL636">
        <f t="shared" si="619"/>
        <v>0</v>
      </c>
    </row>
    <row r="637" spans="235:454" x14ac:dyDescent="0.25">
      <c r="IA637">
        <v>635</v>
      </c>
      <c r="IB637">
        <v>16</v>
      </c>
      <c r="IC637">
        <f t="shared" si="620"/>
        <v>0.97400391729394464</v>
      </c>
      <c r="ID637">
        <f t="shared" si="621"/>
        <v>0</v>
      </c>
      <c r="IE637">
        <f t="shared" si="602"/>
        <v>256</v>
      </c>
      <c r="IJ637">
        <v>635</v>
      </c>
      <c r="IK637">
        <v>112.8</v>
      </c>
      <c r="IL637">
        <f t="shared" si="622"/>
        <v>0.88453965869528262</v>
      </c>
      <c r="IM637">
        <f t="shared" si="623"/>
        <v>0</v>
      </c>
      <c r="IN637">
        <f t="shared" si="603"/>
        <v>12723.84</v>
      </c>
      <c r="LC637">
        <v>635</v>
      </c>
      <c r="LD637">
        <v>4</v>
      </c>
      <c r="LE637">
        <f t="shared" si="626"/>
        <v>0.67975857670719142</v>
      </c>
      <c r="LF637">
        <f t="shared" si="627"/>
        <v>0</v>
      </c>
      <c r="LG637">
        <f t="shared" si="605"/>
        <v>16</v>
      </c>
      <c r="LP637">
        <f t="shared" si="606"/>
        <v>0</v>
      </c>
      <c r="LY637">
        <f t="shared" si="607"/>
        <v>0</v>
      </c>
      <c r="MH637">
        <f t="shared" si="608"/>
        <v>0</v>
      </c>
      <c r="MQ637">
        <f t="shared" si="609"/>
        <v>0</v>
      </c>
      <c r="MZ637">
        <f t="shared" si="610"/>
        <v>0</v>
      </c>
      <c r="NI637">
        <f t="shared" si="611"/>
        <v>0</v>
      </c>
      <c r="NR637">
        <f t="shared" si="612"/>
        <v>0</v>
      </c>
      <c r="OA637">
        <f t="shared" si="613"/>
        <v>0</v>
      </c>
      <c r="OF637">
        <v>635</v>
      </c>
      <c r="OG637">
        <f>160-(136)</f>
        <v>24</v>
      </c>
      <c r="OH637">
        <f t="shared" si="628"/>
        <v>0.81479717721272538</v>
      </c>
      <c r="OI637">
        <f t="shared" si="629"/>
        <v>0</v>
      </c>
      <c r="OJ637">
        <f t="shared" si="614"/>
        <v>576</v>
      </c>
      <c r="OO637">
        <v>635</v>
      </c>
      <c r="OP637">
        <v>0</v>
      </c>
      <c r="OQ637">
        <f t="shared" si="630"/>
        <v>0.84174272685271123</v>
      </c>
      <c r="OR637">
        <f t="shared" si="631"/>
        <v>0</v>
      </c>
      <c r="OS637">
        <f t="shared" si="615"/>
        <v>0</v>
      </c>
      <c r="PB637">
        <f t="shared" si="616"/>
        <v>0</v>
      </c>
      <c r="PK637">
        <f t="shared" si="617"/>
        <v>0</v>
      </c>
      <c r="QC637">
        <f t="shared" si="618"/>
        <v>0</v>
      </c>
      <c r="QL637">
        <f t="shared" si="619"/>
        <v>0</v>
      </c>
    </row>
    <row r="638" spans="235:454" x14ac:dyDescent="0.25">
      <c r="IA638">
        <v>636</v>
      </c>
      <c r="IB638">
        <v>16</v>
      </c>
      <c r="IC638">
        <f t="shared" si="620"/>
        <v>0.975537781730628</v>
      </c>
      <c r="ID638">
        <f t="shared" si="621"/>
        <v>0</v>
      </c>
      <c r="IE638">
        <f t="shared" si="602"/>
        <v>256</v>
      </c>
      <c r="IJ638">
        <v>636</v>
      </c>
      <c r="IK638">
        <v>-8.1000000000000085</v>
      </c>
      <c r="IL638">
        <f t="shared" si="622"/>
        <v>0.88593263453574755</v>
      </c>
      <c r="IM638">
        <f t="shared" si="623"/>
        <v>0</v>
      </c>
      <c r="IN638">
        <f t="shared" si="603"/>
        <v>65.610000000000142</v>
      </c>
      <c r="LC638">
        <v>636</v>
      </c>
      <c r="LD638">
        <v>16</v>
      </c>
      <c r="LE638">
        <f t="shared" si="626"/>
        <v>0.68082906265476173</v>
      </c>
      <c r="LF638">
        <f t="shared" si="627"/>
        <v>0</v>
      </c>
      <c r="LG638">
        <f t="shared" si="605"/>
        <v>256</v>
      </c>
      <c r="LP638">
        <f t="shared" si="606"/>
        <v>0</v>
      </c>
      <c r="LY638">
        <f t="shared" si="607"/>
        <v>0</v>
      </c>
      <c r="MH638">
        <f t="shared" si="608"/>
        <v>0</v>
      </c>
      <c r="MQ638">
        <f t="shared" si="609"/>
        <v>0</v>
      </c>
      <c r="MZ638">
        <f t="shared" si="610"/>
        <v>0</v>
      </c>
      <c r="NI638">
        <f t="shared" si="611"/>
        <v>0</v>
      </c>
      <c r="NR638">
        <f t="shared" si="612"/>
        <v>0</v>
      </c>
      <c r="OA638">
        <f t="shared" si="613"/>
        <v>0</v>
      </c>
      <c r="OF638">
        <v>636</v>
      </c>
      <c r="OG638">
        <f>124-(136)</f>
        <v>-12</v>
      </c>
      <c r="OH638">
        <f t="shared" si="628"/>
        <v>0.81608032237369021</v>
      </c>
      <c r="OI638">
        <f t="shared" si="629"/>
        <v>0</v>
      </c>
      <c r="OJ638">
        <f t="shared" si="614"/>
        <v>144</v>
      </c>
      <c r="OO638">
        <v>636</v>
      </c>
      <c r="OP638">
        <v>0</v>
      </c>
      <c r="OQ638">
        <f t="shared" si="630"/>
        <v>0.84306830595011717</v>
      </c>
      <c r="OR638">
        <f t="shared" si="631"/>
        <v>0</v>
      </c>
      <c r="OS638">
        <f t="shared" si="615"/>
        <v>0</v>
      </c>
      <c r="PB638">
        <f t="shared" si="616"/>
        <v>0</v>
      </c>
      <c r="PK638">
        <f t="shared" si="617"/>
        <v>0</v>
      </c>
      <c r="QC638">
        <f t="shared" si="618"/>
        <v>0</v>
      </c>
      <c r="QL638">
        <f t="shared" si="619"/>
        <v>0</v>
      </c>
    </row>
    <row r="639" spans="235:454" x14ac:dyDescent="0.25">
      <c r="IA639">
        <v>637</v>
      </c>
      <c r="IB639">
        <v>20</v>
      </c>
      <c r="IC639">
        <f t="shared" si="620"/>
        <v>0.97707164616731135</v>
      </c>
      <c r="ID639">
        <f t="shared" si="621"/>
        <v>0</v>
      </c>
      <c r="IE639">
        <f t="shared" si="602"/>
        <v>400</v>
      </c>
      <c r="IJ639">
        <v>637</v>
      </c>
      <c r="IK639">
        <v>4</v>
      </c>
      <c r="IL639">
        <f t="shared" si="622"/>
        <v>0.8873256103762126</v>
      </c>
      <c r="IM639">
        <f t="shared" si="623"/>
        <v>0</v>
      </c>
      <c r="IN639">
        <f t="shared" si="603"/>
        <v>16</v>
      </c>
      <c r="LC639">
        <v>637</v>
      </c>
      <c r="LD639">
        <v>21</v>
      </c>
      <c r="LE639">
        <f t="shared" si="626"/>
        <v>0.68189954860233215</v>
      </c>
      <c r="LF639">
        <f t="shared" si="627"/>
        <v>0</v>
      </c>
      <c r="LG639">
        <f t="shared" si="605"/>
        <v>441</v>
      </c>
      <c r="LP639">
        <f t="shared" si="606"/>
        <v>0</v>
      </c>
      <c r="LY639">
        <f t="shared" si="607"/>
        <v>0</v>
      </c>
      <c r="MH639">
        <f t="shared" si="608"/>
        <v>0</v>
      </c>
      <c r="MQ639">
        <f t="shared" si="609"/>
        <v>0</v>
      </c>
      <c r="MZ639">
        <f t="shared" si="610"/>
        <v>0</v>
      </c>
      <c r="NI639">
        <f t="shared" si="611"/>
        <v>0</v>
      </c>
      <c r="NR639">
        <f t="shared" si="612"/>
        <v>0</v>
      </c>
      <c r="OA639">
        <f t="shared" si="613"/>
        <v>0</v>
      </c>
      <c r="OF639">
        <v>637</v>
      </c>
      <c r="OG639">
        <f>124-(136)</f>
        <v>-12</v>
      </c>
      <c r="OH639">
        <f t="shared" si="628"/>
        <v>0.81736346753465516</v>
      </c>
      <c r="OI639">
        <f t="shared" si="629"/>
        <v>0</v>
      </c>
      <c r="OJ639">
        <f t="shared" si="614"/>
        <v>144</v>
      </c>
      <c r="OO639">
        <v>637</v>
      </c>
      <c r="OP639">
        <v>0</v>
      </c>
      <c r="OQ639">
        <f t="shared" si="630"/>
        <v>0.844393885047523</v>
      </c>
      <c r="OR639">
        <f t="shared" si="631"/>
        <v>0</v>
      </c>
      <c r="OS639">
        <f t="shared" si="615"/>
        <v>0</v>
      </c>
      <c r="PB639">
        <f t="shared" si="616"/>
        <v>0</v>
      </c>
      <c r="PK639">
        <f t="shared" si="617"/>
        <v>0</v>
      </c>
      <c r="QC639">
        <f t="shared" si="618"/>
        <v>0</v>
      </c>
      <c r="QL639">
        <f t="shared" si="619"/>
        <v>0</v>
      </c>
    </row>
    <row r="640" spans="235:454" x14ac:dyDescent="0.25">
      <c r="IA640">
        <v>638</v>
      </c>
      <c r="IB640">
        <v>25</v>
      </c>
      <c r="IC640">
        <f t="shared" si="620"/>
        <v>0.9786055106039947</v>
      </c>
      <c r="ID640">
        <f t="shared" si="621"/>
        <v>0</v>
      </c>
      <c r="IE640">
        <f t="shared" si="602"/>
        <v>625</v>
      </c>
      <c r="IJ640">
        <v>638</v>
      </c>
      <c r="IK640">
        <v>12</v>
      </c>
      <c r="IL640">
        <f t="shared" si="622"/>
        <v>0.88871858621667765</v>
      </c>
      <c r="IM640">
        <f t="shared" si="623"/>
        <v>0</v>
      </c>
      <c r="IN640">
        <f t="shared" si="603"/>
        <v>144</v>
      </c>
      <c r="LC640">
        <v>638</v>
      </c>
      <c r="LD640">
        <v>16</v>
      </c>
      <c r="LE640">
        <f t="shared" si="626"/>
        <v>0.68297003454990246</v>
      </c>
      <c r="LF640">
        <f t="shared" si="627"/>
        <v>0</v>
      </c>
      <c r="LG640">
        <f t="shared" si="605"/>
        <v>256</v>
      </c>
      <c r="LP640">
        <f t="shared" si="606"/>
        <v>0</v>
      </c>
      <c r="LY640">
        <f t="shared" si="607"/>
        <v>0</v>
      </c>
      <c r="MH640">
        <f t="shared" si="608"/>
        <v>0</v>
      </c>
      <c r="MQ640">
        <f t="shared" si="609"/>
        <v>0</v>
      </c>
      <c r="MZ640">
        <f t="shared" si="610"/>
        <v>0</v>
      </c>
      <c r="NI640">
        <f t="shared" si="611"/>
        <v>0</v>
      </c>
      <c r="NR640">
        <f t="shared" si="612"/>
        <v>0</v>
      </c>
      <c r="OA640">
        <f t="shared" si="613"/>
        <v>0</v>
      </c>
      <c r="OF640">
        <v>638</v>
      </c>
      <c r="OG640">
        <f>120-(136)</f>
        <v>-16</v>
      </c>
      <c r="OH640">
        <f t="shared" si="628"/>
        <v>0.81864661269562011</v>
      </c>
      <c r="OI640">
        <f t="shared" si="629"/>
        <v>0</v>
      </c>
      <c r="OJ640">
        <f t="shared" si="614"/>
        <v>256</v>
      </c>
      <c r="OO640">
        <v>638</v>
      </c>
      <c r="OP640">
        <v>0</v>
      </c>
      <c r="OQ640">
        <f t="shared" si="630"/>
        <v>0.84571946414492882</v>
      </c>
      <c r="OR640">
        <f t="shared" si="631"/>
        <v>0</v>
      </c>
      <c r="OS640">
        <f t="shared" si="615"/>
        <v>0</v>
      </c>
      <c r="PB640">
        <f t="shared" si="616"/>
        <v>0</v>
      </c>
      <c r="PK640">
        <f t="shared" si="617"/>
        <v>0</v>
      </c>
      <c r="QC640">
        <f t="shared" si="618"/>
        <v>0</v>
      </c>
      <c r="QL640">
        <f t="shared" si="619"/>
        <v>0</v>
      </c>
    </row>
    <row r="641" spans="235:454" x14ac:dyDescent="0.25">
      <c r="IA641">
        <v>639</v>
      </c>
      <c r="IB641">
        <v>28</v>
      </c>
      <c r="IC641">
        <f t="shared" si="620"/>
        <v>0.98013937504067805</v>
      </c>
      <c r="ID641">
        <f t="shared" si="621"/>
        <v>0</v>
      </c>
      <c r="IE641">
        <f t="shared" si="602"/>
        <v>784</v>
      </c>
      <c r="IJ641">
        <v>639</v>
      </c>
      <c r="IK641">
        <v>8</v>
      </c>
      <c r="IL641">
        <f t="shared" si="622"/>
        <v>0.89011156205714259</v>
      </c>
      <c r="IM641">
        <f t="shared" si="623"/>
        <v>0</v>
      </c>
      <c r="IN641">
        <f t="shared" si="603"/>
        <v>64</v>
      </c>
      <c r="LC641">
        <v>639</v>
      </c>
      <c r="LD641">
        <v>8</v>
      </c>
      <c r="LE641">
        <f t="shared" si="626"/>
        <v>0.68404052049747288</v>
      </c>
      <c r="LF641">
        <f t="shared" si="627"/>
        <v>0</v>
      </c>
      <c r="LG641">
        <f t="shared" si="605"/>
        <v>64</v>
      </c>
      <c r="LP641">
        <f t="shared" si="606"/>
        <v>0</v>
      </c>
      <c r="LY641">
        <f t="shared" si="607"/>
        <v>0</v>
      </c>
      <c r="MH641">
        <f t="shared" si="608"/>
        <v>0</v>
      </c>
      <c r="MQ641">
        <f t="shared" si="609"/>
        <v>0</v>
      </c>
      <c r="MZ641">
        <f t="shared" si="610"/>
        <v>0</v>
      </c>
      <c r="NI641">
        <f t="shared" si="611"/>
        <v>0</v>
      </c>
      <c r="NR641">
        <f t="shared" si="612"/>
        <v>0</v>
      </c>
      <c r="OA641">
        <f t="shared" si="613"/>
        <v>0</v>
      </c>
      <c r="OF641">
        <v>639</v>
      </c>
      <c r="OG641">
        <f>120-(136)</f>
        <v>-16</v>
      </c>
      <c r="OH641">
        <f t="shared" si="628"/>
        <v>0.81992975785658506</v>
      </c>
      <c r="OI641">
        <f t="shared" si="629"/>
        <v>0</v>
      </c>
      <c r="OJ641">
        <f t="shared" si="614"/>
        <v>256</v>
      </c>
      <c r="OO641">
        <v>639</v>
      </c>
      <c r="OP641">
        <v>0</v>
      </c>
      <c r="OQ641">
        <f t="shared" si="630"/>
        <v>0.84704504324233465</v>
      </c>
      <c r="OR641">
        <f t="shared" si="631"/>
        <v>0</v>
      </c>
      <c r="OS641">
        <f t="shared" si="615"/>
        <v>0</v>
      </c>
      <c r="PB641">
        <f t="shared" si="616"/>
        <v>0</v>
      </c>
      <c r="PK641">
        <f t="shared" si="617"/>
        <v>0</v>
      </c>
      <c r="QC641">
        <f t="shared" si="618"/>
        <v>0</v>
      </c>
      <c r="QL641">
        <f t="shared" si="619"/>
        <v>0</v>
      </c>
    </row>
    <row r="642" spans="235:454" x14ac:dyDescent="0.25">
      <c r="IA642">
        <v>640</v>
      </c>
      <c r="IB642">
        <v>33</v>
      </c>
      <c r="IC642">
        <f t="shared" si="620"/>
        <v>0.98167323947736151</v>
      </c>
      <c r="ID642">
        <f t="shared" si="621"/>
        <v>0</v>
      </c>
      <c r="IE642">
        <f t="shared" ref="IE642:IE705" si="632">(ID642-IB642)^2</f>
        <v>1089</v>
      </c>
      <c r="IJ642">
        <v>640</v>
      </c>
      <c r="IK642">
        <v>0</v>
      </c>
      <c r="IL642">
        <f t="shared" si="622"/>
        <v>0.89150453789760764</v>
      </c>
      <c r="IM642">
        <f t="shared" si="623"/>
        <v>0</v>
      </c>
      <c r="IN642">
        <f t="shared" ref="IN642:IN705" si="633">(IM642-IK642)^2</f>
        <v>0</v>
      </c>
      <c r="LC642">
        <v>640</v>
      </c>
      <c r="LD642">
        <v>8</v>
      </c>
      <c r="LE642">
        <f t="shared" si="626"/>
        <v>0.6851110064450433</v>
      </c>
      <c r="LF642">
        <f t="shared" si="627"/>
        <v>0</v>
      </c>
      <c r="LG642">
        <f t="shared" ref="LG642:LG705" si="634">(LF642-LD642)^2</f>
        <v>64</v>
      </c>
      <c r="LP642">
        <f t="shared" ref="LP642:LP705" si="635">(LO642-LM642)^2</f>
        <v>0</v>
      </c>
      <c r="LY642">
        <f t="shared" ref="LY642:LY705" si="636">(LX642-LV642)^2</f>
        <v>0</v>
      </c>
      <c r="MH642">
        <f t="shared" ref="MH642:MH705" si="637">(MG642-ME642)^2</f>
        <v>0</v>
      </c>
      <c r="MQ642">
        <f t="shared" ref="MQ642:MQ705" si="638">(MP642-MN642)^2</f>
        <v>0</v>
      </c>
      <c r="MZ642">
        <f t="shared" ref="MZ642:MZ705" si="639">(MY642-MW642)^2</f>
        <v>0</v>
      </c>
      <c r="NI642">
        <f t="shared" ref="NI642:NI705" si="640">(NH642-NF642)^2</f>
        <v>0</v>
      </c>
      <c r="NR642">
        <f t="shared" ref="NR642:NR705" si="641">(NQ642-NO642)^2</f>
        <v>0</v>
      </c>
      <c r="OA642">
        <f t="shared" ref="OA642:OA705" si="642">(NZ642-NX642)^2</f>
        <v>0</v>
      </c>
      <c r="OF642">
        <v>640</v>
      </c>
      <c r="OG642">
        <f>124-(136)</f>
        <v>-12</v>
      </c>
      <c r="OH642">
        <f t="shared" si="628"/>
        <v>0.8212129030175499</v>
      </c>
      <c r="OI642">
        <f t="shared" si="629"/>
        <v>0</v>
      </c>
      <c r="OJ642">
        <f t="shared" ref="OJ642:OJ705" si="643">(OI642-OG642)^2</f>
        <v>144</v>
      </c>
      <c r="OO642">
        <v>640</v>
      </c>
      <c r="OP642">
        <v>0</v>
      </c>
      <c r="OQ642">
        <f t="shared" si="630"/>
        <v>0.84837062233974048</v>
      </c>
      <c r="OR642">
        <f t="shared" si="631"/>
        <v>0</v>
      </c>
      <c r="OS642">
        <f t="shared" ref="OS642:OS705" si="644">(OR642-OP642)^2</f>
        <v>0</v>
      </c>
      <c r="PB642">
        <f t="shared" ref="PB642:PB705" si="645">(PA642-OY642)^2</f>
        <v>0</v>
      </c>
      <c r="PK642">
        <f t="shared" ref="PK642:PK705" si="646">(PJ642-PH642)^2</f>
        <v>0</v>
      </c>
      <c r="QC642">
        <f t="shared" ref="QC642:QC705" si="647">(QB642-PZ642)^2</f>
        <v>0</v>
      </c>
      <c r="QL642">
        <f t="shared" ref="QL642:QL705" si="648">(QK642-QI642)^2</f>
        <v>0</v>
      </c>
    </row>
    <row r="643" spans="235:454" x14ac:dyDescent="0.25">
      <c r="IA643">
        <v>641</v>
      </c>
      <c r="IB643">
        <v>36</v>
      </c>
      <c r="IC643">
        <f t="shared" ref="IC643:IC706" si="649">IA643/IF$2</f>
        <v>0.98320710391404487</v>
      </c>
      <c r="ID643">
        <f t="shared" ref="ID643:ID706" si="650">IF(IA643&lt;IF$2,0,(IF$6*IF$2^IG$6)*(IA643-IF$2))</f>
        <v>0</v>
      </c>
      <c r="IE643">
        <f t="shared" si="632"/>
        <v>1296</v>
      </c>
      <c r="IJ643">
        <v>641</v>
      </c>
      <c r="IK643">
        <v>27.799999999999997</v>
      </c>
      <c r="IL643">
        <f t="shared" ref="IL643:IL706" si="651">IJ643/IO$2</f>
        <v>0.89289751373807269</v>
      </c>
      <c r="IM643">
        <f t="shared" ref="IM643:IM706" si="652">IF(IJ643&lt;IO$2,0,(IO$6*IO$2^IP$6)*(IJ643-IO$2))</f>
        <v>0</v>
      </c>
      <c r="IN643">
        <f t="shared" si="633"/>
        <v>772.8399999999998</v>
      </c>
      <c r="LC643">
        <v>641</v>
      </c>
      <c r="LD643">
        <v>-28</v>
      </c>
      <c r="LE643">
        <f t="shared" ref="LE643:LE706" si="653">LC643/LH$2</f>
        <v>0.68618149239261361</v>
      </c>
      <c r="LF643">
        <f t="shared" ref="LF643:LF706" si="654">IF(LC643&lt;LH$2,0,(LH$6*LH$2^LI$6)*(LC643-LH$2))</f>
        <v>0</v>
      </c>
      <c r="LG643">
        <f t="shared" si="634"/>
        <v>784</v>
      </c>
      <c r="LP643">
        <f t="shared" si="635"/>
        <v>0</v>
      </c>
      <c r="LY643">
        <f t="shared" si="636"/>
        <v>0</v>
      </c>
      <c r="MH643">
        <f t="shared" si="637"/>
        <v>0</v>
      </c>
      <c r="MQ643">
        <f t="shared" si="638"/>
        <v>0</v>
      </c>
      <c r="MZ643">
        <f t="shared" si="639"/>
        <v>0</v>
      </c>
      <c r="NI643">
        <f t="shared" si="640"/>
        <v>0</v>
      </c>
      <c r="NR643">
        <f t="shared" si="641"/>
        <v>0</v>
      </c>
      <c r="OA643">
        <f t="shared" si="642"/>
        <v>0</v>
      </c>
      <c r="OF643">
        <v>641</v>
      </c>
      <c r="OG643">
        <f>124-(136)</f>
        <v>-12</v>
      </c>
      <c r="OH643">
        <f t="shared" ref="OH643:OH706" si="655">OF643/OK$2</f>
        <v>0.82249604817851485</v>
      </c>
      <c r="OI643">
        <f t="shared" ref="OI643:OI706" si="656">IF(OF643&lt;OK$2,0,(OK$6*OK$2^OL$6)*(OF643-OK$2))</f>
        <v>0</v>
      </c>
      <c r="OJ643">
        <f t="shared" si="643"/>
        <v>144</v>
      </c>
      <c r="OO643">
        <v>641</v>
      </c>
      <c r="OP643">
        <v>0</v>
      </c>
      <c r="OQ643">
        <f t="shared" ref="OQ643:OQ706" si="657">OO643/OT$2</f>
        <v>0.8496962014371463</v>
      </c>
      <c r="OR643">
        <f t="shared" ref="OR643:OR706" si="658">IF(OO643&lt;OT$2,0,(OT$6*OT$2^OU$6)*(OO643-OT$2))</f>
        <v>0</v>
      </c>
      <c r="OS643">
        <f t="shared" si="644"/>
        <v>0</v>
      </c>
      <c r="PB643">
        <f t="shared" si="645"/>
        <v>0</v>
      </c>
      <c r="PK643">
        <f t="shared" si="646"/>
        <v>0</v>
      </c>
      <c r="QC643">
        <f t="shared" si="647"/>
        <v>0</v>
      </c>
      <c r="QL643">
        <f t="shared" si="648"/>
        <v>0</v>
      </c>
    </row>
    <row r="644" spans="235:454" x14ac:dyDescent="0.25">
      <c r="IA644">
        <v>642</v>
      </c>
      <c r="IB644">
        <v>68</v>
      </c>
      <c r="IC644">
        <f t="shared" si="649"/>
        <v>0.98474096835072822</v>
      </c>
      <c r="ID644">
        <f t="shared" si="650"/>
        <v>0</v>
      </c>
      <c r="IE644">
        <f t="shared" si="632"/>
        <v>4624</v>
      </c>
      <c r="IJ644">
        <v>642</v>
      </c>
      <c r="IK644">
        <v>-4.1000000000000085</v>
      </c>
      <c r="IL644">
        <f t="shared" si="651"/>
        <v>0.89429048957853763</v>
      </c>
      <c r="IM644">
        <f t="shared" si="652"/>
        <v>0</v>
      </c>
      <c r="IN644">
        <f t="shared" si="633"/>
        <v>16.81000000000007</v>
      </c>
      <c r="LC644">
        <v>642</v>
      </c>
      <c r="LD644">
        <v>44</v>
      </c>
      <c r="LE644">
        <f t="shared" si="653"/>
        <v>0.68725197834018403</v>
      </c>
      <c r="LF644">
        <f t="shared" si="654"/>
        <v>0</v>
      </c>
      <c r="LG644">
        <f t="shared" si="634"/>
        <v>1936</v>
      </c>
      <c r="LP644">
        <f t="shared" si="635"/>
        <v>0</v>
      </c>
      <c r="LY644">
        <f t="shared" si="636"/>
        <v>0</v>
      </c>
      <c r="MH644">
        <f t="shared" si="637"/>
        <v>0</v>
      </c>
      <c r="MQ644">
        <f t="shared" si="638"/>
        <v>0</v>
      </c>
      <c r="MZ644">
        <f t="shared" si="639"/>
        <v>0</v>
      </c>
      <c r="NI644">
        <f t="shared" si="640"/>
        <v>0</v>
      </c>
      <c r="NR644">
        <f t="shared" si="641"/>
        <v>0</v>
      </c>
      <c r="OA644">
        <f t="shared" si="642"/>
        <v>0</v>
      </c>
      <c r="OF644">
        <v>642</v>
      </c>
      <c r="OG644">
        <f>220-(136)</f>
        <v>84</v>
      </c>
      <c r="OH644">
        <f t="shared" si="655"/>
        <v>0.8237791933394798</v>
      </c>
      <c r="OI644">
        <f t="shared" si="656"/>
        <v>0</v>
      </c>
      <c r="OJ644">
        <f t="shared" si="643"/>
        <v>7056</v>
      </c>
      <c r="OO644">
        <v>642</v>
      </c>
      <c r="OP644">
        <v>0</v>
      </c>
      <c r="OQ644">
        <f t="shared" si="657"/>
        <v>0.85102178053455224</v>
      </c>
      <c r="OR644">
        <f t="shared" si="658"/>
        <v>0</v>
      </c>
      <c r="OS644">
        <f t="shared" si="644"/>
        <v>0</v>
      </c>
      <c r="PB644">
        <f t="shared" si="645"/>
        <v>0</v>
      </c>
      <c r="PK644">
        <f t="shared" si="646"/>
        <v>0</v>
      </c>
      <c r="QC644">
        <f t="shared" si="647"/>
        <v>0</v>
      </c>
      <c r="QL644">
        <f t="shared" si="648"/>
        <v>0</v>
      </c>
    </row>
    <row r="645" spans="235:454" x14ac:dyDescent="0.25">
      <c r="IA645">
        <v>643</v>
      </c>
      <c r="IB645">
        <v>45</v>
      </c>
      <c r="IC645">
        <f t="shared" si="649"/>
        <v>0.98627483278741157</v>
      </c>
      <c r="ID645">
        <f t="shared" si="650"/>
        <v>0</v>
      </c>
      <c r="IE645">
        <f t="shared" si="632"/>
        <v>2025</v>
      </c>
      <c r="IJ645">
        <v>643</v>
      </c>
      <c r="IK645">
        <v>12</v>
      </c>
      <c r="IL645">
        <f t="shared" si="651"/>
        <v>0.89568346541900268</v>
      </c>
      <c r="IM645">
        <f t="shared" si="652"/>
        <v>0</v>
      </c>
      <c r="IN645">
        <f t="shared" si="633"/>
        <v>144</v>
      </c>
      <c r="LC645">
        <v>643</v>
      </c>
      <c r="LD645">
        <v>41</v>
      </c>
      <c r="LE645">
        <f t="shared" si="653"/>
        <v>0.68832246428775445</v>
      </c>
      <c r="LF645">
        <f t="shared" si="654"/>
        <v>0</v>
      </c>
      <c r="LG645">
        <f t="shared" si="634"/>
        <v>1681</v>
      </c>
      <c r="LP645">
        <f t="shared" si="635"/>
        <v>0</v>
      </c>
      <c r="LY645">
        <f t="shared" si="636"/>
        <v>0</v>
      </c>
      <c r="MH645">
        <f t="shared" si="637"/>
        <v>0</v>
      </c>
      <c r="MQ645">
        <f t="shared" si="638"/>
        <v>0</v>
      </c>
      <c r="MZ645">
        <f t="shared" si="639"/>
        <v>0</v>
      </c>
      <c r="NI645">
        <f t="shared" si="640"/>
        <v>0</v>
      </c>
      <c r="NR645">
        <f t="shared" si="641"/>
        <v>0</v>
      </c>
      <c r="OA645">
        <f t="shared" si="642"/>
        <v>0</v>
      </c>
      <c r="OF645">
        <v>643</v>
      </c>
      <c r="OG645">
        <f>124-(136)</f>
        <v>-12</v>
      </c>
      <c r="OH645">
        <f t="shared" si="655"/>
        <v>0.82506233850044475</v>
      </c>
      <c r="OI645">
        <f t="shared" si="656"/>
        <v>0</v>
      </c>
      <c r="OJ645">
        <f t="shared" si="643"/>
        <v>144</v>
      </c>
      <c r="OO645">
        <v>643</v>
      </c>
      <c r="OP645">
        <v>0</v>
      </c>
      <c r="OQ645">
        <f t="shared" si="657"/>
        <v>0.85234735963195807</v>
      </c>
      <c r="OR645">
        <f t="shared" si="658"/>
        <v>0</v>
      </c>
      <c r="OS645">
        <f t="shared" si="644"/>
        <v>0</v>
      </c>
      <c r="PB645">
        <f t="shared" si="645"/>
        <v>0</v>
      </c>
      <c r="PK645">
        <f t="shared" si="646"/>
        <v>0</v>
      </c>
      <c r="QC645">
        <f t="shared" si="647"/>
        <v>0</v>
      </c>
      <c r="QL645">
        <f t="shared" si="648"/>
        <v>0</v>
      </c>
    </row>
    <row r="646" spans="235:454" x14ac:dyDescent="0.25">
      <c r="IA646">
        <v>644</v>
      </c>
      <c r="IB646">
        <v>53</v>
      </c>
      <c r="IC646">
        <f t="shared" si="649"/>
        <v>0.98780869722409503</v>
      </c>
      <c r="ID646">
        <f t="shared" si="650"/>
        <v>0</v>
      </c>
      <c r="IE646">
        <f t="shared" si="632"/>
        <v>2809</v>
      </c>
      <c r="IJ646">
        <v>644</v>
      </c>
      <c r="IK646">
        <v>87.8</v>
      </c>
      <c r="IL646">
        <f t="shared" si="651"/>
        <v>0.89707644125946773</v>
      </c>
      <c r="IM646">
        <f t="shared" si="652"/>
        <v>0</v>
      </c>
      <c r="IN646">
        <f t="shared" si="633"/>
        <v>7708.8399999999992</v>
      </c>
      <c r="LC646">
        <v>644</v>
      </c>
      <c r="LD646">
        <v>21</v>
      </c>
      <c r="LE646">
        <f t="shared" si="653"/>
        <v>0.68939295023532476</v>
      </c>
      <c r="LF646">
        <f t="shared" si="654"/>
        <v>0</v>
      </c>
      <c r="LG646">
        <f t="shared" si="634"/>
        <v>441</v>
      </c>
      <c r="LP646">
        <f t="shared" si="635"/>
        <v>0</v>
      </c>
      <c r="LY646">
        <f t="shared" si="636"/>
        <v>0</v>
      </c>
      <c r="MH646">
        <f t="shared" si="637"/>
        <v>0</v>
      </c>
      <c r="MQ646">
        <f t="shared" si="638"/>
        <v>0</v>
      </c>
      <c r="MZ646">
        <f t="shared" si="639"/>
        <v>0</v>
      </c>
      <c r="NI646">
        <f t="shared" si="640"/>
        <v>0</v>
      </c>
      <c r="NR646">
        <f t="shared" si="641"/>
        <v>0</v>
      </c>
      <c r="OA646">
        <f t="shared" si="642"/>
        <v>0</v>
      </c>
      <c r="OF646">
        <v>644</v>
      </c>
      <c r="OG646">
        <f>156-(136)</f>
        <v>20</v>
      </c>
      <c r="OH646">
        <f t="shared" si="655"/>
        <v>0.82634548366140959</v>
      </c>
      <c r="OI646">
        <f t="shared" si="656"/>
        <v>0</v>
      </c>
      <c r="OJ646">
        <f t="shared" si="643"/>
        <v>400</v>
      </c>
      <c r="OO646">
        <v>644</v>
      </c>
      <c r="OP646">
        <v>0</v>
      </c>
      <c r="OQ646">
        <f t="shared" si="657"/>
        <v>0.85367293872936389</v>
      </c>
      <c r="OR646">
        <f t="shared" si="658"/>
        <v>0</v>
      </c>
      <c r="OS646">
        <f t="shared" si="644"/>
        <v>0</v>
      </c>
      <c r="PB646">
        <f t="shared" si="645"/>
        <v>0</v>
      </c>
      <c r="PK646">
        <f t="shared" si="646"/>
        <v>0</v>
      </c>
      <c r="QC646">
        <f t="shared" si="647"/>
        <v>0</v>
      </c>
      <c r="QL646">
        <f t="shared" si="648"/>
        <v>0</v>
      </c>
    </row>
    <row r="647" spans="235:454" x14ac:dyDescent="0.25">
      <c r="IA647">
        <v>645</v>
      </c>
      <c r="IB647">
        <v>60</v>
      </c>
      <c r="IC647">
        <f t="shared" si="649"/>
        <v>0.98934256166077839</v>
      </c>
      <c r="ID647">
        <f t="shared" si="650"/>
        <v>0</v>
      </c>
      <c r="IE647">
        <f t="shared" si="632"/>
        <v>3600</v>
      </c>
      <c r="IJ647">
        <v>645</v>
      </c>
      <c r="IK647">
        <v>12</v>
      </c>
      <c r="IL647">
        <f t="shared" si="651"/>
        <v>0.89846941709993267</v>
      </c>
      <c r="IM647">
        <f t="shared" si="652"/>
        <v>0</v>
      </c>
      <c r="IN647">
        <f t="shared" si="633"/>
        <v>144</v>
      </c>
      <c r="LC647">
        <v>645</v>
      </c>
      <c r="LD647">
        <v>16</v>
      </c>
      <c r="LE647">
        <f t="shared" si="653"/>
        <v>0.69046343618289518</v>
      </c>
      <c r="LF647">
        <f t="shared" si="654"/>
        <v>0</v>
      </c>
      <c r="LG647">
        <f t="shared" si="634"/>
        <v>256</v>
      </c>
      <c r="LP647">
        <f t="shared" si="635"/>
        <v>0</v>
      </c>
      <c r="LY647">
        <f t="shared" si="636"/>
        <v>0</v>
      </c>
      <c r="MH647">
        <f t="shared" si="637"/>
        <v>0</v>
      </c>
      <c r="MQ647">
        <f t="shared" si="638"/>
        <v>0</v>
      </c>
      <c r="MZ647">
        <f t="shared" si="639"/>
        <v>0</v>
      </c>
      <c r="NI647">
        <f t="shared" si="640"/>
        <v>0</v>
      </c>
      <c r="NR647">
        <f t="shared" si="641"/>
        <v>0</v>
      </c>
      <c r="OA647">
        <f t="shared" si="642"/>
        <v>0</v>
      </c>
      <c r="OF647">
        <v>645</v>
      </c>
      <c r="OG647">
        <f>124-(136)</f>
        <v>-12</v>
      </c>
      <c r="OH647">
        <f t="shared" si="655"/>
        <v>0.82762862882237453</v>
      </c>
      <c r="OI647">
        <f t="shared" si="656"/>
        <v>0</v>
      </c>
      <c r="OJ647">
        <f t="shared" si="643"/>
        <v>144</v>
      </c>
      <c r="OO647">
        <v>645</v>
      </c>
      <c r="OP647">
        <v>0</v>
      </c>
      <c r="OQ647">
        <f t="shared" si="657"/>
        <v>0.85499851782676972</v>
      </c>
      <c r="OR647">
        <f t="shared" si="658"/>
        <v>0</v>
      </c>
      <c r="OS647">
        <f t="shared" si="644"/>
        <v>0</v>
      </c>
      <c r="PB647">
        <f t="shared" si="645"/>
        <v>0</v>
      </c>
      <c r="PK647">
        <f t="shared" si="646"/>
        <v>0</v>
      </c>
      <c r="QC647">
        <f t="shared" si="647"/>
        <v>0</v>
      </c>
      <c r="QL647">
        <f t="shared" si="648"/>
        <v>0</v>
      </c>
    </row>
    <row r="648" spans="235:454" x14ac:dyDescent="0.25">
      <c r="IA648">
        <v>646</v>
      </c>
      <c r="IB648">
        <v>68</v>
      </c>
      <c r="IC648">
        <f t="shared" si="649"/>
        <v>0.99087642609746174</v>
      </c>
      <c r="ID648">
        <f t="shared" si="650"/>
        <v>0</v>
      </c>
      <c r="IE648">
        <f t="shared" si="632"/>
        <v>4624</v>
      </c>
      <c r="IJ648">
        <v>646</v>
      </c>
      <c r="IK648">
        <v>-16.100000000000001</v>
      </c>
      <c r="IL648">
        <f t="shared" si="651"/>
        <v>0.89986239294039772</v>
      </c>
      <c r="IM648">
        <f t="shared" si="652"/>
        <v>0</v>
      </c>
      <c r="IN648">
        <f t="shared" si="633"/>
        <v>259.21000000000004</v>
      </c>
      <c r="LC648">
        <v>646</v>
      </c>
      <c r="LD648">
        <v>36</v>
      </c>
      <c r="LE648">
        <f t="shared" si="653"/>
        <v>0.69153392213046549</v>
      </c>
      <c r="LF648">
        <f t="shared" si="654"/>
        <v>0</v>
      </c>
      <c r="LG648">
        <f t="shared" si="634"/>
        <v>1296</v>
      </c>
      <c r="LP648">
        <f t="shared" si="635"/>
        <v>0</v>
      </c>
      <c r="LY648">
        <f t="shared" si="636"/>
        <v>0</v>
      </c>
      <c r="MH648">
        <f t="shared" si="637"/>
        <v>0</v>
      </c>
      <c r="MQ648">
        <f t="shared" si="638"/>
        <v>0</v>
      </c>
      <c r="MZ648">
        <f t="shared" si="639"/>
        <v>0</v>
      </c>
      <c r="NI648">
        <f t="shared" si="640"/>
        <v>0</v>
      </c>
      <c r="NR648">
        <f t="shared" si="641"/>
        <v>0</v>
      </c>
      <c r="OA648">
        <f t="shared" si="642"/>
        <v>0</v>
      </c>
      <c r="OF648">
        <v>646</v>
      </c>
      <c r="OG648">
        <f>128-(136)</f>
        <v>-8</v>
      </c>
      <c r="OH648">
        <f t="shared" si="655"/>
        <v>0.82891177398333948</v>
      </c>
      <c r="OI648">
        <f t="shared" si="656"/>
        <v>0</v>
      </c>
      <c r="OJ648">
        <f t="shared" si="643"/>
        <v>64</v>
      </c>
      <c r="OO648">
        <v>646</v>
      </c>
      <c r="OP648">
        <v>0</v>
      </c>
      <c r="OQ648">
        <f t="shared" si="657"/>
        <v>0.85632409692417555</v>
      </c>
      <c r="OR648">
        <f t="shared" si="658"/>
        <v>0</v>
      </c>
      <c r="OS648">
        <f t="shared" si="644"/>
        <v>0</v>
      </c>
      <c r="PB648">
        <f t="shared" si="645"/>
        <v>0</v>
      </c>
      <c r="PK648">
        <f t="shared" si="646"/>
        <v>0</v>
      </c>
      <c r="QC648">
        <f t="shared" si="647"/>
        <v>0</v>
      </c>
      <c r="QL648">
        <f t="shared" si="648"/>
        <v>0</v>
      </c>
    </row>
    <row r="649" spans="235:454" x14ac:dyDescent="0.25">
      <c r="IA649">
        <v>647</v>
      </c>
      <c r="IB649">
        <v>76</v>
      </c>
      <c r="IC649">
        <f t="shared" si="649"/>
        <v>0.99241029053414509</v>
      </c>
      <c r="ID649">
        <f t="shared" si="650"/>
        <v>0</v>
      </c>
      <c r="IE649">
        <f t="shared" si="632"/>
        <v>5776</v>
      </c>
      <c r="IJ649">
        <v>647</v>
      </c>
      <c r="IK649">
        <v>-12.100000000000009</v>
      </c>
      <c r="IL649">
        <f t="shared" si="651"/>
        <v>0.90125536878086276</v>
      </c>
      <c r="IM649">
        <f t="shared" si="652"/>
        <v>0</v>
      </c>
      <c r="IN649">
        <f t="shared" si="633"/>
        <v>146.4100000000002</v>
      </c>
      <c r="LC649">
        <v>647</v>
      </c>
      <c r="LD649">
        <v>24</v>
      </c>
      <c r="LE649">
        <f t="shared" si="653"/>
        <v>0.69260440807803592</v>
      </c>
      <c r="LF649">
        <f t="shared" si="654"/>
        <v>0</v>
      </c>
      <c r="LG649">
        <f t="shared" si="634"/>
        <v>576</v>
      </c>
      <c r="LP649">
        <f t="shared" si="635"/>
        <v>0</v>
      </c>
      <c r="LY649">
        <f t="shared" si="636"/>
        <v>0</v>
      </c>
      <c r="MH649">
        <f t="shared" si="637"/>
        <v>0</v>
      </c>
      <c r="MQ649">
        <f t="shared" si="638"/>
        <v>0</v>
      </c>
      <c r="MZ649">
        <f t="shared" si="639"/>
        <v>0</v>
      </c>
      <c r="NI649">
        <f t="shared" si="640"/>
        <v>0</v>
      </c>
      <c r="NR649">
        <f t="shared" si="641"/>
        <v>0</v>
      </c>
      <c r="OA649">
        <f t="shared" si="642"/>
        <v>0</v>
      </c>
      <c r="OF649">
        <v>647</v>
      </c>
      <c r="OG649">
        <f>128-(136)</f>
        <v>-8</v>
      </c>
      <c r="OH649">
        <f t="shared" si="655"/>
        <v>0.83019491914430443</v>
      </c>
      <c r="OI649">
        <f t="shared" si="656"/>
        <v>0</v>
      </c>
      <c r="OJ649">
        <f t="shared" si="643"/>
        <v>64</v>
      </c>
      <c r="OO649">
        <v>647</v>
      </c>
      <c r="OP649">
        <v>16</v>
      </c>
      <c r="OQ649">
        <f t="shared" si="657"/>
        <v>0.85764967602158138</v>
      </c>
      <c r="OR649">
        <f t="shared" si="658"/>
        <v>0</v>
      </c>
      <c r="OS649">
        <f t="shared" si="644"/>
        <v>256</v>
      </c>
      <c r="PB649">
        <f t="shared" si="645"/>
        <v>0</v>
      </c>
      <c r="PK649">
        <f t="shared" si="646"/>
        <v>0</v>
      </c>
      <c r="QC649">
        <f t="shared" si="647"/>
        <v>0</v>
      </c>
      <c r="QL649">
        <f t="shared" si="648"/>
        <v>0</v>
      </c>
    </row>
    <row r="650" spans="235:454" x14ac:dyDescent="0.25">
      <c r="IA650">
        <v>648</v>
      </c>
      <c r="IB650">
        <v>85</v>
      </c>
      <c r="IC650">
        <f t="shared" si="649"/>
        <v>0.99394415497082844</v>
      </c>
      <c r="ID650">
        <f t="shared" si="650"/>
        <v>0</v>
      </c>
      <c r="IE650">
        <f t="shared" si="632"/>
        <v>7225</v>
      </c>
      <c r="IJ650">
        <v>648</v>
      </c>
      <c r="IK650">
        <v>4</v>
      </c>
      <c r="IL650">
        <f t="shared" si="651"/>
        <v>0.9026483446213277</v>
      </c>
      <c r="IM650">
        <f t="shared" si="652"/>
        <v>0</v>
      </c>
      <c r="IN650">
        <f t="shared" si="633"/>
        <v>16</v>
      </c>
      <c r="LC650">
        <v>648</v>
      </c>
      <c r="LD650">
        <v>36</v>
      </c>
      <c r="LE650">
        <f t="shared" si="653"/>
        <v>0.69367489402560634</v>
      </c>
      <c r="LF650">
        <f t="shared" si="654"/>
        <v>0</v>
      </c>
      <c r="LG650">
        <f t="shared" si="634"/>
        <v>1296</v>
      </c>
      <c r="LP650">
        <f t="shared" si="635"/>
        <v>0</v>
      </c>
      <c r="LY650">
        <f t="shared" si="636"/>
        <v>0</v>
      </c>
      <c r="MH650">
        <f t="shared" si="637"/>
        <v>0</v>
      </c>
      <c r="MQ650">
        <f t="shared" si="638"/>
        <v>0</v>
      </c>
      <c r="MZ650">
        <f t="shared" si="639"/>
        <v>0</v>
      </c>
      <c r="NI650">
        <f t="shared" si="640"/>
        <v>0</v>
      </c>
      <c r="NR650">
        <f t="shared" si="641"/>
        <v>0</v>
      </c>
      <c r="OA650">
        <f t="shared" si="642"/>
        <v>0</v>
      </c>
      <c r="OF650">
        <v>648</v>
      </c>
      <c r="OG650">
        <f>197-(136)</f>
        <v>61</v>
      </c>
      <c r="OH650">
        <f t="shared" si="655"/>
        <v>0.83147806430526927</v>
      </c>
      <c r="OI650">
        <f t="shared" si="656"/>
        <v>0</v>
      </c>
      <c r="OJ650">
        <f t="shared" si="643"/>
        <v>3721</v>
      </c>
      <c r="OO650">
        <v>648</v>
      </c>
      <c r="OP650">
        <v>0</v>
      </c>
      <c r="OQ650">
        <f t="shared" si="657"/>
        <v>0.85897525511898731</v>
      </c>
      <c r="OR650">
        <f t="shared" si="658"/>
        <v>0</v>
      </c>
      <c r="OS650">
        <f t="shared" si="644"/>
        <v>0</v>
      </c>
      <c r="PB650">
        <f t="shared" si="645"/>
        <v>0</v>
      </c>
      <c r="PK650">
        <f t="shared" si="646"/>
        <v>0</v>
      </c>
      <c r="QC650">
        <f t="shared" si="647"/>
        <v>0</v>
      </c>
      <c r="QL650">
        <f t="shared" si="648"/>
        <v>0</v>
      </c>
    </row>
    <row r="651" spans="235:454" x14ac:dyDescent="0.25">
      <c r="IA651">
        <v>649</v>
      </c>
      <c r="IB651">
        <v>88</v>
      </c>
      <c r="IC651">
        <f t="shared" si="649"/>
        <v>0.9954780194075119</v>
      </c>
      <c r="ID651">
        <f t="shared" si="650"/>
        <v>0</v>
      </c>
      <c r="IE651">
        <f t="shared" si="632"/>
        <v>7744</v>
      </c>
      <c r="IJ651">
        <v>649</v>
      </c>
      <c r="IK651">
        <v>0</v>
      </c>
      <c r="IL651">
        <f t="shared" si="651"/>
        <v>0.90404132046179275</v>
      </c>
      <c r="IM651">
        <f t="shared" si="652"/>
        <v>0</v>
      </c>
      <c r="IN651">
        <f t="shared" si="633"/>
        <v>0</v>
      </c>
      <c r="LC651">
        <v>649</v>
      </c>
      <c r="LD651">
        <v>13</v>
      </c>
      <c r="LE651">
        <f t="shared" si="653"/>
        <v>0.69474537997317665</v>
      </c>
      <c r="LF651">
        <f t="shared" si="654"/>
        <v>0</v>
      </c>
      <c r="LG651">
        <f t="shared" si="634"/>
        <v>169</v>
      </c>
      <c r="LP651">
        <f t="shared" si="635"/>
        <v>0</v>
      </c>
      <c r="LY651">
        <f t="shared" si="636"/>
        <v>0</v>
      </c>
      <c r="MH651">
        <f t="shared" si="637"/>
        <v>0</v>
      </c>
      <c r="MQ651">
        <f t="shared" si="638"/>
        <v>0</v>
      </c>
      <c r="MZ651">
        <f t="shared" si="639"/>
        <v>0</v>
      </c>
      <c r="NI651">
        <f t="shared" si="640"/>
        <v>0</v>
      </c>
      <c r="NR651">
        <f t="shared" si="641"/>
        <v>0</v>
      </c>
      <c r="OA651">
        <f t="shared" si="642"/>
        <v>0</v>
      </c>
      <c r="OF651">
        <v>649</v>
      </c>
      <c r="OG651">
        <f>124-(136)</f>
        <v>-12</v>
      </c>
      <c r="OH651">
        <f t="shared" si="655"/>
        <v>0.83276120946623422</v>
      </c>
      <c r="OI651">
        <f t="shared" si="656"/>
        <v>0</v>
      </c>
      <c r="OJ651">
        <f t="shared" si="643"/>
        <v>144</v>
      </c>
      <c r="OO651">
        <v>649</v>
      </c>
      <c r="OP651">
        <v>0</v>
      </c>
      <c r="OQ651">
        <f t="shared" si="657"/>
        <v>0.86030083421639314</v>
      </c>
      <c r="OR651">
        <f t="shared" si="658"/>
        <v>0</v>
      </c>
      <c r="OS651">
        <f t="shared" si="644"/>
        <v>0</v>
      </c>
      <c r="PB651">
        <f t="shared" si="645"/>
        <v>0</v>
      </c>
      <c r="PK651">
        <f t="shared" si="646"/>
        <v>0</v>
      </c>
      <c r="QC651">
        <f t="shared" si="647"/>
        <v>0</v>
      </c>
      <c r="QL651">
        <f t="shared" si="648"/>
        <v>0</v>
      </c>
    </row>
    <row r="652" spans="235:454" x14ac:dyDescent="0.25">
      <c r="IA652">
        <v>650</v>
      </c>
      <c r="IB652">
        <v>96</v>
      </c>
      <c r="IC652">
        <f t="shared" si="649"/>
        <v>0.99701188384419526</v>
      </c>
      <c r="ID652">
        <f t="shared" si="650"/>
        <v>0</v>
      </c>
      <c r="IE652">
        <f t="shared" si="632"/>
        <v>9216</v>
      </c>
      <c r="IJ652">
        <v>650</v>
      </c>
      <c r="IK652">
        <v>83.8</v>
      </c>
      <c r="IL652">
        <f t="shared" si="651"/>
        <v>0.9054342963022578</v>
      </c>
      <c r="IM652">
        <f t="shared" si="652"/>
        <v>0</v>
      </c>
      <c r="IN652">
        <f t="shared" si="633"/>
        <v>7022.44</v>
      </c>
      <c r="LC652">
        <v>650</v>
      </c>
      <c r="LD652">
        <v>33</v>
      </c>
      <c r="LE652">
        <f t="shared" si="653"/>
        <v>0.69581586592074707</v>
      </c>
      <c r="LF652">
        <f t="shared" si="654"/>
        <v>0</v>
      </c>
      <c r="LG652">
        <f t="shared" si="634"/>
        <v>1089</v>
      </c>
      <c r="LP652">
        <f t="shared" si="635"/>
        <v>0</v>
      </c>
      <c r="LY652">
        <f t="shared" si="636"/>
        <v>0</v>
      </c>
      <c r="MH652">
        <f t="shared" si="637"/>
        <v>0</v>
      </c>
      <c r="MQ652">
        <f t="shared" si="638"/>
        <v>0</v>
      </c>
      <c r="MZ652">
        <f t="shared" si="639"/>
        <v>0</v>
      </c>
      <c r="NI652">
        <f t="shared" si="640"/>
        <v>0</v>
      </c>
      <c r="NR652">
        <f t="shared" si="641"/>
        <v>0</v>
      </c>
      <c r="OA652">
        <f t="shared" si="642"/>
        <v>0</v>
      </c>
      <c r="OF652">
        <v>650</v>
      </c>
      <c r="OG652">
        <f>120-(136)</f>
        <v>-16</v>
      </c>
      <c r="OH652">
        <f t="shared" si="655"/>
        <v>0.83404435462719917</v>
      </c>
      <c r="OI652">
        <f t="shared" si="656"/>
        <v>0</v>
      </c>
      <c r="OJ652">
        <f t="shared" si="643"/>
        <v>256</v>
      </c>
      <c r="OO652">
        <v>650</v>
      </c>
      <c r="OP652">
        <v>0</v>
      </c>
      <c r="OQ652">
        <f t="shared" si="657"/>
        <v>0.86162641331379897</v>
      </c>
      <c r="OR652">
        <f t="shared" si="658"/>
        <v>0</v>
      </c>
      <c r="OS652">
        <f t="shared" si="644"/>
        <v>0</v>
      </c>
      <c r="PB652">
        <f t="shared" si="645"/>
        <v>0</v>
      </c>
      <c r="PK652">
        <f t="shared" si="646"/>
        <v>0</v>
      </c>
      <c r="QC652">
        <f t="shared" si="647"/>
        <v>0</v>
      </c>
      <c r="QL652">
        <f t="shared" si="648"/>
        <v>0</v>
      </c>
    </row>
    <row r="653" spans="235:454" x14ac:dyDescent="0.25">
      <c r="IA653">
        <v>651</v>
      </c>
      <c r="IB653">
        <v>132</v>
      </c>
      <c r="IC653">
        <f t="shared" si="649"/>
        <v>0.99854574828087861</v>
      </c>
      <c r="ID653">
        <f t="shared" si="650"/>
        <v>0</v>
      </c>
      <c r="IE653">
        <f t="shared" si="632"/>
        <v>17424</v>
      </c>
      <c r="IJ653">
        <v>651</v>
      </c>
      <c r="IK653">
        <v>-4.1000000000000085</v>
      </c>
      <c r="IL653">
        <f t="shared" si="651"/>
        <v>0.90682727214272274</v>
      </c>
      <c r="IM653">
        <f t="shared" si="652"/>
        <v>0</v>
      </c>
      <c r="IN653">
        <f t="shared" si="633"/>
        <v>16.81000000000007</v>
      </c>
      <c r="LC653">
        <v>651</v>
      </c>
      <c r="LD653">
        <v>44</v>
      </c>
      <c r="LE653">
        <f t="shared" si="653"/>
        <v>0.69688635186831749</v>
      </c>
      <c r="LF653">
        <f t="shared" si="654"/>
        <v>0</v>
      </c>
      <c r="LG653">
        <f t="shared" si="634"/>
        <v>1936</v>
      </c>
      <c r="LP653">
        <f t="shared" si="635"/>
        <v>0</v>
      </c>
      <c r="LY653">
        <f t="shared" si="636"/>
        <v>0</v>
      </c>
      <c r="MH653">
        <f t="shared" si="637"/>
        <v>0</v>
      </c>
      <c r="MQ653">
        <f t="shared" si="638"/>
        <v>0</v>
      </c>
      <c r="MZ653">
        <f t="shared" si="639"/>
        <v>0</v>
      </c>
      <c r="NI653">
        <f t="shared" si="640"/>
        <v>0</v>
      </c>
      <c r="NR653">
        <f t="shared" si="641"/>
        <v>0</v>
      </c>
      <c r="OA653">
        <f t="shared" si="642"/>
        <v>0</v>
      </c>
      <c r="OF653">
        <v>651</v>
      </c>
      <c r="OG653">
        <f>128-(136)</f>
        <v>-8</v>
      </c>
      <c r="OH653">
        <f t="shared" si="655"/>
        <v>0.83532749978816412</v>
      </c>
      <c r="OI653">
        <f t="shared" si="656"/>
        <v>0</v>
      </c>
      <c r="OJ653">
        <f t="shared" si="643"/>
        <v>64</v>
      </c>
      <c r="OO653">
        <v>651</v>
      </c>
      <c r="OP653">
        <v>0</v>
      </c>
      <c r="OQ653">
        <f t="shared" si="657"/>
        <v>0.86295199241120479</v>
      </c>
      <c r="OR653">
        <f t="shared" si="658"/>
        <v>0</v>
      </c>
      <c r="OS653">
        <f t="shared" si="644"/>
        <v>0</v>
      </c>
      <c r="PB653">
        <f t="shared" si="645"/>
        <v>0</v>
      </c>
      <c r="PK653">
        <f t="shared" si="646"/>
        <v>0</v>
      </c>
      <c r="QC653">
        <f t="shared" si="647"/>
        <v>0</v>
      </c>
      <c r="QL653">
        <f t="shared" si="648"/>
        <v>0</v>
      </c>
    </row>
    <row r="654" spans="235:454" x14ac:dyDescent="0.25">
      <c r="IA654">
        <v>652</v>
      </c>
      <c r="IB654">
        <v>108</v>
      </c>
      <c r="IC654">
        <f t="shared" si="649"/>
        <v>1.000079612717562</v>
      </c>
      <c r="ID654">
        <f t="shared" si="650"/>
        <v>0.95468214202406221</v>
      </c>
      <c r="IE654">
        <f t="shared" si="632"/>
        <v>11458.700075315101</v>
      </c>
      <c r="IJ654">
        <v>652</v>
      </c>
      <c r="IK654">
        <v>4</v>
      </c>
      <c r="IL654">
        <f t="shared" si="651"/>
        <v>0.90822024798318779</v>
      </c>
      <c r="IM654">
        <f t="shared" si="652"/>
        <v>0</v>
      </c>
      <c r="IN654">
        <f t="shared" si="633"/>
        <v>16</v>
      </c>
      <c r="LC654">
        <v>652</v>
      </c>
      <c r="LD654">
        <v>53</v>
      </c>
      <c r="LE654">
        <f t="shared" si="653"/>
        <v>0.6979568378158878</v>
      </c>
      <c r="LF654">
        <f t="shared" si="654"/>
        <v>0</v>
      </c>
      <c r="LG654">
        <f t="shared" si="634"/>
        <v>2809</v>
      </c>
      <c r="LP654">
        <f t="shared" si="635"/>
        <v>0</v>
      </c>
      <c r="LY654">
        <f t="shared" si="636"/>
        <v>0</v>
      </c>
      <c r="MH654">
        <f t="shared" si="637"/>
        <v>0</v>
      </c>
      <c r="MQ654">
        <f t="shared" si="638"/>
        <v>0</v>
      </c>
      <c r="MZ654">
        <f t="shared" si="639"/>
        <v>0</v>
      </c>
      <c r="NI654">
        <f t="shared" si="640"/>
        <v>0</v>
      </c>
      <c r="NR654">
        <f t="shared" si="641"/>
        <v>0</v>
      </c>
      <c r="OA654">
        <f t="shared" si="642"/>
        <v>0</v>
      </c>
      <c r="OF654">
        <v>652</v>
      </c>
      <c r="OG654">
        <f>128-(136)</f>
        <v>-8</v>
      </c>
      <c r="OH654">
        <f t="shared" si="655"/>
        <v>0.83661064494912896</v>
      </c>
      <c r="OI654">
        <f t="shared" si="656"/>
        <v>0</v>
      </c>
      <c r="OJ654">
        <f t="shared" si="643"/>
        <v>64</v>
      </c>
      <c r="OO654">
        <v>652</v>
      </c>
      <c r="OP654">
        <v>0</v>
      </c>
      <c r="OQ654">
        <f t="shared" si="657"/>
        <v>0.86427757150861062</v>
      </c>
      <c r="OR654">
        <f t="shared" si="658"/>
        <v>0</v>
      </c>
      <c r="OS654">
        <f t="shared" si="644"/>
        <v>0</v>
      </c>
      <c r="PB654">
        <f t="shared" si="645"/>
        <v>0</v>
      </c>
      <c r="PK654">
        <f t="shared" si="646"/>
        <v>0</v>
      </c>
      <c r="QC654">
        <f t="shared" si="647"/>
        <v>0</v>
      </c>
      <c r="QL654">
        <f t="shared" si="648"/>
        <v>0</v>
      </c>
    </row>
    <row r="655" spans="235:454" x14ac:dyDescent="0.25">
      <c r="IA655">
        <v>653</v>
      </c>
      <c r="IB655">
        <v>117</v>
      </c>
      <c r="IC655">
        <f t="shared" si="649"/>
        <v>1.0016134771542453</v>
      </c>
      <c r="ID655">
        <f t="shared" si="650"/>
        <v>19.348137745985657</v>
      </c>
      <c r="IE655">
        <f t="shared" si="632"/>
        <v>9535.8862016769926</v>
      </c>
      <c r="IJ655">
        <v>653</v>
      </c>
      <c r="IK655">
        <v>-24.1</v>
      </c>
      <c r="IL655">
        <f t="shared" si="651"/>
        <v>0.90961322382365284</v>
      </c>
      <c r="IM655">
        <f t="shared" si="652"/>
        <v>0</v>
      </c>
      <c r="IN655">
        <f t="shared" si="633"/>
        <v>580.81000000000006</v>
      </c>
      <c r="LC655">
        <v>653</v>
      </c>
      <c r="LD655">
        <v>28</v>
      </c>
      <c r="LE655">
        <f t="shared" si="653"/>
        <v>0.69902732376345822</v>
      </c>
      <c r="LF655">
        <f t="shared" si="654"/>
        <v>0</v>
      </c>
      <c r="LG655">
        <f t="shared" si="634"/>
        <v>784</v>
      </c>
      <c r="LP655">
        <f t="shared" si="635"/>
        <v>0</v>
      </c>
      <c r="LY655">
        <f t="shared" si="636"/>
        <v>0</v>
      </c>
      <c r="MH655">
        <f t="shared" si="637"/>
        <v>0</v>
      </c>
      <c r="MQ655">
        <f t="shared" si="638"/>
        <v>0</v>
      </c>
      <c r="MZ655">
        <f t="shared" si="639"/>
        <v>0</v>
      </c>
      <c r="NI655">
        <f t="shared" si="640"/>
        <v>0</v>
      </c>
      <c r="NR655">
        <f t="shared" si="641"/>
        <v>0</v>
      </c>
      <c r="OA655">
        <f t="shared" si="642"/>
        <v>0</v>
      </c>
      <c r="OF655">
        <v>653</v>
      </c>
      <c r="OG655">
        <f>136-(136)</f>
        <v>0</v>
      </c>
      <c r="OH655">
        <f t="shared" si="655"/>
        <v>0.83789379011009391</v>
      </c>
      <c r="OI655">
        <f t="shared" si="656"/>
        <v>0</v>
      </c>
      <c r="OJ655">
        <f t="shared" si="643"/>
        <v>0</v>
      </c>
      <c r="OO655">
        <v>653</v>
      </c>
      <c r="OP655">
        <v>0</v>
      </c>
      <c r="OQ655">
        <f t="shared" si="657"/>
        <v>0.86560315060601645</v>
      </c>
      <c r="OR655">
        <f t="shared" si="658"/>
        <v>0</v>
      </c>
      <c r="OS655">
        <f t="shared" si="644"/>
        <v>0</v>
      </c>
      <c r="PB655">
        <f t="shared" si="645"/>
        <v>0</v>
      </c>
      <c r="PK655">
        <f t="shared" si="646"/>
        <v>0</v>
      </c>
      <c r="QC655">
        <f t="shared" si="647"/>
        <v>0</v>
      </c>
      <c r="QL655">
        <f t="shared" si="648"/>
        <v>0</v>
      </c>
    </row>
    <row r="656" spans="235:454" x14ac:dyDescent="0.25">
      <c r="IA656">
        <v>654</v>
      </c>
      <c r="IB656">
        <v>125</v>
      </c>
      <c r="IC656">
        <f t="shared" si="649"/>
        <v>1.0031473415909287</v>
      </c>
      <c r="ID656">
        <f t="shared" si="650"/>
        <v>37.741593349947252</v>
      </c>
      <c r="IE656">
        <f t="shared" si="632"/>
        <v>7614.0295311059699</v>
      </c>
      <c r="IJ656">
        <v>654</v>
      </c>
      <c r="IK656">
        <v>8</v>
      </c>
      <c r="IL656">
        <f t="shared" si="651"/>
        <v>0.91100619966411778</v>
      </c>
      <c r="IM656">
        <f t="shared" si="652"/>
        <v>0</v>
      </c>
      <c r="IN656">
        <f t="shared" si="633"/>
        <v>64</v>
      </c>
      <c r="LC656">
        <v>654</v>
      </c>
      <c r="LD656">
        <v>48</v>
      </c>
      <c r="LE656">
        <f t="shared" si="653"/>
        <v>0.70009780971102864</v>
      </c>
      <c r="LF656">
        <f t="shared" si="654"/>
        <v>0</v>
      </c>
      <c r="LG656">
        <f t="shared" si="634"/>
        <v>2304</v>
      </c>
      <c r="LP656">
        <f t="shared" si="635"/>
        <v>0</v>
      </c>
      <c r="LY656">
        <f t="shared" si="636"/>
        <v>0</v>
      </c>
      <c r="MH656">
        <f t="shared" si="637"/>
        <v>0</v>
      </c>
      <c r="MQ656">
        <f t="shared" si="638"/>
        <v>0</v>
      </c>
      <c r="MZ656">
        <f t="shared" si="639"/>
        <v>0</v>
      </c>
      <c r="NI656">
        <f t="shared" si="640"/>
        <v>0</v>
      </c>
      <c r="NR656">
        <f t="shared" si="641"/>
        <v>0</v>
      </c>
      <c r="OA656">
        <f t="shared" si="642"/>
        <v>0</v>
      </c>
      <c r="OF656">
        <v>654</v>
      </c>
      <c r="OG656">
        <f>124-(136)</f>
        <v>-12</v>
      </c>
      <c r="OH656">
        <f t="shared" si="655"/>
        <v>0.83917693527105885</v>
      </c>
      <c r="OI656">
        <f t="shared" si="656"/>
        <v>0</v>
      </c>
      <c r="OJ656">
        <f t="shared" si="643"/>
        <v>144</v>
      </c>
      <c r="OO656">
        <v>654</v>
      </c>
      <c r="OP656">
        <v>0</v>
      </c>
      <c r="OQ656">
        <f t="shared" si="657"/>
        <v>0.86692872970342227</v>
      </c>
      <c r="OR656">
        <f t="shared" si="658"/>
        <v>0</v>
      </c>
      <c r="OS656">
        <f t="shared" si="644"/>
        <v>0</v>
      </c>
      <c r="PB656">
        <f t="shared" si="645"/>
        <v>0</v>
      </c>
      <c r="PK656">
        <f t="shared" si="646"/>
        <v>0</v>
      </c>
      <c r="QC656">
        <f t="shared" si="647"/>
        <v>0</v>
      </c>
      <c r="QL656">
        <f t="shared" si="648"/>
        <v>0</v>
      </c>
    </row>
    <row r="657" spans="235:454" x14ac:dyDescent="0.25">
      <c r="IA657">
        <v>655</v>
      </c>
      <c r="IB657">
        <v>137</v>
      </c>
      <c r="IC657">
        <f t="shared" si="649"/>
        <v>1.0046812060276122</v>
      </c>
      <c r="ID657">
        <f t="shared" si="650"/>
        <v>56.13504895390885</v>
      </c>
      <c r="IE657">
        <f t="shared" si="632"/>
        <v>6539.1403076867182</v>
      </c>
      <c r="IJ657">
        <v>655</v>
      </c>
      <c r="IK657">
        <v>-16.100000000000001</v>
      </c>
      <c r="IL657">
        <f t="shared" si="651"/>
        <v>0.91239917550458283</v>
      </c>
      <c r="IM657">
        <f t="shared" si="652"/>
        <v>0</v>
      </c>
      <c r="IN657">
        <f t="shared" si="633"/>
        <v>259.21000000000004</v>
      </c>
      <c r="LC657">
        <v>655</v>
      </c>
      <c r="LD657">
        <v>13</v>
      </c>
      <c r="LE657">
        <f t="shared" si="653"/>
        <v>0.70116829565859895</v>
      </c>
      <c r="LF657">
        <f t="shared" si="654"/>
        <v>0</v>
      </c>
      <c r="LG657">
        <f t="shared" si="634"/>
        <v>169</v>
      </c>
      <c r="LP657">
        <f t="shared" si="635"/>
        <v>0</v>
      </c>
      <c r="LY657">
        <f t="shared" si="636"/>
        <v>0</v>
      </c>
      <c r="MH657">
        <f t="shared" si="637"/>
        <v>0</v>
      </c>
      <c r="MQ657">
        <f t="shared" si="638"/>
        <v>0</v>
      </c>
      <c r="MZ657">
        <f t="shared" si="639"/>
        <v>0</v>
      </c>
      <c r="NI657">
        <f t="shared" si="640"/>
        <v>0</v>
      </c>
      <c r="NR657">
        <f t="shared" si="641"/>
        <v>0</v>
      </c>
      <c r="OA657">
        <f t="shared" si="642"/>
        <v>0</v>
      </c>
      <c r="OF657">
        <v>655</v>
      </c>
      <c r="OG657">
        <f>120-(136)</f>
        <v>-16</v>
      </c>
      <c r="OH657">
        <f t="shared" si="655"/>
        <v>0.8404600804320238</v>
      </c>
      <c r="OI657">
        <f t="shared" si="656"/>
        <v>0</v>
      </c>
      <c r="OJ657">
        <f t="shared" si="643"/>
        <v>256</v>
      </c>
      <c r="OO657">
        <v>655</v>
      </c>
      <c r="OP657">
        <v>0</v>
      </c>
      <c r="OQ657">
        <f t="shared" si="657"/>
        <v>0.86825430880082821</v>
      </c>
      <c r="OR657">
        <f t="shared" si="658"/>
        <v>0</v>
      </c>
      <c r="OS657">
        <f t="shared" si="644"/>
        <v>0</v>
      </c>
      <c r="PB657">
        <f t="shared" si="645"/>
        <v>0</v>
      </c>
      <c r="PK657">
        <f t="shared" si="646"/>
        <v>0</v>
      </c>
      <c r="QC657">
        <f t="shared" si="647"/>
        <v>0</v>
      </c>
      <c r="QL657">
        <f t="shared" si="648"/>
        <v>0</v>
      </c>
    </row>
    <row r="658" spans="235:454" x14ac:dyDescent="0.25">
      <c r="IA658">
        <v>656</v>
      </c>
      <c r="IB658">
        <v>145</v>
      </c>
      <c r="IC658">
        <f t="shared" si="649"/>
        <v>1.0062150704642956</v>
      </c>
      <c r="ID658">
        <f t="shared" si="650"/>
        <v>74.528504557870448</v>
      </c>
      <c r="IE658">
        <f t="shared" si="632"/>
        <v>4966.2316698500863</v>
      </c>
      <c r="IJ658">
        <v>656</v>
      </c>
      <c r="IK658">
        <v>-56.2</v>
      </c>
      <c r="IL658">
        <f t="shared" si="651"/>
        <v>0.91379215134504788</v>
      </c>
      <c r="IM658">
        <f t="shared" si="652"/>
        <v>0</v>
      </c>
      <c r="IN658">
        <f t="shared" si="633"/>
        <v>3158.4400000000005</v>
      </c>
      <c r="LC658">
        <v>656</v>
      </c>
      <c r="LD658">
        <v>36</v>
      </c>
      <c r="LE658">
        <f t="shared" si="653"/>
        <v>0.70223878160616937</v>
      </c>
      <c r="LF658">
        <f t="shared" si="654"/>
        <v>0</v>
      </c>
      <c r="LG658">
        <f t="shared" si="634"/>
        <v>1296</v>
      </c>
      <c r="LP658">
        <f t="shared" si="635"/>
        <v>0</v>
      </c>
      <c r="LY658">
        <f t="shared" si="636"/>
        <v>0</v>
      </c>
      <c r="MH658">
        <f t="shared" si="637"/>
        <v>0</v>
      </c>
      <c r="MQ658">
        <f t="shared" si="638"/>
        <v>0</v>
      </c>
      <c r="MZ658">
        <f t="shared" si="639"/>
        <v>0</v>
      </c>
      <c r="NI658">
        <f t="shared" si="640"/>
        <v>0</v>
      </c>
      <c r="NR658">
        <f t="shared" si="641"/>
        <v>0</v>
      </c>
      <c r="OA658">
        <f t="shared" si="642"/>
        <v>0</v>
      </c>
      <c r="OF658">
        <v>656</v>
      </c>
      <c r="OG658">
        <f>128-(136)</f>
        <v>-8</v>
      </c>
      <c r="OH658">
        <f t="shared" si="655"/>
        <v>0.84174322559298864</v>
      </c>
      <c r="OI658">
        <f t="shared" si="656"/>
        <v>0</v>
      </c>
      <c r="OJ658">
        <f t="shared" si="643"/>
        <v>64</v>
      </c>
      <c r="OO658">
        <v>656</v>
      </c>
      <c r="OP658">
        <v>0</v>
      </c>
      <c r="OQ658">
        <f t="shared" si="657"/>
        <v>0.86957988789823404</v>
      </c>
      <c r="OR658">
        <f t="shared" si="658"/>
        <v>0</v>
      </c>
      <c r="OS658">
        <f t="shared" si="644"/>
        <v>0</v>
      </c>
      <c r="PB658">
        <f t="shared" si="645"/>
        <v>0</v>
      </c>
      <c r="PK658">
        <f t="shared" si="646"/>
        <v>0</v>
      </c>
      <c r="QC658">
        <f t="shared" si="647"/>
        <v>0</v>
      </c>
      <c r="QL658">
        <f t="shared" si="648"/>
        <v>0</v>
      </c>
    </row>
    <row r="659" spans="235:454" x14ac:dyDescent="0.25">
      <c r="IA659">
        <v>657</v>
      </c>
      <c r="IB659">
        <v>152</v>
      </c>
      <c r="IC659">
        <f t="shared" si="649"/>
        <v>1.0077489349009789</v>
      </c>
      <c r="ID659">
        <f t="shared" si="650"/>
        <v>92.921960161832033</v>
      </c>
      <c r="IE659">
        <f t="shared" si="632"/>
        <v>3490.2147911201614</v>
      </c>
      <c r="IJ659">
        <v>657</v>
      </c>
      <c r="IK659">
        <v>51.8</v>
      </c>
      <c r="IL659">
        <f t="shared" si="651"/>
        <v>0.91518512718551281</v>
      </c>
      <c r="IM659">
        <f t="shared" si="652"/>
        <v>0</v>
      </c>
      <c r="IN659">
        <f t="shared" si="633"/>
        <v>2683.24</v>
      </c>
      <c r="LC659">
        <v>657</v>
      </c>
      <c r="LD659">
        <v>13</v>
      </c>
      <c r="LE659">
        <f t="shared" si="653"/>
        <v>0.70330926755373968</v>
      </c>
      <c r="LF659">
        <f t="shared" si="654"/>
        <v>0</v>
      </c>
      <c r="LG659">
        <f t="shared" si="634"/>
        <v>169</v>
      </c>
      <c r="LP659">
        <f t="shared" si="635"/>
        <v>0</v>
      </c>
      <c r="LY659">
        <f t="shared" si="636"/>
        <v>0</v>
      </c>
      <c r="MH659">
        <f t="shared" si="637"/>
        <v>0</v>
      </c>
      <c r="MQ659">
        <f t="shared" si="638"/>
        <v>0</v>
      </c>
      <c r="MZ659">
        <f t="shared" si="639"/>
        <v>0</v>
      </c>
      <c r="NI659">
        <f t="shared" si="640"/>
        <v>0</v>
      </c>
      <c r="NR659">
        <f t="shared" si="641"/>
        <v>0</v>
      </c>
      <c r="OA659">
        <f t="shared" si="642"/>
        <v>0</v>
      </c>
      <c r="OF659">
        <v>657</v>
      </c>
      <c r="OG659">
        <f>144-(136)</f>
        <v>8</v>
      </c>
      <c r="OH659">
        <f t="shared" si="655"/>
        <v>0.84302637075395359</v>
      </c>
      <c r="OI659">
        <f t="shared" si="656"/>
        <v>0</v>
      </c>
      <c r="OJ659">
        <f t="shared" si="643"/>
        <v>64</v>
      </c>
      <c r="OO659">
        <v>657</v>
      </c>
      <c r="OP659">
        <v>0</v>
      </c>
      <c r="OQ659">
        <f t="shared" si="657"/>
        <v>0.87090546699563987</v>
      </c>
      <c r="OR659">
        <f t="shared" si="658"/>
        <v>0</v>
      </c>
      <c r="OS659">
        <f t="shared" si="644"/>
        <v>0</v>
      </c>
      <c r="PB659">
        <f t="shared" si="645"/>
        <v>0</v>
      </c>
      <c r="PK659">
        <f t="shared" si="646"/>
        <v>0</v>
      </c>
      <c r="QC659">
        <f t="shared" si="647"/>
        <v>0</v>
      </c>
      <c r="QL659">
        <f t="shared" si="648"/>
        <v>0</v>
      </c>
    </row>
    <row r="660" spans="235:454" x14ac:dyDescent="0.25">
      <c r="IA660">
        <v>658</v>
      </c>
      <c r="IB660">
        <v>165</v>
      </c>
      <c r="IC660">
        <f t="shared" si="649"/>
        <v>1.0092827993376623</v>
      </c>
      <c r="ID660">
        <f t="shared" si="650"/>
        <v>111.31541576579363</v>
      </c>
      <c r="IE660">
        <f t="shared" si="632"/>
        <v>2882.0345843995992</v>
      </c>
      <c r="IJ660">
        <v>658</v>
      </c>
      <c r="IK660">
        <v>31.799999999999997</v>
      </c>
      <c r="IL660">
        <f t="shared" si="651"/>
        <v>0.91657810302597786</v>
      </c>
      <c r="IM660">
        <f t="shared" si="652"/>
        <v>0</v>
      </c>
      <c r="IN660">
        <f t="shared" si="633"/>
        <v>1011.2399999999998</v>
      </c>
      <c r="LC660">
        <v>658</v>
      </c>
      <c r="LD660">
        <v>33</v>
      </c>
      <c r="LE660">
        <f t="shared" si="653"/>
        <v>0.7043797535013101</v>
      </c>
      <c r="LF660">
        <f t="shared" si="654"/>
        <v>0</v>
      </c>
      <c r="LG660">
        <f t="shared" si="634"/>
        <v>1089</v>
      </c>
      <c r="LP660">
        <f t="shared" si="635"/>
        <v>0</v>
      </c>
      <c r="LY660">
        <f t="shared" si="636"/>
        <v>0</v>
      </c>
      <c r="MH660">
        <f t="shared" si="637"/>
        <v>0</v>
      </c>
      <c r="MQ660">
        <f t="shared" si="638"/>
        <v>0</v>
      </c>
      <c r="MZ660">
        <f t="shared" si="639"/>
        <v>0</v>
      </c>
      <c r="NI660">
        <f t="shared" si="640"/>
        <v>0</v>
      </c>
      <c r="NR660">
        <f t="shared" si="641"/>
        <v>0</v>
      </c>
      <c r="OA660">
        <f t="shared" si="642"/>
        <v>0</v>
      </c>
      <c r="OF660">
        <v>658</v>
      </c>
      <c r="OG660">
        <f>124-(136)</f>
        <v>-12</v>
      </c>
      <c r="OH660">
        <f t="shared" si="655"/>
        <v>0.84430951591491854</v>
      </c>
      <c r="OI660">
        <f t="shared" si="656"/>
        <v>0</v>
      </c>
      <c r="OJ660">
        <f t="shared" si="643"/>
        <v>144</v>
      </c>
      <c r="OO660">
        <v>658</v>
      </c>
      <c r="OP660">
        <v>0</v>
      </c>
      <c r="OQ660">
        <f t="shared" si="657"/>
        <v>0.87223104609304569</v>
      </c>
      <c r="OR660">
        <f t="shared" si="658"/>
        <v>0</v>
      </c>
      <c r="OS660">
        <f t="shared" si="644"/>
        <v>0</v>
      </c>
      <c r="PB660">
        <f t="shared" si="645"/>
        <v>0</v>
      </c>
      <c r="PK660">
        <f t="shared" si="646"/>
        <v>0</v>
      </c>
      <c r="QC660">
        <f t="shared" si="647"/>
        <v>0</v>
      </c>
      <c r="QL660">
        <f t="shared" si="648"/>
        <v>0</v>
      </c>
    </row>
    <row r="661" spans="235:454" x14ac:dyDescent="0.25">
      <c r="IA661">
        <v>659</v>
      </c>
      <c r="IB661">
        <v>172</v>
      </c>
      <c r="IC661">
        <f t="shared" si="649"/>
        <v>1.0108166637743456</v>
      </c>
      <c r="ID661">
        <f t="shared" si="650"/>
        <v>129.70887136975523</v>
      </c>
      <c r="IE661">
        <f t="shared" si="632"/>
        <v>1788.539560819909</v>
      </c>
      <c r="IJ661">
        <v>659</v>
      </c>
      <c r="IK661">
        <v>8</v>
      </c>
      <c r="IL661">
        <f t="shared" si="651"/>
        <v>0.91797107886644291</v>
      </c>
      <c r="IM661">
        <f t="shared" si="652"/>
        <v>0</v>
      </c>
      <c r="IN661">
        <f t="shared" si="633"/>
        <v>64</v>
      </c>
      <c r="LC661">
        <v>659</v>
      </c>
      <c r="LD661">
        <v>84</v>
      </c>
      <c r="LE661">
        <f t="shared" si="653"/>
        <v>0.70545023944888052</v>
      </c>
      <c r="LF661">
        <f t="shared" si="654"/>
        <v>0</v>
      </c>
      <c r="LG661">
        <f t="shared" si="634"/>
        <v>7056</v>
      </c>
      <c r="LP661">
        <f t="shared" si="635"/>
        <v>0</v>
      </c>
      <c r="LY661">
        <f t="shared" si="636"/>
        <v>0</v>
      </c>
      <c r="MH661">
        <f t="shared" si="637"/>
        <v>0</v>
      </c>
      <c r="MQ661">
        <f t="shared" si="638"/>
        <v>0</v>
      </c>
      <c r="MZ661">
        <f t="shared" si="639"/>
        <v>0</v>
      </c>
      <c r="NI661">
        <f t="shared" si="640"/>
        <v>0</v>
      </c>
      <c r="NR661">
        <f t="shared" si="641"/>
        <v>0</v>
      </c>
      <c r="OA661">
        <f t="shared" si="642"/>
        <v>0</v>
      </c>
      <c r="OF661">
        <v>659</v>
      </c>
      <c r="OG661">
        <f>128-(136)</f>
        <v>-8</v>
      </c>
      <c r="OH661">
        <f t="shared" si="655"/>
        <v>0.84559266107588349</v>
      </c>
      <c r="OI661">
        <f t="shared" si="656"/>
        <v>0</v>
      </c>
      <c r="OJ661">
        <f t="shared" si="643"/>
        <v>64</v>
      </c>
      <c r="OO661">
        <v>659</v>
      </c>
      <c r="OP661">
        <v>0</v>
      </c>
      <c r="OQ661">
        <f t="shared" si="657"/>
        <v>0.87355662519045152</v>
      </c>
      <c r="OR661">
        <f t="shared" si="658"/>
        <v>0</v>
      </c>
      <c r="OS661">
        <f t="shared" si="644"/>
        <v>0</v>
      </c>
      <c r="PB661">
        <f t="shared" si="645"/>
        <v>0</v>
      </c>
      <c r="PK661">
        <f t="shared" si="646"/>
        <v>0</v>
      </c>
      <c r="QC661">
        <f t="shared" si="647"/>
        <v>0</v>
      </c>
      <c r="QL661">
        <f t="shared" si="648"/>
        <v>0</v>
      </c>
    </row>
    <row r="662" spans="235:454" x14ac:dyDescent="0.25">
      <c r="IA662">
        <v>660</v>
      </c>
      <c r="IB662">
        <v>182</v>
      </c>
      <c r="IC662">
        <f t="shared" si="649"/>
        <v>1.012350528211029</v>
      </c>
      <c r="ID662">
        <f t="shared" si="650"/>
        <v>148.10232697371683</v>
      </c>
      <c r="IE662">
        <f t="shared" si="632"/>
        <v>1149.0522365968059</v>
      </c>
      <c r="IJ662">
        <v>660</v>
      </c>
      <c r="IK662">
        <v>23.799999999999997</v>
      </c>
      <c r="IL662">
        <f t="shared" si="651"/>
        <v>0.91936405470690785</v>
      </c>
      <c r="IM662">
        <f t="shared" si="652"/>
        <v>0</v>
      </c>
      <c r="IN662">
        <f t="shared" si="633"/>
        <v>566.43999999999983</v>
      </c>
      <c r="LC662">
        <v>660</v>
      </c>
      <c r="LD662">
        <v>24</v>
      </c>
      <c r="LE662">
        <f t="shared" si="653"/>
        <v>0.70652072539645083</v>
      </c>
      <c r="LF662">
        <f t="shared" si="654"/>
        <v>0</v>
      </c>
      <c r="LG662">
        <f t="shared" si="634"/>
        <v>576</v>
      </c>
      <c r="LP662">
        <f t="shared" si="635"/>
        <v>0</v>
      </c>
      <c r="LY662">
        <f t="shared" si="636"/>
        <v>0</v>
      </c>
      <c r="MH662">
        <f t="shared" si="637"/>
        <v>0</v>
      </c>
      <c r="MQ662">
        <f t="shared" si="638"/>
        <v>0</v>
      </c>
      <c r="MZ662">
        <f t="shared" si="639"/>
        <v>0</v>
      </c>
      <c r="NI662">
        <f t="shared" si="640"/>
        <v>0</v>
      </c>
      <c r="NR662">
        <f t="shared" si="641"/>
        <v>0</v>
      </c>
      <c r="OA662">
        <f t="shared" si="642"/>
        <v>0</v>
      </c>
      <c r="OF662">
        <v>660</v>
      </c>
      <c r="OG662">
        <f>128-(136)</f>
        <v>-8</v>
      </c>
      <c r="OH662">
        <f t="shared" si="655"/>
        <v>0.84687580623684833</v>
      </c>
      <c r="OI662">
        <f t="shared" si="656"/>
        <v>0</v>
      </c>
      <c r="OJ662">
        <f t="shared" si="643"/>
        <v>64</v>
      </c>
      <c r="OO662">
        <v>660</v>
      </c>
      <c r="OP662">
        <v>0</v>
      </c>
      <c r="OQ662">
        <f t="shared" si="657"/>
        <v>0.87488220428785735</v>
      </c>
      <c r="OR662">
        <f t="shared" si="658"/>
        <v>0</v>
      </c>
      <c r="OS662">
        <f t="shared" si="644"/>
        <v>0</v>
      </c>
      <c r="PB662">
        <f t="shared" si="645"/>
        <v>0</v>
      </c>
      <c r="PK662">
        <f t="shared" si="646"/>
        <v>0</v>
      </c>
      <c r="QC662">
        <f t="shared" si="647"/>
        <v>0</v>
      </c>
      <c r="QL662">
        <f t="shared" si="648"/>
        <v>0</v>
      </c>
    </row>
    <row r="663" spans="235:454" x14ac:dyDescent="0.25">
      <c r="IA663">
        <v>661</v>
      </c>
      <c r="IB663">
        <v>188</v>
      </c>
      <c r="IC663">
        <f t="shared" si="649"/>
        <v>1.0138843926477124</v>
      </c>
      <c r="ID663">
        <f t="shared" si="650"/>
        <v>166.49578257767843</v>
      </c>
      <c r="IE663">
        <f t="shared" si="632"/>
        <v>462.4313669464787</v>
      </c>
      <c r="IJ663">
        <v>661</v>
      </c>
      <c r="IK663">
        <v>15.599999999999994</v>
      </c>
      <c r="IL663">
        <f t="shared" si="651"/>
        <v>0.9207570305473729</v>
      </c>
      <c r="IM663">
        <f t="shared" si="652"/>
        <v>0</v>
      </c>
      <c r="IN663">
        <f t="shared" si="633"/>
        <v>243.35999999999981</v>
      </c>
      <c r="LC663">
        <v>661</v>
      </c>
      <c r="LD663">
        <v>73</v>
      </c>
      <c r="LE663">
        <f t="shared" si="653"/>
        <v>0.70759121134402125</v>
      </c>
      <c r="LF663">
        <f t="shared" si="654"/>
        <v>0</v>
      </c>
      <c r="LG663">
        <f t="shared" si="634"/>
        <v>5329</v>
      </c>
      <c r="LP663">
        <f t="shared" si="635"/>
        <v>0</v>
      </c>
      <c r="LY663">
        <f t="shared" si="636"/>
        <v>0</v>
      </c>
      <c r="MH663">
        <f t="shared" si="637"/>
        <v>0</v>
      </c>
      <c r="MQ663">
        <f t="shared" si="638"/>
        <v>0</v>
      </c>
      <c r="MZ663">
        <f t="shared" si="639"/>
        <v>0</v>
      </c>
      <c r="NI663">
        <f t="shared" si="640"/>
        <v>0</v>
      </c>
      <c r="NR663">
        <f t="shared" si="641"/>
        <v>0</v>
      </c>
      <c r="OA663">
        <f t="shared" si="642"/>
        <v>0</v>
      </c>
      <c r="OF663">
        <v>661</v>
      </c>
      <c r="OG663">
        <f>148-(136)</f>
        <v>12</v>
      </c>
      <c r="OH663">
        <f t="shared" si="655"/>
        <v>0.84815895139781328</v>
      </c>
      <c r="OI663">
        <f t="shared" si="656"/>
        <v>0</v>
      </c>
      <c r="OJ663">
        <f t="shared" si="643"/>
        <v>144</v>
      </c>
      <c r="OO663">
        <v>661</v>
      </c>
      <c r="OP663">
        <v>0</v>
      </c>
      <c r="OQ663">
        <f t="shared" si="657"/>
        <v>0.87620778338526328</v>
      </c>
      <c r="OR663">
        <f t="shared" si="658"/>
        <v>0</v>
      </c>
      <c r="OS663">
        <f t="shared" si="644"/>
        <v>0</v>
      </c>
      <c r="PB663">
        <f t="shared" si="645"/>
        <v>0</v>
      </c>
      <c r="PK663">
        <f t="shared" si="646"/>
        <v>0</v>
      </c>
      <c r="QC663">
        <f t="shared" si="647"/>
        <v>0</v>
      </c>
      <c r="QL663">
        <f t="shared" si="648"/>
        <v>0</v>
      </c>
    </row>
    <row r="664" spans="235:454" x14ac:dyDescent="0.25">
      <c r="IA664">
        <v>662</v>
      </c>
      <c r="IB664">
        <v>200</v>
      </c>
      <c r="IC664">
        <f t="shared" si="649"/>
        <v>1.0154182570843957</v>
      </c>
      <c r="ID664">
        <f t="shared" si="650"/>
        <v>184.88923818164002</v>
      </c>
      <c r="IE664">
        <f t="shared" si="632"/>
        <v>228.33512273120567</v>
      </c>
      <c r="IJ664">
        <v>662</v>
      </c>
      <c r="IK664">
        <v>-4.1000000000000085</v>
      </c>
      <c r="IL664">
        <f t="shared" si="651"/>
        <v>0.92215000638783795</v>
      </c>
      <c r="IM664">
        <f t="shared" si="652"/>
        <v>0</v>
      </c>
      <c r="IN664">
        <f t="shared" si="633"/>
        <v>16.81000000000007</v>
      </c>
      <c r="LC664">
        <v>662</v>
      </c>
      <c r="LD664">
        <v>28</v>
      </c>
      <c r="LE664">
        <f t="shared" si="653"/>
        <v>0.70866169729159167</v>
      </c>
      <c r="LF664">
        <f t="shared" si="654"/>
        <v>0</v>
      </c>
      <c r="LG664">
        <f t="shared" si="634"/>
        <v>784</v>
      </c>
      <c r="LP664">
        <f t="shared" si="635"/>
        <v>0</v>
      </c>
      <c r="LY664">
        <f t="shared" si="636"/>
        <v>0</v>
      </c>
      <c r="MH664">
        <f t="shared" si="637"/>
        <v>0</v>
      </c>
      <c r="MQ664">
        <f t="shared" si="638"/>
        <v>0</v>
      </c>
      <c r="MZ664">
        <f t="shared" si="639"/>
        <v>0</v>
      </c>
      <c r="NI664">
        <f t="shared" si="640"/>
        <v>0</v>
      </c>
      <c r="NR664">
        <f t="shared" si="641"/>
        <v>0</v>
      </c>
      <c r="OA664">
        <f t="shared" si="642"/>
        <v>0</v>
      </c>
      <c r="OF664">
        <v>662</v>
      </c>
      <c r="OG664">
        <f>91.8-(136)</f>
        <v>-44.2</v>
      </c>
      <c r="OH664">
        <f t="shared" si="655"/>
        <v>0.84944209655877823</v>
      </c>
      <c r="OI664">
        <f t="shared" si="656"/>
        <v>0</v>
      </c>
      <c r="OJ664">
        <f t="shared" si="643"/>
        <v>1953.6400000000003</v>
      </c>
      <c r="OO664">
        <v>662</v>
      </c>
      <c r="OP664">
        <v>0</v>
      </c>
      <c r="OQ664">
        <f t="shared" si="657"/>
        <v>0.87753336248266911</v>
      </c>
      <c r="OR664">
        <f t="shared" si="658"/>
        <v>0</v>
      </c>
      <c r="OS664">
        <f t="shared" si="644"/>
        <v>0</v>
      </c>
      <c r="PB664">
        <f t="shared" si="645"/>
        <v>0</v>
      </c>
      <c r="PK664">
        <f t="shared" si="646"/>
        <v>0</v>
      </c>
      <c r="QC664">
        <f t="shared" si="647"/>
        <v>0</v>
      </c>
      <c r="QL664">
        <f t="shared" si="648"/>
        <v>0</v>
      </c>
    </row>
    <row r="665" spans="235:454" x14ac:dyDescent="0.25">
      <c r="IA665">
        <v>663</v>
      </c>
      <c r="IB665">
        <v>213</v>
      </c>
      <c r="IC665">
        <f t="shared" si="649"/>
        <v>1.0169521215210791</v>
      </c>
      <c r="ID665">
        <f t="shared" si="650"/>
        <v>203.28269378560159</v>
      </c>
      <c r="IE665">
        <f t="shared" si="632"/>
        <v>94.426040064385873</v>
      </c>
      <c r="IJ665">
        <v>663</v>
      </c>
      <c r="IK665">
        <v>-12.100000000000009</v>
      </c>
      <c r="IL665">
        <f t="shared" si="651"/>
        <v>0.92354298222830289</v>
      </c>
      <c r="IM665">
        <f t="shared" si="652"/>
        <v>0</v>
      </c>
      <c r="IN665">
        <f t="shared" si="633"/>
        <v>146.4100000000002</v>
      </c>
      <c r="LC665">
        <v>663</v>
      </c>
      <c r="LD665">
        <v>59</v>
      </c>
      <c r="LE665">
        <f t="shared" si="653"/>
        <v>0.70973218323916198</v>
      </c>
      <c r="LF665">
        <f t="shared" si="654"/>
        <v>0</v>
      </c>
      <c r="LG665">
        <f t="shared" si="634"/>
        <v>3481</v>
      </c>
      <c r="LP665">
        <f t="shared" si="635"/>
        <v>0</v>
      </c>
      <c r="LY665">
        <f t="shared" si="636"/>
        <v>0</v>
      </c>
      <c r="MH665">
        <f t="shared" si="637"/>
        <v>0</v>
      </c>
      <c r="MQ665">
        <f t="shared" si="638"/>
        <v>0</v>
      </c>
      <c r="MZ665">
        <f t="shared" si="639"/>
        <v>0</v>
      </c>
      <c r="NI665">
        <f t="shared" si="640"/>
        <v>0</v>
      </c>
      <c r="NR665">
        <f t="shared" si="641"/>
        <v>0</v>
      </c>
      <c r="OA665">
        <f t="shared" si="642"/>
        <v>0</v>
      </c>
      <c r="OF665">
        <v>663</v>
      </c>
      <c r="OG665">
        <f>120-(136)</f>
        <v>-16</v>
      </c>
      <c r="OH665">
        <f t="shared" si="655"/>
        <v>0.85072524171974317</v>
      </c>
      <c r="OI665">
        <f t="shared" si="656"/>
        <v>0</v>
      </c>
      <c r="OJ665">
        <f t="shared" si="643"/>
        <v>256</v>
      </c>
      <c r="OO665">
        <v>663</v>
      </c>
      <c r="OP665">
        <v>0</v>
      </c>
      <c r="OQ665">
        <f t="shared" si="657"/>
        <v>0.87885894158007494</v>
      </c>
      <c r="OR665">
        <f t="shared" si="658"/>
        <v>0</v>
      </c>
      <c r="OS665">
        <f t="shared" si="644"/>
        <v>0</v>
      </c>
      <c r="PB665">
        <f t="shared" si="645"/>
        <v>0</v>
      </c>
      <c r="PK665">
        <f t="shared" si="646"/>
        <v>0</v>
      </c>
      <c r="QC665">
        <f t="shared" si="647"/>
        <v>0</v>
      </c>
      <c r="QL665">
        <f t="shared" si="648"/>
        <v>0</v>
      </c>
    </row>
    <row r="666" spans="235:454" x14ac:dyDescent="0.25">
      <c r="IA666">
        <v>664</v>
      </c>
      <c r="IB666">
        <v>227</v>
      </c>
      <c r="IC666">
        <f t="shared" si="649"/>
        <v>1.0184859859577626</v>
      </c>
      <c r="ID666">
        <f t="shared" si="650"/>
        <v>221.67614938956319</v>
      </c>
      <c r="IE666">
        <f t="shared" si="632"/>
        <v>28.343385322248363</v>
      </c>
      <c r="IJ666">
        <v>664</v>
      </c>
      <c r="IK666">
        <v>-4.1000000000000085</v>
      </c>
      <c r="IL666">
        <f t="shared" si="651"/>
        <v>0.92493595806876794</v>
      </c>
      <c r="IM666">
        <f t="shared" si="652"/>
        <v>0</v>
      </c>
      <c r="IN666">
        <f t="shared" si="633"/>
        <v>16.81000000000007</v>
      </c>
      <c r="LC666">
        <v>664</v>
      </c>
      <c r="LD666">
        <v>21</v>
      </c>
      <c r="LE666">
        <f t="shared" si="653"/>
        <v>0.71080266918673241</v>
      </c>
      <c r="LF666">
        <f t="shared" si="654"/>
        <v>0</v>
      </c>
      <c r="LG666">
        <f t="shared" si="634"/>
        <v>441</v>
      </c>
      <c r="LP666">
        <f t="shared" si="635"/>
        <v>0</v>
      </c>
      <c r="LY666">
        <f t="shared" si="636"/>
        <v>0</v>
      </c>
      <c r="MH666">
        <f t="shared" si="637"/>
        <v>0</v>
      </c>
      <c r="MQ666">
        <f t="shared" si="638"/>
        <v>0</v>
      </c>
      <c r="MZ666">
        <f t="shared" si="639"/>
        <v>0</v>
      </c>
      <c r="NI666">
        <f t="shared" si="640"/>
        <v>0</v>
      </c>
      <c r="NR666">
        <f t="shared" si="641"/>
        <v>0</v>
      </c>
      <c r="OA666">
        <f t="shared" si="642"/>
        <v>0</v>
      </c>
      <c r="OF666">
        <v>664</v>
      </c>
      <c r="OG666">
        <f>120-(136)</f>
        <v>-16</v>
      </c>
      <c r="OH666">
        <f t="shared" si="655"/>
        <v>0.85200838688070812</v>
      </c>
      <c r="OI666">
        <f t="shared" si="656"/>
        <v>0</v>
      </c>
      <c r="OJ666">
        <f t="shared" si="643"/>
        <v>256</v>
      </c>
      <c r="OO666">
        <v>664</v>
      </c>
      <c r="OP666">
        <v>0</v>
      </c>
      <c r="OQ666">
        <f t="shared" si="657"/>
        <v>0.88018452067748076</v>
      </c>
      <c r="OR666">
        <f t="shared" si="658"/>
        <v>0</v>
      </c>
      <c r="OS666">
        <f t="shared" si="644"/>
        <v>0</v>
      </c>
      <c r="PB666">
        <f t="shared" si="645"/>
        <v>0</v>
      </c>
      <c r="PK666">
        <f t="shared" si="646"/>
        <v>0</v>
      </c>
      <c r="QC666">
        <f t="shared" si="647"/>
        <v>0</v>
      </c>
      <c r="QL666">
        <f t="shared" si="648"/>
        <v>0</v>
      </c>
    </row>
    <row r="667" spans="235:454" x14ac:dyDescent="0.25">
      <c r="IA667">
        <v>665</v>
      </c>
      <c r="IB667">
        <v>294</v>
      </c>
      <c r="IC667">
        <f t="shared" si="649"/>
        <v>1.020019850394446</v>
      </c>
      <c r="ID667">
        <f t="shared" si="650"/>
        <v>240.06960499352479</v>
      </c>
      <c r="IE667">
        <f t="shared" si="632"/>
        <v>2908.4875055544462</v>
      </c>
      <c r="IJ667">
        <v>665</v>
      </c>
      <c r="IK667">
        <v>-16.100000000000001</v>
      </c>
      <c r="IL667">
        <f t="shared" si="651"/>
        <v>0.92632893390923299</v>
      </c>
      <c r="IM667">
        <f t="shared" si="652"/>
        <v>0</v>
      </c>
      <c r="IN667">
        <f t="shared" si="633"/>
        <v>259.21000000000004</v>
      </c>
      <c r="LC667">
        <v>665</v>
      </c>
      <c r="LD667">
        <v>41</v>
      </c>
      <c r="LE667">
        <f t="shared" si="653"/>
        <v>0.71187315513430272</v>
      </c>
      <c r="LF667">
        <f t="shared" si="654"/>
        <v>0</v>
      </c>
      <c r="LG667">
        <f t="shared" si="634"/>
        <v>1681</v>
      </c>
      <c r="LP667">
        <f t="shared" si="635"/>
        <v>0</v>
      </c>
      <c r="LY667">
        <f t="shared" si="636"/>
        <v>0</v>
      </c>
      <c r="MH667">
        <f t="shared" si="637"/>
        <v>0</v>
      </c>
      <c r="MQ667">
        <f t="shared" si="638"/>
        <v>0</v>
      </c>
      <c r="MZ667">
        <f t="shared" si="639"/>
        <v>0</v>
      </c>
      <c r="NI667">
        <f t="shared" si="640"/>
        <v>0</v>
      </c>
      <c r="NR667">
        <f t="shared" si="641"/>
        <v>0</v>
      </c>
      <c r="OA667">
        <f t="shared" si="642"/>
        <v>0</v>
      </c>
      <c r="OF667">
        <v>665</v>
      </c>
      <c r="OG667">
        <f>180-(136)</f>
        <v>44</v>
      </c>
      <c r="OH667">
        <f t="shared" si="655"/>
        <v>0.85329153204167296</v>
      </c>
      <c r="OI667">
        <f t="shared" si="656"/>
        <v>0</v>
      </c>
      <c r="OJ667">
        <f t="shared" si="643"/>
        <v>1936</v>
      </c>
      <c r="OO667">
        <v>665</v>
      </c>
      <c r="OP667">
        <v>0</v>
      </c>
      <c r="OQ667">
        <f t="shared" si="657"/>
        <v>0.88151009977488659</v>
      </c>
      <c r="OR667">
        <f t="shared" si="658"/>
        <v>0</v>
      </c>
      <c r="OS667">
        <f t="shared" si="644"/>
        <v>0</v>
      </c>
      <c r="PB667">
        <f t="shared" si="645"/>
        <v>0</v>
      </c>
      <c r="PK667">
        <f t="shared" si="646"/>
        <v>0</v>
      </c>
      <c r="QC667">
        <f t="shared" si="647"/>
        <v>0</v>
      </c>
      <c r="QL667">
        <f t="shared" si="648"/>
        <v>0</v>
      </c>
    </row>
    <row r="668" spans="235:454" x14ac:dyDescent="0.25">
      <c r="IA668">
        <v>666</v>
      </c>
      <c r="IB668">
        <v>237</v>
      </c>
      <c r="IC668">
        <f t="shared" si="649"/>
        <v>1.0215537148311293</v>
      </c>
      <c r="ID668">
        <f t="shared" si="650"/>
        <v>258.46306059748639</v>
      </c>
      <c r="IE668">
        <f t="shared" si="632"/>
        <v>460.66297021137279</v>
      </c>
      <c r="IJ668">
        <v>666</v>
      </c>
      <c r="IK668">
        <v>23.799999999999997</v>
      </c>
      <c r="IL668">
        <f t="shared" si="651"/>
        <v>0.92772190974969793</v>
      </c>
      <c r="IM668">
        <f t="shared" si="652"/>
        <v>0</v>
      </c>
      <c r="IN668">
        <f t="shared" si="633"/>
        <v>566.43999999999983</v>
      </c>
      <c r="LC668">
        <v>666</v>
      </c>
      <c r="LD668">
        <v>76</v>
      </c>
      <c r="LE668">
        <f t="shared" si="653"/>
        <v>0.71294364108187314</v>
      </c>
      <c r="LF668">
        <f t="shared" si="654"/>
        <v>0</v>
      </c>
      <c r="LG668">
        <f t="shared" si="634"/>
        <v>5776</v>
      </c>
      <c r="LP668">
        <f t="shared" si="635"/>
        <v>0</v>
      </c>
      <c r="LY668">
        <f t="shared" si="636"/>
        <v>0</v>
      </c>
      <c r="MH668">
        <f t="shared" si="637"/>
        <v>0</v>
      </c>
      <c r="MQ668">
        <f t="shared" si="638"/>
        <v>0</v>
      </c>
      <c r="MZ668">
        <f t="shared" si="639"/>
        <v>0</v>
      </c>
      <c r="NI668">
        <f t="shared" si="640"/>
        <v>0</v>
      </c>
      <c r="NR668">
        <f t="shared" si="641"/>
        <v>0</v>
      </c>
      <c r="OA668">
        <f t="shared" si="642"/>
        <v>0</v>
      </c>
      <c r="OF668">
        <v>666</v>
      </c>
      <c r="OG668">
        <f>148-(136)</f>
        <v>12</v>
      </c>
      <c r="OH668">
        <f t="shared" si="655"/>
        <v>0.85457467720263791</v>
      </c>
      <c r="OI668">
        <f t="shared" si="656"/>
        <v>0</v>
      </c>
      <c r="OJ668">
        <f t="shared" si="643"/>
        <v>144</v>
      </c>
      <c r="OO668">
        <v>666</v>
      </c>
      <c r="OP668">
        <v>0</v>
      </c>
      <c r="OQ668">
        <f t="shared" si="657"/>
        <v>0.88283567887229242</v>
      </c>
      <c r="OR668">
        <f t="shared" si="658"/>
        <v>0</v>
      </c>
      <c r="OS668">
        <f t="shared" si="644"/>
        <v>0</v>
      </c>
      <c r="PB668">
        <f t="shared" si="645"/>
        <v>0</v>
      </c>
      <c r="PK668">
        <f t="shared" si="646"/>
        <v>0</v>
      </c>
      <c r="QC668">
        <f t="shared" si="647"/>
        <v>0</v>
      </c>
      <c r="QL668">
        <f t="shared" si="648"/>
        <v>0</v>
      </c>
    </row>
    <row r="669" spans="235:454" x14ac:dyDescent="0.25">
      <c r="IA669">
        <v>667</v>
      </c>
      <c r="IB669">
        <v>240</v>
      </c>
      <c r="IC669">
        <f t="shared" si="649"/>
        <v>1.0230875792678127</v>
      </c>
      <c r="ID669">
        <f t="shared" si="650"/>
        <v>276.85651620144796</v>
      </c>
      <c r="IE669">
        <f t="shared" si="632"/>
        <v>1358.4027865075959</v>
      </c>
      <c r="IJ669">
        <v>667</v>
      </c>
      <c r="IK669">
        <v>-12.100000000000009</v>
      </c>
      <c r="IL669">
        <f t="shared" si="651"/>
        <v>0.92911488559016298</v>
      </c>
      <c r="IM669">
        <f t="shared" si="652"/>
        <v>0</v>
      </c>
      <c r="IN669">
        <f t="shared" si="633"/>
        <v>146.4100000000002</v>
      </c>
      <c r="LC669">
        <v>667</v>
      </c>
      <c r="LD669">
        <v>33</v>
      </c>
      <c r="LE669">
        <f t="shared" si="653"/>
        <v>0.71401412702944356</v>
      </c>
      <c r="LF669">
        <f t="shared" si="654"/>
        <v>0</v>
      </c>
      <c r="LG669">
        <f t="shared" si="634"/>
        <v>1089</v>
      </c>
      <c r="LP669">
        <f t="shared" si="635"/>
        <v>0</v>
      </c>
      <c r="LY669">
        <f t="shared" si="636"/>
        <v>0</v>
      </c>
      <c r="MH669">
        <f t="shared" si="637"/>
        <v>0</v>
      </c>
      <c r="MQ669">
        <f t="shared" si="638"/>
        <v>0</v>
      </c>
      <c r="MZ669">
        <f t="shared" si="639"/>
        <v>0</v>
      </c>
      <c r="NI669">
        <f t="shared" si="640"/>
        <v>0</v>
      </c>
      <c r="NR669">
        <f t="shared" si="641"/>
        <v>0</v>
      </c>
      <c r="OA669">
        <f t="shared" si="642"/>
        <v>0</v>
      </c>
      <c r="OF669">
        <v>667</v>
      </c>
      <c r="OG669">
        <f>132-(136)</f>
        <v>-4</v>
      </c>
      <c r="OH669">
        <f t="shared" si="655"/>
        <v>0.85585782236360286</v>
      </c>
      <c r="OI669">
        <f t="shared" si="656"/>
        <v>0</v>
      </c>
      <c r="OJ669">
        <f t="shared" si="643"/>
        <v>16</v>
      </c>
      <c r="OO669">
        <v>667</v>
      </c>
      <c r="OP669">
        <v>0</v>
      </c>
      <c r="OQ669">
        <f t="shared" si="657"/>
        <v>0.88416125796969836</v>
      </c>
      <c r="OR669">
        <f t="shared" si="658"/>
        <v>0</v>
      </c>
      <c r="OS669">
        <f t="shared" si="644"/>
        <v>0</v>
      </c>
      <c r="PB669">
        <f t="shared" si="645"/>
        <v>0</v>
      </c>
      <c r="PK669">
        <f t="shared" si="646"/>
        <v>0</v>
      </c>
      <c r="QC669">
        <f t="shared" si="647"/>
        <v>0</v>
      </c>
      <c r="QL669">
        <f t="shared" si="648"/>
        <v>0</v>
      </c>
    </row>
    <row r="670" spans="235:454" x14ac:dyDescent="0.25">
      <c r="IA670">
        <v>668</v>
      </c>
      <c r="IB670">
        <v>247</v>
      </c>
      <c r="IC670">
        <f t="shared" si="649"/>
        <v>1.024621443704496</v>
      </c>
      <c r="ID670">
        <f t="shared" si="650"/>
        <v>295.24997180540959</v>
      </c>
      <c r="IE670">
        <f t="shared" si="632"/>
        <v>2328.05977922282</v>
      </c>
      <c r="IJ670">
        <v>668</v>
      </c>
      <c r="IK670">
        <v>-8.1000000000000085</v>
      </c>
      <c r="IL670">
        <f t="shared" si="651"/>
        <v>0.93050786143062802</v>
      </c>
      <c r="IM670">
        <f t="shared" si="652"/>
        <v>0</v>
      </c>
      <c r="IN670">
        <f t="shared" si="633"/>
        <v>65.610000000000142</v>
      </c>
      <c r="LC670">
        <v>668</v>
      </c>
      <c r="LD670">
        <v>13</v>
      </c>
      <c r="LE670">
        <f t="shared" si="653"/>
        <v>0.71508461297701387</v>
      </c>
      <c r="LF670">
        <f t="shared" si="654"/>
        <v>0</v>
      </c>
      <c r="LG670">
        <f t="shared" si="634"/>
        <v>169</v>
      </c>
      <c r="LP670">
        <f t="shared" si="635"/>
        <v>0</v>
      </c>
      <c r="LY670">
        <f t="shared" si="636"/>
        <v>0</v>
      </c>
      <c r="MH670">
        <f t="shared" si="637"/>
        <v>0</v>
      </c>
      <c r="MQ670">
        <f t="shared" si="638"/>
        <v>0</v>
      </c>
      <c r="MZ670">
        <f t="shared" si="639"/>
        <v>0</v>
      </c>
      <c r="NI670">
        <f t="shared" si="640"/>
        <v>0</v>
      </c>
      <c r="NR670">
        <f t="shared" si="641"/>
        <v>0</v>
      </c>
      <c r="OA670">
        <f t="shared" si="642"/>
        <v>0</v>
      </c>
      <c r="OF670">
        <v>668</v>
      </c>
      <c r="OG670">
        <f>124-(136)</f>
        <v>-12</v>
      </c>
      <c r="OH670">
        <f t="shared" si="655"/>
        <v>0.85714096752456781</v>
      </c>
      <c r="OI670">
        <f t="shared" si="656"/>
        <v>0</v>
      </c>
      <c r="OJ670">
        <f t="shared" si="643"/>
        <v>144</v>
      </c>
      <c r="OO670">
        <v>668</v>
      </c>
      <c r="OP670">
        <v>0</v>
      </c>
      <c r="OQ670">
        <f t="shared" si="657"/>
        <v>0.88548683706710418</v>
      </c>
      <c r="OR670">
        <f t="shared" si="658"/>
        <v>0</v>
      </c>
      <c r="OS670">
        <f t="shared" si="644"/>
        <v>0</v>
      </c>
      <c r="PB670">
        <f t="shared" si="645"/>
        <v>0</v>
      </c>
      <c r="PK670">
        <f t="shared" si="646"/>
        <v>0</v>
      </c>
      <c r="QC670">
        <f t="shared" si="647"/>
        <v>0</v>
      </c>
      <c r="QL670">
        <f t="shared" si="648"/>
        <v>0</v>
      </c>
    </row>
    <row r="671" spans="235:454" x14ac:dyDescent="0.25">
      <c r="IA671">
        <v>669</v>
      </c>
      <c r="IB671">
        <v>243</v>
      </c>
      <c r="IC671">
        <f t="shared" si="649"/>
        <v>1.0261553081411794</v>
      </c>
      <c r="ID671">
        <f t="shared" si="650"/>
        <v>313.64342740937116</v>
      </c>
      <c r="IE671">
        <f t="shared" si="632"/>
        <v>4990.4938361430923</v>
      </c>
      <c r="IJ671">
        <v>669</v>
      </c>
      <c r="IK671">
        <v>-12.100000000000009</v>
      </c>
      <c r="IL671">
        <f t="shared" si="651"/>
        <v>0.93190083727109296</v>
      </c>
      <c r="IM671">
        <f t="shared" si="652"/>
        <v>0</v>
      </c>
      <c r="IN671">
        <f t="shared" si="633"/>
        <v>146.4100000000002</v>
      </c>
      <c r="LC671">
        <v>669</v>
      </c>
      <c r="LD671">
        <v>53</v>
      </c>
      <c r="LE671">
        <f t="shared" si="653"/>
        <v>0.71615509892458429</v>
      </c>
      <c r="LF671">
        <f t="shared" si="654"/>
        <v>0</v>
      </c>
      <c r="LG671">
        <f t="shared" si="634"/>
        <v>2809</v>
      </c>
      <c r="LP671">
        <f t="shared" si="635"/>
        <v>0</v>
      </c>
      <c r="LY671">
        <f t="shared" si="636"/>
        <v>0</v>
      </c>
      <c r="MH671">
        <f t="shared" si="637"/>
        <v>0</v>
      </c>
      <c r="MQ671">
        <f t="shared" si="638"/>
        <v>0</v>
      </c>
      <c r="MZ671">
        <f t="shared" si="639"/>
        <v>0</v>
      </c>
      <c r="NI671">
        <f t="shared" si="640"/>
        <v>0</v>
      </c>
      <c r="NR671">
        <f t="shared" si="641"/>
        <v>0</v>
      </c>
      <c r="OA671">
        <f t="shared" si="642"/>
        <v>0</v>
      </c>
      <c r="OF671">
        <v>669</v>
      </c>
      <c r="OG671">
        <f>144-(136)</f>
        <v>8</v>
      </c>
      <c r="OH671">
        <f t="shared" si="655"/>
        <v>0.85842411268553265</v>
      </c>
      <c r="OI671">
        <f t="shared" si="656"/>
        <v>0</v>
      </c>
      <c r="OJ671">
        <f t="shared" si="643"/>
        <v>64</v>
      </c>
      <c r="OO671">
        <v>669</v>
      </c>
      <c r="OP671">
        <v>0</v>
      </c>
      <c r="OQ671">
        <f t="shared" si="657"/>
        <v>0.88681241616451001</v>
      </c>
      <c r="OR671">
        <f t="shared" si="658"/>
        <v>0</v>
      </c>
      <c r="OS671">
        <f t="shared" si="644"/>
        <v>0</v>
      </c>
      <c r="PB671">
        <f t="shared" si="645"/>
        <v>0</v>
      </c>
      <c r="PK671">
        <f t="shared" si="646"/>
        <v>0</v>
      </c>
      <c r="QC671">
        <f t="shared" si="647"/>
        <v>0</v>
      </c>
      <c r="QL671">
        <f t="shared" si="648"/>
        <v>0</v>
      </c>
    </row>
    <row r="672" spans="235:454" x14ac:dyDescent="0.25">
      <c r="IA672">
        <v>670</v>
      </c>
      <c r="IB672">
        <v>267</v>
      </c>
      <c r="IC672">
        <f t="shared" si="649"/>
        <v>1.0276891725778627</v>
      </c>
      <c r="ID672">
        <f t="shared" si="650"/>
        <v>332.03688301333278</v>
      </c>
      <c r="IE672">
        <f t="shared" si="632"/>
        <v>4229.7961520899344</v>
      </c>
      <c r="IJ672">
        <v>670</v>
      </c>
      <c r="IK672">
        <v>-4.1000000000000085</v>
      </c>
      <c r="IL672">
        <f t="shared" si="651"/>
        <v>0.93329381311155801</v>
      </c>
      <c r="IM672">
        <f t="shared" si="652"/>
        <v>0</v>
      </c>
      <c r="IN672">
        <f t="shared" si="633"/>
        <v>16.81000000000007</v>
      </c>
      <c r="LC672">
        <v>670</v>
      </c>
      <c r="LD672">
        <v>16</v>
      </c>
      <c r="LE672">
        <f t="shared" si="653"/>
        <v>0.71722558487215471</v>
      </c>
      <c r="LF672">
        <f t="shared" si="654"/>
        <v>0</v>
      </c>
      <c r="LG672">
        <f t="shared" si="634"/>
        <v>256</v>
      </c>
      <c r="LP672">
        <f t="shared" si="635"/>
        <v>0</v>
      </c>
      <c r="LY672">
        <f t="shared" si="636"/>
        <v>0</v>
      </c>
      <c r="MH672">
        <f t="shared" si="637"/>
        <v>0</v>
      </c>
      <c r="MQ672">
        <f t="shared" si="638"/>
        <v>0</v>
      </c>
      <c r="MZ672">
        <f t="shared" si="639"/>
        <v>0</v>
      </c>
      <c r="NI672">
        <f t="shared" si="640"/>
        <v>0</v>
      </c>
      <c r="NR672">
        <f t="shared" si="641"/>
        <v>0</v>
      </c>
      <c r="OA672">
        <f t="shared" si="642"/>
        <v>0</v>
      </c>
      <c r="OF672">
        <v>670</v>
      </c>
      <c r="OG672">
        <f>136-(136)</f>
        <v>0</v>
      </c>
      <c r="OH672">
        <f t="shared" si="655"/>
        <v>0.8597072578464976</v>
      </c>
      <c r="OI672">
        <f t="shared" si="656"/>
        <v>0</v>
      </c>
      <c r="OJ672">
        <f t="shared" si="643"/>
        <v>0</v>
      </c>
      <c r="OO672">
        <v>670</v>
      </c>
      <c r="OP672">
        <v>0</v>
      </c>
      <c r="OQ672">
        <f t="shared" si="657"/>
        <v>0.88813799526191584</v>
      </c>
      <c r="OR672">
        <f t="shared" si="658"/>
        <v>0</v>
      </c>
      <c r="OS672">
        <f t="shared" si="644"/>
        <v>0</v>
      </c>
      <c r="PB672">
        <f t="shared" si="645"/>
        <v>0</v>
      </c>
      <c r="PK672">
        <f t="shared" si="646"/>
        <v>0</v>
      </c>
      <c r="QC672">
        <f t="shared" si="647"/>
        <v>0</v>
      </c>
      <c r="QL672">
        <f t="shared" si="648"/>
        <v>0</v>
      </c>
    </row>
    <row r="673" spans="235:454" x14ac:dyDescent="0.25">
      <c r="IA673">
        <v>671</v>
      </c>
      <c r="IB673">
        <v>270</v>
      </c>
      <c r="IC673">
        <f t="shared" si="649"/>
        <v>1.0292230370145461</v>
      </c>
      <c r="ID673">
        <f t="shared" si="650"/>
        <v>350.43033861729435</v>
      </c>
      <c r="IE673">
        <f t="shared" si="632"/>
        <v>6469.0393700926315</v>
      </c>
      <c r="IJ673">
        <v>671</v>
      </c>
      <c r="IK673">
        <v>20</v>
      </c>
      <c r="IL673">
        <f t="shared" si="651"/>
        <v>0.93468678895202306</v>
      </c>
      <c r="IM673">
        <f t="shared" si="652"/>
        <v>0</v>
      </c>
      <c r="IN673">
        <f t="shared" si="633"/>
        <v>400</v>
      </c>
      <c r="LC673">
        <v>671</v>
      </c>
      <c r="LD673">
        <v>16</v>
      </c>
      <c r="LE673">
        <f t="shared" si="653"/>
        <v>0.71829607081972502</v>
      </c>
      <c r="LF673">
        <f t="shared" si="654"/>
        <v>0</v>
      </c>
      <c r="LG673">
        <f t="shared" si="634"/>
        <v>256</v>
      </c>
      <c r="LP673">
        <f t="shared" si="635"/>
        <v>0</v>
      </c>
      <c r="LY673">
        <f t="shared" si="636"/>
        <v>0</v>
      </c>
      <c r="MH673">
        <f t="shared" si="637"/>
        <v>0</v>
      </c>
      <c r="MQ673">
        <f t="shared" si="638"/>
        <v>0</v>
      </c>
      <c r="MZ673">
        <f t="shared" si="639"/>
        <v>0</v>
      </c>
      <c r="NI673">
        <f t="shared" si="640"/>
        <v>0</v>
      </c>
      <c r="NR673">
        <f t="shared" si="641"/>
        <v>0</v>
      </c>
      <c r="OA673">
        <f t="shared" si="642"/>
        <v>0</v>
      </c>
      <c r="OF673">
        <v>671</v>
      </c>
      <c r="OG673">
        <f>120-(136)</f>
        <v>-16</v>
      </c>
      <c r="OH673">
        <f t="shared" si="655"/>
        <v>0.86099040300746255</v>
      </c>
      <c r="OI673">
        <f t="shared" si="656"/>
        <v>0</v>
      </c>
      <c r="OJ673">
        <f t="shared" si="643"/>
        <v>256</v>
      </c>
      <c r="OO673">
        <v>671</v>
      </c>
      <c r="OP673">
        <v>0</v>
      </c>
      <c r="OQ673">
        <f t="shared" si="657"/>
        <v>0.88946357435932166</v>
      </c>
      <c r="OR673">
        <f t="shared" si="658"/>
        <v>0</v>
      </c>
      <c r="OS673">
        <f t="shared" si="644"/>
        <v>0</v>
      </c>
      <c r="PB673">
        <f t="shared" si="645"/>
        <v>0</v>
      </c>
      <c r="PK673">
        <f t="shared" si="646"/>
        <v>0</v>
      </c>
      <c r="QC673">
        <f t="shared" si="647"/>
        <v>0</v>
      </c>
      <c r="QL673">
        <f t="shared" si="648"/>
        <v>0</v>
      </c>
    </row>
    <row r="674" spans="235:454" x14ac:dyDescent="0.25">
      <c r="IA674">
        <v>672</v>
      </c>
      <c r="IB674">
        <v>280</v>
      </c>
      <c r="IC674">
        <f t="shared" si="649"/>
        <v>1.0307569014512294</v>
      </c>
      <c r="ID674">
        <f t="shared" si="650"/>
        <v>368.82379422125598</v>
      </c>
      <c r="IE674">
        <f t="shared" si="632"/>
        <v>7889.6664198600274</v>
      </c>
      <c r="IJ674">
        <v>672</v>
      </c>
      <c r="IK674">
        <v>199.8</v>
      </c>
      <c r="IL674">
        <f t="shared" si="651"/>
        <v>0.936079764792488</v>
      </c>
      <c r="IM674">
        <f t="shared" si="652"/>
        <v>0</v>
      </c>
      <c r="IN674">
        <f t="shared" si="633"/>
        <v>39920.040000000008</v>
      </c>
      <c r="LC674">
        <v>672</v>
      </c>
      <c r="LD674">
        <v>28</v>
      </c>
      <c r="LE674">
        <f t="shared" si="653"/>
        <v>0.71936655676729544</v>
      </c>
      <c r="LF674">
        <f t="shared" si="654"/>
        <v>0</v>
      </c>
      <c r="LG674">
        <f t="shared" si="634"/>
        <v>784</v>
      </c>
      <c r="LP674">
        <f t="shared" si="635"/>
        <v>0</v>
      </c>
      <c r="LY674">
        <f t="shared" si="636"/>
        <v>0</v>
      </c>
      <c r="MH674">
        <f t="shared" si="637"/>
        <v>0</v>
      </c>
      <c r="MQ674">
        <f t="shared" si="638"/>
        <v>0</v>
      </c>
      <c r="MZ674">
        <f t="shared" si="639"/>
        <v>0</v>
      </c>
      <c r="NI674">
        <f t="shared" si="640"/>
        <v>0</v>
      </c>
      <c r="NR674">
        <f t="shared" si="641"/>
        <v>0</v>
      </c>
      <c r="OA674">
        <f t="shared" si="642"/>
        <v>0</v>
      </c>
      <c r="OF674">
        <v>672</v>
      </c>
      <c r="OG674">
        <f>128-(136)</f>
        <v>-8</v>
      </c>
      <c r="OH674">
        <f t="shared" si="655"/>
        <v>0.86227354816842749</v>
      </c>
      <c r="OI674">
        <f t="shared" si="656"/>
        <v>0</v>
      </c>
      <c r="OJ674">
        <f t="shared" si="643"/>
        <v>64</v>
      </c>
      <c r="OO674">
        <v>672</v>
      </c>
      <c r="OP674">
        <v>0</v>
      </c>
      <c r="OQ674">
        <f t="shared" si="657"/>
        <v>0.89078915345672749</v>
      </c>
      <c r="OR674">
        <f t="shared" si="658"/>
        <v>0</v>
      </c>
      <c r="OS674">
        <f t="shared" si="644"/>
        <v>0</v>
      </c>
      <c r="PB674">
        <f t="shared" si="645"/>
        <v>0</v>
      </c>
      <c r="PK674">
        <f t="shared" si="646"/>
        <v>0</v>
      </c>
      <c r="QC674">
        <f t="shared" si="647"/>
        <v>0</v>
      </c>
      <c r="QL674">
        <f t="shared" si="648"/>
        <v>0</v>
      </c>
    </row>
    <row r="675" spans="235:454" x14ac:dyDescent="0.25">
      <c r="IA675">
        <v>673</v>
      </c>
      <c r="IB675">
        <v>284</v>
      </c>
      <c r="IC675">
        <f t="shared" si="649"/>
        <v>1.032290765887913</v>
      </c>
      <c r="ID675">
        <f t="shared" si="650"/>
        <v>387.21724982521755</v>
      </c>
      <c r="IE675">
        <f t="shared" si="632"/>
        <v>10653.800661481373</v>
      </c>
      <c r="IJ675">
        <v>673</v>
      </c>
      <c r="IK675">
        <v>-8.1000000000000085</v>
      </c>
      <c r="IL675">
        <f t="shared" si="651"/>
        <v>0.93747274063295305</v>
      </c>
      <c r="IM675">
        <f t="shared" si="652"/>
        <v>0</v>
      </c>
      <c r="IN675">
        <f t="shared" si="633"/>
        <v>65.610000000000142</v>
      </c>
      <c r="LC675">
        <v>673</v>
      </c>
      <c r="LD675">
        <v>16</v>
      </c>
      <c r="LE675">
        <f t="shared" si="653"/>
        <v>0.72043704271486586</v>
      </c>
      <c r="LF675">
        <f t="shared" si="654"/>
        <v>0</v>
      </c>
      <c r="LG675">
        <f t="shared" si="634"/>
        <v>256</v>
      </c>
      <c r="LP675">
        <f t="shared" si="635"/>
        <v>0</v>
      </c>
      <c r="LY675">
        <f t="shared" si="636"/>
        <v>0</v>
      </c>
      <c r="MH675">
        <f t="shared" si="637"/>
        <v>0</v>
      </c>
      <c r="MQ675">
        <f t="shared" si="638"/>
        <v>0</v>
      </c>
      <c r="MZ675">
        <f t="shared" si="639"/>
        <v>0</v>
      </c>
      <c r="NI675">
        <f t="shared" si="640"/>
        <v>0</v>
      </c>
      <c r="NR675">
        <f t="shared" si="641"/>
        <v>0</v>
      </c>
      <c r="OA675">
        <f t="shared" si="642"/>
        <v>0</v>
      </c>
      <c r="OF675">
        <v>673</v>
      </c>
      <c r="OG675">
        <f>124-(136)</f>
        <v>-12</v>
      </c>
      <c r="OH675">
        <f t="shared" si="655"/>
        <v>0.86355669332939233</v>
      </c>
      <c r="OI675">
        <f t="shared" si="656"/>
        <v>0</v>
      </c>
      <c r="OJ675">
        <f t="shared" si="643"/>
        <v>144</v>
      </c>
      <c r="OO675">
        <v>673</v>
      </c>
      <c r="OP675">
        <v>0</v>
      </c>
      <c r="OQ675">
        <f t="shared" si="657"/>
        <v>0.89211473255413343</v>
      </c>
      <c r="OR675">
        <f t="shared" si="658"/>
        <v>0</v>
      </c>
      <c r="OS675">
        <f t="shared" si="644"/>
        <v>0</v>
      </c>
      <c r="PB675">
        <f t="shared" si="645"/>
        <v>0</v>
      </c>
      <c r="PK675">
        <f t="shared" si="646"/>
        <v>0</v>
      </c>
      <c r="QC675">
        <f t="shared" si="647"/>
        <v>0</v>
      </c>
      <c r="QL675">
        <f t="shared" si="648"/>
        <v>0</v>
      </c>
    </row>
    <row r="676" spans="235:454" x14ac:dyDescent="0.25">
      <c r="IA676">
        <v>674</v>
      </c>
      <c r="IB676">
        <v>287</v>
      </c>
      <c r="IC676">
        <f t="shared" si="649"/>
        <v>1.0338246303245964</v>
      </c>
      <c r="ID676">
        <f t="shared" si="650"/>
        <v>405.61070542917918</v>
      </c>
      <c r="IE676">
        <f t="shared" si="632"/>
        <v>14068.499442407514</v>
      </c>
      <c r="IJ676">
        <v>674</v>
      </c>
      <c r="IK676">
        <v>0</v>
      </c>
      <c r="IL676">
        <f t="shared" si="651"/>
        <v>0.9388657164734181</v>
      </c>
      <c r="IM676">
        <f t="shared" si="652"/>
        <v>0</v>
      </c>
      <c r="IN676">
        <f t="shared" si="633"/>
        <v>0</v>
      </c>
      <c r="LC676">
        <v>674</v>
      </c>
      <c r="LD676">
        <v>24</v>
      </c>
      <c r="LE676">
        <f t="shared" si="653"/>
        <v>0.72150752866243617</v>
      </c>
      <c r="LF676">
        <f t="shared" si="654"/>
        <v>0</v>
      </c>
      <c r="LG676">
        <f t="shared" si="634"/>
        <v>576</v>
      </c>
      <c r="LP676">
        <f t="shared" si="635"/>
        <v>0</v>
      </c>
      <c r="LY676">
        <f t="shared" si="636"/>
        <v>0</v>
      </c>
      <c r="MH676">
        <f t="shared" si="637"/>
        <v>0</v>
      </c>
      <c r="MQ676">
        <f t="shared" si="638"/>
        <v>0</v>
      </c>
      <c r="MZ676">
        <f t="shared" si="639"/>
        <v>0</v>
      </c>
      <c r="NI676">
        <f t="shared" si="640"/>
        <v>0</v>
      </c>
      <c r="NR676">
        <f t="shared" si="641"/>
        <v>0</v>
      </c>
      <c r="OA676">
        <f t="shared" si="642"/>
        <v>0</v>
      </c>
      <c r="OF676">
        <v>674</v>
      </c>
      <c r="OG676">
        <f>140-(136)</f>
        <v>4</v>
      </c>
      <c r="OH676">
        <f t="shared" si="655"/>
        <v>0.86483983849035728</v>
      </c>
      <c r="OI676">
        <f t="shared" si="656"/>
        <v>0</v>
      </c>
      <c r="OJ676">
        <f t="shared" si="643"/>
        <v>16</v>
      </c>
      <c r="OO676">
        <v>674</v>
      </c>
      <c r="OP676">
        <v>0</v>
      </c>
      <c r="OQ676">
        <f t="shared" si="657"/>
        <v>0.89344031165153925</v>
      </c>
      <c r="OR676">
        <f t="shared" si="658"/>
        <v>0</v>
      </c>
      <c r="OS676">
        <f t="shared" si="644"/>
        <v>0</v>
      </c>
      <c r="PB676">
        <f t="shared" si="645"/>
        <v>0</v>
      </c>
      <c r="PK676">
        <f t="shared" si="646"/>
        <v>0</v>
      </c>
      <c r="QC676">
        <f t="shared" si="647"/>
        <v>0</v>
      </c>
      <c r="QL676">
        <f t="shared" si="648"/>
        <v>0</v>
      </c>
    </row>
    <row r="677" spans="235:454" x14ac:dyDescent="0.25">
      <c r="IA677">
        <v>675</v>
      </c>
      <c r="IB677">
        <v>294</v>
      </c>
      <c r="IC677">
        <f t="shared" si="649"/>
        <v>1.0353584947612797</v>
      </c>
      <c r="ID677">
        <f t="shared" si="650"/>
        <v>424.00416103314075</v>
      </c>
      <c r="IE677">
        <f t="shared" si="632"/>
        <v>16901.081885930791</v>
      </c>
      <c r="IJ677">
        <v>675</v>
      </c>
      <c r="IK677">
        <v>-4.1000000000000085</v>
      </c>
      <c r="IL677">
        <f t="shared" si="651"/>
        <v>0.94025869231388304</v>
      </c>
      <c r="IM677">
        <f t="shared" si="652"/>
        <v>0</v>
      </c>
      <c r="IN677">
        <f t="shared" si="633"/>
        <v>16.81000000000007</v>
      </c>
      <c r="LC677">
        <v>675</v>
      </c>
      <c r="LD677">
        <v>108</v>
      </c>
      <c r="LE677">
        <f t="shared" si="653"/>
        <v>0.72257801461000659</v>
      </c>
      <c r="LF677">
        <f t="shared" si="654"/>
        <v>0</v>
      </c>
      <c r="LG677">
        <f t="shared" si="634"/>
        <v>11664</v>
      </c>
      <c r="LP677">
        <f t="shared" si="635"/>
        <v>0</v>
      </c>
      <c r="LY677">
        <f t="shared" si="636"/>
        <v>0</v>
      </c>
      <c r="MH677">
        <f t="shared" si="637"/>
        <v>0</v>
      </c>
      <c r="MQ677">
        <f t="shared" si="638"/>
        <v>0</v>
      </c>
      <c r="MZ677">
        <f t="shared" si="639"/>
        <v>0</v>
      </c>
      <c r="NI677">
        <f t="shared" si="640"/>
        <v>0</v>
      </c>
      <c r="NR677">
        <f t="shared" si="641"/>
        <v>0</v>
      </c>
      <c r="OA677">
        <f t="shared" si="642"/>
        <v>0</v>
      </c>
      <c r="OF677">
        <v>675</v>
      </c>
      <c r="OG677">
        <f>144-(136)</f>
        <v>8</v>
      </c>
      <c r="OH677">
        <f t="shared" si="655"/>
        <v>0.86612298365132223</v>
      </c>
      <c r="OI677">
        <f t="shared" si="656"/>
        <v>0</v>
      </c>
      <c r="OJ677">
        <f t="shared" si="643"/>
        <v>64</v>
      </c>
      <c r="OO677">
        <v>675</v>
      </c>
      <c r="OP677">
        <v>0</v>
      </c>
      <c r="OQ677">
        <f t="shared" si="657"/>
        <v>0.89476589074894508</v>
      </c>
      <c r="OR677">
        <f t="shared" si="658"/>
        <v>0</v>
      </c>
      <c r="OS677">
        <f t="shared" si="644"/>
        <v>0</v>
      </c>
      <c r="PB677">
        <f t="shared" si="645"/>
        <v>0</v>
      </c>
      <c r="PK677">
        <f t="shared" si="646"/>
        <v>0</v>
      </c>
      <c r="QC677">
        <f t="shared" si="647"/>
        <v>0</v>
      </c>
      <c r="QL677">
        <f t="shared" si="648"/>
        <v>0</v>
      </c>
    </row>
    <row r="678" spans="235:454" x14ac:dyDescent="0.25">
      <c r="IA678">
        <v>676</v>
      </c>
      <c r="IB678">
        <v>367</v>
      </c>
      <c r="IC678">
        <f t="shared" si="649"/>
        <v>1.0368923591979631</v>
      </c>
      <c r="ID678">
        <f t="shared" si="650"/>
        <v>442.39761663710232</v>
      </c>
      <c r="IE678">
        <f t="shared" si="632"/>
        <v>5684.8005945554478</v>
      </c>
      <c r="IJ678">
        <v>676</v>
      </c>
      <c r="IK678">
        <v>-4.1000000000000085</v>
      </c>
      <c r="IL678">
        <f t="shared" si="651"/>
        <v>0.94165166815434809</v>
      </c>
      <c r="IM678">
        <f t="shared" si="652"/>
        <v>0</v>
      </c>
      <c r="IN678">
        <f t="shared" si="633"/>
        <v>16.81000000000007</v>
      </c>
      <c r="LC678">
        <v>676</v>
      </c>
      <c r="LD678">
        <v>28</v>
      </c>
      <c r="LE678">
        <f t="shared" si="653"/>
        <v>0.7236485005575769</v>
      </c>
      <c r="LF678">
        <f t="shared" si="654"/>
        <v>0</v>
      </c>
      <c r="LG678">
        <f t="shared" si="634"/>
        <v>784</v>
      </c>
      <c r="LP678">
        <f t="shared" si="635"/>
        <v>0</v>
      </c>
      <c r="LY678">
        <f t="shared" si="636"/>
        <v>0</v>
      </c>
      <c r="MH678">
        <f t="shared" si="637"/>
        <v>0</v>
      </c>
      <c r="MQ678">
        <f t="shared" si="638"/>
        <v>0</v>
      </c>
      <c r="MZ678">
        <f t="shared" si="639"/>
        <v>0</v>
      </c>
      <c r="NI678">
        <f t="shared" si="640"/>
        <v>0</v>
      </c>
      <c r="NR678">
        <f t="shared" si="641"/>
        <v>0</v>
      </c>
      <c r="OA678">
        <f t="shared" si="642"/>
        <v>0</v>
      </c>
      <c r="OF678">
        <v>676</v>
      </c>
      <c r="OG678">
        <f>128-(136)</f>
        <v>-8</v>
      </c>
      <c r="OH678">
        <f t="shared" si="655"/>
        <v>0.86740612881228718</v>
      </c>
      <c r="OI678">
        <f t="shared" si="656"/>
        <v>0</v>
      </c>
      <c r="OJ678">
        <f t="shared" si="643"/>
        <v>64</v>
      </c>
      <c r="OO678">
        <v>676</v>
      </c>
      <c r="OP678">
        <v>0</v>
      </c>
      <c r="OQ678">
        <f t="shared" si="657"/>
        <v>0.89609146984635091</v>
      </c>
      <c r="OR678">
        <f t="shared" si="658"/>
        <v>0</v>
      </c>
      <c r="OS678">
        <f t="shared" si="644"/>
        <v>0</v>
      </c>
      <c r="PB678">
        <f t="shared" si="645"/>
        <v>0</v>
      </c>
      <c r="PK678">
        <f t="shared" si="646"/>
        <v>0</v>
      </c>
      <c r="QC678">
        <f t="shared" si="647"/>
        <v>0</v>
      </c>
      <c r="QL678">
        <f t="shared" si="648"/>
        <v>0</v>
      </c>
    </row>
    <row r="679" spans="235:454" x14ac:dyDescent="0.25">
      <c r="IA679">
        <v>677</v>
      </c>
      <c r="IB679">
        <v>300</v>
      </c>
      <c r="IC679">
        <f t="shared" si="649"/>
        <v>1.0384262236346464</v>
      </c>
      <c r="ID679">
        <f t="shared" si="650"/>
        <v>460.79107224106394</v>
      </c>
      <c r="IE679">
        <f t="shared" si="632"/>
        <v>25853.768912431045</v>
      </c>
      <c r="IJ679">
        <v>677</v>
      </c>
      <c r="IK679">
        <v>-8.1000000000000085</v>
      </c>
      <c r="IL679">
        <f t="shared" si="651"/>
        <v>0.94304464399481314</v>
      </c>
      <c r="IM679">
        <f t="shared" si="652"/>
        <v>0</v>
      </c>
      <c r="IN679">
        <f t="shared" si="633"/>
        <v>65.610000000000142</v>
      </c>
      <c r="LC679">
        <v>677</v>
      </c>
      <c r="LD679">
        <v>21</v>
      </c>
      <c r="LE679">
        <f t="shared" si="653"/>
        <v>0.72471898650514732</v>
      </c>
      <c r="LF679">
        <f t="shared" si="654"/>
        <v>0</v>
      </c>
      <c r="LG679">
        <f t="shared" si="634"/>
        <v>441</v>
      </c>
      <c r="LP679">
        <f t="shared" si="635"/>
        <v>0</v>
      </c>
      <c r="LY679">
        <f t="shared" si="636"/>
        <v>0</v>
      </c>
      <c r="MH679">
        <f t="shared" si="637"/>
        <v>0</v>
      </c>
      <c r="MQ679">
        <f t="shared" si="638"/>
        <v>0</v>
      </c>
      <c r="MZ679">
        <f t="shared" si="639"/>
        <v>0</v>
      </c>
      <c r="NI679">
        <f t="shared" si="640"/>
        <v>0</v>
      </c>
      <c r="NR679">
        <f t="shared" si="641"/>
        <v>0</v>
      </c>
      <c r="OA679">
        <f t="shared" si="642"/>
        <v>0</v>
      </c>
      <c r="OF679">
        <v>677</v>
      </c>
      <c r="OG679">
        <f>164-(136)</f>
        <v>28</v>
      </c>
      <c r="OH679">
        <f t="shared" si="655"/>
        <v>0.86868927397325202</v>
      </c>
      <c r="OI679">
        <f t="shared" si="656"/>
        <v>0</v>
      </c>
      <c r="OJ679">
        <f t="shared" si="643"/>
        <v>784</v>
      </c>
      <c r="OO679">
        <v>677</v>
      </c>
      <c r="OP679">
        <v>0</v>
      </c>
      <c r="OQ679">
        <f t="shared" si="657"/>
        <v>0.89741704894375673</v>
      </c>
      <c r="OR679">
        <f t="shared" si="658"/>
        <v>0</v>
      </c>
      <c r="OS679">
        <f t="shared" si="644"/>
        <v>0</v>
      </c>
      <c r="PB679">
        <f t="shared" si="645"/>
        <v>0</v>
      </c>
      <c r="PK679">
        <f t="shared" si="646"/>
        <v>0</v>
      </c>
      <c r="QC679">
        <f t="shared" si="647"/>
        <v>0</v>
      </c>
      <c r="QL679">
        <f t="shared" si="648"/>
        <v>0</v>
      </c>
    </row>
    <row r="680" spans="235:454" x14ac:dyDescent="0.25">
      <c r="IA680">
        <v>678</v>
      </c>
      <c r="IB680">
        <v>314</v>
      </c>
      <c r="IC680">
        <f t="shared" si="649"/>
        <v>1.0399600880713298</v>
      </c>
      <c r="ID680">
        <f t="shared" si="650"/>
        <v>479.18452784502551</v>
      </c>
      <c r="IE680">
        <f t="shared" si="632"/>
        <v>27285.928239384008</v>
      </c>
      <c r="IJ680">
        <v>678</v>
      </c>
      <c r="IK680">
        <v>-8.1000000000000085</v>
      </c>
      <c r="IL680">
        <f t="shared" si="651"/>
        <v>0.94443761983527807</v>
      </c>
      <c r="IM680">
        <f t="shared" si="652"/>
        <v>0</v>
      </c>
      <c r="IN680">
        <f t="shared" si="633"/>
        <v>65.610000000000142</v>
      </c>
      <c r="LC680">
        <v>678</v>
      </c>
      <c r="LD680">
        <v>44</v>
      </c>
      <c r="LE680">
        <f t="shared" si="653"/>
        <v>0.72578947245271774</v>
      </c>
      <c r="LF680">
        <f t="shared" si="654"/>
        <v>0</v>
      </c>
      <c r="LG680">
        <f t="shared" si="634"/>
        <v>1936</v>
      </c>
      <c r="LP680">
        <f t="shared" si="635"/>
        <v>0</v>
      </c>
      <c r="LY680">
        <f t="shared" si="636"/>
        <v>0</v>
      </c>
      <c r="MH680">
        <f t="shared" si="637"/>
        <v>0</v>
      </c>
      <c r="MQ680">
        <f t="shared" si="638"/>
        <v>0</v>
      </c>
      <c r="MZ680">
        <f t="shared" si="639"/>
        <v>0</v>
      </c>
      <c r="NI680">
        <f t="shared" si="640"/>
        <v>0</v>
      </c>
      <c r="NR680">
        <f t="shared" si="641"/>
        <v>0</v>
      </c>
      <c r="OA680">
        <f t="shared" si="642"/>
        <v>0</v>
      </c>
      <c r="OF680">
        <v>678</v>
      </c>
      <c r="OG680">
        <f>124-(136)</f>
        <v>-12</v>
      </c>
      <c r="OH680">
        <f t="shared" si="655"/>
        <v>0.86997241913421697</v>
      </c>
      <c r="OI680">
        <f t="shared" si="656"/>
        <v>0</v>
      </c>
      <c r="OJ680">
        <f t="shared" si="643"/>
        <v>144</v>
      </c>
      <c r="OO680">
        <v>678</v>
      </c>
      <c r="OP680">
        <v>0</v>
      </c>
      <c r="OQ680">
        <f t="shared" si="657"/>
        <v>0.89874262804116256</v>
      </c>
      <c r="OR680">
        <f t="shared" si="658"/>
        <v>0</v>
      </c>
      <c r="OS680">
        <f t="shared" si="644"/>
        <v>0</v>
      </c>
      <c r="PB680">
        <f t="shared" si="645"/>
        <v>0</v>
      </c>
      <c r="PK680">
        <f t="shared" si="646"/>
        <v>0</v>
      </c>
      <c r="QC680">
        <f t="shared" si="647"/>
        <v>0</v>
      </c>
      <c r="QL680">
        <f t="shared" si="648"/>
        <v>0</v>
      </c>
    </row>
    <row r="681" spans="235:454" x14ac:dyDescent="0.25">
      <c r="IA681">
        <v>679</v>
      </c>
      <c r="IB681">
        <v>340</v>
      </c>
      <c r="IC681">
        <f t="shared" si="649"/>
        <v>1.0414939525080131</v>
      </c>
      <c r="ID681">
        <f t="shared" si="650"/>
        <v>497.57798344898714</v>
      </c>
      <c r="IE681">
        <f t="shared" si="632"/>
        <v>24830.820867849267</v>
      </c>
      <c r="IJ681">
        <v>679</v>
      </c>
      <c r="IK681">
        <v>35.799999999999997</v>
      </c>
      <c r="IL681">
        <f t="shared" si="651"/>
        <v>0.94583059567574312</v>
      </c>
      <c r="IM681">
        <f t="shared" si="652"/>
        <v>0</v>
      </c>
      <c r="IN681">
        <f t="shared" si="633"/>
        <v>1281.6399999999999</v>
      </c>
      <c r="LC681">
        <v>679</v>
      </c>
      <c r="LD681">
        <v>100</v>
      </c>
      <c r="LE681">
        <f t="shared" si="653"/>
        <v>0.72685995840028805</v>
      </c>
      <c r="LF681">
        <f t="shared" si="654"/>
        <v>0</v>
      </c>
      <c r="LG681">
        <f t="shared" si="634"/>
        <v>10000</v>
      </c>
      <c r="LP681">
        <f t="shared" si="635"/>
        <v>0</v>
      </c>
      <c r="LY681">
        <f t="shared" si="636"/>
        <v>0</v>
      </c>
      <c r="MH681">
        <f t="shared" si="637"/>
        <v>0</v>
      </c>
      <c r="MQ681">
        <f t="shared" si="638"/>
        <v>0</v>
      </c>
      <c r="MZ681">
        <f t="shared" si="639"/>
        <v>0</v>
      </c>
      <c r="NI681">
        <f t="shared" si="640"/>
        <v>0</v>
      </c>
      <c r="NR681">
        <f t="shared" si="641"/>
        <v>0</v>
      </c>
      <c r="OA681">
        <f t="shared" si="642"/>
        <v>0</v>
      </c>
      <c r="OF681">
        <v>679</v>
      </c>
      <c r="OG681">
        <f>124-(136)</f>
        <v>-12</v>
      </c>
      <c r="OH681">
        <f t="shared" si="655"/>
        <v>0.87125556429518192</v>
      </c>
      <c r="OI681">
        <f t="shared" si="656"/>
        <v>0</v>
      </c>
      <c r="OJ681">
        <f t="shared" si="643"/>
        <v>144</v>
      </c>
      <c r="OO681">
        <v>679</v>
      </c>
      <c r="OP681">
        <v>0</v>
      </c>
      <c r="OQ681">
        <f t="shared" si="657"/>
        <v>0.90006820713856839</v>
      </c>
      <c r="OR681">
        <f t="shared" si="658"/>
        <v>0</v>
      </c>
      <c r="OS681">
        <f t="shared" si="644"/>
        <v>0</v>
      </c>
      <c r="PB681">
        <f t="shared" si="645"/>
        <v>0</v>
      </c>
      <c r="PK681">
        <f t="shared" si="646"/>
        <v>0</v>
      </c>
      <c r="QC681">
        <f t="shared" si="647"/>
        <v>0</v>
      </c>
      <c r="QL681">
        <f t="shared" si="648"/>
        <v>0</v>
      </c>
    </row>
    <row r="682" spans="235:454" x14ac:dyDescent="0.25">
      <c r="IA682">
        <v>680</v>
      </c>
      <c r="IB682">
        <v>337</v>
      </c>
      <c r="IC682">
        <f t="shared" si="649"/>
        <v>1.0430278169446965</v>
      </c>
      <c r="ID682">
        <f t="shared" si="650"/>
        <v>515.97143905294877</v>
      </c>
      <c r="IE682">
        <f t="shared" si="632"/>
        <v>32030.775996683355</v>
      </c>
      <c r="IJ682">
        <v>680</v>
      </c>
      <c r="IK682">
        <v>-20.100000000000001</v>
      </c>
      <c r="IL682">
        <f t="shared" si="651"/>
        <v>0.94722357151620817</v>
      </c>
      <c r="IM682">
        <f t="shared" si="652"/>
        <v>0</v>
      </c>
      <c r="IN682">
        <f t="shared" si="633"/>
        <v>404.01000000000005</v>
      </c>
      <c r="LC682">
        <v>680</v>
      </c>
      <c r="LD682">
        <v>59</v>
      </c>
      <c r="LE682">
        <f t="shared" si="653"/>
        <v>0.72793044434785847</v>
      </c>
      <c r="LF682">
        <f t="shared" si="654"/>
        <v>0</v>
      </c>
      <c r="LG682">
        <f t="shared" si="634"/>
        <v>3481</v>
      </c>
      <c r="LP682">
        <f t="shared" si="635"/>
        <v>0</v>
      </c>
      <c r="LY682">
        <f t="shared" si="636"/>
        <v>0</v>
      </c>
      <c r="MH682">
        <f t="shared" si="637"/>
        <v>0</v>
      </c>
      <c r="MQ682">
        <f t="shared" si="638"/>
        <v>0</v>
      </c>
      <c r="MZ682">
        <f t="shared" si="639"/>
        <v>0</v>
      </c>
      <c r="NI682">
        <f t="shared" si="640"/>
        <v>0</v>
      </c>
      <c r="NR682">
        <f t="shared" si="641"/>
        <v>0</v>
      </c>
      <c r="OA682">
        <f t="shared" si="642"/>
        <v>0</v>
      </c>
      <c r="OF682">
        <v>680</v>
      </c>
      <c r="OG682">
        <f>124-(136)</f>
        <v>-12</v>
      </c>
      <c r="OH682">
        <f t="shared" si="655"/>
        <v>0.87253870945614687</v>
      </c>
      <c r="OI682">
        <f t="shared" si="656"/>
        <v>0</v>
      </c>
      <c r="OJ682">
        <f t="shared" si="643"/>
        <v>144</v>
      </c>
      <c r="OO682">
        <v>680</v>
      </c>
      <c r="OP682">
        <v>0</v>
      </c>
      <c r="OQ682">
        <f t="shared" si="657"/>
        <v>0.90139378623597433</v>
      </c>
      <c r="OR682">
        <f t="shared" si="658"/>
        <v>0</v>
      </c>
      <c r="OS682">
        <f t="shared" si="644"/>
        <v>0</v>
      </c>
      <c r="PB682">
        <f t="shared" si="645"/>
        <v>0</v>
      </c>
      <c r="PK682">
        <f t="shared" si="646"/>
        <v>0</v>
      </c>
      <c r="QC682">
        <f t="shared" si="647"/>
        <v>0</v>
      </c>
      <c r="QL682">
        <f t="shared" si="648"/>
        <v>0</v>
      </c>
    </row>
    <row r="683" spans="235:454" x14ac:dyDescent="0.25">
      <c r="IA683">
        <v>681</v>
      </c>
      <c r="IB683">
        <v>337</v>
      </c>
      <c r="IC683">
        <f t="shared" si="649"/>
        <v>1.0445616813813798</v>
      </c>
      <c r="ID683">
        <f t="shared" si="650"/>
        <v>534.36489465691034</v>
      </c>
      <c r="IE683">
        <f t="shared" si="632"/>
        <v>38952.901642933313</v>
      </c>
      <c r="IJ683">
        <v>681</v>
      </c>
      <c r="IK683">
        <v>27.799999999999997</v>
      </c>
      <c r="IL683">
        <f t="shared" si="651"/>
        <v>0.94861654735667311</v>
      </c>
      <c r="IM683">
        <f t="shared" si="652"/>
        <v>0</v>
      </c>
      <c r="IN683">
        <f t="shared" si="633"/>
        <v>772.8399999999998</v>
      </c>
      <c r="LC683">
        <v>681</v>
      </c>
      <c r="LD683">
        <v>41</v>
      </c>
      <c r="LE683">
        <f t="shared" si="653"/>
        <v>0.7290009302954289</v>
      </c>
      <c r="LF683">
        <f t="shared" si="654"/>
        <v>0</v>
      </c>
      <c r="LG683">
        <f t="shared" si="634"/>
        <v>1681</v>
      </c>
      <c r="LP683">
        <f t="shared" si="635"/>
        <v>0</v>
      </c>
      <c r="LY683">
        <f t="shared" si="636"/>
        <v>0</v>
      </c>
      <c r="MH683">
        <f t="shared" si="637"/>
        <v>0</v>
      </c>
      <c r="MQ683">
        <f t="shared" si="638"/>
        <v>0</v>
      </c>
      <c r="MZ683">
        <f t="shared" si="639"/>
        <v>0</v>
      </c>
      <c r="NI683">
        <f t="shared" si="640"/>
        <v>0</v>
      </c>
      <c r="NR683">
        <f t="shared" si="641"/>
        <v>0</v>
      </c>
      <c r="OA683">
        <f t="shared" si="642"/>
        <v>0</v>
      </c>
      <c r="OF683">
        <v>681</v>
      </c>
      <c r="OG683">
        <f>128-(136)</f>
        <v>-8</v>
      </c>
      <c r="OH683">
        <f t="shared" si="655"/>
        <v>0.8738218546171117</v>
      </c>
      <c r="OI683">
        <f t="shared" si="656"/>
        <v>0</v>
      </c>
      <c r="OJ683">
        <f t="shared" si="643"/>
        <v>64</v>
      </c>
      <c r="OO683">
        <v>681</v>
      </c>
      <c r="OP683">
        <v>0</v>
      </c>
      <c r="OQ683">
        <f t="shared" si="657"/>
        <v>0.90271936533338015</v>
      </c>
      <c r="OR683">
        <f t="shared" si="658"/>
        <v>0</v>
      </c>
      <c r="OS683">
        <f t="shared" si="644"/>
        <v>0</v>
      </c>
      <c r="PB683">
        <f t="shared" si="645"/>
        <v>0</v>
      </c>
      <c r="PK683">
        <f t="shared" si="646"/>
        <v>0</v>
      </c>
      <c r="QC683">
        <f t="shared" si="647"/>
        <v>0</v>
      </c>
      <c r="QL683">
        <f t="shared" si="648"/>
        <v>0</v>
      </c>
    </row>
    <row r="684" spans="235:454" x14ac:dyDescent="0.25">
      <c r="IA684">
        <v>682</v>
      </c>
      <c r="IB684">
        <v>384</v>
      </c>
      <c r="IC684">
        <f t="shared" si="649"/>
        <v>1.0460955458180634</v>
      </c>
      <c r="ID684">
        <f t="shared" si="650"/>
        <v>552.75835026087191</v>
      </c>
      <c r="IE684">
        <f t="shared" si="632"/>
        <v>28479.380782771124</v>
      </c>
      <c r="IJ684">
        <v>682</v>
      </c>
      <c r="IK684">
        <v>-4.1000000000000085</v>
      </c>
      <c r="IL684">
        <f t="shared" si="651"/>
        <v>0.95000952319713816</v>
      </c>
      <c r="IM684">
        <f t="shared" si="652"/>
        <v>0</v>
      </c>
      <c r="IN684">
        <f t="shared" si="633"/>
        <v>16.81000000000007</v>
      </c>
      <c r="LC684">
        <v>682</v>
      </c>
      <c r="LD684">
        <v>79</v>
      </c>
      <c r="LE684">
        <f t="shared" si="653"/>
        <v>0.7300714162429992</v>
      </c>
      <c r="LF684">
        <f t="shared" si="654"/>
        <v>0</v>
      </c>
      <c r="LG684">
        <f t="shared" si="634"/>
        <v>6241</v>
      </c>
      <c r="LP684">
        <f t="shared" si="635"/>
        <v>0</v>
      </c>
      <c r="LY684">
        <f t="shared" si="636"/>
        <v>0</v>
      </c>
      <c r="MH684">
        <f t="shared" si="637"/>
        <v>0</v>
      </c>
      <c r="MQ684">
        <f t="shared" si="638"/>
        <v>0</v>
      </c>
      <c r="MZ684">
        <f t="shared" si="639"/>
        <v>0</v>
      </c>
      <c r="NI684">
        <f t="shared" si="640"/>
        <v>0</v>
      </c>
      <c r="NR684">
        <f t="shared" si="641"/>
        <v>0</v>
      </c>
      <c r="OA684">
        <f t="shared" si="642"/>
        <v>0</v>
      </c>
      <c r="OF684">
        <v>682</v>
      </c>
      <c r="OG684">
        <f>128-(136)</f>
        <v>-8</v>
      </c>
      <c r="OH684">
        <f t="shared" si="655"/>
        <v>0.87510499977807665</v>
      </c>
      <c r="OI684">
        <f t="shared" si="656"/>
        <v>0</v>
      </c>
      <c r="OJ684">
        <f t="shared" si="643"/>
        <v>64</v>
      </c>
      <c r="OO684">
        <v>682</v>
      </c>
      <c r="OP684">
        <v>0</v>
      </c>
      <c r="OQ684">
        <f t="shared" si="657"/>
        <v>0.90404494443078598</v>
      </c>
      <c r="OR684">
        <f t="shared" si="658"/>
        <v>0</v>
      </c>
      <c r="OS684">
        <f t="shared" si="644"/>
        <v>0</v>
      </c>
      <c r="PB684">
        <f t="shared" si="645"/>
        <v>0</v>
      </c>
      <c r="PK684">
        <f t="shared" si="646"/>
        <v>0</v>
      </c>
      <c r="QC684">
        <f t="shared" si="647"/>
        <v>0</v>
      </c>
      <c r="QL684">
        <f t="shared" si="648"/>
        <v>0</v>
      </c>
    </row>
    <row r="685" spans="235:454" x14ac:dyDescent="0.25">
      <c r="IA685">
        <v>683</v>
      </c>
      <c r="IB685">
        <v>354</v>
      </c>
      <c r="IC685">
        <f t="shared" si="649"/>
        <v>1.0476294102547468</v>
      </c>
      <c r="ID685">
        <f t="shared" si="650"/>
        <v>571.15180586483348</v>
      </c>
      <c r="IE685">
        <f t="shared" si="632"/>
        <v>47154.906790358327</v>
      </c>
      <c r="IJ685">
        <v>683</v>
      </c>
      <c r="IK685">
        <v>35.799999999999997</v>
      </c>
      <c r="IL685">
        <f t="shared" si="651"/>
        <v>0.95140249903760321</v>
      </c>
      <c r="IM685">
        <f t="shared" si="652"/>
        <v>0</v>
      </c>
      <c r="IN685">
        <f t="shared" si="633"/>
        <v>1281.6399999999999</v>
      </c>
      <c r="LC685">
        <v>683</v>
      </c>
      <c r="LD685">
        <v>64</v>
      </c>
      <c r="LE685">
        <f t="shared" si="653"/>
        <v>0.73114190219056963</v>
      </c>
      <c r="LF685">
        <f t="shared" si="654"/>
        <v>0</v>
      </c>
      <c r="LG685">
        <f t="shared" si="634"/>
        <v>4096</v>
      </c>
      <c r="LP685">
        <f t="shared" si="635"/>
        <v>0</v>
      </c>
      <c r="LY685">
        <f t="shared" si="636"/>
        <v>0</v>
      </c>
      <c r="MH685">
        <f t="shared" si="637"/>
        <v>0</v>
      </c>
      <c r="MQ685">
        <f t="shared" si="638"/>
        <v>0</v>
      </c>
      <c r="MZ685">
        <f t="shared" si="639"/>
        <v>0</v>
      </c>
      <c r="NI685">
        <f t="shared" si="640"/>
        <v>0</v>
      </c>
      <c r="NR685">
        <f t="shared" si="641"/>
        <v>0</v>
      </c>
      <c r="OA685">
        <f t="shared" si="642"/>
        <v>0</v>
      </c>
      <c r="OF685">
        <v>683</v>
      </c>
      <c r="OG685">
        <f>124-(136)</f>
        <v>-12</v>
      </c>
      <c r="OH685">
        <f t="shared" si="655"/>
        <v>0.8763881449390416</v>
      </c>
      <c r="OI685">
        <f t="shared" si="656"/>
        <v>0</v>
      </c>
      <c r="OJ685">
        <f t="shared" si="643"/>
        <v>144</v>
      </c>
      <c r="OO685">
        <v>683</v>
      </c>
      <c r="OP685">
        <v>64.099999999999994</v>
      </c>
      <c r="OQ685">
        <f t="shared" si="657"/>
        <v>0.90537052352819181</v>
      </c>
      <c r="OR685">
        <f t="shared" si="658"/>
        <v>0</v>
      </c>
      <c r="OS685">
        <f t="shared" si="644"/>
        <v>4108.8099999999995</v>
      </c>
      <c r="PB685">
        <f t="shared" si="645"/>
        <v>0</v>
      </c>
      <c r="PK685">
        <f t="shared" si="646"/>
        <v>0</v>
      </c>
      <c r="QC685">
        <f t="shared" si="647"/>
        <v>0</v>
      </c>
      <c r="QL685">
        <f t="shared" si="648"/>
        <v>0</v>
      </c>
    </row>
    <row r="686" spans="235:454" x14ac:dyDescent="0.25">
      <c r="IA686">
        <v>684</v>
      </c>
      <c r="IB686">
        <v>374</v>
      </c>
      <c r="IC686">
        <f t="shared" si="649"/>
        <v>1.0491632746914301</v>
      </c>
      <c r="ID686">
        <f t="shared" si="650"/>
        <v>589.54526146879505</v>
      </c>
      <c r="IE686">
        <f t="shared" si="632"/>
        <v>46459.759741651222</v>
      </c>
      <c r="IJ686">
        <v>684</v>
      </c>
      <c r="IK686">
        <v>15.599999999999994</v>
      </c>
      <c r="IL686">
        <f t="shared" si="651"/>
        <v>0.95279547487806815</v>
      </c>
      <c r="IM686">
        <f t="shared" si="652"/>
        <v>0</v>
      </c>
      <c r="IN686">
        <f t="shared" si="633"/>
        <v>243.35999999999981</v>
      </c>
      <c r="LC686">
        <v>684</v>
      </c>
      <c r="LD686">
        <v>153</v>
      </c>
      <c r="LE686">
        <f t="shared" si="653"/>
        <v>0.73221238813813994</v>
      </c>
      <c r="LF686">
        <f t="shared" si="654"/>
        <v>0</v>
      </c>
      <c r="LG686">
        <f t="shared" si="634"/>
        <v>23409</v>
      </c>
      <c r="LP686">
        <f t="shared" si="635"/>
        <v>0</v>
      </c>
      <c r="LY686">
        <f t="shared" si="636"/>
        <v>0</v>
      </c>
      <c r="MH686">
        <f t="shared" si="637"/>
        <v>0</v>
      </c>
      <c r="MQ686">
        <f t="shared" si="638"/>
        <v>0</v>
      </c>
      <c r="MZ686">
        <f t="shared" si="639"/>
        <v>0</v>
      </c>
      <c r="NI686">
        <f t="shared" si="640"/>
        <v>0</v>
      </c>
      <c r="NR686">
        <f t="shared" si="641"/>
        <v>0</v>
      </c>
      <c r="OA686">
        <f t="shared" si="642"/>
        <v>0</v>
      </c>
      <c r="OF686">
        <v>684</v>
      </c>
      <c r="OG686">
        <f>124-(136)</f>
        <v>-12</v>
      </c>
      <c r="OH686">
        <f t="shared" si="655"/>
        <v>0.87767129010000655</v>
      </c>
      <c r="OI686">
        <f t="shared" si="656"/>
        <v>0</v>
      </c>
      <c r="OJ686">
        <f t="shared" si="643"/>
        <v>144</v>
      </c>
      <c r="OO686">
        <v>684</v>
      </c>
      <c r="OP686">
        <v>0</v>
      </c>
      <c r="OQ686">
        <f t="shared" si="657"/>
        <v>0.90669610262559763</v>
      </c>
      <c r="OR686">
        <f t="shared" si="658"/>
        <v>0</v>
      </c>
      <c r="OS686">
        <f t="shared" si="644"/>
        <v>0</v>
      </c>
      <c r="PB686">
        <f t="shared" si="645"/>
        <v>0</v>
      </c>
      <c r="PK686">
        <f t="shared" si="646"/>
        <v>0</v>
      </c>
      <c r="QC686">
        <f t="shared" si="647"/>
        <v>0</v>
      </c>
      <c r="QL686">
        <f t="shared" si="648"/>
        <v>0</v>
      </c>
    </row>
    <row r="687" spans="235:454" x14ac:dyDescent="0.25">
      <c r="IA687">
        <v>685</v>
      </c>
      <c r="IB687">
        <v>380</v>
      </c>
      <c r="IC687">
        <f t="shared" si="649"/>
        <v>1.0506971391281135</v>
      </c>
      <c r="ID687">
        <f t="shared" si="650"/>
        <v>607.93871707275673</v>
      </c>
      <c r="IE687">
        <f t="shared" si="632"/>
        <v>51956.058740774242</v>
      </c>
      <c r="IJ687">
        <v>685</v>
      </c>
      <c r="IK687">
        <v>71.8</v>
      </c>
      <c r="IL687">
        <f t="shared" si="651"/>
        <v>0.9541884507185332</v>
      </c>
      <c r="IM687">
        <f t="shared" si="652"/>
        <v>0</v>
      </c>
      <c r="IN687">
        <f t="shared" si="633"/>
        <v>5155.24</v>
      </c>
      <c r="LC687">
        <v>685</v>
      </c>
      <c r="LD687">
        <v>59</v>
      </c>
      <c r="LE687">
        <f t="shared" si="653"/>
        <v>0.73328287408571036</v>
      </c>
      <c r="LF687">
        <f t="shared" si="654"/>
        <v>0</v>
      </c>
      <c r="LG687">
        <f t="shared" si="634"/>
        <v>3481</v>
      </c>
      <c r="LP687">
        <f t="shared" si="635"/>
        <v>0</v>
      </c>
      <c r="LY687">
        <f t="shared" si="636"/>
        <v>0</v>
      </c>
      <c r="MH687">
        <f t="shared" si="637"/>
        <v>0</v>
      </c>
      <c r="MQ687">
        <f t="shared" si="638"/>
        <v>0</v>
      </c>
      <c r="MZ687">
        <f t="shared" si="639"/>
        <v>0</v>
      </c>
      <c r="NI687">
        <f t="shared" si="640"/>
        <v>0</v>
      </c>
      <c r="NR687">
        <f t="shared" si="641"/>
        <v>0</v>
      </c>
      <c r="OA687">
        <f t="shared" si="642"/>
        <v>0</v>
      </c>
      <c r="OF687">
        <v>685</v>
      </c>
      <c r="OG687">
        <f>128-(136)</f>
        <v>-8</v>
      </c>
      <c r="OH687">
        <f t="shared" si="655"/>
        <v>0.87895443526097139</v>
      </c>
      <c r="OI687">
        <f t="shared" si="656"/>
        <v>0</v>
      </c>
      <c r="OJ687">
        <f t="shared" si="643"/>
        <v>64</v>
      </c>
      <c r="OO687">
        <v>685</v>
      </c>
      <c r="OP687">
        <v>0</v>
      </c>
      <c r="OQ687">
        <f t="shared" si="657"/>
        <v>0.90802168172300346</v>
      </c>
      <c r="OR687">
        <f t="shared" si="658"/>
        <v>0</v>
      </c>
      <c r="OS687">
        <f t="shared" si="644"/>
        <v>0</v>
      </c>
      <c r="PB687">
        <f t="shared" si="645"/>
        <v>0</v>
      </c>
      <c r="PK687">
        <f t="shared" si="646"/>
        <v>0</v>
      </c>
      <c r="QC687">
        <f t="shared" si="647"/>
        <v>0</v>
      </c>
      <c r="QL687">
        <f t="shared" si="648"/>
        <v>0</v>
      </c>
    </row>
    <row r="688" spans="235:454" x14ac:dyDescent="0.25">
      <c r="IA688">
        <v>686</v>
      </c>
      <c r="IB688">
        <v>394</v>
      </c>
      <c r="IC688">
        <f t="shared" si="649"/>
        <v>1.0522310035647968</v>
      </c>
      <c r="ID688">
        <f t="shared" si="650"/>
        <v>626.3321726767183</v>
      </c>
      <c r="IE688">
        <f t="shared" si="632"/>
        <v>53978.23846068445</v>
      </c>
      <c r="IJ688">
        <v>686</v>
      </c>
      <c r="IK688">
        <v>-4.1000000000000085</v>
      </c>
      <c r="IL688">
        <f t="shared" si="651"/>
        <v>0.95558142655899825</v>
      </c>
      <c r="IM688">
        <f t="shared" si="652"/>
        <v>0</v>
      </c>
      <c r="IN688">
        <f t="shared" si="633"/>
        <v>16.81000000000007</v>
      </c>
      <c r="LC688">
        <v>686</v>
      </c>
      <c r="LD688">
        <v>93</v>
      </c>
      <c r="LE688">
        <f t="shared" si="653"/>
        <v>0.73435336003328078</v>
      </c>
      <c r="LF688">
        <f t="shared" si="654"/>
        <v>0</v>
      </c>
      <c r="LG688">
        <f t="shared" si="634"/>
        <v>8649</v>
      </c>
      <c r="LP688">
        <f t="shared" si="635"/>
        <v>0</v>
      </c>
      <c r="LY688">
        <f t="shared" si="636"/>
        <v>0</v>
      </c>
      <c r="MH688">
        <f t="shared" si="637"/>
        <v>0</v>
      </c>
      <c r="MQ688">
        <f t="shared" si="638"/>
        <v>0</v>
      </c>
      <c r="MZ688">
        <f t="shared" si="639"/>
        <v>0</v>
      </c>
      <c r="NI688">
        <f t="shared" si="640"/>
        <v>0</v>
      </c>
      <c r="NR688">
        <f t="shared" si="641"/>
        <v>0</v>
      </c>
      <c r="OA688">
        <f t="shared" si="642"/>
        <v>0</v>
      </c>
      <c r="OF688">
        <v>686</v>
      </c>
      <c r="OG688">
        <f>124-(136)</f>
        <v>-12</v>
      </c>
      <c r="OH688">
        <f t="shared" si="655"/>
        <v>0.88023758042193634</v>
      </c>
      <c r="OI688">
        <f t="shared" si="656"/>
        <v>0</v>
      </c>
      <c r="OJ688">
        <f t="shared" si="643"/>
        <v>144</v>
      </c>
      <c r="OO688">
        <v>686</v>
      </c>
      <c r="OP688">
        <v>0</v>
      </c>
      <c r="OQ688">
        <f t="shared" si="657"/>
        <v>0.9093472608204094</v>
      </c>
      <c r="OR688">
        <f t="shared" si="658"/>
        <v>0</v>
      </c>
      <c r="OS688">
        <f t="shared" si="644"/>
        <v>0</v>
      </c>
      <c r="PB688">
        <f t="shared" si="645"/>
        <v>0</v>
      </c>
      <c r="PK688">
        <f t="shared" si="646"/>
        <v>0</v>
      </c>
      <c r="QC688">
        <f t="shared" si="647"/>
        <v>0</v>
      </c>
      <c r="QL688">
        <f t="shared" si="648"/>
        <v>0</v>
      </c>
    </row>
    <row r="689" spans="235:454" x14ac:dyDescent="0.25">
      <c r="IA689">
        <v>687</v>
      </c>
      <c r="IB689">
        <v>404</v>
      </c>
      <c r="IC689">
        <f t="shared" si="649"/>
        <v>1.0537648680014802</v>
      </c>
      <c r="ID689">
        <f t="shared" si="650"/>
        <v>644.72562828067987</v>
      </c>
      <c r="IE689">
        <f t="shared" si="632"/>
        <v>57948.828111128059</v>
      </c>
      <c r="IJ689">
        <v>687</v>
      </c>
      <c r="IK689">
        <v>0</v>
      </c>
      <c r="IL689">
        <f t="shared" si="651"/>
        <v>0.95697440239946319</v>
      </c>
      <c r="IM689">
        <f t="shared" si="652"/>
        <v>0</v>
      </c>
      <c r="IN689">
        <f t="shared" si="633"/>
        <v>0</v>
      </c>
      <c r="LC689">
        <v>687</v>
      </c>
      <c r="LD689">
        <v>28</v>
      </c>
      <c r="LE689">
        <f t="shared" si="653"/>
        <v>0.73542384598085109</v>
      </c>
      <c r="LF689">
        <f t="shared" si="654"/>
        <v>0</v>
      </c>
      <c r="LG689">
        <f t="shared" si="634"/>
        <v>784</v>
      </c>
      <c r="LP689">
        <f t="shared" si="635"/>
        <v>0</v>
      </c>
      <c r="LY689">
        <f t="shared" si="636"/>
        <v>0</v>
      </c>
      <c r="MH689">
        <f t="shared" si="637"/>
        <v>0</v>
      </c>
      <c r="MQ689">
        <f t="shared" si="638"/>
        <v>0</v>
      </c>
      <c r="MZ689">
        <f t="shared" si="639"/>
        <v>0</v>
      </c>
      <c r="NI689">
        <f t="shared" si="640"/>
        <v>0</v>
      </c>
      <c r="NR689">
        <f t="shared" si="641"/>
        <v>0</v>
      </c>
      <c r="OA689">
        <f t="shared" si="642"/>
        <v>0</v>
      </c>
      <c r="OF689">
        <v>687</v>
      </c>
      <c r="OG689">
        <f>132-(136)</f>
        <v>-4</v>
      </c>
      <c r="OH689">
        <f t="shared" si="655"/>
        <v>0.88152072558290129</v>
      </c>
      <c r="OI689">
        <f t="shared" si="656"/>
        <v>0</v>
      </c>
      <c r="OJ689">
        <f t="shared" si="643"/>
        <v>16</v>
      </c>
      <c r="OO689">
        <v>687</v>
      </c>
      <c r="OP689">
        <v>0</v>
      </c>
      <c r="OQ689">
        <f t="shared" si="657"/>
        <v>0.91067283991781522</v>
      </c>
      <c r="OR689">
        <f t="shared" si="658"/>
        <v>0</v>
      </c>
      <c r="OS689">
        <f t="shared" si="644"/>
        <v>0</v>
      </c>
      <c r="PB689">
        <f t="shared" si="645"/>
        <v>0</v>
      </c>
      <c r="PK689">
        <f t="shared" si="646"/>
        <v>0</v>
      </c>
      <c r="QC689">
        <f t="shared" si="647"/>
        <v>0</v>
      </c>
      <c r="QL689">
        <f t="shared" si="648"/>
        <v>0</v>
      </c>
    </row>
    <row r="690" spans="235:454" x14ac:dyDescent="0.25">
      <c r="IA690">
        <v>688</v>
      </c>
      <c r="IB690">
        <v>417</v>
      </c>
      <c r="IC690">
        <f t="shared" si="649"/>
        <v>1.0552987324381635</v>
      </c>
      <c r="ID690">
        <f t="shared" si="650"/>
        <v>663.11908388464144</v>
      </c>
      <c r="IE690">
        <f t="shared" si="632"/>
        <v>60574.603452215168</v>
      </c>
      <c r="IJ690">
        <v>688</v>
      </c>
      <c r="IK690">
        <v>23.799999999999997</v>
      </c>
      <c r="IL690">
        <f t="shared" si="651"/>
        <v>0.95836737823992824</v>
      </c>
      <c r="IM690">
        <f t="shared" si="652"/>
        <v>0</v>
      </c>
      <c r="IN690">
        <f t="shared" si="633"/>
        <v>566.43999999999983</v>
      </c>
      <c r="LC690">
        <v>688</v>
      </c>
      <c r="LD690">
        <v>84</v>
      </c>
      <c r="LE690">
        <f t="shared" si="653"/>
        <v>0.73649433192842151</v>
      </c>
      <c r="LF690">
        <f t="shared" si="654"/>
        <v>0</v>
      </c>
      <c r="LG690">
        <f t="shared" si="634"/>
        <v>7056</v>
      </c>
      <c r="LP690">
        <f t="shared" si="635"/>
        <v>0</v>
      </c>
      <c r="LY690">
        <f t="shared" si="636"/>
        <v>0</v>
      </c>
      <c r="MH690">
        <f t="shared" si="637"/>
        <v>0</v>
      </c>
      <c r="MQ690">
        <f t="shared" si="638"/>
        <v>0</v>
      </c>
      <c r="MZ690">
        <f t="shared" si="639"/>
        <v>0</v>
      </c>
      <c r="NI690">
        <f t="shared" si="640"/>
        <v>0</v>
      </c>
      <c r="NR690">
        <f t="shared" si="641"/>
        <v>0</v>
      </c>
      <c r="OA690">
        <f t="shared" si="642"/>
        <v>0</v>
      </c>
      <c r="OF690">
        <v>688</v>
      </c>
      <c r="OG690">
        <f>128-(136)</f>
        <v>-8</v>
      </c>
      <c r="OH690">
        <f t="shared" si="655"/>
        <v>0.88280387074386624</v>
      </c>
      <c r="OI690">
        <f t="shared" si="656"/>
        <v>0</v>
      </c>
      <c r="OJ690">
        <f t="shared" si="643"/>
        <v>64</v>
      </c>
      <c r="OO690">
        <v>688</v>
      </c>
      <c r="OP690">
        <v>0</v>
      </c>
      <c r="OQ690">
        <f t="shared" si="657"/>
        <v>0.91199841901522105</v>
      </c>
      <c r="OR690">
        <f t="shared" si="658"/>
        <v>0</v>
      </c>
      <c r="OS690">
        <f t="shared" si="644"/>
        <v>0</v>
      </c>
      <c r="PB690">
        <f t="shared" si="645"/>
        <v>0</v>
      </c>
      <c r="PK690">
        <f t="shared" si="646"/>
        <v>0</v>
      </c>
      <c r="QC690">
        <f t="shared" si="647"/>
        <v>0</v>
      </c>
      <c r="QL690">
        <f t="shared" si="648"/>
        <v>0</v>
      </c>
    </row>
    <row r="691" spans="235:454" x14ac:dyDescent="0.25">
      <c r="IA691">
        <v>689</v>
      </c>
      <c r="IB691">
        <v>427</v>
      </c>
      <c r="IC691">
        <f t="shared" si="649"/>
        <v>1.0568325968748469</v>
      </c>
      <c r="ID691">
        <f t="shared" si="650"/>
        <v>681.51253948860312</v>
      </c>
      <c r="IE691">
        <f t="shared" si="632"/>
        <v>64776.632756937768</v>
      </c>
      <c r="IJ691">
        <v>689</v>
      </c>
      <c r="IK691">
        <v>-4.1000000000000085</v>
      </c>
      <c r="IL691">
        <f t="shared" si="651"/>
        <v>0.95976035408039329</v>
      </c>
      <c r="IM691">
        <f t="shared" si="652"/>
        <v>0</v>
      </c>
      <c r="IN691">
        <f t="shared" si="633"/>
        <v>16.81000000000007</v>
      </c>
      <c r="LC691">
        <v>689</v>
      </c>
      <c r="LD691">
        <v>59</v>
      </c>
      <c r="LE691">
        <f t="shared" si="653"/>
        <v>0.73756481787599193</v>
      </c>
      <c r="LF691">
        <f t="shared" si="654"/>
        <v>0</v>
      </c>
      <c r="LG691">
        <f t="shared" si="634"/>
        <v>3481</v>
      </c>
      <c r="LP691">
        <f t="shared" si="635"/>
        <v>0</v>
      </c>
      <c r="LY691">
        <f t="shared" si="636"/>
        <v>0</v>
      </c>
      <c r="MH691">
        <f t="shared" si="637"/>
        <v>0</v>
      </c>
      <c r="MQ691">
        <f t="shared" si="638"/>
        <v>0</v>
      </c>
      <c r="MZ691">
        <f t="shared" si="639"/>
        <v>0</v>
      </c>
      <c r="NI691">
        <f t="shared" si="640"/>
        <v>0</v>
      </c>
      <c r="NR691">
        <f t="shared" si="641"/>
        <v>0</v>
      </c>
      <c r="OA691">
        <f t="shared" si="642"/>
        <v>0</v>
      </c>
      <c r="OF691">
        <v>689</v>
      </c>
      <c r="OG691">
        <f>132-(136)</f>
        <v>-4</v>
      </c>
      <c r="OH691">
        <f t="shared" si="655"/>
        <v>0.88408701590483108</v>
      </c>
      <c r="OI691">
        <f t="shared" si="656"/>
        <v>0</v>
      </c>
      <c r="OJ691">
        <f t="shared" si="643"/>
        <v>16</v>
      </c>
      <c r="OO691">
        <v>689</v>
      </c>
      <c r="OP691">
        <v>0</v>
      </c>
      <c r="OQ691">
        <f t="shared" si="657"/>
        <v>0.91332399811262688</v>
      </c>
      <c r="OR691">
        <f t="shared" si="658"/>
        <v>0</v>
      </c>
      <c r="OS691">
        <f t="shared" si="644"/>
        <v>0</v>
      </c>
      <c r="PB691">
        <f t="shared" si="645"/>
        <v>0</v>
      </c>
      <c r="PK691">
        <f t="shared" si="646"/>
        <v>0</v>
      </c>
      <c r="QC691">
        <f t="shared" si="647"/>
        <v>0</v>
      </c>
      <c r="QL691">
        <f t="shared" si="648"/>
        <v>0</v>
      </c>
    </row>
    <row r="692" spans="235:454" x14ac:dyDescent="0.25">
      <c r="IA692">
        <v>690</v>
      </c>
      <c r="IB692">
        <v>430</v>
      </c>
      <c r="IC692">
        <f t="shared" si="649"/>
        <v>1.0583664613115304</v>
      </c>
      <c r="ID692">
        <f t="shared" si="650"/>
        <v>699.90599509256469</v>
      </c>
      <c r="IE692">
        <f t="shared" si="632"/>
        <v>72849.246186907563</v>
      </c>
      <c r="IJ692">
        <v>690</v>
      </c>
      <c r="IK692">
        <v>-4.1000000000000085</v>
      </c>
      <c r="IL692">
        <f t="shared" si="651"/>
        <v>0.96115332992085822</v>
      </c>
      <c r="IM692">
        <f t="shared" si="652"/>
        <v>0</v>
      </c>
      <c r="IN692">
        <f t="shared" si="633"/>
        <v>16.81000000000007</v>
      </c>
      <c r="LC692">
        <v>690</v>
      </c>
      <c r="LD692">
        <v>76</v>
      </c>
      <c r="LE692">
        <f t="shared" si="653"/>
        <v>0.73863530382356224</v>
      </c>
      <c r="LF692">
        <f t="shared" si="654"/>
        <v>0</v>
      </c>
      <c r="LG692">
        <f t="shared" si="634"/>
        <v>5776</v>
      </c>
      <c r="LP692">
        <f t="shared" si="635"/>
        <v>0</v>
      </c>
      <c r="LY692">
        <f t="shared" si="636"/>
        <v>0</v>
      </c>
      <c r="MH692">
        <f t="shared" si="637"/>
        <v>0</v>
      </c>
      <c r="MQ692">
        <f t="shared" si="638"/>
        <v>0</v>
      </c>
      <c r="MZ692">
        <f t="shared" si="639"/>
        <v>0</v>
      </c>
      <c r="NI692">
        <f t="shared" si="640"/>
        <v>0</v>
      </c>
      <c r="NR692">
        <f t="shared" si="641"/>
        <v>0</v>
      </c>
      <c r="OA692">
        <f t="shared" si="642"/>
        <v>0</v>
      </c>
      <c r="OF692">
        <v>690</v>
      </c>
      <c r="OG692">
        <f>128-(136)</f>
        <v>-8</v>
      </c>
      <c r="OH692">
        <f t="shared" si="655"/>
        <v>0.88537016106579602</v>
      </c>
      <c r="OI692">
        <f t="shared" si="656"/>
        <v>0</v>
      </c>
      <c r="OJ692">
        <f t="shared" si="643"/>
        <v>64</v>
      </c>
      <c r="OO692">
        <v>690</v>
      </c>
      <c r="OP692">
        <v>8.02</v>
      </c>
      <c r="OQ692">
        <f t="shared" si="657"/>
        <v>0.9146495772100327</v>
      </c>
      <c r="OR692">
        <f t="shared" si="658"/>
        <v>0</v>
      </c>
      <c r="OS692">
        <f t="shared" si="644"/>
        <v>64.320399999999992</v>
      </c>
      <c r="PB692">
        <f t="shared" si="645"/>
        <v>0</v>
      </c>
      <c r="PK692">
        <f t="shared" si="646"/>
        <v>0</v>
      </c>
      <c r="QC692">
        <f t="shared" si="647"/>
        <v>0</v>
      </c>
      <c r="QL692">
        <f t="shared" si="648"/>
        <v>0</v>
      </c>
    </row>
    <row r="693" spans="235:454" x14ac:dyDescent="0.25">
      <c r="IA693">
        <v>691</v>
      </c>
      <c r="IB693">
        <v>447</v>
      </c>
      <c r="IC693">
        <f t="shared" si="649"/>
        <v>1.0599003257482138</v>
      </c>
      <c r="ID693">
        <f t="shared" si="650"/>
        <v>718.29945069652626</v>
      </c>
      <c r="IE693">
        <f t="shared" si="632"/>
        <v>73603.39194823688</v>
      </c>
      <c r="IJ693">
        <v>691</v>
      </c>
      <c r="IK693">
        <v>8</v>
      </c>
      <c r="IL693">
        <f t="shared" si="651"/>
        <v>0.96254630576132327</v>
      </c>
      <c r="IM693">
        <f t="shared" si="652"/>
        <v>0</v>
      </c>
      <c r="IN693">
        <f t="shared" si="633"/>
        <v>64</v>
      </c>
      <c r="LC693">
        <v>691</v>
      </c>
      <c r="LD693">
        <v>68</v>
      </c>
      <c r="LE693">
        <f t="shared" si="653"/>
        <v>0.73970578977113266</v>
      </c>
      <c r="LF693">
        <f t="shared" si="654"/>
        <v>0</v>
      </c>
      <c r="LG693">
        <f t="shared" si="634"/>
        <v>4624</v>
      </c>
      <c r="LP693">
        <f t="shared" si="635"/>
        <v>0</v>
      </c>
      <c r="LY693">
        <f t="shared" si="636"/>
        <v>0</v>
      </c>
      <c r="MH693">
        <f t="shared" si="637"/>
        <v>0</v>
      </c>
      <c r="MQ693">
        <f t="shared" si="638"/>
        <v>0</v>
      </c>
      <c r="MZ693">
        <f t="shared" si="639"/>
        <v>0</v>
      </c>
      <c r="NI693">
        <f t="shared" si="640"/>
        <v>0</v>
      </c>
      <c r="NR693">
        <f t="shared" si="641"/>
        <v>0</v>
      </c>
      <c r="OA693">
        <f t="shared" si="642"/>
        <v>0</v>
      </c>
      <c r="OF693">
        <v>691</v>
      </c>
      <c r="OG693">
        <f>128-(136)</f>
        <v>-8</v>
      </c>
      <c r="OH693">
        <f t="shared" si="655"/>
        <v>0.88665330622676097</v>
      </c>
      <c r="OI693">
        <f t="shared" si="656"/>
        <v>0</v>
      </c>
      <c r="OJ693">
        <f t="shared" si="643"/>
        <v>64</v>
      </c>
      <c r="OO693">
        <v>691</v>
      </c>
      <c r="OP693">
        <v>24</v>
      </c>
      <c r="OQ693">
        <f t="shared" si="657"/>
        <v>0.91597515630743853</v>
      </c>
      <c r="OR693">
        <f t="shared" si="658"/>
        <v>0</v>
      </c>
      <c r="OS693">
        <f t="shared" si="644"/>
        <v>576</v>
      </c>
      <c r="PB693">
        <f t="shared" si="645"/>
        <v>0</v>
      </c>
      <c r="PK693">
        <f t="shared" si="646"/>
        <v>0</v>
      </c>
      <c r="QC693">
        <f t="shared" si="647"/>
        <v>0</v>
      </c>
      <c r="QL693">
        <f t="shared" si="648"/>
        <v>0</v>
      </c>
    </row>
    <row r="694" spans="235:454" x14ac:dyDescent="0.25">
      <c r="IA694">
        <v>692</v>
      </c>
      <c r="IB694">
        <v>477</v>
      </c>
      <c r="IC694">
        <f t="shared" si="649"/>
        <v>1.0614341901848972</v>
      </c>
      <c r="ID694">
        <f t="shared" si="650"/>
        <v>736.69290630048783</v>
      </c>
      <c r="IE694">
        <f t="shared" si="632"/>
        <v>67440.405582793959</v>
      </c>
      <c r="IJ694">
        <v>692</v>
      </c>
      <c r="IK694">
        <v>20</v>
      </c>
      <c r="IL694">
        <f t="shared" si="651"/>
        <v>0.96393928160178832</v>
      </c>
      <c r="IM694">
        <f t="shared" si="652"/>
        <v>0</v>
      </c>
      <c r="IN694">
        <f t="shared" si="633"/>
        <v>400</v>
      </c>
      <c r="LC694">
        <v>692</v>
      </c>
      <c r="LD694">
        <v>24</v>
      </c>
      <c r="LE694">
        <f t="shared" si="653"/>
        <v>0.74077627571870308</v>
      </c>
      <c r="LF694">
        <f t="shared" si="654"/>
        <v>0</v>
      </c>
      <c r="LG694">
        <f t="shared" si="634"/>
        <v>576</v>
      </c>
      <c r="LP694">
        <f t="shared" si="635"/>
        <v>0</v>
      </c>
      <c r="LY694">
        <f t="shared" si="636"/>
        <v>0</v>
      </c>
      <c r="MH694">
        <f t="shared" si="637"/>
        <v>0</v>
      </c>
      <c r="MQ694">
        <f t="shared" si="638"/>
        <v>0</v>
      </c>
      <c r="MZ694">
        <f t="shared" si="639"/>
        <v>0</v>
      </c>
      <c r="NI694">
        <f t="shared" si="640"/>
        <v>0</v>
      </c>
      <c r="NR694">
        <f t="shared" si="641"/>
        <v>0</v>
      </c>
      <c r="OA694">
        <f t="shared" si="642"/>
        <v>0</v>
      </c>
      <c r="OF694">
        <v>692</v>
      </c>
      <c r="OG694">
        <f>128-(136)</f>
        <v>-8</v>
      </c>
      <c r="OH694">
        <f t="shared" si="655"/>
        <v>0.88793645138772592</v>
      </c>
      <c r="OI694">
        <f t="shared" si="656"/>
        <v>0</v>
      </c>
      <c r="OJ694">
        <f t="shared" si="643"/>
        <v>64</v>
      </c>
      <c r="OO694">
        <v>692</v>
      </c>
      <c r="OP694">
        <v>0</v>
      </c>
      <c r="OQ694">
        <f t="shared" si="657"/>
        <v>0.91730073540484447</v>
      </c>
      <c r="OR694">
        <f t="shared" si="658"/>
        <v>0</v>
      </c>
      <c r="OS694">
        <f t="shared" si="644"/>
        <v>0</v>
      </c>
      <c r="PB694">
        <f t="shared" si="645"/>
        <v>0</v>
      </c>
      <c r="PK694">
        <f t="shared" si="646"/>
        <v>0</v>
      </c>
      <c r="QC694">
        <f t="shared" si="647"/>
        <v>0</v>
      </c>
      <c r="QL694">
        <f t="shared" si="648"/>
        <v>0</v>
      </c>
    </row>
    <row r="695" spans="235:454" x14ac:dyDescent="0.25">
      <c r="IA695">
        <v>693</v>
      </c>
      <c r="IB695">
        <v>527</v>
      </c>
      <c r="IC695">
        <f t="shared" si="649"/>
        <v>1.0629680546215805</v>
      </c>
      <c r="ID695">
        <f t="shared" si="650"/>
        <v>755.0863619044494</v>
      </c>
      <c r="IE695">
        <f t="shared" si="632"/>
        <v>52023.388486807467</v>
      </c>
      <c r="IJ695">
        <v>693</v>
      </c>
      <c r="IK695">
        <v>12</v>
      </c>
      <c r="IL695">
        <f t="shared" si="651"/>
        <v>0.96533225744225326</v>
      </c>
      <c r="IM695">
        <f t="shared" si="652"/>
        <v>0</v>
      </c>
      <c r="IN695">
        <f t="shared" si="633"/>
        <v>144</v>
      </c>
      <c r="LC695">
        <v>693</v>
      </c>
      <c r="LD695">
        <v>153</v>
      </c>
      <c r="LE695">
        <f t="shared" si="653"/>
        <v>0.74184676166627339</v>
      </c>
      <c r="LF695">
        <f t="shared" si="654"/>
        <v>0</v>
      </c>
      <c r="LG695">
        <f t="shared" si="634"/>
        <v>23409</v>
      </c>
      <c r="LP695">
        <f t="shared" si="635"/>
        <v>0</v>
      </c>
      <c r="LY695">
        <f t="shared" si="636"/>
        <v>0</v>
      </c>
      <c r="MH695">
        <f t="shared" si="637"/>
        <v>0</v>
      </c>
      <c r="MQ695">
        <f t="shared" si="638"/>
        <v>0</v>
      </c>
      <c r="MZ695">
        <f t="shared" si="639"/>
        <v>0</v>
      </c>
      <c r="NI695">
        <f t="shared" si="640"/>
        <v>0</v>
      </c>
      <c r="NR695">
        <f t="shared" si="641"/>
        <v>0</v>
      </c>
      <c r="OA695">
        <f t="shared" si="642"/>
        <v>0</v>
      </c>
      <c r="OF695">
        <v>693</v>
      </c>
      <c r="OG695">
        <f>152-(136)</f>
        <v>16</v>
      </c>
      <c r="OH695">
        <f t="shared" si="655"/>
        <v>0.88921959654869076</v>
      </c>
      <c r="OI695">
        <f t="shared" si="656"/>
        <v>0</v>
      </c>
      <c r="OJ695">
        <f t="shared" si="643"/>
        <v>256</v>
      </c>
      <c r="OO695">
        <v>693</v>
      </c>
      <c r="OP695">
        <v>0</v>
      </c>
      <c r="OQ695">
        <f t="shared" si="657"/>
        <v>0.9186263145022503</v>
      </c>
      <c r="OR695">
        <f t="shared" si="658"/>
        <v>0</v>
      </c>
      <c r="OS695">
        <f t="shared" si="644"/>
        <v>0</v>
      </c>
      <c r="PB695">
        <f t="shared" si="645"/>
        <v>0</v>
      </c>
      <c r="PK695">
        <f t="shared" si="646"/>
        <v>0</v>
      </c>
      <c r="QC695">
        <f t="shared" si="647"/>
        <v>0</v>
      </c>
      <c r="QL695">
        <f t="shared" si="648"/>
        <v>0</v>
      </c>
    </row>
    <row r="696" spans="235:454" x14ac:dyDescent="0.25">
      <c r="IA696">
        <v>694</v>
      </c>
      <c r="IB696">
        <v>571</v>
      </c>
      <c r="IC696">
        <f t="shared" si="649"/>
        <v>1.0645019190582639</v>
      </c>
      <c r="ID696">
        <f t="shared" si="650"/>
        <v>773.47981750841109</v>
      </c>
      <c r="IE696">
        <f t="shared" si="632"/>
        <v>40998.076498239454</v>
      </c>
      <c r="IJ696">
        <v>694</v>
      </c>
      <c r="IK696">
        <v>-44.300000000000004</v>
      </c>
      <c r="IL696">
        <f t="shared" si="651"/>
        <v>0.96672523328271831</v>
      </c>
      <c r="IM696">
        <f t="shared" si="652"/>
        <v>0</v>
      </c>
      <c r="IN696">
        <f t="shared" si="633"/>
        <v>1962.4900000000005</v>
      </c>
      <c r="LC696">
        <v>694</v>
      </c>
      <c r="LD696">
        <v>28</v>
      </c>
      <c r="LE696">
        <f t="shared" si="653"/>
        <v>0.74291724761384381</v>
      </c>
      <c r="LF696">
        <f t="shared" si="654"/>
        <v>0</v>
      </c>
      <c r="LG696">
        <f t="shared" si="634"/>
        <v>784</v>
      </c>
      <c r="LP696">
        <f t="shared" si="635"/>
        <v>0</v>
      </c>
      <c r="LY696">
        <f t="shared" si="636"/>
        <v>0</v>
      </c>
      <c r="MH696">
        <f t="shared" si="637"/>
        <v>0</v>
      </c>
      <c r="MQ696">
        <f t="shared" si="638"/>
        <v>0</v>
      </c>
      <c r="MZ696">
        <f t="shared" si="639"/>
        <v>0</v>
      </c>
      <c r="NI696">
        <f t="shared" si="640"/>
        <v>0</v>
      </c>
      <c r="NR696">
        <f t="shared" si="641"/>
        <v>0</v>
      </c>
      <c r="OA696">
        <f t="shared" si="642"/>
        <v>0</v>
      </c>
      <c r="OF696">
        <v>694</v>
      </c>
      <c r="OG696">
        <f>128-(136)</f>
        <v>-8</v>
      </c>
      <c r="OH696">
        <f t="shared" si="655"/>
        <v>0.89050274170965571</v>
      </c>
      <c r="OI696">
        <f t="shared" si="656"/>
        <v>0</v>
      </c>
      <c r="OJ696">
        <f t="shared" si="643"/>
        <v>64</v>
      </c>
      <c r="OO696">
        <v>694</v>
      </c>
      <c r="OP696">
        <v>0</v>
      </c>
      <c r="OQ696">
        <f t="shared" si="657"/>
        <v>0.91995189359965612</v>
      </c>
      <c r="OR696">
        <f t="shared" si="658"/>
        <v>0</v>
      </c>
      <c r="OS696">
        <f t="shared" si="644"/>
        <v>0</v>
      </c>
      <c r="PB696">
        <f t="shared" si="645"/>
        <v>0</v>
      </c>
      <c r="PK696">
        <f t="shared" si="646"/>
        <v>0</v>
      </c>
      <c r="QC696">
        <f t="shared" si="647"/>
        <v>0</v>
      </c>
      <c r="QL696">
        <f t="shared" si="648"/>
        <v>0</v>
      </c>
    </row>
    <row r="697" spans="235:454" x14ac:dyDescent="0.25">
      <c r="IA697">
        <v>695</v>
      </c>
      <c r="IB697">
        <v>577</v>
      </c>
      <c r="IC697">
        <f t="shared" si="649"/>
        <v>1.0660357834949472</v>
      </c>
      <c r="ID697">
        <f t="shared" si="650"/>
        <v>791.87327311237266</v>
      </c>
      <c r="IE697">
        <f t="shared" si="632"/>
        <v>46170.523498024289</v>
      </c>
      <c r="IJ697">
        <v>695</v>
      </c>
      <c r="IK697">
        <v>43.8</v>
      </c>
      <c r="IL697">
        <f t="shared" si="651"/>
        <v>0.96811820912318336</v>
      </c>
      <c r="IM697">
        <f t="shared" si="652"/>
        <v>0</v>
      </c>
      <c r="IN697">
        <f t="shared" si="633"/>
        <v>1918.4399999999998</v>
      </c>
      <c r="LC697">
        <v>695</v>
      </c>
      <c r="LD697">
        <v>28</v>
      </c>
      <c r="LE697">
        <f t="shared" si="653"/>
        <v>0.74398773356141412</v>
      </c>
      <c r="LF697">
        <f t="shared" si="654"/>
        <v>0</v>
      </c>
      <c r="LG697">
        <f t="shared" si="634"/>
        <v>784</v>
      </c>
      <c r="LP697">
        <f t="shared" si="635"/>
        <v>0</v>
      </c>
      <c r="LY697">
        <f t="shared" si="636"/>
        <v>0</v>
      </c>
      <c r="MH697">
        <f t="shared" si="637"/>
        <v>0</v>
      </c>
      <c r="MQ697">
        <f t="shared" si="638"/>
        <v>0</v>
      </c>
      <c r="MZ697">
        <f t="shared" si="639"/>
        <v>0</v>
      </c>
      <c r="NI697">
        <f t="shared" si="640"/>
        <v>0</v>
      </c>
      <c r="NR697">
        <f t="shared" si="641"/>
        <v>0</v>
      </c>
      <c r="OA697">
        <f t="shared" si="642"/>
        <v>0</v>
      </c>
      <c r="OF697">
        <v>695</v>
      </c>
      <c r="OG697">
        <f>128-(136)</f>
        <v>-8</v>
      </c>
      <c r="OH697">
        <f t="shared" si="655"/>
        <v>0.89178588687062066</v>
      </c>
      <c r="OI697">
        <f t="shared" si="656"/>
        <v>0</v>
      </c>
      <c r="OJ697">
        <f t="shared" si="643"/>
        <v>64</v>
      </c>
      <c r="OO697">
        <v>695</v>
      </c>
      <c r="OP697">
        <v>0</v>
      </c>
      <c r="OQ697">
        <f t="shared" si="657"/>
        <v>0.92127747269706195</v>
      </c>
      <c r="OR697">
        <f t="shared" si="658"/>
        <v>0</v>
      </c>
      <c r="OS697">
        <f t="shared" si="644"/>
        <v>0</v>
      </c>
      <c r="PB697">
        <f t="shared" si="645"/>
        <v>0</v>
      </c>
      <c r="PK697">
        <f t="shared" si="646"/>
        <v>0</v>
      </c>
      <c r="QC697">
        <f t="shared" si="647"/>
        <v>0</v>
      </c>
      <c r="QL697">
        <f t="shared" si="648"/>
        <v>0</v>
      </c>
    </row>
    <row r="698" spans="235:454" x14ac:dyDescent="0.25">
      <c r="IA698">
        <v>696</v>
      </c>
      <c r="IB698">
        <v>587</v>
      </c>
      <c r="IC698">
        <f t="shared" si="649"/>
        <v>1.0675696479316306</v>
      </c>
      <c r="ID698">
        <f t="shared" si="650"/>
        <v>810.26672871633423</v>
      </c>
      <c r="IE698">
        <f t="shared" si="632"/>
        <v>49848.03215169318</v>
      </c>
      <c r="IJ698">
        <v>696</v>
      </c>
      <c r="IK698">
        <v>23.799999999999997</v>
      </c>
      <c r="IL698">
        <f t="shared" si="651"/>
        <v>0.9695111849636483</v>
      </c>
      <c r="IM698">
        <f t="shared" si="652"/>
        <v>0</v>
      </c>
      <c r="IN698">
        <f t="shared" si="633"/>
        <v>566.43999999999983</v>
      </c>
      <c r="LC698">
        <v>696</v>
      </c>
      <c r="LD698">
        <v>28</v>
      </c>
      <c r="LE698">
        <f t="shared" si="653"/>
        <v>0.74505821950898454</v>
      </c>
      <c r="LF698">
        <f t="shared" si="654"/>
        <v>0</v>
      </c>
      <c r="LG698">
        <f t="shared" si="634"/>
        <v>784</v>
      </c>
      <c r="LP698">
        <f t="shared" si="635"/>
        <v>0</v>
      </c>
      <c r="LY698">
        <f t="shared" si="636"/>
        <v>0</v>
      </c>
      <c r="MH698">
        <f t="shared" si="637"/>
        <v>0</v>
      </c>
      <c r="MQ698">
        <f t="shared" si="638"/>
        <v>0</v>
      </c>
      <c r="MZ698">
        <f t="shared" si="639"/>
        <v>0</v>
      </c>
      <c r="NI698">
        <f t="shared" si="640"/>
        <v>0</v>
      </c>
      <c r="NR698">
        <f t="shared" si="641"/>
        <v>0</v>
      </c>
      <c r="OA698">
        <f t="shared" si="642"/>
        <v>0</v>
      </c>
      <c r="OF698">
        <v>696</v>
      </c>
      <c r="OG698">
        <f>128-(136)</f>
        <v>-8</v>
      </c>
      <c r="OH698">
        <f t="shared" si="655"/>
        <v>0.89306903203158561</v>
      </c>
      <c r="OI698">
        <f t="shared" si="656"/>
        <v>0</v>
      </c>
      <c r="OJ698">
        <f t="shared" si="643"/>
        <v>64</v>
      </c>
      <c r="OO698">
        <v>696</v>
      </c>
      <c r="OP698">
        <v>0</v>
      </c>
      <c r="OQ698">
        <f t="shared" si="657"/>
        <v>0.92260305179446778</v>
      </c>
      <c r="OR698">
        <f t="shared" si="658"/>
        <v>0</v>
      </c>
      <c r="OS698">
        <f t="shared" si="644"/>
        <v>0</v>
      </c>
      <c r="PB698">
        <f t="shared" si="645"/>
        <v>0</v>
      </c>
      <c r="PK698">
        <f t="shared" si="646"/>
        <v>0</v>
      </c>
      <c r="QC698">
        <f t="shared" si="647"/>
        <v>0</v>
      </c>
      <c r="QL698">
        <f t="shared" si="648"/>
        <v>0</v>
      </c>
    </row>
    <row r="699" spans="235:454" x14ac:dyDescent="0.25">
      <c r="IA699">
        <v>697</v>
      </c>
      <c r="IB699">
        <v>604</v>
      </c>
      <c r="IC699">
        <f t="shared" si="649"/>
        <v>1.0691035123683139</v>
      </c>
      <c r="ID699">
        <f t="shared" si="650"/>
        <v>828.6601843202958</v>
      </c>
      <c r="IE699">
        <f t="shared" si="632"/>
        <v>50472.198418829284</v>
      </c>
      <c r="IJ699">
        <v>697</v>
      </c>
      <c r="IK699">
        <v>31.799999999999997</v>
      </c>
      <c r="IL699">
        <f t="shared" si="651"/>
        <v>0.97090416080411335</v>
      </c>
      <c r="IM699">
        <f t="shared" si="652"/>
        <v>0</v>
      </c>
      <c r="IN699">
        <f t="shared" si="633"/>
        <v>1011.2399999999998</v>
      </c>
      <c r="LC699">
        <v>697</v>
      </c>
      <c r="LD699">
        <v>96</v>
      </c>
      <c r="LE699">
        <f t="shared" si="653"/>
        <v>0.74612870545655496</v>
      </c>
      <c r="LF699">
        <f t="shared" si="654"/>
        <v>0</v>
      </c>
      <c r="LG699">
        <f t="shared" si="634"/>
        <v>9216</v>
      </c>
      <c r="LP699">
        <f t="shared" si="635"/>
        <v>0</v>
      </c>
      <c r="LY699">
        <f t="shared" si="636"/>
        <v>0</v>
      </c>
      <c r="MH699">
        <f t="shared" si="637"/>
        <v>0</v>
      </c>
      <c r="MQ699">
        <f t="shared" si="638"/>
        <v>0</v>
      </c>
      <c r="MZ699">
        <f t="shared" si="639"/>
        <v>0</v>
      </c>
      <c r="NI699">
        <f t="shared" si="640"/>
        <v>0</v>
      </c>
      <c r="NR699">
        <f t="shared" si="641"/>
        <v>0</v>
      </c>
      <c r="OA699">
        <f t="shared" si="642"/>
        <v>0</v>
      </c>
      <c r="OF699">
        <v>697</v>
      </c>
      <c r="OG699">
        <f>148-(136)</f>
        <v>12</v>
      </c>
      <c r="OH699">
        <f t="shared" si="655"/>
        <v>0.89435217719255045</v>
      </c>
      <c r="OI699">
        <f t="shared" si="656"/>
        <v>0</v>
      </c>
      <c r="OJ699">
        <f t="shared" si="643"/>
        <v>144</v>
      </c>
      <c r="OO699">
        <v>697</v>
      </c>
      <c r="OP699">
        <v>12</v>
      </c>
      <c r="OQ699">
        <f t="shared" si="657"/>
        <v>0.9239286308918736</v>
      </c>
      <c r="OR699">
        <f t="shared" si="658"/>
        <v>0</v>
      </c>
      <c r="OS699">
        <f t="shared" si="644"/>
        <v>144</v>
      </c>
      <c r="PB699">
        <f t="shared" si="645"/>
        <v>0</v>
      </c>
      <c r="PK699">
        <f t="shared" si="646"/>
        <v>0</v>
      </c>
      <c r="QC699">
        <f t="shared" si="647"/>
        <v>0</v>
      </c>
      <c r="QL699">
        <f t="shared" si="648"/>
        <v>0</v>
      </c>
    </row>
    <row r="700" spans="235:454" x14ac:dyDescent="0.25">
      <c r="IA700">
        <v>698</v>
      </c>
      <c r="IB700">
        <v>621</v>
      </c>
      <c r="IC700">
        <f t="shared" si="649"/>
        <v>1.0706373768049973</v>
      </c>
      <c r="ID700">
        <f t="shared" si="650"/>
        <v>847.05363992425748</v>
      </c>
      <c r="IE700">
        <f t="shared" si="632"/>
        <v>51100.248123005855</v>
      </c>
      <c r="IJ700">
        <v>698</v>
      </c>
      <c r="IK700">
        <v>-8.1000000000000085</v>
      </c>
      <c r="IL700">
        <f t="shared" si="651"/>
        <v>0.9722971366445784</v>
      </c>
      <c r="IM700">
        <f t="shared" si="652"/>
        <v>0</v>
      </c>
      <c r="IN700">
        <f t="shared" si="633"/>
        <v>65.610000000000142</v>
      </c>
      <c r="LC700">
        <v>698</v>
      </c>
      <c r="LD700">
        <v>36</v>
      </c>
      <c r="LE700">
        <f t="shared" si="653"/>
        <v>0.74719919140412527</v>
      </c>
      <c r="LF700">
        <f t="shared" si="654"/>
        <v>0</v>
      </c>
      <c r="LG700">
        <f t="shared" si="634"/>
        <v>1296</v>
      </c>
      <c r="LP700">
        <f t="shared" si="635"/>
        <v>0</v>
      </c>
      <c r="LY700">
        <f t="shared" si="636"/>
        <v>0</v>
      </c>
      <c r="MH700">
        <f t="shared" si="637"/>
        <v>0</v>
      </c>
      <c r="MQ700">
        <f t="shared" si="638"/>
        <v>0</v>
      </c>
      <c r="MZ700">
        <f t="shared" si="639"/>
        <v>0</v>
      </c>
      <c r="NI700">
        <f t="shared" si="640"/>
        <v>0</v>
      </c>
      <c r="NR700">
        <f t="shared" si="641"/>
        <v>0</v>
      </c>
      <c r="OA700">
        <f t="shared" si="642"/>
        <v>0</v>
      </c>
      <c r="OF700">
        <v>698</v>
      </c>
      <c r="OG700">
        <f>132-(136)</f>
        <v>-4</v>
      </c>
      <c r="OH700">
        <f t="shared" si="655"/>
        <v>0.8956353223535154</v>
      </c>
      <c r="OI700">
        <f t="shared" si="656"/>
        <v>0</v>
      </c>
      <c r="OJ700">
        <f t="shared" si="643"/>
        <v>16</v>
      </c>
      <c r="OO700">
        <v>698</v>
      </c>
      <c r="OP700">
        <v>8.02</v>
      </c>
      <c r="OQ700">
        <f t="shared" si="657"/>
        <v>0.92525420998927954</v>
      </c>
      <c r="OR700">
        <f t="shared" si="658"/>
        <v>0</v>
      </c>
      <c r="OS700">
        <f t="shared" si="644"/>
        <v>64.320399999999992</v>
      </c>
      <c r="PB700">
        <f t="shared" si="645"/>
        <v>0</v>
      </c>
      <c r="PK700">
        <f t="shared" si="646"/>
        <v>0</v>
      </c>
      <c r="QC700">
        <f t="shared" si="647"/>
        <v>0</v>
      </c>
      <c r="QL700">
        <f t="shared" si="648"/>
        <v>0</v>
      </c>
    </row>
    <row r="701" spans="235:454" x14ac:dyDescent="0.25">
      <c r="IA701">
        <v>699</v>
      </c>
      <c r="IB701">
        <v>631</v>
      </c>
      <c r="IC701">
        <f t="shared" si="649"/>
        <v>1.0721712412416808</v>
      </c>
      <c r="ID701">
        <f t="shared" si="650"/>
        <v>865.44709552821905</v>
      </c>
      <c r="IE701">
        <f t="shared" si="632"/>
        <v>54965.440601617869</v>
      </c>
      <c r="IJ701">
        <v>699</v>
      </c>
      <c r="IK701">
        <v>-8.1000000000000085</v>
      </c>
      <c r="IL701">
        <f t="shared" si="651"/>
        <v>0.97369011248504334</v>
      </c>
      <c r="IM701">
        <f t="shared" si="652"/>
        <v>0</v>
      </c>
      <c r="IN701">
        <f t="shared" si="633"/>
        <v>65.610000000000142</v>
      </c>
      <c r="LC701">
        <v>699</v>
      </c>
      <c r="LD701">
        <v>48</v>
      </c>
      <c r="LE701">
        <f t="shared" si="653"/>
        <v>0.74826967735169569</v>
      </c>
      <c r="LF701">
        <f t="shared" si="654"/>
        <v>0</v>
      </c>
      <c r="LG701">
        <f t="shared" si="634"/>
        <v>2304</v>
      </c>
      <c r="LP701">
        <f t="shared" si="635"/>
        <v>0</v>
      </c>
      <c r="LY701">
        <f t="shared" si="636"/>
        <v>0</v>
      </c>
      <c r="MH701">
        <f t="shared" si="637"/>
        <v>0</v>
      </c>
      <c r="MQ701">
        <f t="shared" si="638"/>
        <v>0</v>
      </c>
      <c r="MZ701">
        <f t="shared" si="639"/>
        <v>0</v>
      </c>
      <c r="NI701">
        <f t="shared" si="640"/>
        <v>0</v>
      </c>
      <c r="NR701">
        <f t="shared" si="641"/>
        <v>0</v>
      </c>
      <c r="OA701">
        <f t="shared" si="642"/>
        <v>0</v>
      </c>
      <c r="OF701">
        <v>699</v>
      </c>
      <c r="OG701">
        <f>128-(136)</f>
        <v>-8</v>
      </c>
      <c r="OH701">
        <f t="shared" si="655"/>
        <v>0.89691846751448034</v>
      </c>
      <c r="OI701">
        <f t="shared" si="656"/>
        <v>0</v>
      </c>
      <c r="OJ701">
        <f t="shared" si="643"/>
        <v>64</v>
      </c>
      <c r="OO701">
        <v>699</v>
      </c>
      <c r="OP701">
        <v>0</v>
      </c>
      <c r="OQ701">
        <f t="shared" si="657"/>
        <v>0.92657978908668537</v>
      </c>
      <c r="OR701">
        <f t="shared" si="658"/>
        <v>0</v>
      </c>
      <c r="OS701">
        <f t="shared" si="644"/>
        <v>0</v>
      </c>
      <c r="PB701">
        <f t="shared" si="645"/>
        <v>0</v>
      </c>
      <c r="PK701">
        <f t="shared" si="646"/>
        <v>0</v>
      </c>
      <c r="QC701">
        <f t="shared" si="647"/>
        <v>0</v>
      </c>
      <c r="QL701">
        <f t="shared" si="648"/>
        <v>0</v>
      </c>
    </row>
    <row r="702" spans="235:454" x14ac:dyDescent="0.25">
      <c r="IA702">
        <v>700</v>
      </c>
      <c r="IB702">
        <v>644</v>
      </c>
      <c r="IC702">
        <f t="shared" si="649"/>
        <v>1.0737051056783642</v>
      </c>
      <c r="ID702">
        <f t="shared" si="650"/>
        <v>883.84055113218062</v>
      </c>
      <c r="IE702">
        <f t="shared" si="632"/>
        <v>57523.489967388145</v>
      </c>
      <c r="IJ702">
        <v>700</v>
      </c>
      <c r="IK702">
        <v>27.799999999999997</v>
      </c>
      <c r="IL702">
        <f t="shared" si="651"/>
        <v>0.97508308832550838</v>
      </c>
      <c r="IM702">
        <f t="shared" si="652"/>
        <v>0</v>
      </c>
      <c r="IN702">
        <f t="shared" si="633"/>
        <v>772.8399999999998</v>
      </c>
      <c r="LC702">
        <v>700</v>
      </c>
      <c r="LD702">
        <v>41</v>
      </c>
      <c r="LE702">
        <f t="shared" si="653"/>
        <v>0.74934016329926612</v>
      </c>
      <c r="LF702">
        <f t="shared" si="654"/>
        <v>0</v>
      </c>
      <c r="LG702">
        <f t="shared" si="634"/>
        <v>1681</v>
      </c>
      <c r="LP702">
        <f t="shared" si="635"/>
        <v>0</v>
      </c>
      <c r="LY702">
        <f t="shared" si="636"/>
        <v>0</v>
      </c>
      <c r="MH702">
        <f t="shared" si="637"/>
        <v>0</v>
      </c>
      <c r="MQ702">
        <f t="shared" si="638"/>
        <v>0</v>
      </c>
      <c r="MZ702">
        <f t="shared" si="639"/>
        <v>0</v>
      </c>
      <c r="NI702">
        <f t="shared" si="640"/>
        <v>0</v>
      </c>
      <c r="NR702">
        <f t="shared" si="641"/>
        <v>0</v>
      </c>
      <c r="OA702">
        <f t="shared" si="642"/>
        <v>0</v>
      </c>
      <c r="OF702">
        <v>700</v>
      </c>
      <c r="OG702">
        <f>124-(136)</f>
        <v>-12</v>
      </c>
      <c r="OH702">
        <f t="shared" si="655"/>
        <v>0.89820161267544529</v>
      </c>
      <c r="OI702">
        <f t="shared" si="656"/>
        <v>0</v>
      </c>
      <c r="OJ702">
        <f t="shared" si="643"/>
        <v>144</v>
      </c>
      <c r="OO702">
        <v>700</v>
      </c>
      <c r="OP702">
        <v>0</v>
      </c>
      <c r="OQ702">
        <f t="shared" si="657"/>
        <v>0.92790536818409119</v>
      </c>
      <c r="OR702">
        <f t="shared" si="658"/>
        <v>0</v>
      </c>
      <c r="OS702">
        <f t="shared" si="644"/>
        <v>0</v>
      </c>
      <c r="PB702">
        <f t="shared" si="645"/>
        <v>0</v>
      </c>
      <c r="PK702">
        <f t="shared" si="646"/>
        <v>0</v>
      </c>
      <c r="QC702">
        <f t="shared" si="647"/>
        <v>0</v>
      </c>
      <c r="QL702">
        <f t="shared" si="648"/>
        <v>0</v>
      </c>
    </row>
    <row r="703" spans="235:454" x14ac:dyDescent="0.25">
      <c r="IA703">
        <v>701</v>
      </c>
      <c r="IB703">
        <v>668</v>
      </c>
      <c r="IC703">
        <f t="shared" si="649"/>
        <v>1.0752389701150475</v>
      </c>
      <c r="ID703">
        <f t="shared" si="650"/>
        <v>902.23400673614219</v>
      </c>
      <c r="IE703">
        <f t="shared" si="632"/>
        <v>54865.569911667102</v>
      </c>
      <c r="IJ703">
        <v>701</v>
      </c>
      <c r="IK703">
        <v>12</v>
      </c>
      <c r="IL703">
        <f t="shared" si="651"/>
        <v>0.97647606416597343</v>
      </c>
      <c r="IM703">
        <f t="shared" si="652"/>
        <v>0</v>
      </c>
      <c r="IN703">
        <f t="shared" si="633"/>
        <v>144</v>
      </c>
      <c r="LC703">
        <v>701</v>
      </c>
      <c r="LD703">
        <v>36</v>
      </c>
      <c r="LE703">
        <f t="shared" si="653"/>
        <v>0.75041064924683643</v>
      </c>
      <c r="LF703">
        <f t="shared" si="654"/>
        <v>0</v>
      </c>
      <c r="LG703">
        <f t="shared" si="634"/>
        <v>1296</v>
      </c>
      <c r="LP703">
        <f t="shared" si="635"/>
        <v>0</v>
      </c>
      <c r="LY703">
        <f t="shared" si="636"/>
        <v>0</v>
      </c>
      <c r="MH703">
        <f t="shared" si="637"/>
        <v>0</v>
      </c>
      <c r="MQ703">
        <f t="shared" si="638"/>
        <v>0</v>
      </c>
      <c r="MZ703">
        <f t="shared" si="639"/>
        <v>0</v>
      </c>
      <c r="NI703">
        <f t="shared" si="640"/>
        <v>0</v>
      </c>
      <c r="NR703">
        <f t="shared" si="641"/>
        <v>0</v>
      </c>
      <c r="OA703">
        <f t="shared" si="642"/>
        <v>0</v>
      </c>
      <c r="OF703">
        <v>701</v>
      </c>
      <c r="OG703">
        <f>128-(136)</f>
        <v>-8</v>
      </c>
      <c r="OH703">
        <f t="shared" si="655"/>
        <v>0.89948475783641013</v>
      </c>
      <c r="OI703">
        <f t="shared" si="656"/>
        <v>0</v>
      </c>
      <c r="OJ703">
        <f t="shared" si="643"/>
        <v>64</v>
      </c>
      <c r="OO703">
        <v>701</v>
      </c>
      <c r="OP703">
        <v>0</v>
      </c>
      <c r="OQ703">
        <f t="shared" si="657"/>
        <v>0.92923094728149702</v>
      </c>
      <c r="OR703">
        <f t="shared" si="658"/>
        <v>0</v>
      </c>
      <c r="OS703">
        <f t="shared" si="644"/>
        <v>0</v>
      </c>
      <c r="PB703">
        <f t="shared" si="645"/>
        <v>0</v>
      </c>
      <c r="PK703">
        <f t="shared" si="646"/>
        <v>0</v>
      </c>
      <c r="QC703">
        <f t="shared" si="647"/>
        <v>0</v>
      </c>
      <c r="QL703">
        <f t="shared" si="648"/>
        <v>0</v>
      </c>
    </row>
    <row r="704" spans="235:454" x14ac:dyDescent="0.25">
      <c r="IA704">
        <v>702</v>
      </c>
      <c r="IB704">
        <v>698</v>
      </c>
      <c r="IC704">
        <f t="shared" si="649"/>
        <v>1.0767728345517309</v>
      </c>
      <c r="ID704">
        <f t="shared" si="650"/>
        <v>920.62746234010376</v>
      </c>
      <c r="IE704">
        <f t="shared" si="632"/>
        <v>49562.986987994322</v>
      </c>
      <c r="IJ704">
        <v>702</v>
      </c>
      <c r="IK704">
        <v>43.8</v>
      </c>
      <c r="IL704">
        <f t="shared" si="651"/>
        <v>0.97786904000643837</v>
      </c>
      <c r="IM704">
        <f t="shared" si="652"/>
        <v>0</v>
      </c>
      <c r="IN704">
        <f t="shared" si="633"/>
        <v>1918.4399999999998</v>
      </c>
      <c r="LC704">
        <v>702</v>
      </c>
      <c r="LD704">
        <v>36</v>
      </c>
      <c r="LE704">
        <f t="shared" si="653"/>
        <v>0.75148113519440685</v>
      </c>
      <c r="LF704">
        <f t="shared" si="654"/>
        <v>0</v>
      </c>
      <c r="LG704">
        <f t="shared" si="634"/>
        <v>1296</v>
      </c>
      <c r="LP704">
        <f t="shared" si="635"/>
        <v>0</v>
      </c>
      <c r="LY704">
        <f t="shared" si="636"/>
        <v>0</v>
      </c>
      <c r="MH704">
        <f t="shared" si="637"/>
        <v>0</v>
      </c>
      <c r="MQ704">
        <f t="shared" si="638"/>
        <v>0</v>
      </c>
      <c r="MZ704">
        <f t="shared" si="639"/>
        <v>0</v>
      </c>
      <c r="NI704">
        <f t="shared" si="640"/>
        <v>0</v>
      </c>
      <c r="NR704">
        <f t="shared" si="641"/>
        <v>0</v>
      </c>
      <c r="OA704">
        <f t="shared" si="642"/>
        <v>0</v>
      </c>
      <c r="OF704">
        <v>702</v>
      </c>
      <c r="OG704">
        <f>132-(136)</f>
        <v>-4</v>
      </c>
      <c r="OH704">
        <f t="shared" si="655"/>
        <v>0.90076790299737508</v>
      </c>
      <c r="OI704">
        <f t="shared" si="656"/>
        <v>0</v>
      </c>
      <c r="OJ704">
        <f t="shared" si="643"/>
        <v>16</v>
      </c>
      <c r="OO704">
        <v>702</v>
      </c>
      <c r="OP704">
        <v>0</v>
      </c>
      <c r="OQ704">
        <f t="shared" si="657"/>
        <v>0.93055652637890285</v>
      </c>
      <c r="OR704">
        <f t="shared" si="658"/>
        <v>0</v>
      </c>
      <c r="OS704">
        <f t="shared" si="644"/>
        <v>0</v>
      </c>
      <c r="PB704">
        <f t="shared" si="645"/>
        <v>0</v>
      </c>
      <c r="PK704">
        <f t="shared" si="646"/>
        <v>0</v>
      </c>
      <c r="QC704">
        <f t="shared" si="647"/>
        <v>0</v>
      </c>
      <c r="QL704">
        <f t="shared" si="648"/>
        <v>0</v>
      </c>
    </row>
    <row r="705" spans="235:454" x14ac:dyDescent="0.25">
      <c r="IA705">
        <v>703</v>
      </c>
      <c r="IB705">
        <v>744</v>
      </c>
      <c r="IC705">
        <f t="shared" si="649"/>
        <v>1.0783066989884142</v>
      </c>
      <c r="ID705">
        <f t="shared" si="650"/>
        <v>939.02091794406545</v>
      </c>
      <c r="IE705">
        <f t="shared" si="632"/>
        <v>38033.158435745907</v>
      </c>
      <c r="IJ705">
        <v>703</v>
      </c>
      <c r="IK705">
        <v>59.8</v>
      </c>
      <c r="IL705">
        <f t="shared" si="651"/>
        <v>0.97926201584690342</v>
      </c>
      <c r="IM705">
        <f t="shared" si="652"/>
        <v>0</v>
      </c>
      <c r="IN705">
        <f t="shared" si="633"/>
        <v>3576.0399999999995</v>
      </c>
      <c r="LC705">
        <v>703</v>
      </c>
      <c r="LD705">
        <v>16</v>
      </c>
      <c r="LE705">
        <f t="shared" si="653"/>
        <v>0.75255162114197716</v>
      </c>
      <c r="LF705">
        <f t="shared" si="654"/>
        <v>0</v>
      </c>
      <c r="LG705">
        <f t="shared" si="634"/>
        <v>256</v>
      </c>
      <c r="LP705">
        <f t="shared" si="635"/>
        <v>0</v>
      </c>
      <c r="LY705">
        <f t="shared" si="636"/>
        <v>0</v>
      </c>
      <c r="MH705">
        <f t="shared" si="637"/>
        <v>0</v>
      </c>
      <c r="MQ705">
        <f t="shared" si="638"/>
        <v>0</v>
      </c>
      <c r="MZ705">
        <f t="shared" si="639"/>
        <v>0</v>
      </c>
      <c r="NI705">
        <f t="shared" si="640"/>
        <v>0</v>
      </c>
      <c r="NR705">
        <f t="shared" si="641"/>
        <v>0</v>
      </c>
      <c r="OA705">
        <f t="shared" si="642"/>
        <v>0</v>
      </c>
      <c r="OF705">
        <v>703</v>
      </c>
      <c r="OG705">
        <f>132-(136)</f>
        <v>-4</v>
      </c>
      <c r="OH705">
        <f t="shared" si="655"/>
        <v>0.90205104815834003</v>
      </c>
      <c r="OI705">
        <f t="shared" si="656"/>
        <v>0</v>
      </c>
      <c r="OJ705">
        <f t="shared" si="643"/>
        <v>16</v>
      </c>
      <c r="OO705">
        <v>703</v>
      </c>
      <c r="OP705">
        <v>0</v>
      </c>
      <c r="OQ705">
        <f t="shared" si="657"/>
        <v>0.93188210547630868</v>
      </c>
      <c r="OR705">
        <f t="shared" si="658"/>
        <v>0</v>
      </c>
      <c r="OS705">
        <f t="shared" si="644"/>
        <v>0</v>
      </c>
      <c r="PB705">
        <f t="shared" si="645"/>
        <v>0</v>
      </c>
      <c r="PK705">
        <f t="shared" si="646"/>
        <v>0</v>
      </c>
      <c r="QC705">
        <f t="shared" si="647"/>
        <v>0</v>
      </c>
      <c r="QL705">
        <f t="shared" si="648"/>
        <v>0</v>
      </c>
    </row>
    <row r="706" spans="235:454" x14ac:dyDescent="0.25">
      <c r="IA706">
        <v>704</v>
      </c>
      <c r="IB706">
        <v>771</v>
      </c>
      <c r="IC706">
        <f t="shared" si="649"/>
        <v>1.0798405634250976</v>
      </c>
      <c r="ID706">
        <f t="shared" si="650"/>
        <v>957.41437354802702</v>
      </c>
      <c r="IE706">
        <f t="shared" ref="IE706:IE769" si="659">(ID706-IB706)^2</f>
        <v>34750.318665303355</v>
      </c>
      <c r="IJ706">
        <v>704</v>
      </c>
      <c r="IK706">
        <v>31.799999999999997</v>
      </c>
      <c r="IL706">
        <f t="shared" si="651"/>
        <v>0.98065499168736847</v>
      </c>
      <c r="IM706">
        <f t="shared" si="652"/>
        <v>0</v>
      </c>
      <c r="IN706">
        <f t="shared" ref="IN706:IN769" si="660">(IM706-IK706)^2</f>
        <v>1011.2399999999998</v>
      </c>
      <c r="LC706">
        <v>704</v>
      </c>
      <c r="LD706">
        <v>44</v>
      </c>
      <c r="LE706">
        <f t="shared" si="653"/>
        <v>0.75362210708954758</v>
      </c>
      <c r="LF706">
        <f t="shared" si="654"/>
        <v>0</v>
      </c>
      <c r="LG706">
        <f t="shared" ref="LG706:LG769" si="661">(LF706-LD706)^2</f>
        <v>1936</v>
      </c>
      <c r="LP706">
        <f t="shared" ref="LP706:LP769" si="662">(LO706-LM706)^2</f>
        <v>0</v>
      </c>
      <c r="LY706">
        <f t="shared" ref="LY706:LY769" si="663">(LX706-LV706)^2</f>
        <v>0</v>
      </c>
      <c r="MH706">
        <f t="shared" ref="MH706:MH769" si="664">(MG706-ME706)^2</f>
        <v>0</v>
      </c>
      <c r="MQ706">
        <f t="shared" ref="MQ706:MQ769" si="665">(MP706-MN706)^2</f>
        <v>0</v>
      </c>
      <c r="MZ706">
        <f t="shared" ref="MZ706:MZ769" si="666">(MY706-MW706)^2</f>
        <v>0</v>
      </c>
      <c r="NI706">
        <f t="shared" ref="NI706:NI769" si="667">(NH706-NF706)^2</f>
        <v>0</v>
      </c>
      <c r="NR706">
        <f t="shared" ref="NR706:NR769" si="668">(NQ706-NO706)^2</f>
        <v>0</v>
      </c>
      <c r="OA706">
        <f t="shared" ref="OA706:OA769" si="669">(NZ706-NX706)^2</f>
        <v>0</v>
      </c>
      <c r="OF706">
        <v>704</v>
      </c>
      <c r="OG706">
        <f>128-(136)</f>
        <v>-8</v>
      </c>
      <c r="OH706">
        <f t="shared" si="655"/>
        <v>0.90333419331930498</v>
      </c>
      <c r="OI706">
        <f t="shared" si="656"/>
        <v>0</v>
      </c>
      <c r="OJ706">
        <f t="shared" ref="OJ706:OJ769" si="670">(OI706-OG706)^2</f>
        <v>64</v>
      </c>
      <c r="OO706">
        <v>704</v>
      </c>
      <c r="OP706">
        <v>0</v>
      </c>
      <c r="OQ706">
        <f t="shared" si="657"/>
        <v>0.9332076845737145</v>
      </c>
      <c r="OR706">
        <f t="shared" si="658"/>
        <v>0</v>
      </c>
      <c r="OS706">
        <f t="shared" ref="OS706:OS769" si="671">(OR706-OP706)^2</f>
        <v>0</v>
      </c>
      <c r="PB706">
        <f t="shared" ref="PB706:PB769" si="672">(PA706-OY706)^2</f>
        <v>0</v>
      </c>
      <c r="PK706">
        <f t="shared" ref="PK706:PK769" si="673">(PJ706-PH706)^2</f>
        <v>0</v>
      </c>
      <c r="QC706">
        <f t="shared" ref="QC706:QC769" si="674">(QB706-PZ706)^2</f>
        <v>0</v>
      </c>
      <c r="QL706">
        <f t="shared" ref="QL706:QL769" si="675">(QK706-QI706)^2</f>
        <v>0</v>
      </c>
    </row>
    <row r="707" spans="235:454" x14ac:dyDescent="0.25">
      <c r="IA707">
        <v>705</v>
      </c>
      <c r="IB707">
        <v>771</v>
      </c>
      <c r="IC707">
        <f t="shared" ref="IC707:IC770" si="676">IA707/IF$2</f>
        <v>1.081374427861781</v>
      </c>
      <c r="ID707">
        <f t="shared" ref="ID707:ID770" si="677">IF(IA707&lt;IF$2,0,(IF$6*IF$2^IG$6)*(IA707-IF$2))</f>
        <v>975.80782915198859</v>
      </c>
      <c r="IE707">
        <f t="shared" si="659"/>
        <v>41946.246881950145</v>
      </c>
      <c r="IJ707">
        <v>705</v>
      </c>
      <c r="IK707">
        <v>51.8</v>
      </c>
      <c r="IL707">
        <f t="shared" ref="IL707:IL770" si="678">IJ707/IO$2</f>
        <v>0.98204796752783341</v>
      </c>
      <c r="IM707">
        <f t="shared" ref="IM707:IM770" si="679">IF(IJ707&lt;IO$2,0,(IO$6*IO$2^IP$6)*(IJ707-IO$2))</f>
        <v>0</v>
      </c>
      <c r="IN707">
        <f t="shared" si="660"/>
        <v>2683.24</v>
      </c>
      <c r="LC707">
        <v>705</v>
      </c>
      <c r="LD707">
        <v>53</v>
      </c>
      <c r="LE707">
        <f t="shared" ref="LE707:LE770" si="680">LC707/LH$2</f>
        <v>0.754692593037118</v>
      </c>
      <c r="LF707">
        <f t="shared" ref="LF707:LF770" si="681">IF(LC707&lt;LH$2,0,(LH$6*LH$2^LI$6)*(LC707-LH$2))</f>
        <v>0</v>
      </c>
      <c r="LG707">
        <f t="shared" si="661"/>
        <v>2809</v>
      </c>
      <c r="LP707">
        <f t="shared" si="662"/>
        <v>0</v>
      </c>
      <c r="LY707">
        <f t="shared" si="663"/>
        <v>0</v>
      </c>
      <c r="MH707">
        <f t="shared" si="664"/>
        <v>0</v>
      </c>
      <c r="MQ707">
        <f t="shared" si="665"/>
        <v>0</v>
      </c>
      <c r="MZ707">
        <f t="shared" si="666"/>
        <v>0</v>
      </c>
      <c r="NI707">
        <f t="shared" si="667"/>
        <v>0</v>
      </c>
      <c r="NR707">
        <f t="shared" si="668"/>
        <v>0</v>
      </c>
      <c r="OA707">
        <f t="shared" si="669"/>
        <v>0</v>
      </c>
      <c r="OF707">
        <v>705</v>
      </c>
      <c r="OG707">
        <f>132-(136)</f>
        <v>-4</v>
      </c>
      <c r="OH707">
        <f t="shared" ref="OH707:OH770" si="682">OF707/OK$2</f>
        <v>0.90461733848026982</v>
      </c>
      <c r="OI707">
        <f t="shared" ref="OI707:OI770" si="683">IF(OF707&lt;OK$2,0,(OK$6*OK$2^OL$6)*(OF707-OK$2))</f>
        <v>0</v>
      </c>
      <c r="OJ707">
        <f t="shared" si="670"/>
        <v>16</v>
      </c>
      <c r="OO707">
        <v>705</v>
      </c>
      <c r="OP707">
        <v>0</v>
      </c>
      <c r="OQ707">
        <f t="shared" ref="OQ707:OQ770" si="684">OO707/OT$2</f>
        <v>0.93453326367112044</v>
      </c>
      <c r="OR707">
        <f t="shared" ref="OR707:OR770" si="685">IF(OO707&lt;OT$2,0,(OT$6*OT$2^OU$6)*(OO707-OT$2))</f>
        <v>0</v>
      </c>
      <c r="OS707">
        <f t="shared" si="671"/>
        <v>0</v>
      </c>
      <c r="PB707">
        <f t="shared" si="672"/>
        <v>0</v>
      </c>
      <c r="PK707">
        <f t="shared" si="673"/>
        <v>0</v>
      </c>
      <c r="QC707">
        <f t="shared" si="674"/>
        <v>0</v>
      </c>
      <c r="QL707">
        <f t="shared" si="675"/>
        <v>0</v>
      </c>
    </row>
    <row r="708" spans="235:454" x14ac:dyDescent="0.25">
      <c r="IA708">
        <v>706</v>
      </c>
      <c r="IB708">
        <v>788</v>
      </c>
      <c r="IC708">
        <f t="shared" si="676"/>
        <v>1.0829082922984643</v>
      </c>
      <c r="ID708">
        <f t="shared" si="677"/>
        <v>994.20128475595016</v>
      </c>
      <c r="IE708">
        <f t="shared" si="659"/>
        <v>42518.969835004442</v>
      </c>
      <c r="IJ708">
        <v>706</v>
      </c>
      <c r="IK708">
        <v>79.8</v>
      </c>
      <c r="IL708">
        <f t="shared" si="678"/>
        <v>0.98344094336829846</v>
      </c>
      <c r="IM708">
        <f t="shared" si="679"/>
        <v>0</v>
      </c>
      <c r="IN708">
        <f t="shared" si="660"/>
        <v>6368.04</v>
      </c>
      <c r="LC708">
        <v>706</v>
      </c>
      <c r="LD708">
        <v>64</v>
      </c>
      <c r="LE708">
        <f t="shared" si="680"/>
        <v>0.75576307898468831</v>
      </c>
      <c r="LF708">
        <f t="shared" si="681"/>
        <v>0</v>
      </c>
      <c r="LG708">
        <f t="shared" si="661"/>
        <v>4096</v>
      </c>
      <c r="LP708">
        <f t="shared" si="662"/>
        <v>0</v>
      </c>
      <c r="LY708">
        <f t="shared" si="663"/>
        <v>0</v>
      </c>
      <c r="MH708">
        <f t="shared" si="664"/>
        <v>0</v>
      </c>
      <c r="MQ708">
        <f t="shared" si="665"/>
        <v>0</v>
      </c>
      <c r="MZ708">
        <f t="shared" si="666"/>
        <v>0</v>
      </c>
      <c r="NI708">
        <f t="shared" si="667"/>
        <v>0</v>
      </c>
      <c r="NR708">
        <f t="shared" si="668"/>
        <v>0</v>
      </c>
      <c r="OA708">
        <f t="shared" si="669"/>
        <v>0</v>
      </c>
      <c r="OF708">
        <v>706</v>
      </c>
      <c r="OG708">
        <f>132-(136)</f>
        <v>-4</v>
      </c>
      <c r="OH708">
        <f t="shared" si="682"/>
        <v>0.90590048364123477</v>
      </c>
      <c r="OI708">
        <f t="shared" si="683"/>
        <v>0</v>
      </c>
      <c r="OJ708">
        <f t="shared" si="670"/>
        <v>16</v>
      </c>
      <c r="OO708">
        <v>706</v>
      </c>
      <c r="OP708">
        <v>12</v>
      </c>
      <c r="OQ708">
        <f t="shared" si="684"/>
        <v>0.93585884276852627</v>
      </c>
      <c r="OR708">
        <f t="shared" si="685"/>
        <v>0</v>
      </c>
      <c r="OS708">
        <f t="shared" si="671"/>
        <v>144</v>
      </c>
      <c r="PB708">
        <f t="shared" si="672"/>
        <v>0</v>
      </c>
      <c r="PK708">
        <f t="shared" si="673"/>
        <v>0</v>
      </c>
      <c r="QC708">
        <f t="shared" si="674"/>
        <v>0</v>
      </c>
      <c r="QL708">
        <f t="shared" si="675"/>
        <v>0</v>
      </c>
    </row>
    <row r="709" spans="235:454" x14ac:dyDescent="0.25">
      <c r="IA709">
        <v>707</v>
      </c>
      <c r="IB709">
        <v>801</v>
      </c>
      <c r="IC709">
        <f t="shared" si="676"/>
        <v>1.0844421567351477</v>
      </c>
      <c r="ID709">
        <f t="shared" si="677"/>
        <v>1012.5947403599117</v>
      </c>
      <c r="IE709">
        <f t="shared" si="659"/>
        <v>44772.334147978458</v>
      </c>
      <c r="IJ709">
        <v>707</v>
      </c>
      <c r="IK709">
        <v>27.799999999999997</v>
      </c>
      <c r="IL709">
        <f t="shared" si="678"/>
        <v>0.98483391920876351</v>
      </c>
      <c r="IM709">
        <f t="shared" si="679"/>
        <v>0</v>
      </c>
      <c r="IN709">
        <f t="shared" si="660"/>
        <v>772.8399999999998</v>
      </c>
      <c r="LC709">
        <v>707</v>
      </c>
      <c r="LD709">
        <v>93</v>
      </c>
      <c r="LE709">
        <f t="shared" si="680"/>
        <v>0.75683356493225873</v>
      </c>
      <c r="LF709">
        <f t="shared" si="681"/>
        <v>0</v>
      </c>
      <c r="LG709">
        <f t="shared" si="661"/>
        <v>8649</v>
      </c>
      <c r="LP709">
        <f t="shared" si="662"/>
        <v>0</v>
      </c>
      <c r="LY709">
        <f t="shared" si="663"/>
        <v>0</v>
      </c>
      <c r="MH709">
        <f t="shared" si="664"/>
        <v>0</v>
      </c>
      <c r="MQ709">
        <f t="shared" si="665"/>
        <v>0</v>
      </c>
      <c r="MZ709">
        <f t="shared" si="666"/>
        <v>0</v>
      </c>
      <c r="NI709">
        <f t="shared" si="667"/>
        <v>0</v>
      </c>
      <c r="NR709">
        <f t="shared" si="668"/>
        <v>0</v>
      </c>
      <c r="OA709">
        <f t="shared" si="669"/>
        <v>0</v>
      </c>
      <c r="OF709">
        <v>707</v>
      </c>
      <c r="OG709">
        <f>128-(136)</f>
        <v>-8</v>
      </c>
      <c r="OH709">
        <f t="shared" si="682"/>
        <v>0.90718362880219972</v>
      </c>
      <c r="OI709">
        <f t="shared" si="683"/>
        <v>0</v>
      </c>
      <c r="OJ709">
        <f t="shared" si="670"/>
        <v>64</v>
      </c>
      <c r="OO709">
        <v>707</v>
      </c>
      <c r="OP709">
        <v>12</v>
      </c>
      <c r="OQ709">
        <f t="shared" si="684"/>
        <v>0.93718442186593209</v>
      </c>
      <c r="OR709">
        <f t="shared" si="685"/>
        <v>0</v>
      </c>
      <c r="OS709">
        <f t="shared" si="671"/>
        <v>144</v>
      </c>
      <c r="PB709">
        <f t="shared" si="672"/>
        <v>0</v>
      </c>
      <c r="PK709">
        <f t="shared" si="673"/>
        <v>0</v>
      </c>
      <c r="QC709">
        <f t="shared" si="674"/>
        <v>0</v>
      </c>
      <c r="QL709">
        <f t="shared" si="675"/>
        <v>0</v>
      </c>
    </row>
    <row r="710" spans="235:454" x14ac:dyDescent="0.25">
      <c r="IA710">
        <v>708</v>
      </c>
      <c r="IB710">
        <v>841</v>
      </c>
      <c r="IC710">
        <f t="shared" si="676"/>
        <v>1.0859760211718312</v>
      </c>
      <c r="ID710">
        <f t="shared" si="677"/>
        <v>1030.9881959638733</v>
      </c>
      <c r="IE710">
        <f t="shared" si="659"/>
        <v>36095.514605607124</v>
      </c>
      <c r="IJ710">
        <v>708</v>
      </c>
      <c r="IK710">
        <v>35.799999999999997</v>
      </c>
      <c r="IL710">
        <f t="shared" si="678"/>
        <v>0.98622689504922845</v>
      </c>
      <c r="IM710">
        <f t="shared" si="679"/>
        <v>0</v>
      </c>
      <c r="IN710">
        <f t="shared" si="660"/>
        <v>1281.6399999999999</v>
      </c>
      <c r="LC710">
        <v>708</v>
      </c>
      <c r="LD710">
        <v>64</v>
      </c>
      <c r="LE710">
        <f t="shared" si="680"/>
        <v>0.75790405087982915</v>
      </c>
      <c r="LF710">
        <f t="shared" si="681"/>
        <v>0</v>
      </c>
      <c r="LG710">
        <f t="shared" si="661"/>
        <v>4096</v>
      </c>
      <c r="LP710">
        <f t="shared" si="662"/>
        <v>0</v>
      </c>
      <c r="LY710">
        <f t="shared" si="663"/>
        <v>0</v>
      </c>
      <c r="MH710">
        <f t="shared" si="664"/>
        <v>0</v>
      </c>
      <c r="MQ710">
        <f t="shared" si="665"/>
        <v>0</v>
      </c>
      <c r="MZ710">
        <f t="shared" si="666"/>
        <v>0</v>
      </c>
      <c r="NI710">
        <f t="shared" si="667"/>
        <v>0</v>
      </c>
      <c r="NR710">
        <f t="shared" si="668"/>
        <v>0</v>
      </c>
      <c r="OA710">
        <f t="shared" si="669"/>
        <v>0</v>
      </c>
      <c r="OF710">
        <v>708</v>
      </c>
      <c r="OG710">
        <f>128-(136)</f>
        <v>-8</v>
      </c>
      <c r="OH710">
        <f t="shared" si="682"/>
        <v>0.90846677396316466</v>
      </c>
      <c r="OI710">
        <f t="shared" si="683"/>
        <v>0</v>
      </c>
      <c r="OJ710">
        <f t="shared" si="670"/>
        <v>64</v>
      </c>
      <c r="OO710">
        <v>708</v>
      </c>
      <c r="OP710">
        <v>12</v>
      </c>
      <c r="OQ710">
        <f t="shared" si="684"/>
        <v>0.93851000096333792</v>
      </c>
      <c r="OR710">
        <f t="shared" si="685"/>
        <v>0</v>
      </c>
      <c r="OS710">
        <f t="shared" si="671"/>
        <v>144</v>
      </c>
      <c r="PB710">
        <f t="shared" si="672"/>
        <v>0</v>
      </c>
      <c r="PK710">
        <f t="shared" si="673"/>
        <v>0</v>
      </c>
      <c r="QC710">
        <f t="shared" si="674"/>
        <v>0</v>
      </c>
      <c r="QL710">
        <f t="shared" si="675"/>
        <v>0</v>
      </c>
    </row>
    <row r="711" spans="235:454" x14ac:dyDescent="0.25">
      <c r="IA711">
        <v>709</v>
      </c>
      <c r="IB711">
        <v>855</v>
      </c>
      <c r="IC711">
        <f t="shared" si="676"/>
        <v>1.0875098856085146</v>
      </c>
      <c r="ID711">
        <f t="shared" si="677"/>
        <v>1049.381651567835</v>
      </c>
      <c r="IE711">
        <f t="shared" si="659"/>
        <v>37784.226466239204</v>
      </c>
      <c r="IJ711">
        <v>709</v>
      </c>
      <c r="IK711">
        <v>67.8</v>
      </c>
      <c r="IL711">
        <f t="shared" si="678"/>
        <v>0.9876198708896935</v>
      </c>
      <c r="IM711">
        <f t="shared" si="679"/>
        <v>0</v>
      </c>
      <c r="IN711">
        <f t="shared" si="660"/>
        <v>4596.8399999999992</v>
      </c>
      <c r="LC711">
        <v>709</v>
      </c>
      <c r="LD711">
        <v>21</v>
      </c>
      <c r="LE711">
        <f t="shared" si="680"/>
        <v>0.75897453682739946</v>
      </c>
      <c r="LF711">
        <f t="shared" si="681"/>
        <v>0</v>
      </c>
      <c r="LG711">
        <f t="shared" si="661"/>
        <v>441</v>
      </c>
      <c r="LP711">
        <f t="shared" si="662"/>
        <v>0</v>
      </c>
      <c r="LY711">
        <f t="shared" si="663"/>
        <v>0</v>
      </c>
      <c r="MH711">
        <f t="shared" si="664"/>
        <v>0</v>
      </c>
      <c r="MQ711">
        <f t="shared" si="665"/>
        <v>0</v>
      </c>
      <c r="MZ711">
        <f t="shared" si="666"/>
        <v>0</v>
      </c>
      <c r="NI711">
        <f t="shared" si="667"/>
        <v>0</v>
      </c>
      <c r="NR711">
        <f t="shared" si="668"/>
        <v>0</v>
      </c>
      <c r="OA711">
        <f t="shared" si="669"/>
        <v>0</v>
      </c>
      <c r="OF711">
        <v>709</v>
      </c>
      <c r="OG711">
        <f>132-(136)</f>
        <v>-4</v>
      </c>
      <c r="OH711">
        <f t="shared" si="682"/>
        <v>0.9097499191241295</v>
      </c>
      <c r="OI711">
        <f t="shared" si="683"/>
        <v>0</v>
      </c>
      <c r="OJ711">
        <f t="shared" si="670"/>
        <v>16</v>
      </c>
      <c r="OO711">
        <v>709</v>
      </c>
      <c r="OP711">
        <v>12</v>
      </c>
      <c r="OQ711">
        <f t="shared" si="684"/>
        <v>0.93983558006074375</v>
      </c>
      <c r="OR711">
        <f t="shared" si="685"/>
        <v>0</v>
      </c>
      <c r="OS711">
        <f t="shared" si="671"/>
        <v>144</v>
      </c>
      <c r="PB711">
        <f t="shared" si="672"/>
        <v>0</v>
      </c>
      <c r="PK711">
        <f t="shared" si="673"/>
        <v>0</v>
      </c>
      <c r="QC711">
        <f t="shared" si="674"/>
        <v>0</v>
      </c>
      <c r="QL711">
        <f t="shared" si="675"/>
        <v>0</v>
      </c>
    </row>
    <row r="712" spans="235:454" x14ac:dyDescent="0.25">
      <c r="IA712">
        <v>710</v>
      </c>
      <c r="IB712">
        <v>856</v>
      </c>
      <c r="IC712">
        <f t="shared" si="676"/>
        <v>1.0890437500451979</v>
      </c>
      <c r="ID712">
        <f t="shared" si="677"/>
        <v>1067.7751071717967</v>
      </c>
      <c r="IE712">
        <f t="shared" si="659"/>
        <v>44848.69601762596</v>
      </c>
      <c r="IJ712">
        <v>710</v>
      </c>
      <c r="IK712">
        <v>138.80000000000001</v>
      </c>
      <c r="IL712">
        <f t="shared" si="678"/>
        <v>0.98901284673015855</v>
      </c>
      <c r="IM712">
        <f t="shared" si="679"/>
        <v>0</v>
      </c>
      <c r="IN712">
        <f t="shared" si="660"/>
        <v>19265.440000000002</v>
      </c>
      <c r="LC712">
        <v>710</v>
      </c>
      <c r="LD712">
        <v>16</v>
      </c>
      <c r="LE712">
        <f t="shared" si="680"/>
        <v>0.76004502277496988</v>
      </c>
      <c r="LF712">
        <f t="shared" si="681"/>
        <v>0</v>
      </c>
      <c r="LG712">
        <f t="shared" si="661"/>
        <v>256</v>
      </c>
      <c r="LP712">
        <f t="shared" si="662"/>
        <v>0</v>
      </c>
      <c r="LY712">
        <f t="shared" si="663"/>
        <v>0</v>
      </c>
      <c r="MH712">
        <f t="shared" si="664"/>
        <v>0</v>
      </c>
      <c r="MQ712">
        <f t="shared" si="665"/>
        <v>0</v>
      </c>
      <c r="MZ712">
        <f t="shared" si="666"/>
        <v>0</v>
      </c>
      <c r="NI712">
        <f t="shared" si="667"/>
        <v>0</v>
      </c>
      <c r="NR712">
        <f t="shared" si="668"/>
        <v>0</v>
      </c>
      <c r="OA712">
        <f t="shared" si="669"/>
        <v>0</v>
      </c>
      <c r="OF712">
        <v>710</v>
      </c>
      <c r="OG712">
        <f>132-(136)</f>
        <v>-4</v>
      </c>
      <c r="OH712">
        <f t="shared" si="682"/>
        <v>0.91103306428509445</v>
      </c>
      <c r="OI712">
        <f t="shared" si="683"/>
        <v>0</v>
      </c>
      <c r="OJ712">
        <f t="shared" si="670"/>
        <v>16</v>
      </c>
      <c r="OO712">
        <v>710</v>
      </c>
      <c r="OP712">
        <v>12</v>
      </c>
      <c r="OQ712">
        <f t="shared" si="684"/>
        <v>0.94116115915814957</v>
      </c>
      <c r="OR712">
        <f t="shared" si="685"/>
        <v>0</v>
      </c>
      <c r="OS712">
        <f t="shared" si="671"/>
        <v>144</v>
      </c>
      <c r="PB712">
        <f t="shared" si="672"/>
        <v>0</v>
      </c>
      <c r="PK712">
        <f t="shared" si="673"/>
        <v>0</v>
      </c>
      <c r="QC712">
        <f t="shared" si="674"/>
        <v>0</v>
      </c>
      <c r="QL712">
        <f t="shared" si="675"/>
        <v>0</v>
      </c>
    </row>
    <row r="713" spans="235:454" x14ac:dyDescent="0.25">
      <c r="IA713">
        <v>711</v>
      </c>
      <c r="IB713">
        <v>876</v>
      </c>
      <c r="IC713">
        <f t="shared" si="676"/>
        <v>1.0905776144818813</v>
      </c>
      <c r="ID713">
        <f t="shared" si="677"/>
        <v>1086.1685627757581</v>
      </c>
      <c r="IE713">
        <f t="shared" si="659"/>
        <v>44170.824779227783</v>
      </c>
      <c r="IJ713">
        <v>711</v>
      </c>
      <c r="IK713">
        <v>47.8</v>
      </c>
      <c r="IL713">
        <f t="shared" si="678"/>
        <v>0.99040582257062348</v>
      </c>
      <c r="IM713">
        <f t="shared" si="679"/>
        <v>0</v>
      </c>
      <c r="IN713">
        <f t="shared" si="660"/>
        <v>2284.8399999999997</v>
      </c>
      <c r="LC713">
        <v>711</v>
      </c>
      <c r="LD713">
        <v>41</v>
      </c>
      <c r="LE713">
        <f t="shared" si="680"/>
        <v>0.7611155087225403</v>
      </c>
      <c r="LF713">
        <f t="shared" si="681"/>
        <v>0</v>
      </c>
      <c r="LG713">
        <f t="shared" si="661"/>
        <v>1681</v>
      </c>
      <c r="LP713">
        <f t="shared" si="662"/>
        <v>0</v>
      </c>
      <c r="LY713">
        <f t="shared" si="663"/>
        <v>0</v>
      </c>
      <c r="MH713">
        <f t="shared" si="664"/>
        <v>0</v>
      </c>
      <c r="MQ713">
        <f t="shared" si="665"/>
        <v>0</v>
      </c>
      <c r="MZ713">
        <f t="shared" si="666"/>
        <v>0</v>
      </c>
      <c r="NI713">
        <f t="shared" si="667"/>
        <v>0</v>
      </c>
      <c r="NR713">
        <f t="shared" si="668"/>
        <v>0</v>
      </c>
      <c r="OA713">
        <f t="shared" si="669"/>
        <v>0</v>
      </c>
      <c r="OF713">
        <v>711</v>
      </c>
      <c r="OG713">
        <f>136-(136)</f>
        <v>0</v>
      </c>
      <c r="OH713">
        <f t="shared" si="682"/>
        <v>0.9123162094460594</v>
      </c>
      <c r="OI713">
        <f t="shared" si="683"/>
        <v>0</v>
      </c>
      <c r="OJ713">
        <f t="shared" si="670"/>
        <v>0</v>
      </c>
      <c r="OO713">
        <v>711</v>
      </c>
      <c r="OP713">
        <v>12</v>
      </c>
      <c r="OQ713">
        <f t="shared" si="684"/>
        <v>0.94248673825555551</v>
      </c>
      <c r="OR713">
        <f t="shared" si="685"/>
        <v>0</v>
      </c>
      <c r="OS713">
        <f t="shared" si="671"/>
        <v>144</v>
      </c>
      <c r="PB713">
        <f t="shared" si="672"/>
        <v>0</v>
      </c>
      <c r="PK713">
        <f t="shared" si="673"/>
        <v>0</v>
      </c>
      <c r="QC713">
        <f t="shared" si="674"/>
        <v>0</v>
      </c>
      <c r="QL713">
        <f t="shared" si="675"/>
        <v>0</v>
      </c>
    </row>
    <row r="714" spans="235:454" x14ac:dyDescent="0.25">
      <c r="IA714">
        <v>712</v>
      </c>
      <c r="IB714">
        <v>886</v>
      </c>
      <c r="IC714">
        <f t="shared" si="676"/>
        <v>1.0921114789185646</v>
      </c>
      <c r="ID714">
        <f t="shared" si="677"/>
        <v>1104.5620183797198</v>
      </c>
      <c r="IE714">
        <f t="shared" si="659"/>
        <v>47769.355878216978</v>
      </c>
      <c r="IJ714">
        <v>712</v>
      </c>
      <c r="IK714">
        <v>43.8</v>
      </c>
      <c r="IL714">
        <f t="shared" si="678"/>
        <v>0.99179879841108853</v>
      </c>
      <c r="IM714">
        <f t="shared" si="679"/>
        <v>0</v>
      </c>
      <c r="IN714">
        <f t="shared" si="660"/>
        <v>1918.4399999999998</v>
      </c>
      <c r="LC714">
        <v>712</v>
      </c>
      <c r="LD714">
        <v>36</v>
      </c>
      <c r="LE714">
        <f t="shared" si="680"/>
        <v>0.76218599467011061</v>
      </c>
      <c r="LF714">
        <f t="shared" si="681"/>
        <v>0</v>
      </c>
      <c r="LG714">
        <f t="shared" si="661"/>
        <v>1296</v>
      </c>
      <c r="LP714">
        <f t="shared" si="662"/>
        <v>0</v>
      </c>
      <c r="LY714">
        <f t="shared" si="663"/>
        <v>0</v>
      </c>
      <c r="MH714">
        <f t="shared" si="664"/>
        <v>0</v>
      </c>
      <c r="MQ714">
        <f t="shared" si="665"/>
        <v>0</v>
      </c>
      <c r="MZ714">
        <f t="shared" si="666"/>
        <v>0</v>
      </c>
      <c r="NI714">
        <f t="shared" si="667"/>
        <v>0</v>
      </c>
      <c r="NR714">
        <f t="shared" si="668"/>
        <v>0</v>
      </c>
      <c r="OA714">
        <f t="shared" si="669"/>
        <v>0</v>
      </c>
      <c r="OF714">
        <v>712</v>
      </c>
      <c r="OG714">
        <f>128-(136)</f>
        <v>-8</v>
      </c>
      <c r="OH714">
        <f t="shared" si="682"/>
        <v>0.91359935460702435</v>
      </c>
      <c r="OI714">
        <f t="shared" si="683"/>
        <v>0</v>
      </c>
      <c r="OJ714">
        <f t="shared" si="670"/>
        <v>64</v>
      </c>
      <c r="OO714">
        <v>712</v>
      </c>
      <c r="OP714">
        <v>12</v>
      </c>
      <c r="OQ714">
        <f t="shared" si="684"/>
        <v>0.94381231735296134</v>
      </c>
      <c r="OR714">
        <f t="shared" si="685"/>
        <v>0</v>
      </c>
      <c r="OS714">
        <f t="shared" si="671"/>
        <v>144</v>
      </c>
      <c r="PB714">
        <f t="shared" si="672"/>
        <v>0</v>
      </c>
      <c r="PK714">
        <f t="shared" si="673"/>
        <v>0</v>
      </c>
      <c r="QC714">
        <f t="shared" si="674"/>
        <v>0</v>
      </c>
      <c r="QL714">
        <f t="shared" si="675"/>
        <v>0</v>
      </c>
    </row>
    <row r="715" spans="235:454" x14ac:dyDescent="0.25">
      <c r="IA715">
        <v>713</v>
      </c>
      <c r="IB715">
        <v>896</v>
      </c>
      <c r="IC715">
        <f t="shared" si="676"/>
        <v>1.093645343355248</v>
      </c>
      <c r="ID715">
        <f t="shared" si="677"/>
        <v>1122.9554739836813</v>
      </c>
      <c r="IE715">
        <f t="shared" si="659"/>
        <v>51508.787171157419</v>
      </c>
      <c r="IJ715">
        <v>713</v>
      </c>
      <c r="IK715">
        <v>83.8</v>
      </c>
      <c r="IL715">
        <f t="shared" si="678"/>
        <v>0.99319177425155358</v>
      </c>
      <c r="IM715">
        <f t="shared" si="679"/>
        <v>0</v>
      </c>
      <c r="IN715">
        <f t="shared" si="660"/>
        <v>7022.44</v>
      </c>
      <c r="LC715">
        <v>713</v>
      </c>
      <c r="LD715">
        <v>16</v>
      </c>
      <c r="LE715">
        <f t="shared" si="680"/>
        <v>0.76325648061768103</v>
      </c>
      <c r="LF715">
        <f t="shared" si="681"/>
        <v>0</v>
      </c>
      <c r="LG715">
        <f t="shared" si="661"/>
        <v>256</v>
      </c>
      <c r="LP715">
        <f t="shared" si="662"/>
        <v>0</v>
      </c>
      <c r="LY715">
        <f t="shared" si="663"/>
        <v>0</v>
      </c>
      <c r="MH715">
        <f t="shared" si="664"/>
        <v>0</v>
      </c>
      <c r="MQ715">
        <f t="shared" si="665"/>
        <v>0</v>
      </c>
      <c r="MZ715">
        <f t="shared" si="666"/>
        <v>0</v>
      </c>
      <c r="NI715">
        <f t="shared" si="667"/>
        <v>0</v>
      </c>
      <c r="NR715">
        <f t="shared" si="668"/>
        <v>0</v>
      </c>
      <c r="OA715">
        <f t="shared" si="669"/>
        <v>0</v>
      </c>
      <c r="OF715">
        <v>713</v>
      </c>
      <c r="OG715">
        <f>132-(136)</f>
        <v>-4</v>
      </c>
      <c r="OH715">
        <f t="shared" si="682"/>
        <v>0.91488249976798919</v>
      </c>
      <c r="OI715">
        <f t="shared" si="683"/>
        <v>0</v>
      </c>
      <c r="OJ715">
        <f t="shared" si="670"/>
        <v>16</v>
      </c>
      <c r="OO715">
        <v>713</v>
      </c>
      <c r="OP715">
        <v>12</v>
      </c>
      <c r="OQ715">
        <f t="shared" si="684"/>
        <v>0.94513789645036717</v>
      </c>
      <c r="OR715">
        <f t="shared" si="685"/>
        <v>0</v>
      </c>
      <c r="OS715">
        <f t="shared" si="671"/>
        <v>144</v>
      </c>
      <c r="PB715">
        <f t="shared" si="672"/>
        <v>0</v>
      </c>
      <c r="PK715">
        <f t="shared" si="673"/>
        <v>0</v>
      </c>
      <c r="QC715">
        <f t="shared" si="674"/>
        <v>0</v>
      </c>
      <c r="QL715">
        <f t="shared" si="675"/>
        <v>0</v>
      </c>
    </row>
    <row r="716" spans="235:454" x14ac:dyDescent="0.25">
      <c r="IA716">
        <v>714</v>
      </c>
      <c r="IB716">
        <v>916</v>
      </c>
      <c r="IC716">
        <f t="shared" si="676"/>
        <v>1.0951792077919313</v>
      </c>
      <c r="ID716">
        <f t="shared" si="677"/>
        <v>1141.3489295876429</v>
      </c>
      <c r="IE716">
        <f t="shared" si="659"/>
        <v>50782.140066296459</v>
      </c>
      <c r="IJ716">
        <v>714</v>
      </c>
      <c r="IK716">
        <v>123.8</v>
      </c>
      <c r="IL716">
        <f t="shared" si="678"/>
        <v>0.99458475009201852</v>
      </c>
      <c r="IM716">
        <f t="shared" si="679"/>
        <v>0</v>
      </c>
      <c r="IN716">
        <f t="shared" si="660"/>
        <v>15326.439999999999</v>
      </c>
      <c r="LC716">
        <v>714</v>
      </c>
      <c r="LD716">
        <v>4</v>
      </c>
      <c r="LE716">
        <f t="shared" si="680"/>
        <v>0.76432696656525134</v>
      </c>
      <c r="LF716">
        <f t="shared" si="681"/>
        <v>0</v>
      </c>
      <c r="LG716">
        <f t="shared" si="661"/>
        <v>16</v>
      </c>
      <c r="LP716">
        <f t="shared" si="662"/>
        <v>0</v>
      </c>
      <c r="LY716">
        <f t="shared" si="663"/>
        <v>0</v>
      </c>
      <c r="MH716">
        <f t="shared" si="664"/>
        <v>0</v>
      </c>
      <c r="MQ716">
        <f t="shared" si="665"/>
        <v>0</v>
      </c>
      <c r="MZ716">
        <f t="shared" si="666"/>
        <v>0</v>
      </c>
      <c r="NI716">
        <f t="shared" si="667"/>
        <v>0</v>
      </c>
      <c r="NR716">
        <f t="shared" si="668"/>
        <v>0</v>
      </c>
      <c r="OA716">
        <f t="shared" si="669"/>
        <v>0</v>
      </c>
      <c r="OF716">
        <v>714</v>
      </c>
      <c r="OG716">
        <f>132-(136)</f>
        <v>-4</v>
      </c>
      <c r="OH716">
        <f t="shared" si="682"/>
        <v>0.91616564492895414</v>
      </c>
      <c r="OI716">
        <f t="shared" si="683"/>
        <v>0</v>
      </c>
      <c r="OJ716">
        <f t="shared" si="670"/>
        <v>16</v>
      </c>
      <c r="OO716">
        <v>714</v>
      </c>
      <c r="OP716">
        <v>12</v>
      </c>
      <c r="OQ716">
        <f t="shared" si="684"/>
        <v>0.94646347554777299</v>
      </c>
      <c r="OR716">
        <f t="shared" si="685"/>
        <v>0</v>
      </c>
      <c r="OS716">
        <f t="shared" si="671"/>
        <v>144</v>
      </c>
      <c r="PB716">
        <f t="shared" si="672"/>
        <v>0</v>
      </c>
      <c r="PK716">
        <f t="shared" si="673"/>
        <v>0</v>
      </c>
      <c r="QC716">
        <f t="shared" si="674"/>
        <v>0</v>
      </c>
      <c r="QL716">
        <f t="shared" si="675"/>
        <v>0</v>
      </c>
    </row>
    <row r="717" spans="235:454" x14ac:dyDescent="0.25">
      <c r="IA717">
        <v>715</v>
      </c>
      <c r="IB717">
        <v>926</v>
      </c>
      <c r="IC717">
        <f t="shared" si="676"/>
        <v>1.0967130722286147</v>
      </c>
      <c r="ID717">
        <f t="shared" si="677"/>
        <v>1159.7423851916046</v>
      </c>
      <c r="IE717">
        <f t="shared" si="659"/>
        <v>54635.502635060468</v>
      </c>
      <c r="IJ717">
        <v>715</v>
      </c>
      <c r="IK717">
        <v>87.8</v>
      </c>
      <c r="IL717">
        <f t="shared" si="678"/>
        <v>0.99597772593248357</v>
      </c>
      <c r="IM717">
        <f t="shared" si="679"/>
        <v>0</v>
      </c>
      <c r="IN717">
        <f t="shared" si="660"/>
        <v>7708.8399999999992</v>
      </c>
      <c r="LC717">
        <v>715</v>
      </c>
      <c r="LD717">
        <v>21</v>
      </c>
      <c r="LE717">
        <f t="shared" si="680"/>
        <v>0.76539745251282176</v>
      </c>
      <c r="LF717">
        <f t="shared" si="681"/>
        <v>0</v>
      </c>
      <c r="LG717">
        <f t="shared" si="661"/>
        <v>441</v>
      </c>
      <c r="LP717">
        <f t="shared" si="662"/>
        <v>0</v>
      </c>
      <c r="LY717">
        <f t="shared" si="663"/>
        <v>0</v>
      </c>
      <c r="MH717">
        <f t="shared" si="664"/>
        <v>0</v>
      </c>
      <c r="MQ717">
        <f t="shared" si="665"/>
        <v>0</v>
      </c>
      <c r="MZ717">
        <f t="shared" si="666"/>
        <v>0</v>
      </c>
      <c r="NI717">
        <f t="shared" si="667"/>
        <v>0</v>
      </c>
      <c r="NR717">
        <f t="shared" si="668"/>
        <v>0</v>
      </c>
      <c r="OA717">
        <f t="shared" si="669"/>
        <v>0</v>
      </c>
      <c r="OF717">
        <v>715</v>
      </c>
      <c r="OG717">
        <f>128-(136)</f>
        <v>-8</v>
      </c>
      <c r="OH717">
        <f t="shared" si="682"/>
        <v>0.91744879008991909</v>
      </c>
      <c r="OI717">
        <f t="shared" si="683"/>
        <v>0</v>
      </c>
      <c r="OJ717">
        <f t="shared" si="670"/>
        <v>64</v>
      </c>
      <c r="OO717">
        <v>715</v>
      </c>
      <c r="OP717">
        <v>12</v>
      </c>
      <c r="OQ717">
        <f t="shared" si="684"/>
        <v>0.94778905464517882</v>
      </c>
      <c r="OR717">
        <f t="shared" si="685"/>
        <v>0</v>
      </c>
      <c r="OS717">
        <f t="shared" si="671"/>
        <v>144</v>
      </c>
      <c r="PB717">
        <f t="shared" si="672"/>
        <v>0</v>
      </c>
      <c r="PK717">
        <f t="shared" si="673"/>
        <v>0</v>
      </c>
      <c r="QC717">
        <f t="shared" si="674"/>
        <v>0</v>
      </c>
      <c r="QL717">
        <f t="shared" si="675"/>
        <v>0</v>
      </c>
    </row>
    <row r="718" spans="235:454" x14ac:dyDescent="0.25">
      <c r="IA718">
        <v>716</v>
      </c>
      <c r="IB718">
        <v>956</v>
      </c>
      <c r="IC718">
        <f t="shared" si="676"/>
        <v>1.098246936665298</v>
      </c>
      <c r="ID718">
        <f t="shared" si="677"/>
        <v>1178.1358407955661</v>
      </c>
      <c r="IE718">
        <f t="shared" si="659"/>
        <v>49344.33176595308</v>
      </c>
      <c r="IJ718">
        <v>716</v>
      </c>
      <c r="IK718">
        <v>71.8</v>
      </c>
      <c r="IL718">
        <f t="shared" si="678"/>
        <v>0.99737070177294862</v>
      </c>
      <c r="IM718">
        <f t="shared" si="679"/>
        <v>0</v>
      </c>
      <c r="IN718">
        <f t="shared" si="660"/>
        <v>5155.24</v>
      </c>
      <c r="LC718">
        <v>716</v>
      </c>
      <c r="LD718">
        <v>76</v>
      </c>
      <c r="LE718">
        <f t="shared" si="680"/>
        <v>0.76646793846039218</v>
      </c>
      <c r="LF718">
        <f t="shared" si="681"/>
        <v>0</v>
      </c>
      <c r="LG718">
        <f t="shared" si="661"/>
        <v>5776</v>
      </c>
      <c r="LP718">
        <f t="shared" si="662"/>
        <v>0</v>
      </c>
      <c r="LY718">
        <f t="shared" si="663"/>
        <v>0</v>
      </c>
      <c r="MH718">
        <f t="shared" si="664"/>
        <v>0</v>
      </c>
      <c r="MQ718">
        <f t="shared" si="665"/>
        <v>0</v>
      </c>
      <c r="MZ718">
        <f t="shared" si="666"/>
        <v>0</v>
      </c>
      <c r="NI718">
        <f t="shared" si="667"/>
        <v>0</v>
      </c>
      <c r="NR718">
        <f t="shared" si="668"/>
        <v>0</v>
      </c>
      <c r="OA718">
        <f t="shared" si="669"/>
        <v>0</v>
      </c>
      <c r="OF718">
        <v>716</v>
      </c>
      <c r="OG718">
        <f>128-(136)</f>
        <v>-8</v>
      </c>
      <c r="OH718">
        <f t="shared" si="682"/>
        <v>0.91873193525088404</v>
      </c>
      <c r="OI718">
        <f t="shared" si="683"/>
        <v>0</v>
      </c>
      <c r="OJ718">
        <f t="shared" si="670"/>
        <v>64</v>
      </c>
      <c r="OO718">
        <v>716</v>
      </c>
      <c r="OP718">
        <v>12</v>
      </c>
      <c r="OQ718">
        <f t="shared" si="684"/>
        <v>0.94911463374258465</v>
      </c>
      <c r="OR718">
        <f t="shared" si="685"/>
        <v>0</v>
      </c>
      <c r="OS718">
        <f t="shared" si="671"/>
        <v>144</v>
      </c>
      <c r="PB718">
        <f t="shared" si="672"/>
        <v>0</v>
      </c>
      <c r="PK718">
        <f t="shared" si="673"/>
        <v>0</v>
      </c>
      <c r="QC718">
        <f t="shared" si="674"/>
        <v>0</v>
      </c>
      <c r="QL718">
        <f t="shared" si="675"/>
        <v>0</v>
      </c>
    </row>
    <row r="719" spans="235:454" x14ac:dyDescent="0.25">
      <c r="IA719">
        <v>717</v>
      </c>
      <c r="IB719">
        <v>986</v>
      </c>
      <c r="IC719">
        <f t="shared" si="676"/>
        <v>1.0997808011019816</v>
      </c>
      <c r="ID719">
        <f t="shared" si="677"/>
        <v>1196.5292963995278</v>
      </c>
      <c r="IE719">
        <f t="shared" si="659"/>
        <v>44322.584642480215</v>
      </c>
      <c r="IJ719">
        <v>717</v>
      </c>
      <c r="IK719">
        <v>67.8</v>
      </c>
      <c r="IL719">
        <f t="shared" si="678"/>
        <v>0.99876367761341356</v>
      </c>
      <c r="IM719">
        <f t="shared" si="679"/>
        <v>0</v>
      </c>
      <c r="IN719">
        <f t="shared" si="660"/>
        <v>4596.8399999999992</v>
      </c>
      <c r="LC719">
        <v>717</v>
      </c>
      <c r="LD719">
        <v>84</v>
      </c>
      <c r="LE719">
        <f t="shared" si="680"/>
        <v>0.76753842440796249</v>
      </c>
      <c r="LF719">
        <f t="shared" si="681"/>
        <v>0</v>
      </c>
      <c r="LG719">
        <f t="shared" si="661"/>
        <v>7056</v>
      </c>
      <c r="LP719">
        <f t="shared" si="662"/>
        <v>0</v>
      </c>
      <c r="LY719">
        <f t="shared" si="663"/>
        <v>0</v>
      </c>
      <c r="MH719">
        <f t="shared" si="664"/>
        <v>0</v>
      </c>
      <c r="MQ719">
        <f t="shared" si="665"/>
        <v>0</v>
      </c>
      <c r="MZ719">
        <f t="shared" si="666"/>
        <v>0</v>
      </c>
      <c r="NI719">
        <f t="shared" si="667"/>
        <v>0</v>
      </c>
      <c r="NR719">
        <f t="shared" si="668"/>
        <v>0</v>
      </c>
      <c r="OA719">
        <f t="shared" si="669"/>
        <v>0</v>
      </c>
      <c r="OF719">
        <v>717</v>
      </c>
      <c r="OG719">
        <f>132-(136)</f>
        <v>-4</v>
      </c>
      <c r="OH719">
        <f t="shared" si="682"/>
        <v>0.92001508041184887</v>
      </c>
      <c r="OI719">
        <f t="shared" si="683"/>
        <v>0</v>
      </c>
      <c r="OJ719">
        <f t="shared" si="670"/>
        <v>16</v>
      </c>
      <c r="OO719">
        <v>717</v>
      </c>
      <c r="OP719">
        <v>16</v>
      </c>
      <c r="OQ719">
        <f t="shared" si="684"/>
        <v>0.95044021283999058</v>
      </c>
      <c r="OR719">
        <f t="shared" si="685"/>
        <v>0</v>
      </c>
      <c r="OS719">
        <f t="shared" si="671"/>
        <v>256</v>
      </c>
      <c r="PB719">
        <f t="shared" si="672"/>
        <v>0</v>
      </c>
      <c r="PK719">
        <f t="shared" si="673"/>
        <v>0</v>
      </c>
      <c r="QC719">
        <f t="shared" si="674"/>
        <v>0</v>
      </c>
      <c r="QL719">
        <f t="shared" si="675"/>
        <v>0</v>
      </c>
    </row>
    <row r="720" spans="235:454" x14ac:dyDescent="0.25">
      <c r="IA720">
        <v>718</v>
      </c>
      <c r="IB720">
        <v>1016</v>
      </c>
      <c r="IC720">
        <f t="shared" si="676"/>
        <v>1.101314665538665</v>
      </c>
      <c r="ID720">
        <f t="shared" si="677"/>
        <v>1214.9227520034892</v>
      </c>
      <c r="IE720">
        <f t="shared" si="659"/>
        <v>39570.261264641675</v>
      </c>
      <c r="IJ720">
        <v>718</v>
      </c>
      <c r="IK720">
        <v>79.8</v>
      </c>
      <c r="IL720">
        <f t="shared" si="678"/>
        <v>1.0001566534538786</v>
      </c>
      <c r="IM720">
        <f t="shared" si="679"/>
        <v>1.8785221693733489</v>
      </c>
      <c r="IN720">
        <f t="shared" si="660"/>
        <v>6071.7567073088394</v>
      </c>
      <c r="LC720">
        <v>718</v>
      </c>
      <c r="LD720">
        <v>41</v>
      </c>
      <c r="LE720">
        <f t="shared" si="680"/>
        <v>0.76860891035553291</v>
      </c>
      <c r="LF720">
        <f t="shared" si="681"/>
        <v>0</v>
      </c>
      <c r="LG720">
        <f t="shared" si="661"/>
        <v>1681</v>
      </c>
      <c r="LP720">
        <f t="shared" si="662"/>
        <v>0</v>
      </c>
      <c r="LY720">
        <f t="shared" si="663"/>
        <v>0</v>
      </c>
      <c r="MH720">
        <f t="shared" si="664"/>
        <v>0</v>
      </c>
      <c r="MQ720">
        <f t="shared" si="665"/>
        <v>0</v>
      </c>
      <c r="MZ720">
        <f t="shared" si="666"/>
        <v>0</v>
      </c>
      <c r="NI720">
        <f t="shared" si="667"/>
        <v>0</v>
      </c>
      <c r="NR720">
        <f t="shared" si="668"/>
        <v>0</v>
      </c>
      <c r="OA720">
        <f t="shared" si="669"/>
        <v>0</v>
      </c>
      <c r="OF720">
        <v>718</v>
      </c>
      <c r="OG720">
        <f>132-(136)</f>
        <v>-4</v>
      </c>
      <c r="OH720">
        <f t="shared" si="682"/>
        <v>0.92129822557281382</v>
      </c>
      <c r="OI720">
        <f t="shared" si="683"/>
        <v>0</v>
      </c>
      <c r="OJ720">
        <f t="shared" si="670"/>
        <v>16</v>
      </c>
      <c r="OO720">
        <v>718</v>
      </c>
      <c r="OP720">
        <v>16</v>
      </c>
      <c r="OQ720">
        <f t="shared" si="684"/>
        <v>0.95176579193739641</v>
      </c>
      <c r="OR720">
        <f t="shared" si="685"/>
        <v>0</v>
      </c>
      <c r="OS720">
        <f t="shared" si="671"/>
        <v>256</v>
      </c>
      <c r="PB720">
        <f t="shared" si="672"/>
        <v>0</v>
      </c>
      <c r="PK720">
        <f t="shared" si="673"/>
        <v>0</v>
      </c>
      <c r="QC720">
        <f t="shared" si="674"/>
        <v>0</v>
      </c>
      <c r="QL720">
        <f t="shared" si="675"/>
        <v>0</v>
      </c>
    </row>
    <row r="721" spans="235:454" x14ac:dyDescent="0.25">
      <c r="IA721">
        <v>719</v>
      </c>
      <c r="IB721">
        <v>1026</v>
      </c>
      <c r="IC721">
        <f t="shared" si="676"/>
        <v>1.1028485299753483</v>
      </c>
      <c r="ID721">
        <f t="shared" si="677"/>
        <v>1233.3162076074509</v>
      </c>
      <c r="IE721">
        <f t="shared" si="659"/>
        <v>42980.009936735682</v>
      </c>
      <c r="IJ721">
        <v>719</v>
      </c>
      <c r="IK721">
        <v>115.8</v>
      </c>
      <c r="IL721">
        <f t="shared" si="678"/>
        <v>1.0015496292943435</v>
      </c>
      <c r="IM721">
        <f t="shared" si="679"/>
        <v>18.58250113011194</v>
      </c>
      <c r="IN721">
        <f t="shared" si="660"/>
        <v>9451.242086516686</v>
      </c>
      <c r="LC721">
        <v>719</v>
      </c>
      <c r="LD721">
        <v>48</v>
      </c>
      <c r="LE721">
        <f t="shared" si="680"/>
        <v>0.76967939630310334</v>
      </c>
      <c r="LF721">
        <f t="shared" si="681"/>
        <v>0</v>
      </c>
      <c r="LG721">
        <f t="shared" si="661"/>
        <v>2304</v>
      </c>
      <c r="LP721">
        <f t="shared" si="662"/>
        <v>0</v>
      </c>
      <c r="LY721">
        <f t="shared" si="663"/>
        <v>0</v>
      </c>
      <c r="MH721">
        <f t="shared" si="664"/>
        <v>0</v>
      </c>
      <c r="MQ721">
        <f t="shared" si="665"/>
        <v>0</v>
      </c>
      <c r="MZ721">
        <f t="shared" si="666"/>
        <v>0</v>
      </c>
      <c r="NI721">
        <f t="shared" si="667"/>
        <v>0</v>
      </c>
      <c r="NR721">
        <f t="shared" si="668"/>
        <v>0</v>
      </c>
      <c r="OA721">
        <f t="shared" si="669"/>
        <v>0</v>
      </c>
      <c r="OF721">
        <v>719</v>
      </c>
      <c r="OG721">
        <f>128-(136)</f>
        <v>-8</v>
      </c>
      <c r="OH721">
        <f t="shared" si="682"/>
        <v>0.92258137073377877</v>
      </c>
      <c r="OI721">
        <f t="shared" si="683"/>
        <v>0</v>
      </c>
      <c r="OJ721">
        <f t="shared" si="670"/>
        <v>64</v>
      </c>
      <c r="OO721">
        <v>719</v>
      </c>
      <c r="OP721">
        <v>20</v>
      </c>
      <c r="OQ721">
        <f t="shared" si="684"/>
        <v>0.95309137103480224</v>
      </c>
      <c r="OR721">
        <f t="shared" si="685"/>
        <v>0</v>
      </c>
      <c r="OS721">
        <f t="shared" si="671"/>
        <v>400</v>
      </c>
      <c r="PB721">
        <f t="shared" si="672"/>
        <v>0</v>
      </c>
      <c r="PK721">
        <f t="shared" si="673"/>
        <v>0</v>
      </c>
      <c r="QC721">
        <f t="shared" si="674"/>
        <v>0</v>
      </c>
      <c r="QL721">
        <f t="shared" si="675"/>
        <v>0</v>
      </c>
    </row>
    <row r="722" spans="235:454" x14ac:dyDescent="0.25">
      <c r="IA722">
        <v>720</v>
      </c>
      <c r="IB722">
        <v>1046</v>
      </c>
      <c r="IC722">
        <f t="shared" si="676"/>
        <v>1.1043823944120317</v>
      </c>
      <c r="ID722">
        <f t="shared" si="677"/>
        <v>1251.7096632114126</v>
      </c>
      <c r="IE722">
        <f t="shared" si="659"/>
        <v>42316.465538552795</v>
      </c>
      <c r="IJ722">
        <v>720</v>
      </c>
      <c r="IK722">
        <v>107.8</v>
      </c>
      <c r="IL722">
        <f t="shared" si="678"/>
        <v>1.0029426051348087</v>
      </c>
      <c r="IM722">
        <f t="shared" si="679"/>
        <v>35.286480090850532</v>
      </c>
      <c r="IN722">
        <f t="shared" si="660"/>
        <v>5258.2105696146164</v>
      </c>
      <c r="LC722">
        <v>720</v>
      </c>
      <c r="LD722">
        <v>13</v>
      </c>
      <c r="LE722">
        <f t="shared" si="680"/>
        <v>0.77074988225067365</v>
      </c>
      <c r="LF722">
        <f t="shared" si="681"/>
        <v>0</v>
      </c>
      <c r="LG722">
        <f t="shared" si="661"/>
        <v>169</v>
      </c>
      <c r="LP722">
        <f t="shared" si="662"/>
        <v>0</v>
      </c>
      <c r="LY722">
        <f t="shared" si="663"/>
        <v>0</v>
      </c>
      <c r="MH722">
        <f t="shared" si="664"/>
        <v>0</v>
      </c>
      <c r="MQ722">
        <f t="shared" si="665"/>
        <v>0</v>
      </c>
      <c r="MZ722">
        <f t="shared" si="666"/>
        <v>0</v>
      </c>
      <c r="NI722">
        <f t="shared" si="667"/>
        <v>0</v>
      </c>
      <c r="NR722">
        <f t="shared" si="668"/>
        <v>0</v>
      </c>
      <c r="OA722">
        <f t="shared" si="669"/>
        <v>0</v>
      </c>
      <c r="OF722">
        <v>720</v>
      </c>
      <c r="OG722">
        <f>177-(136)</f>
        <v>41</v>
      </c>
      <c r="OH722">
        <f t="shared" si="682"/>
        <v>0.92386451589474372</v>
      </c>
      <c r="OI722">
        <f t="shared" si="683"/>
        <v>0</v>
      </c>
      <c r="OJ722">
        <f t="shared" si="670"/>
        <v>1681</v>
      </c>
      <c r="OO722">
        <v>720</v>
      </c>
      <c r="OP722">
        <v>16</v>
      </c>
      <c r="OQ722">
        <f t="shared" si="684"/>
        <v>0.95441695013220806</v>
      </c>
      <c r="OR722">
        <f t="shared" si="685"/>
        <v>0</v>
      </c>
      <c r="OS722">
        <f t="shared" si="671"/>
        <v>256</v>
      </c>
      <c r="PB722">
        <f t="shared" si="672"/>
        <v>0</v>
      </c>
      <c r="PK722">
        <f t="shared" si="673"/>
        <v>0</v>
      </c>
      <c r="QC722">
        <f t="shared" si="674"/>
        <v>0</v>
      </c>
      <c r="QL722">
        <f t="shared" si="675"/>
        <v>0</v>
      </c>
    </row>
    <row r="723" spans="235:454" x14ac:dyDescent="0.25">
      <c r="IA723">
        <v>721</v>
      </c>
      <c r="IB723">
        <v>1056</v>
      </c>
      <c r="IC723">
        <f t="shared" si="676"/>
        <v>1.105916258848715</v>
      </c>
      <c r="ID723">
        <f t="shared" si="677"/>
        <v>1270.103118815374</v>
      </c>
      <c r="IE723">
        <f t="shared" si="659"/>
        <v>45840.145486470174</v>
      </c>
      <c r="IJ723">
        <v>721</v>
      </c>
      <c r="IK723">
        <v>147.80000000000001</v>
      </c>
      <c r="IL723">
        <f t="shared" si="678"/>
        <v>1.0043355809752736</v>
      </c>
      <c r="IM723">
        <f t="shared" si="679"/>
        <v>51.990459051589127</v>
      </c>
      <c r="IN723">
        <f t="shared" si="660"/>
        <v>9179.4681367452213</v>
      </c>
      <c r="LC723">
        <v>721</v>
      </c>
      <c r="LD723">
        <v>100</v>
      </c>
      <c r="LE723">
        <f t="shared" si="680"/>
        <v>0.77182036819824407</v>
      </c>
      <c r="LF723">
        <f t="shared" si="681"/>
        <v>0</v>
      </c>
      <c r="LG723">
        <f t="shared" si="661"/>
        <v>10000</v>
      </c>
      <c r="LP723">
        <f t="shared" si="662"/>
        <v>0</v>
      </c>
      <c r="LY723">
        <f t="shared" si="663"/>
        <v>0</v>
      </c>
      <c r="MH723">
        <f t="shared" si="664"/>
        <v>0</v>
      </c>
      <c r="MQ723">
        <f t="shared" si="665"/>
        <v>0</v>
      </c>
      <c r="MZ723">
        <f t="shared" si="666"/>
        <v>0</v>
      </c>
      <c r="NI723">
        <f t="shared" si="667"/>
        <v>0</v>
      </c>
      <c r="NR723">
        <f t="shared" si="668"/>
        <v>0</v>
      </c>
      <c r="OA723">
        <f t="shared" si="669"/>
        <v>0</v>
      </c>
      <c r="OF723">
        <v>721</v>
      </c>
      <c r="OG723">
        <f>132-(136)</f>
        <v>-4</v>
      </c>
      <c r="OH723">
        <f t="shared" si="682"/>
        <v>0.92514766105570856</v>
      </c>
      <c r="OI723">
        <f t="shared" si="683"/>
        <v>0</v>
      </c>
      <c r="OJ723">
        <f t="shared" si="670"/>
        <v>16</v>
      </c>
      <c r="OO723">
        <v>721</v>
      </c>
      <c r="OP723">
        <v>20</v>
      </c>
      <c r="OQ723">
        <f t="shared" si="684"/>
        <v>0.95574252922961389</v>
      </c>
      <c r="OR723">
        <f t="shared" si="685"/>
        <v>0</v>
      </c>
      <c r="OS723">
        <f t="shared" si="671"/>
        <v>400</v>
      </c>
      <c r="PB723">
        <f t="shared" si="672"/>
        <v>0</v>
      </c>
      <c r="PK723">
        <f t="shared" si="673"/>
        <v>0</v>
      </c>
      <c r="QC723">
        <f t="shared" si="674"/>
        <v>0</v>
      </c>
      <c r="QL723">
        <f t="shared" si="675"/>
        <v>0</v>
      </c>
    </row>
    <row r="724" spans="235:454" x14ac:dyDescent="0.25">
      <c r="IA724">
        <v>722</v>
      </c>
      <c r="IB724">
        <v>1056</v>
      </c>
      <c r="IC724">
        <f t="shared" si="676"/>
        <v>1.1074501232853984</v>
      </c>
      <c r="ID724">
        <f t="shared" si="677"/>
        <v>1288.4965744193357</v>
      </c>
      <c r="IE724">
        <f t="shared" si="659"/>
        <v>54054.657116725721</v>
      </c>
      <c r="IJ724">
        <v>722</v>
      </c>
      <c r="IK724">
        <v>152.80000000000001</v>
      </c>
      <c r="IL724">
        <f t="shared" si="678"/>
        <v>1.0057285568157386</v>
      </c>
      <c r="IM724">
        <f t="shared" si="679"/>
        <v>68.694438012327723</v>
      </c>
      <c r="IN724">
        <f t="shared" si="660"/>
        <v>7073.7455572621857</v>
      </c>
      <c r="LC724">
        <v>722</v>
      </c>
      <c r="LD724">
        <v>21</v>
      </c>
      <c r="LE724">
        <f t="shared" si="680"/>
        <v>0.77289085414581449</v>
      </c>
      <c r="LF724">
        <f t="shared" si="681"/>
        <v>0</v>
      </c>
      <c r="LG724">
        <f t="shared" si="661"/>
        <v>441</v>
      </c>
      <c r="LP724">
        <f t="shared" si="662"/>
        <v>0</v>
      </c>
      <c r="LY724">
        <f t="shared" si="663"/>
        <v>0</v>
      </c>
      <c r="MH724">
        <f t="shared" si="664"/>
        <v>0</v>
      </c>
      <c r="MQ724">
        <f t="shared" si="665"/>
        <v>0</v>
      </c>
      <c r="MZ724">
        <f t="shared" si="666"/>
        <v>0</v>
      </c>
      <c r="NI724">
        <f t="shared" si="667"/>
        <v>0</v>
      </c>
      <c r="NR724">
        <f t="shared" si="668"/>
        <v>0</v>
      </c>
      <c r="OA724">
        <f t="shared" si="669"/>
        <v>0</v>
      </c>
      <c r="OF724">
        <v>722</v>
      </c>
      <c r="OG724">
        <f>209-(136)</f>
        <v>73</v>
      </c>
      <c r="OH724">
        <f t="shared" si="682"/>
        <v>0.92643080621667351</v>
      </c>
      <c r="OI724">
        <f t="shared" si="683"/>
        <v>0</v>
      </c>
      <c r="OJ724">
        <f t="shared" si="670"/>
        <v>5329</v>
      </c>
      <c r="OO724">
        <v>722</v>
      </c>
      <c r="OP724">
        <v>20</v>
      </c>
      <c r="OQ724">
        <f t="shared" si="684"/>
        <v>0.95706810832701972</v>
      </c>
      <c r="OR724">
        <f t="shared" si="685"/>
        <v>0</v>
      </c>
      <c r="OS724">
        <f t="shared" si="671"/>
        <v>400</v>
      </c>
      <c r="PB724">
        <f t="shared" si="672"/>
        <v>0</v>
      </c>
      <c r="PK724">
        <f t="shared" si="673"/>
        <v>0</v>
      </c>
      <c r="QC724">
        <f t="shared" si="674"/>
        <v>0</v>
      </c>
      <c r="QL724">
        <f t="shared" si="675"/>
        <v>0</v>
      </c>
    </row>
    <row r="725" spans="235:454" x14ac:dyDescent="0.25">
      <c r="IA725">
        <v>723</v>
      </c>
      <c r="IB725">
        <v>1076</v>
      </c>
      <c r="IC725">
        <f t="shared" si="676"/>
        <v>1.1089839877220817</v>
      </c>
      <c r="ID725">
        <f t="shared" si="677"/>
        <v>1306.8900300232972</v>
      </c>
      <c r="IE725">
        <f t="shared" si="659"/>
        <v>53310.205964159075</v>
      </c>
      <c r="IJ725">
        <v>723</v>
      </c>
      <c r="IK725">
        <v>112.8</v>
      </c>
      <c r="IL725">
        <f t="shared" si="678"/>
        <v>1.0071215326562037</v>
      </c>
      <c r="IM725">
        <f t="shared" si="679"/>
        <v>85.398416973066304</v>
      </c>
      <c r="IN725">
        <f t="shared" si="660"/>
        <v>750.84675238194063</v>
      </c>
      <c r="LC725">
        <v>723</v>
      </c>
      <c r="LD725">
        <v>13</v>
      </c>
      <c r="LE725">
        <f t="shared" si="680"/>
        <v>0.7739613400933848</v>
      </c>
      <c r="LF725">
        <f t="shared" si="681"/>
        <v>0</v>
      </c>
      <c r="LG725">
        <f t="shared" si="661"/>
        <v>169</v>
      </c>
      <c r="LP725">
        <f t="shared" si="662"/>
        <v>0</v>
      </c>
      <c r="LY725">
        <f t="shared" si="663"/>
        <v>0</v>
      </c>
      <c r="MH725">
        <f t="shared" si="664"/>
        <v>0</v>
      </c>
      <c r="MQ725">
        <f t="shared" si="665"/>
        <v>0</v>
      </c>
      <c r="MZ725">
        <f t="shared" si="666"/>
        <v>0</v>
      </c>
      <c r="NI725">
        <f t="shared" si="667"/>
        <v>0</v>
      </c>
      <c r="NR725">
        <f t="shared" si="668"/>
        <v>0</v>
      </c>
      <c r="OA725">
        <f t="shared" si="669"/>
        <v>0</v>
      </c>
      <c r="OF725">
        <v>723</v>
      </c>
      <c r="OG725">
        <f>132-(136)</f>
        <v>-4</v>
      </c>
      <c r="OH725">
        <f t="shared" si="682"/>
        <v>0.92771395137763846</v>
      </c>
      <c r="OI725">
        <f t="shared" si="683"/>
        <v>0</v>
      </c>
      <c r="OJ725">
        <f t="shared" si="670"/>
        <v>16</v>
      </c>
      <c r="OO725">
        <v>723</v>
      </c>
      <c r="OP725">
        <v>24</v>
      </c>
      <c r="OQ725">
        <f t="shared" si="684"/>
        <v>0.95839368742442554</v>
      </c>
      <c r="OR725">
        <f t="shared" si="685"/>
        <v>0</v>
      </c>
      <c r="OS725">
        <f t="shared" si="671"/>
        <v>576</v>
      </c>
      <c r="PB725">
        <f t="shared" si="672"/>
        <v>0</v>
      </c>
      <c r="PK725">
        <f t="shared" si="673"/>
        <v>0</v>
      </c>
      <c r="QC725">
        <f t="shared" si="674"/>
        <v>0</v>
      </c>
      <c r="QL725">
        <f t="shared" si="675"/>
        <v>0</v>
      </c>
    </row>
    <row r="726" spans="235:454" x14ac:dyDescent="0.25">
      <c r="IA726">
        <v>724</v>
      </c>
      <c r="IB726">
        <v>1086</v>
      </c>
      <c r="IC726">
        <f t="shared" si="676"/>
        <v>1.1105178521587651</v>
      </c>
      <c r="ID726">
        <f t="shared" si="677"/>
        <v>1325.2834856272589</v>
      </c>
      <c r="IE726">
        <f t="shared" si="659"/>
        <v>57256.586493930605</v>
      </c>
      <c r="IJ726">
        <v>724</v>
      </c>
      <c r="IK726">
        <v>147.80000000000001</v>
      </c>
      <c r="IL726">
        <f t="shared" si="678"/>
        <v>1.0085145084966687</v>
      </c>
      <c r="IM726">
        <f t="shared" si="679"/>
        <v>102.1023959338049</v>
      </c>
      <c r="IN726">
        <f t="shared" si="660"/>
        <v>2088.2710173907321</v>
      </c>
      <c r="LC726">
        <v>724</v>
      </c>
      <c r="LD726">
        <v>33</v>
      </c>
      <c r="LE726">
        <f t="shared" si="680"/>
        <v>0.77503182604095522</v>
      </c>
      <c r="LF726">
        <f t="shared" si="681"/>
        <v>0</v>
      </c>
      <c r="LG726">
        <f t="shared" si="661"/>
        <v>1089</v>
      </c>
      <c r="LP726">
        <f t="shared" si="662"/>
        <v>0</v>
      </c>
      <c r="LY726">
        <f t="shared" si="663"/>
        <v>0</v>
      </c>
      <c r="MH726">
        <f t="shared" si="664"/>
        <v>0</v>
      </c>
      <c r="MQ726">
        <f t="shared" si="665"/>
        <v>0</v>
      </c>
      <c r="MZ726">
        <f t="shared" si="666"/>
        <v>0</v>
      </c>
      <c r="NI726">
        <f t="shared" si="667"/>
        <v>0</v>
      </c>
      <c r="NR726">
        <f t="shared" si="668"/>
        <v>0</v>
      </c>
      <c r="OA726">
        <f t="shared" si="669"/>
        <v>0</v>
      </c>
      <c r="OF726">
        <v>724</v>
      </c>
      <c r="OG726">
        <f>132-(136)</f>
        <v>-4</v>
      </c>
      <c r="OH726">
        <f t="shared" si="682"/>
        <v>0.92899709653860341</v>
      </c>
      <c r="OI726">
        <f t="shared" si="683"/>
        <v>0</v>
      </c>
      <c r="OJ726">
        <f t="shared" si="670"/>
        <v>16</v>
      </c>
      <c r="OO726">
        <v>724</v>
      </c>
      <c r="OP726">
        <v>24</v>
      </c>
      <c r="OQ726">
        <f t="shared" si="684"/>
        <v>0.95971926652183148</v>
      </c>
      <c r="OR726">
        <f t="shared" si="685"/>
        <v>0</v>
      </c>
      <c r="OS726">
        <f t="shared" si="671"/>
        <v>576</v>
      </c>
      <c r="PB726">
        <f t="shared" si="672"/>
        <v>0</v>
      </c>
      <c r="PK726">
        <f t="shared" si="673"/>
        <v>0</v>
      </c>
      <c r="QC726">
        <f t="shared" si="674"/>
        <v>0</v>
      </c>
      <c r="QL726">
        <f t="shared" si="675"/>
        <v>0</v>
      </c>
    </row>
    <row r="727" spans="235:454" x14ac:dyDescent="0.25">
      <c r="IA727">
        <v>725</v>
      </c>
      <c r="IB727">
        <v>1096</v>
      </c>
      <c r="IC727">
        <f t="shared" si="676"/>
        <v>1.1120517165954484</v>
      </c>
      <c r="ID727">
        <f t="shared" si="677"/>
        <v>1343.6769412312206</v>
      </c>
      <c r="IE727">
        <f t="shared" si="659"/>
        <v>61343.867217653482</v>
      </c>
      <c r="IJ727">
        <v>725</v>
      </c>
      <c r="IK727">
        <v>135.80000000000001</v>
      </c>
      <c r="IL727">
        <f t="shared" si="678"/>
        <v>1.0099074843371336</v>
      </c>
      <c r="IM727">
        <f t="shared" si="679"/>
        <v>118.8063748945435</v>
      </c>
      <c r="IN727">
        <f t="shared" si="660"/>
        <v>288.78329422480198</v>
      </c>
      <c r="LC727">
        <v>725</v>
      </c>
      <c r="LD727">
        <v>116</v>
      </c>
      <c r="LE727">
        <f t="shared" si="680"/>
        <v>0.77610231198852553</v>
      </c>
      <c r="LF727">
        <f t="shared" si="681"/>
        <v>0</v>
      </c>
      <c r="LG727">
        <f t="shared" si="661"/>
        <v>13456</v>
      </c>
      <c r="LP727">
        <f t="shared" si="662"/>
        <v>0</v>
      </c>
      <c r="LY727">
        <f t="shared" si="663"/>
        <v>0</v>
      </c>
      <c r="MH727">
        <f t="shared" si="664"/>
        <v>0</v>
      </c>
      <c r="MQ727">
        <f t="shared" si="665"/>
        <v>0</v>
      </c>
      <c r="MZ727">
        <f t="shared" si="666"/>
        <v>0</v>
      </c>
      <c r="NI727">
        <f t="shared" si="667"/>
        <v>0</v>
      </c>
      <c r="NR727">
        <f t="shared" si="668"/>
        <v>0</v>
      </c>
      <c r="OA727">
        <f t="shared" si="669"/>
        <v>0</v>
      </c>
      <c r="OF727">
        <v>725</v>
      </c>
      <c r="OG727">
        <f>172-(136)</f>
        <v>36</v>
      </c>
      <c r="OH727">
        <f t="shared" si="682"/>
        <v>0.93028024169956824</v>
      </c>
      <c r="OI727">
        <f t="shared" si="683"/>
        <v>0</v>
      </c>
      <c r="OJ727">
        <f t="shared" si="670"/>
        <v>1296</v>
      </c>
      <c r="OO727">
        <v>725</v>
      </c>
      <c r="OP727">
        <v>24</v>
      </c>
      <c r="OQ727">
        <f t="shared" si="684"/>
        <v>0.96104484561923731</v>
      </c>
      <c r="OR727">
        <f t="shared" si="685"/>
        <v>0</v>
      </c>
      <c r="OS727">
        <f t="shared" si="671"/>
        <v>576</v>
      </c>
      <c r="PB727">
        <f t="shared" si="672"/>
        <v>0</v>
      </c>
      <c r="PK727">
        <f t="shared" si="673"/>
        <v>0</v>
      </c>
      <c r="QC727">
        <f t="shared" si="674"/>
        <v>0</v>
      </c>
      <c r="QL727">
        <f t="shared" si="675"/>
        <v>0</v>
      </c>
    </row>
    <row r="728" spans="235:454" x14ac:dyDescent="0.25">
      <c r="IA728">
        <v>726</v>
      </c>
      <c r="IB728">
        <v>1116</v>
      </c>
      <c r="IC728">
        <f t="shared" si="676"/>
        <v>1.113585581032132</v>
      </c>
      <c r="ID728">
        <f t="shared" si="677"/>
        <v>1362.070396835182</v>
      </c>
      <c r="IE728">
        <f t="shared" si="659"/>
        <v>60550.640198623951</v>
      </c>
      <c r="IJ728">
        <v>726</v>
      </c>
      <c r="IK728">
        <v>199.8</v>
      </c>
      <c r="IL728">
        <f t="shared" si="678"/>
        <v>1.0113004601775988</v>
      </c>
      <c r="IM728">
        <f t="shared" si="679"/>
        <v>135.51035385528209</v>
      </c>
      <c r="IN728">
        <f t="shared" si="660"/>
        <v>4133.1586014130435</v>
      </c>
      <c r="LC728">
        <v>726</v>
      </c>
      <c r="LD728">
        <v>16</v>
      </c>
      <c r="LE728">
        <f t="shared" si="680"/>
        <v>0.77717279793609595</v>
      </c>
      <c r="LF728">
        <f t="shared" si="681"/>
        <v>0</v>
      </c>
      <c r="LG728">
        <f t="shared" si="661"/>
        <v>256</v>
      </c>
      <c r="LP728">
        <f t="shared" si="662"/>
        <v>0</v>
      </c>
      <c r="LY728">
        <f t="shared" si="663"/>
        <v>0</v>
      </c>
      <c r="MH728">
        <f t="shared" si="664"/>
        <v>0</v>
      </c>
      <c r="MQ728">
        <f t="shared" si="665"/>
        <v>0</v>
      </c>
      <c r="MZ728">
        <f t="shared" si="666"/>
        <v>0</v>
      </c>
      <c r="NI728">
        <f t="shared" si="667"/>
        <v>0</v>
      </c>
      <c r="NR728">
        <f t="shared" si="668"/>
        <v>0</v>
      </c>
      <c r="OA728">
        <f t="shared" si="669"/>
        <v>0</v>
      </c>
      <c r="OF728">
        <v>726</v>
      </c>
      <c r="OG728">
        <f>132-(136)</f>
        <v>-4</v>
      </c>
      <c r="OH728">
        <f t="shared" si="682"/>
        <v>0.93156338686053319</v>
      </c>
      <c r="OI728">
        <f t="shared" si="683"/>
        <v>0</v>
      </c>
      <c r="OJ728">
        <f t="shared" si="670"/>
        <v>16</v>
      </c>
      <c r="OO728">
        <v>726</v>
      </c>
      <c r="OP728">
        <v>24</v>
      </c>
      <c r="OQ728">
        <f t="shared" si="684"/>
        <v>0.96237042471664314</v>
      </c>
      <c r="OR728">
        <f t="shared" si="685"/>
        <v>0</v>
      </c>
      <c r="OS728">
        <f t="shared" si="671"/>
        <v>576</v>
      </c>
      <c r="PB728">
        <f t="shared" si="672"/>
        <v>0</v>
      </c>
      <c r="PK728">
        <f t="shared" si="673"/>
        <v>0</v>
      </c>
      <c r="QC728">
        <f t="shared" si="674"/>
        <v>0</v>
      </c>
      <c r="QL728">
        <f t="shared" si="675"/>
        <v>0</v>
      </c>
    </row>
    <row r="729" spans="235:454" x14ac:dyDescent="0.25">
      <c r="IA729">
        <v>727</v>
      </c>
      <c r="IB729">
        <v>1136</v>
      </c>
      <c r="IC729">
        <f t="shared" si="676"/>
        <v>1.1151194454688154</v>
      </c>
      <c r="ID729">
        <f t="shared" si="677"/>
        <v>1380.4638524391437</v>
      </c>
      <c r="IE729">
        <f t="shared" si="659"/>
        <v>59762.57514938742</v>
      </c>
      <c r="IJ729">
        <v>727</v>
      </c>
      <c r="IK729">
        <v>127.8</v>
      </c>
      <c r="IL729">
        <f t="shared" si="678"/>
        <v>1.0126934360180637</v>
      </c>
      <c r="IM729">
        <f t="shared" si="679"/>
        <v>152.21433281602069</v>
      </c>
      <c r="IN729">
        <f t="shared" si="660"/>
        <v>596.05964685142476</v>
      </c>
      <c r="LC729">
        <v>727</v>
      </c>
      <c r="LD729">
        <v>16</v>
      </c>
      <c r="LE729">
        <f t="shared" si="680"/>
        <v>0.77824328388366637</v>
      </c>
      <c r="LF729">
        <f t="shared" si="681"/>
        <v>0</v>
      </c>
      <c r="LG729">
        <f t="shared" si="661"/>
        <v>256</v>
      </c>
      <c r="LP729">
        <f t="shared" si="662"/>
        <v>0</v>
      </c>
      <c r="LY729">
        <f t="shared" si="663"/>
        <v>0</v>
      </c>
      <c r="MH729">
        <f t="shared" si="664"/>
        <v>0</v>
      </c>
      <c r="MQ729">
        <f t="shared" si="665"/>
        <v>0</v>
      </c>
      <c r="MZ729">
        <f t="shared" si="666"/>
        <v>0</v>
      </c>
      <c r="NI729">
        <f t="shared" si="667"/>
        <v>0</v>
      </c>
      <c r="NR729">
        <f t="shared" si="668"/>
        <v>0</v>
      </c>
      <c r="OA729">
        <f t="shared" si="669"/>
        <v>0</v>
      </c>
      <c r="OF729">
        <v>727</v>
      </c>
      <c r="OG729">
        <f>140-(136)</f>
        <v>4</v>
      </c>
      <c r="OH729">
        <f t="shared" si="682"/>
        <v>0.93284653202149814</v>
      </c>
      <c r="OI729">
        <f t="shared" si="683"/>
        <v>0</v>
      </c>
      <c r="OJ729">
        <f t="shared" si="670"/>
        <v>16</v>
      </c>
      <c r="OO729">
        <v>727</v>
      </c>
      <c r="OP729">
        <v>24</v>
      </c>
      <c r="OQ729">
        <f t="shared" si="684"/>
        <v>0.96369600381404896</v>
      </c>
      <c r="OR729">
        <f t="shared" si="685"/>
        <v>0</v>
      </c>
      <c r="OS729">
        <f t="shared" si="671"/>
        <v>576</v>
      </c>
      <c r="PB729">
        <f t="shared" si="672"/>
        <v>0</v>
      </c>
      <c r="PK729">
        <f t="shared" si="673"/>
        <v>0</v>
      </c>
      <c r="QC729">
        <f t="shared" si="674"/>
        <v>0</v>
      </c>
      <c r="QL729">
        <f t="shared" si="675"/>
        <v>0</v>
      </c>
    </row>
    <row r="730" spans="235:454" x14ac:dyDescent="0.25">
      <c r="IA730">
        <v>728</v>
      </c>
      <c r="IB730">
        <v>1156</v>
      </c>
      <c r="IC730">
        <f t="shared" si="676"/>
        <v>1.1166533099054987</v>
      </c>
      <c r="ID730">
        <f t="shared" si="677"/>
        <v>1398.8573080431054</v>
      </c>
      <c r="IE730">
        <f t="shared" si="659"/>
        <v>58979.672069943772</v>
      </c>
      <c r="IJ730">
        <v>728</v>
      </c>
      <c r="IK730">
        <v>147.80000000000001</v>
      </c>
      <c r="IL730">
        <f t="shared" si="678"/>
        <v>1.0140864118585287</v>
      </c>
      <c r="IM730">
        <f t="shared" si="679"/>
        <v>168.91831177675928</v>
      </c>
      <c r="IN730">
        <f t="shared" si="660"/>
        <v>445.98309230040928</v>
      </c>
      <c r="LC730">
        <v>728</v>
      </c>
      <c r="LD730">
        <v>33</v>
      </c>
      <c r="LE730">
        <f t="shared" si="680"/>
        <v>0.77931376983123668</v>
      </c>
      <c r="LF730">
        <f t="shared" si="681"/>
        <v>0</v>
      </c>
      <c r="LG730">
        <f t="shared" si="661"/>
        <v>1089</v>
      </c>
      <c r="LP730">
        <f t="shared" si="662"/>
        <v>0</v>
      </c>
      <c r="LY730">
        <f t="shared" si="663"/>
        <v>0</v>
      </c>
      <c r="MH730">
        <f t="shared" si="664"/>
        <v>0</v>
      </c>
      <c r="MQ730">
        <f t="shared" si="665"/>
        <v>0</v>
      </c>
      <c r="MZ730">
        <f t="shared" si="666"/>
        <v>0</v>
      </c>
      <c r="NI730">
        <f t="shared" si="667"/>
        <v>0</v>
      </c>
      <c r="NR730">
        <f t="shared" si="668"/>
        <v>0</v>
      </c>
      <c r="OA730">
        <f t="shared" si="669"/>
        <v>0</v>
      </c>
      <c r="OF730">
        <v>728</v>
      </c>
      <c r="OG730">
        <f>144-(136)</f>
        <v>8</v>
      </c>
      <c r="OH730">
        <f t="shared" si="682"/>
        <v>0.93412967718246309</v>
      </c>
      <c r="OI730">
        <f t="shared" si="683"/>
        <v>0</v>
      </c>
      <c r="OJ730">
        <f t="shared" si="670"/>
        <v>64</v>
      </c>
      <c r="OO730">
        <v>728</v>
      </c>
      <c r="OP730">
        <v>24</v>
      </c>
      <c r="OQ730">
        <f t="shared" si="684"/>
        <v>0.96502158291145479</v>
      </c>
      <c r="OR730">
        <f t="shared" si="685"/>
        <v>0</v>
      </c>
      <c r="OS730">
        <f t="shared" si="671"/>
        <v>576</v>
      </c>
      <c r="PB730">
        <f t="shared" si="672"/>
        <v>0</v>
      </c>
      <c r="PK730">
        <f t="shared" si="673"/>
        <v>0</v>
      </c>
      <c r="QC730">
        <f t="shared" si="674"/>
        <v>0</v>
      </c>
      <c r="QL730">
        <f t="shared" si="675"/>
        <v>0</v>
      </c>
    </row>
    <row r="731" spans="235:454" x14ac:dyDescent="0.25">
      <c r="IA731">
        <v>729</v>
      </c>
      <c r="IB731">
        <v>1166</v>
      </c>
      <c r="IC731">
        <f t="shared" si="676"/>
        <v>1.1181871743421821</v>
      </c>
      <c r="ID731">
        <f t="shared" si="677"/>
        <v>1417.2507636470668</v>
      </c>
      <c r="IE731">
        <f t="shared" si="659"/>
        <v>63126.946233234237</v>
      </c>
      <c r="IJ731">
        <v>729</v>
      </c>
      <c r="IK731">
        <v>192.8</v>
      </c>
      <c r="IL731">
        <f t="shared" si="678"/>
        <v>1.0154793876989938</v>
      </c>
      <c r="IM731">
        <f t="shared" si="679"/>
        <v>185.62229073749785</v>
      </c>
      <c r="IN731">
        <f t="shared" si="660"/>
        <v>51.519510257009337</v>
      </c>
      <c r="LC731">
        <v>729</v>
      </c>
      <c r="LD731">
        <v>44</v>
      </c>
      <c r="LE731">
        <f t="shared" si="680"/>
        <v>0.7803842557788071</v>
      </c>
      <c r="LF731">
        <f t="shared" si="681"/>
        <v>0</v>
      </c>
      <c r="LG731">
        <f t="shared" si="661"/>
        <v>1936</v>
      </c>
      <c r="LP731">
        <f t="shared" si="662"/>
        <v>0</v>
      </c>
      <c r="LY731">
        <f t="shared" si="663"/>
        <v>0</v>
      </c>
      <c r="MH731">
        <f t="shared" si="664"/>
        <v>0</v>
      </c>
      <c r="MQ731">
        <f t="shared" si="665"/>
        <v>0</v>
      </c>
      <c r="MZ731">
        <f t="shared" si="666"/>
        <v>0</v>
      </c>
      <c r="NI731">
        <f t="shared" si="667"/>
        <v>0</v>
      </c>
      <c r="NR731">
        <f t="shared" si="668"/>
        <v>0</v>
      </c>
      <c r="OA731">
        <f t="shared" si="669"/>
        <v>0</v>
      </c>
      <c r="OF731">
        <v>729</v>
      </c>
      <c r="OG731">
        <f>156-(136)</f>
        <v>20</v>
      </c>
      <c r="OH731">
        <f t="shared" si="682"/>
        <v>0.93541282234342804</v>
      </c>
      <c r="OI731">
        <f t="shared" si="683"/>
        <v>0</v>
      </c>
      <c r="OJ731">
        <f t="shared" si="670"/>
        <v>400</v>
      </c>
      <c r="OO731">
        <v>729</v>
      </c>
      <c r="OP731">
        <v>28.1</v>
      </c>
      <c r="OQ731">
        <f t="shared" si="684"/>
        <v>0.96634716200886062</v>
      </c>
      <c r="OR731">
        <f t="shared" si="685"/>
        <v>0</v>
      </c>
      <c r="OS731">
        <f t="shared" si="671"/>
        <v>789.61000000000013</v>
      </c>
      <c r="PB731">
        <f t="shared" si="672"/>
        <v>0</v>
      </c>
      <c r="PK731">
        <f t="shared" si="673"/>
        <v>0</v>
      </c>
      <c r="QC731">
        <f t="shared" si="674"/>
        <v>0</v>
      </c>
      <c r="QL731">
        <f t="shared" si="675"/>
        <v>0</v>
      </c>
    </row>
    <row r="732" spans="235:454" x14ac:dyDescent="0.25">
      <c r="IA732">
        <v>730</v>
      </c>
      <c r="IB732">
        <v>1196</v>
      </c>
      <c r="IC732">
        <f t="shared" si="676"/>
        <v>1.1197210387788654</v>
      </c>
      <c r="ID732">
        <f t="shared" si="677"/>
        <v>1435.6442192510285</v>
      </c>
      <c r="IE732">
        <f t="shared" si="659"/>
        <v>57429.351820435026</v>
      </c>
      <c r="IJ732">
        <v>730</v>
      </c>
      <c r="IK732">
        <v>187.8</v>
      </c>
      <c r="IL732">
        <f t="shared" si="678"/>
        <v>1.0168723635394588</v>
      </c>
      <c r="IM732">
        <f t="shared" si="679"/>
        <v>202.32626969823644</v>
      </c>
      <c r="IN732">
        <f t="shared" si="660"/>
        <v>211.012511345902</v>
      </c>
      <c r="LC732">
        <v>730</v>
      </c>
      <c r="LD732">
        <v>76</v>
      </c>
      <c r="LE732">
        <f t="shared" si="680"/>
        <v>0.78145474172637752</v>
      </c>
      <c r="LF732">
        <f t="shared" si="681"/>
        <v>0</v>
      </c>
      <c r="LG732">
        <f t="shared" si="661"/>
        <v>5776</v>
      </c>
      <c r="LP732">
        <f t="shared" si="662"/>
        <v>0</v>
      </c>
      <c r="LY732">
        <f t="shared" si="663"/>
        <v>0</v>
      </c>
      <c r="MH732">
        <f t="shared" si="664"/>
        <v>0</v>
      </c>
      <c r="MQ732">
        <f t="shared" si="665"/>
        <v>0</v>
      </c>
      <c r="MZ732">
        <f t="shared" si="666"/>
        <v>0</v>
      </c>
      <c r="NI732">
        <f t="shared" si="667"/>
        <v>0</v>
      </c>
      <c r="NR732">
        <f t="shared" si="668"/>
        <v>0</v>
      </c>
      <c r="OA732">
        <f t="shared" si="669"/>
        <v>0</v>
      </c>
      <c r="OF732">
        <v>730</v>
      </c>
      <c r="OG732">
        <f>224-(136)</f>
        <v>88</v>
      </c>
      <c r="OH732">
        <f t="shared" si="682"/>
        <v>0.93669596750439288</v>
      </c>
      <c r="OI732">
        <f t="shared" si="683"/>
        <v>0</v>
      </c>
      <c r="OJ732">
        <f t="shared" si="670"/>
        <v>7744</v>
      </c>
      <c r="OO732">
        <v>730</v>
      </c>
      <c r="OP732">
        <v>31.9</v>
      </c>
      <c r="OQ732">
        <f t="shared" si="684"/>
        <v>0.96767274110626655</v>
      </c>
      <c r="OR732">
        <f t="shared" si="685"/>
        <v>0</v>
      </c>
      <c r="OS732">
        <f t="shared" si="671"/>
        <v>1017.6099999999999</v>
      </c>
      <c r="PB732">
        <f t="shared" si="672"/>
        <v>0</v>
      </c>
      <c r="PK732">
        <f t="shared" si="673"/>
        <v>0</v>
      </c>
      <c r="QC732">
        <f t="shared" si="674"/>
        <v>0</v>
      </c>
      <c r="QL732">
        <f t="shared" si="675"/>
        <v>0</v>
      </c>
    </row>
    <row r="733" spans="235:454" x14ac:dyDescent="0.25">
      <c r="IA733">
        <v>731</v>
      </c>
      <c r="IB733">
        <v>1226</v>
      </c>
      <c r="IC733">
        <f t="shared" si="676"/>
        <v>1.1212549032155488</v>
      </c>
      <c r="ID733">
        <f t="shared" si="677"/>
        <v>1454.03767485499</v>
      </c>
      <c r="IE733">
        <f t="shared" si="659"/>
        <v>52001.181153270125</v>
      </c>
      <c r="IJ733">
        <v>731</v>
      </c>
      <c r="IK733">
        <v>294.8</v>
      </c>
      <c r="IL733">
        <f t="shared" si="678"/>
        <v>1.0182653393799237</v>
      </c>
      <c r="IM733">
        <f t="shared" si="679"/>
        <v>219.03024865897504</v>
      </c>
      <c r="IN733">
        <f t="shared" si="660"/>
        <v>5741.0552182807551</v>
      </c>
      <c r="LC733">
        <v>731</v>
      </c>
      <c r="LD733">
        <v>24</v>
      </c>
      <c r="LE733">
        <f t="shared" si="680"/>
        <v>0.78252522767394783</v>
      </c>
      <c r="LF733">
        <f t="shared" si="681"/>
        <v>0</v>
      </c>
      <c r="LG733">
        <f t="shared" si="661"/>
        <v>576</v>
      </c>
      <c r="LP733">
        <f t="shared" si="662"/>
        <v>0</v>
      </c>
      <c r="LY733">
        <f t="shared" si="663"/>
        <v>0</v>
      </c>
      <c r="MH733">
        <f t="shared" si="664"/>
        <v>0</v>
      </c>
      <c r="MQ733">
        <f t="shared" si="665"/>
        <v>0</v>
      </c>
      <c r="MZ733">
        <f t="shared" si="666"/>
        <v>0</v>
      </c>
      <c r="NI733">
        <f t="shared" si="667"/>
        <v>0</v>
      </c>
      <c r="NR733">
        <f t="shared" si="668"/>
        <v>0</v>
      </c>
      <c r="OA733">
        <f t="shared" si="669"/>
        <v>0</v>
      </c>
      <c r="OF733">
        <v>731</v>
      </c>
      <c r="OG733">
        <f>189-(136)</f>
        <v>53</v>
      </c>
      <c r="OH733">
        <f t="shared" si="682"/>
        <v>0.93797911266535783</v>
      </c>
      <c r="OI733">
        <f t="shared" si="683"/>
        <v>0</v>
      </c>
      <c r="OJ733">
        <f t="shared" si="670"/>
        <v>2809</v>
      </c>
      <c r="OO733">
        <v>731</v>
      </c>
      <c r="OP733">
        <v>31.9</v>
      </c>
      <c r="OQ733">
        <f t="shared" si="684"/>
        <v>0.96899832020367238</v>
      </c>
      <c r="OR733">
        <f t="shared" si="685"/>
        <v>0</v>
      </c>
      <c r="OS733">
        <f t="shared" si="671"/>
        <v>1017.6099999999999</v>
      </c>
      <c r="PB733">
        <f t="shared" si="672"/>
        <v>0</v>
      </c>
      <c r="PK733">
        <f t="shared" si="673"/>
        <v>0</v>
      </c>
      <c r="QC733">
        <f t="shared" si="674"/>
        <v>0</v>
      </c>
      <c r="QL733">
        <f t="shared" si="675"/>
        <v>0</v>
      </c>
    </row>
    <row r="734" spans="235:454" x14ac:dyDescent="0.25">
      <c r="IA734">
        <v>732</v>
      </c>
      <c r="IB734">
        <v>1246</v>
      </c>
      <c r="IC734">
        <f t="shared" si="676"/>
        <v>1.1227887676522321</v>
      </c>
      <c r="ID734">
        <f t="shared" si="677"/>
        <v>1472.4311304589517</v>
      </c>
      <c r="IE734">
        <f t="shared" si="659"/>
        <v>51271.056840918784</v>
      </c>
      <c r="IJ734">
        <v>732</v>
      </c>
      <c r="IK734">
        <v>192.8</v>
      </c>
      <c r="IL734">
        <f t="shared" si="678"/>
        <v>1.0196583152203889</v>
      </c>
      <c r="IM734">
        <f t="shared" si="679"/>
        <v>235.73422761971364</v>
      </c>
      <c r="IN734">
        <f t="shared" si="660"/>
        <v>1843.3479013013803</v>
      </c>
      <c r="LC734">
        <v>732</v>
      </c>
      <c r="LD734">
        <v>24</v>
      </c>
      <c r="LE734">
        <f t="shared" si="680"/>
        <v>0.78359571362151825</v>
      </c>
      <c r="LF734">
        <f t="shared" si="681"/>
        <v>0</v>
      </c>
      <c r="LG734">
        <f t="shared" si="661"/>
        <v>576</v>
      </c>
      <c r="LP734">
        <f t="shared" si="662"/>
        <v>0</v>
      </c>
      <c r="LY734">
        <f t="shared" si="663"/>
        <v>0</v>
      </c>
      <c r="MH734">
        <f t="shared" si="664"/>
        <v>0</v>
      </c>
      <c r="MQ734">
        <f t="shared" si="665"/>
        <v>0</v>
      </c>
      <c r="MZ734">
        <f t="shared" si="666"/>
        <v>0</v>
      </c>
      <c r="NI734">
        <f t="shared" si="667"/>
        <v>0</v>
      </c>
      <c r="NR734">
        <f t="shared" si="668"/>
        <v>0</v>
      </c>
      <c r="OA734">
        <f t="shared" si="669"/>
        <v>0</v>
      </c>
      <c r="OF734">
        <v>732</v>
      </c>
      <c r="OG734">
        <f>209-(136)</f>
        <v>73</v>
      </c>
      <c r="OH734">
        <f t="shared" si="682"/>
        <v>0.93926225782632278</v>
      </c>
      <c r="OI734">
        <f t="shared" si="683"/>
        <v>0</v>
      </c>
      <c r="OJ734">
        <f t="shared" si="670"/>
        <v>5329</v>
      </c>
      <c r="OO734">
        <v>732</v>
      </c>
      <c r="OP734">
        <v>31.9</v>
      </c>
      <c r="OQ734">
        <f t="shared" si="684"/>
        <v>0.97032389930107821</v>
      </c>
      <c r="OR734">
        <f t="shared" si="685"/>
        <v>0</v>
      </c>
      <c r="OS734">
        <f t="shared" si="671"/>
        <v>1017.6099999999999</v>
      </c>
      <c r="PB734">
        <f t="shared" si="672"/>
        <v>0</v>
      </c>
      <c r="PK734">
        <f t="shared" si="673"/>
        <v>0</v>
      </c>
      <c r="QC734">
        <f t="shared" si="674"/>
        <v>0</v>
      </c>
      <c r="QL734">
        <f t="shared" si="675"/>
        <v>0</v>
      </c>
    </row>
    <row r="735" spans="235:454" x14ac:dyDescent="0.25">
      <c r="IA735">
        <v>733</v>
      </c>
      <c r="IB735">
        <v>1246</v>
      </c>
      <c r="IC735">
        <f t="shared" si="676"/>
        <v>1.1243226320889155</v>
      </c>
      <c r="ID735">
        <f t="shared" si="677"/>
        <v>1490.8245860629133</v>
      </c>
      <c r="IE735">
        <f t="shared" si="659"/>
        <v>59939.077940876858</v>
      </c>
      <c r="IJ735">
        <v>733</v>
      </c>
      <c r="IK735">
        <v>297.8</v>
      </c>
      <c r="IL735">
        <f t="shared" si="678"/>
        <v>1.0210512910608538</v>
      </c>
      <c r="IM735">
        <f t="shared" si="679"/>
        <v>252.43820658045223</v>
      </c>
      <c r="IN735">
        <f t="shared" si="660"/>
        <v>2057.6923022377282</v>
      </c>
      <c r="LC735">
        <v>733</v>
      </c>
      <c r="LD735">
        <v>56</v>
      </c>
      <c r="LE735">
        <f t="shared" si="680"/>
        <v>0.78466619956908856</v>
      </c>
      <c r="LF735">
        <f t="shared" si="681"/>
        <v>0</v>
      </c>
      <c r="LG735">
        <f t="shared" si="661"/>
        <v>3136</v>
      </c>
      <c r="LP735">
        <f t="shared" si="662"/>
        <v>0</v>
      </c>
      <c r="LY735">
        <f t="shared" si="663"/>
        <v>0</v>
      </c>
      <c r="MH735">
        <f t="shared" si="664"/>
        <v>0</v>
      </c>
      <c r="MQ735">
        <f t="shared" si="665"/>
        <v>0</v>
      </c>
      <c r="MZ735">
        <f t="shared" si="666"/>
        <v>0</v>
      </c>
      <c r="NI735">
        <f t="shared" si="667"/>
        <v>0</v>
      </c>
      <c r="NR735">
        <f t="shared" si="668"/>
        <v>0</v>
      </c>
      <c r="OA735">
        <f t="shared" si="669"/>
        <v>0</v>
      </c>
      <c r="OF735">
        <v>733</v>
      </c>
      <c r="OG735">
        <f>136-(136)</f>
        <v>0</v>
      </c>
      <c r="OH735">
        <f t="shared" si="682"/>
        <v>0.94054540298728773</v>
      </c>
      <c r="OI735">
        <f t="shared" si="683"/>
        <v>0</v>
      </c>
      <c r="OJ735">
        <f t="shared" si="670"/>
        <v>0</v>
      </c>
      <c r="OO735">
        <v>733</v>
      </c>
      <c r="OP735">
        <v>31.9</v>
      </c>
      <c r="OQ735">
        <f t="shared" si="684"/>
        <v>0.97164947839848403</v>
      </c>
      <c r="OR735">
        <f t="shared" si="685"/>
        <v>0</v>
      </c>
      <c r="OS735">
        <f t="shared" si="671"/>
        <v>1017.6099999999999</v>
      </c>
      <c r="PB735">
        <f t="shared" si="672"/>
        <v>0</v>
      </c>
      <c r="PK735">
        <f t="shared" si="673"/>
        <v>0</v>
      </c>
      <c r="QC735">
        <f t="shared" si="674"/>
        <v>0</v>
      </c>
      <c r="QL735">
        <f t="shared" si="675"/>
        <v>0</v>
      </c>
    </row>
    <row r="736" spans="235:454" x14ac:dyDescent="0.25">
      <c r="IA736">
        <v>734</v>
      </c>
      <c r="IB736">
        <v>1266</v>
      </c>
      <c r="IC736">
        <f t="shared" si="676"/>
        <v>1.125856496525599</v>
      </c>
      <c r="ID736">
        <f t="shared" si="677"/>
        <v>1509.2180416668748</v>
      </c>
      <c r="IE736">
        <f t="shared" si="659"/>
        <v>59155.015792269645</v>
      </c>
      <c r="IJ736">
        <v>734</v>
      </c>
      <c r="IK736">
        <v>184.8</v>
      </c>
      <c r="IL736">
        <f t="shared" si="678"/>
        <v>1.0224442669013187</v>
      </c>
      <c r="IM736">
        <f t="shared" si="679"/>
        <v>269.14218554119083</v>
      </c>
      <c r="IN736">
        <f t="shared" si="660"/>
        <v>7113.604261864657</v>
      </c>
      <c r="LC736">
        <v>734</v>
      </c>
      <c r="LD736">
        <v>125</v>
      </c>
      <c r="LE736">
        <f t="shared" si="680"/>
        <v>0.78573668551665898</v>
      </c>
      <c r="LF736">
        <f t="shared" si="681"/>
        <v>0</v>
      </c>
      <c r="LG736">
        <f t="shared" si="661"/>
        <v>15625</v>
      </c>
      <c r="LP736">
        <f t="shared" si="662"/>
        <v>0</v>
      </c>
      <c r="LY736">
        <f t="shared" si="663"/>
        <v>0</v>
      </c>
      <c r="MH736">
        <f t="shared" si="664"/>
        <v>0</v>
      </c>
      <c r="MQ736">
        <f t="shared" si="665"/>
        <v>0</v>
      </c>
      <c r="MZ736">
        <f t="shared" si="666"/>
        <v>0</v>
      </c>
      <c r="NI736">
        <f t="shared" si="667"/>
        <v>0</v>
      </c>
      <c r="NR736">
        <f t="shared" si="668"/>
        <v>0</v>
      </c>
      <c r="OA736">
        <f t="shared" si="669"/>
        <v>0</v>
      </c>
      <c r="OF736">
        <v>734</v>
      </c>
      <c r="OG736">
        <f>136-(136)</f>
        <v>0</v>
      </c>
      <c r="OH736">
        <f t="shared" si="682"/>
        <v>0.94182854814825256</v>
      </c>
      <c r="OI736">
        <f t="shared" si="683"/>
        <v>0</v>
      </c>
      <c r="OJ736">
        <f t="shared" si="670"/>
        <v>0</v>
      </c>
      <c r="OO736">
        <v>734</v>
      </c>
      <c r="OP736">
        <v>31.9</v>
      </c>
      <c r="OQ736">
        <f t="shared" si="684"/>
        <v>0.97297505749588986</v>
      </c>
      <c r="OR736">
        <f t="shared" si="685"/>
        <v>0</v>
      </c>
      <c r="OS736">
        <f t="shared" si="671"/>
        <v>1017.6099999999999</v>
      </c>
      <c r="PB736">
        <f t="shared" si="672"/>
        <v>0</v>
      </c>
      <c r="PK736">
        <f t="shared" si="673"/>
        <v>0</v>
      </c>
      <c r="QC736">
        <f t="shared" si="674"/>
        <v>0</v>
      </c>
      <c r="QL736">
        <f t="shared" si="675"/>
        <v>0</v>
      </c>
    </row>
    <row r="737" spans="235:454" x14ac:dyDescent="0.25">
      <c r="IA737">
        <v>735</v>
      </c>
      <c r="IB737">
        <v>1286</v>
      </c>
      <c r="IC737">
        <f t="shared" si="676"/>
        <v>1.1273903609622824</v>
      </c>
      <c r="ID737">
        <f t="shared" si="677"/>
        <v>1527.6114972708365</v>
      </c>
      <c r="IE737">
        <f t="shared" si="659"/>
        <v>58376.115613455426</v>
      </c>
      <c r="IJ737">
        <v>735</v>
      </c>
      <c r="IK737">
        <v>280.8</v>
      </c>
      <c r="IL737">
        <f t="shared" si="678"/>
        <v>1.0238372427417839</v>
      </c>
      <c r="IM737">
        <f t="shared" si="679"/>
        <v>285.84616450192942</v>
      </c>
      <c r="IN737">
        <f t="shared" si="660"/>
        <v>25.463776180532502</v>
      </c>
      <c r="LC737">
        <v>735</v>
      </c>
      <c r="LD737">
        <v>16</v>
      </c>
      <c r="LE737">
        <f t="shared" si="680"/>
        <v>0.7868071714642294</v>
      </c>
      <c r="LF737">
        <f t="shared" si="681"/>
        <v>0</v>
      </c>
      <c r="LG737">
        <f t="shared" si="661"/>
        <v>256</v>
      </c>
      <c r="LP737">
        <f t="shared" si="662"/>
        <v>0</v>
      </c>
      <c r="LY737">
        <f t="shared" si="663"/>
        <v>0</v>
      </c>
      <c r="MH737">
        <f t="shared" si="664"/>
        <v>0</v>
      </c>
      <c r="MQ737">
        <f t="shared" si="665"/>
        <v>0</v>
      </c>
      <c r="MZ737">
        <f t="shared" si="666"/>
        <v>0</v>
      </c>
      <c r="NI737">
        <f t="shared" si="667"/>
        <v>0</v>
      </c>
      <c r="NR737">
        <f t="shared" si="668"/>
        <v>0</v>
      </c>
      <c r="OA737">
        <f t="shared" si="669"/>
        <v>0</v>
      </c>
      <c r="OF737">
        <v>735</v>
      </c>
      <c r="OG737">
        <f>136-(136)</f>
        <v>0</v>
      </c>
      <c r="OH737">
        <f t="shared" si="682"/>
        <v>0.94311169330921751</v>
      </c>
      <c r="OI737">
        <f t="shared" si="683"/>
        <v>0</v>
      </c>
      <c r="OJ737">
        <f t="shared" si="670"/>
        <v>0</v>
      </c>
      <c r="OO737">
        <v>735</v>
      </c>
      <c r="OP737">
        <v>36.1</v>
      </c>
      <c r="OQ737">
        <f t="shared" si="684"/>
        <v>0.97430063659329569</v>
      </c>
      <c r="OR737">
        <f t="shared" si="685"/>
        <v>0</v>
      </c>
      <c r="OS737">
        <f t="shared" si="671"/>
        <v>1303.21</v>
      </c>
      <c r="PB737">
        <f t="shared" si="672"/>
        <v>0</v>
      </c>
      <c r="PK737">
        <f t="shared" si="673"/>
        <v>0</v>
      </c>
      <c r="QC737">
        <f t="shared" si="674"/>
        <v>0</v>
      </c>
      <c r="QL737">
        <f t="shared" si="675"/>
        <v>0</v>
      </c>
    </row>
    <row r="738" spans="235:454" x14ac:dyDescent="0.25">
      <c r="IA738">
        <v>736</v>
      </c>
      <c r="IB738">
        <v>1306</v>
      </c>
      <c r="IC738">
        <f t="shared" si="676"/>
        <v>1.1289242253989658</v>
      </c>
      <c r="ID738">
        <f t="shared" si="677"/>
        <v>1546.0049528747979</v>
      </c>
      <c r="IE738">
        <f t="shared" si="659"/>
        <v>57602.377404433981</v>
      </c>
      <c r="IJ738">
        <v>736</v>
      </c>
      <c r="IK738">
        <v>249.8</v>
      </c>
      <c r="IL738">
        <f t="shared" si="678"/>
        <v>1.0252302185822488</v>
      </c>
      <c r="IM738">
        <f t="shared" si="679"/>
        <v>302.55014346266802</v>
      </c>
      <c r="IN738">
        <f t="shared" si="660"/>
        <v>2782.5776353320562</v>
      </c>
      <c r="LC738">
        <v>736</v>
      </c>
      <c r="LD738">
        <v>0</v>
      </c>
      <c r="LE738">
        <f t="shared" si="680"/>
        <v>0.78787765741179971</v>
      </c>
      <c r="LF738">
        <f t="shared" si="681"/>
        <v>0</v>
      </c>
      <c r="LG738">
        <f t="shared" si="661"/>
        <v>0</v>
      </c>
      <c r="LP738">
        <f t="shared" si="662"/>
        <v>0</v>
      </c>
      <c r="LY738">
        <f t="shared" si="663"/>
        <v>0</v>
      </c>
      <c r="MH738">
        <f t="shared" si="664"/>
        <v>0</v>
      </c>
      <c r="MQ738">
        <f t="shared" si="665"/>
        <v>0</v>
      </c>
      <c r="MZ738">
        <f t="shared" si="666"/>
        <v>0</v>
      </c>
      <c r="NI738">
        <f t="shared" si="667"/>
        <v>0</v>
      </c>
      <c r="NR738">
        <f t="shared" si="668"/>
        <v>0</v>
      </c>
      <c r="OA738">
        <f t="shared" si="669"/>
        <v>0</v>
      </c>
      <c r="OF738">
        <v>736</v>
      </c>
      <c r="OG738">
        <f>136-(136)</f>
        <v>0</v>
      </c>
      <c r="OH738">
        <f t="shared" si="682"/>
        <v>0.94439483847018246</v>
      </c>
      <c r="OI738">
        <f t="shared" si="683"/>
        <v>0</v>
      </c>
      <c r="OJ738">
        <f t="shared" si="670"/>
        <v>0</v>
      </c>
      <c r="OO738">
        <v>736</v>
      </c>
      <c r="OP738">
        <v>36.1</v>
      </c>
      <c r="OQ738">
        <f t="shared" si="684"/>
        <v>0.97562621569070163</v>
      </c>
      <c r="OR738">
        <f t="shared" si="685"/>
        <v>0</v>
      </c>
      <c r="OS738">
        <f t="shared" si="671"/>
        <v>1303.21</v>
      </c>
      <c r="PB738">
        <f t="shared" si="672"/>
        <v>0</v>
      </c>
      <c r="PK738">
        <f t="shared" si="673"/>
        <v>0</v>
      </c>
      <c r="QC738">
        <f t="shared" si="674"/>
        <v>0</v>
      </c>
      <c r="QL738">
        <f t="shared" si="675"/>
        <v>0</v>
      </c>
    </row>
    <row r="739" spans="235:454" x14ac:dyDescent="0.25">
      <c r="IA739">
        <v>737</v>
      </c>
      <c r="IB739">
        <v>1326</v>
      </c>
      <c r="IC739">
        <f t="shared" si="676"/>
        <v>1.1304580898356491</v>
      </c>
      <c r="ID739">
        <f t="shared" si="677"/>
        <v>1564.3984084787596</v>
      </c>
      <c r="IE739">
        <f t="shared" si="659"/>
        <v>56833.801165205528</v>
      </c>
      <c r="IJ739">
        <v>737</v>
      </c>
      <c r="IK739">
        <v>264.8</v>
      </c>
      <c r="IL739">
        <f t="shared" si="678"/>
        <v>1.0266231944227138</v>
      </c>
      <c r="IM739">
        <f t="shared" si="679"/>
        <v>319.25412242340661</v>
      </c>
      <c r="IN739">
        <f t="shared" si="660"/>
        <v>2965.2514489033538</v>
      </c>
      <c r="LC739">
        <v>737</v>
      </c>
      <c r="LD739">
        <v>36</v>
      </c>
      <c r="LE739">
        <f t="shared" si="680"/>
        <v>0.78894814335937014</v>
      </c>
      <c r="LF739">
        <f t="shared" si="681"/>
        <v>0</v>
      </c>
      <c r="LG739">
        <f t="shared" si="661"/>
        <v>1296</v>
      </c>
      <c r="LP739">
        <f t="shared" si="662"/>
        <v>0</v>
      </c>
      <c r="LY739">
        <f t="shared" si="663"/>
        <v>0</v>
      </c>
      <c r="MH739">
        <f t="shared" si="664"/>
        <v>0</v>
      </c>
      <c r="MQ739">
        <f t="shared" si="665"/>
        <v>0</v>
      </c>
      <c r="MZ739">
        <f t="shared" si="666"/>
        <v>0</v>
      </c>
      <c r="NI739">
        <f t="shared" si="667"/>
        <v>0</v>
      </c>
      <c r="NR739">
        <f t="shared" si="668"/>
        <v>0</v>
      </c>
      <c r="OA739">
        <f t="shared" si="669"/>
        <v>0</v>
      </c>
      <c r="OF739">
        <v>737</v>
      </c>
      <c r="OG739">
        <f>136-(136)</f>
        <v>0</v>
      </c>
      <c r="OH739">
        <f t="shared" si="682"/>
        <v>0.94567798363114741</v>
      </c>
      <c r="OI739">
        <f t="shared" si="683"/>
        <v>0</v>
      </c>
      <c r="OJ739">
        <f t="shared" si="670"/>
        <v>0</v>
      </c>
      <c r="OO739">
        <v>737</v>
      </c>
      <c r="OP739">
        <v>40.1</v>
      </c>
      <c r="OQ739">
        <f t="shared" si="684"/>
        <v>0.97695179478810745</v>
      </c>
      <c r="OR739">
        <f t="shared" si="685"/>
        <v>0</v>
      </c>
      <c r="OS739">
        <f t="shared" si="671"/>
        <v>1608.0100000000002</v>
      </c>
      <c r="PB739">
        <f t="shared" si="672"/>
        <v>0</v>
      </c>
      <c r="PK739">
        <f t="shared" si="673"/>
        <v>0</v>
      </c>
      <c r="QC739">
        <f t="shared" si="674"/>
        <v>0</v>
      </c>
      <c r="QL739">
        <f t="shared" si="675"/>
        <v>0</v>
      </c>
    </row>
    <row r="740" spans="235:454" x14ac:dyDescent="0.25">
      <c r="IA740">
        <v>738</v>
      </c>
      <c r="IB740">
        <v>1376</v>
      </c>
      <c r="IC740">
        <f t="shared" si="676"/>
        <v>1.1319919542723325</v>
      </c>
      <c r="ID740">
        <f t="shared" si="677"/>
        <v>1582.7918640827213</v>
      </c>
      <c r="IE740">
        <f t="shared" si="659"/>
        <v>42762.875050806681</v>
      </c>
      <c r="IJ740">
        <v>738</v>
      </c>
      <c r="IK740">
        <v>307.8</v>
      </c>
      <c r="IL740">
        <f t="shared" si="678"/>
        <v>1.0280161702631789</v>
      </c>
      <c r="IM740">
        <f t="shared" si="679"/>
        <v>335.95810138414521</v>
      </c>
      <c r="IN740">
        <f t="shared" si="660"/>
        <v>792.87867355979972</v>
      </c>
      <c r="LC740">
        <v>738</v>
      </c>
      <c r="LD740">
        <v>4</v>
      </c>
      <c r="LE740">
        <f t="shared" si="680"/>
        <v>0.79001862930694056</v>
      </c>
      <c r="LF740">
        <f t="shared" si="681"/>
        <v>0</v>
      </c>
      <c r="LG740">
        <f t="shared" si="661"/>
        <v>16</v>
      </c>
      <c r="LP740">
        <f t="shared" si="662"/>
        <v>0</v>
      </c>
      <c r="LY740">
        <f t="shared" si="663"/>
        <v>0</v>
      </c>
      <c r="MH740">
        <f t="shared" si="664"/>
        <v>0</v>
      </c>
      <c r="MQ740">
        <f t="shared" si="665"/>
        <v>0</v>
      </c>
      <c r="MZ740">
        <f t="shared" si="666"/>
        <v>0</v>
      </c>
      <c r="NI740">
        <f t="shared" si="667"/>
        <v>0</v>
      </c>
      <c r="NR740">
        <f t="shared" si="668"/>
        <v>0</v>
      </c>
      <c r="OA740">
        <f t="shared" si="669"/>
        <v>0</v>
      </c>
      <c r="OF740">
        <v>738</v>
      </c>
      <c r="OG740">
        <f>132-(136)</f>
        <v>-4</v>
      </c>
      <c r="OH740">
        <f t="shared" si="682"/>
        <v>0.94696112879211225</v>
      </c>
      <c r="OI740">
        <f t="shared" si="683"/>
        <v>0</v>
      </c>
      <c r="OJ740">
        <f t="shared" si="670"/>
        <v>16</v>
      </c>
      <c r="OO740">
        <v>738</v>
      </c>
      <c r="OP740">
        <v>40.1</v>
      </c>
      <c r="OQ740">
        <f t="shared" si="684"/>
        <v>0.97827737388551328</v>
      </c>
      <c r="OR740">
        <f t="shared" si="685"/>
        <v>0</v>
      </c>
      <c r="OS740">
        <f t="shared" si="671"/>
        <v>1608.0100000000002</v>
      </c>
      <c r="PB740">
        <f t="shared" si="672"/>
        <v>0</v>
      </c>
      <c r="PK740">
        <f t="shared" si="673"/>
        <v>0</v>
      </c>
      <c r="QC740">
        <f t="shared" si="674"/>
        <v>0</v>
      </c>
      <c r="QL740">
        <f t="shared" si="675"/>
        <v>0</v>
      </c>
    </row>
    <row r="741" spans="235:454" x14ac:dyDescent="0.25">
      <c r="IA741">
        <v>739</v>
      </c>
      <c r="IB741">
        <v>1396</v>
      </c>
      <c r="IC741">
        <f t="shared" si="676"/>
        <v>1.1335258187090158</v>
      </c>
      <c r="ID741">
        <f t="shared" si="677"/>
        <v>1601.1853196866828</v>
      </c>
      <c r="IE741">
        <f t="shared" si="659"/>
        <v>42101.015414926202</v>
      </c>
      <c r="IJ741">
        <v>739</v>
      </c>
      <c r="IK741">
        <v>411.8</v>
      </c>
      <c r="IL741">
        <f t="shared" si="678"/>
        <v>1.0294091461036439</v>
      </c>
      <c r="IM741">
        <f t="shared" si="679"/>
        <v>352.6620803448838</v>
      </c>
      <c r="IN741">
        <f t="shared" si="660"/>
        <v>3497.2935411349799</v>
      </c>
      <c r="LC741">
        <v>739</v>
      </c>
      <c r="LD741">
        <v>48</v>
      </c>
      <c r="LE741">
        <f t="shared" si="680"/>
        <v>0.79108911525451087</v>
      </c>
      <c r="LF741">
        <f t="shared" si="681"/>
        <v>0</v>
      </c>
      <c r="LG741">
        <f t="shared" si="661"/>
        <v>2304</v>
      </c>
      <c r="LP741">
        <f t="shared" si="662"/>
        <v>0</v>
      </c>
      <c r="LY741">
        <f t="shared" si="663"/>
        <v>0</v>
      </c>
      <c r="MH741">
        <f t="shared" si="664"/>
        <v>0</v>
      </c>
      <c r="MQ741">
        <f t="shared" si="665"/>
        <v>0</v>
      </c>
      <c r="MZ741">
        <f t="shared" si="666"/>
        <v>0</v>
      </c>
      <c r="NI741">
        <f t="shared" si="667"/>
        <v>0</v>
      </c>
      <c r="NR741">
        <f t="shared" si="668"/>
        <v>0</v>
      </c>
      <c r="OA741">
        <f t="shared" si="669"/>
        <v>0</v>
      </c>
      <c r="OF741">
        <v>739</v>
      </c>
      <c r="OG741">
        <f>136-(136)</f>
        <v>0</v>
      </c>
      <c r="OH741">
        <f t="shared" si="682"/>
        <v>0.9482442739530772</v>
      </c>
      <c r="OI741">
        <f t="shared" si="683"/>
        <v>0</v>
      </c>
      <c r="OJ741">
        <f t="shared" si="670"/>
        <v>0</v>
      </c>
      <c r="OO741">
        <v>739</v>
      </c>
      <c r="OP741">
        <v>44.1</v>
      </c>
      <c r="OQ741">
        <f t="shared" si="684"/>
        <v>0.97960295298291911</v>
      </c>
      <c r="OR741">
        <f t="shared" si="685"/>
        <v>0</v>
      </c>
      <c r="OS741">
        <f t="shared" si="671"/>
        <v>1944.8100000000002</v>
      </c>
      <c r="PB741">
        <f t="shared" si="672"/>
        <v>0</v>
      </c>
      <c r="PK741">
        <f t="shared" si="673"/>
        <v>0</v>
      </c>
      <c r="QC741">
        <f t="shared" si="674"/>
        <v>0</v>
      </c>
      <c r="QL741">
        <f t="shared" si="675"/>
        <v>0</v>
      </c>
    </row>
    <row r="742" spans="235:454" x14ac:dyDescent="0.25">
      <c r="IA742">
        <v>740</v>
      </c>
      <c r="IB742">
        <v>1416</v>
      </c>
      <c r="IC742">
        <f t="shared" si="676"/>
        <v>1.1350596831456992</v>
      </c>
      <c r="ID742">
        <f t="shared" si="677"/>
        <v>1619.5787752906444</v>
      </c>
      <c r="IE742">
        <f t="shared" si="659"/>
        <v>41444.317748838708</v>
      </c>
      <c r="IJ742">
        <v>740</v>
      </c>
      <c r="IK742">
        <v>314.8</v>
      </c>
      <c r="IL742">
        <f t="shared" si="678"/>
        <v>1.0308021219441088</v>
      </c>
      <c r="IM742">
        <f t="shared" si="679"/>
        <v>369.3660593056224</v>
      </c>
      <c r="IN742">
        <f t="shared" si="660"/>
        <v>2977.4548281446996</v>
      </c>
      <c r="LC742">
        <v>740</v>
      </c>
      <c r="LD742">
        <v>28</v>
      </c>
      <c r="LE742">
        <f t="shared" si="680"/>
        <v>0.79215960120208129</v>
      </c>
      <c r="LF742">
        <f t="shared" si="681"/>
        <v>0</v>
      </c>
      <c r="LG742">
        <f t="shared" si="661"/>
        <v>784</v>
      </c>
      <c r="LP742">
        <f t="shared" si="662"/>
        <v>0</v>
      </c>
      <c r="LY742">
        <f t="shared" si="663"/>
        <v>0</v>
      </c>
      <c r="MH742">
        <f t="shared" si="664"/>
        <v>0</v>
      </c>
      <c r="MQ742">
        <f t="shared" si="665"/>
        <v>0</v>
      </c>
      <c r="MZ742">
        <f t="shared" si="666"/>
        <v>0</v>
      </c>
      <c r="NI742">
        <f t="shared" si="667"/>
        <v>0</v>
      </c>
      <c r="NR742">
        <f t="shared" si="668"/>
        <v>0</v>
      </c>
      <c r="OA742">
        <f t="shared" si="669"/>
        <v>0</v>
      </c>
      <c r="OF742">
        <v>740</v>
      </c>
      <c r="OG742">
        <f>140-(136)</f>
        <v>4</v>
      </c>
      <c r="OH742">
        <f t="shared" si="682"/>
        <v>0.94952741911404215</v>
      </c>
      <c r="OI742">
        <f t="shared" si="683"/>
        <v>0</v>
      </c>
      <c r="OJ742">
        <f t="shared" si="670"/>
        <v>16</v>
      </c>
      <c r="OO742">
        <v>740</v>
      </c>
      <c r="OP742">
        <v>48.1</v>
      </c>
      <c r="OQ742">
        <f t="shared" si="684"/>
        <v>0.98092853208032493</v>
      </c>
      <c r="OR742">
        <f t="shared" si="685"/>
        <v>0</v>
      </c>
      <c r="OS742">
        <f t="shared" si="671"/>
        <v>2313.61</v>
      </c>
      <c r="PB742">
        <f t="shared" si="672"/>
        <v>0</v>
      </c>
      <c r="PK742">
        <f t="shared" si="673"/>
        <v>0</v>
      </c>
      <c r="QC742">
        <f t="shared" si="674"/>
        <v>0</v>
      </c>
      <c r="QL742">
        <f t="shared" si="675"/>
        <v>0</v>
      </c>
    </row>
    <row r="743" spans="235:454" x14ac:dyDescent="0.25">
      <c r="IA743">
        <v>741</v>
      </c>
      <c r="IB743">
        <v>1456</v>
      </c>
      <c r="IC743">
        <f t="shared" si="676"/>
        <v>1.1365935475823825</v>
      </c>
      <c r="ID743">
        <f t="shared" si="677"/>
        <v>1637.9722308946059</v>
      </c>
      <c r="IE743">
        <f t="shared" si="659"/>
        <v>33113.892816759762</v>
      </c>
      <c r="IJ743">
        <v>741</v>
      </c>
      <c r="IK743">
        <v>320.8</v>
      </c>
      <c r="IL743">
        <f t="shared" si="678"/>
        <v>1.032195097784574</v>
      </c>
      <c r="IM743">
        <f t="shared" si="679"/>
        <v>386.07003826636094</v>
      </c>
      <c r="IN743">
        <f t="shared" si="660"/>
        <v>4260.1778952922195</v>
      </c>
      <c r="LC743">
        <v>741</v>
      </c>
      <c r="LD743">
        <v>16</v>
      </c>
      <c r="LE743">
        <f t="shared" si="680"/>
        <v>0.79323008714965171</v>
      </c>
      <c r="LF743">
        <f t="shared" si="681"/>
        <v>0</v>
      </c>
      <c r="LG743">
        <f t="shared" si="661"/>
        <v>256</v>
      </c>
      <c r="LP743">
        <f t="shared" si="662"/>
        <v>0</v>
      </c>
      <c r="LY743">
        <f t="shared" si="663"/>
        <v>0</v>
      </c>
      <c r="MH743">
        <f t="shared" si="664"/>
        <v>0</v>
      </c>
      <c r="MQ743">
        <f t="shared" si="665"/>
        <v>0</v>
      </c>
      <c r="MZ743">
        <f t="shared" si="666"/>
        <v>0</v>
      </c>
      <c r="NI743">
        <f t="shared" si="667"/>
        <v>0</v>
      </c>
      <c r="NR743">
        <f t="shared" si="668"/>
        <v>0</v>
      </c>
      <c r="OA743">
        <f t="shared" si="669"/>
        <v>0</v>
      </c>
      <c r="OF743">
        <v>741</v>
      </c>
      <c r="OG743">
        <f>140-(136)</f>
        <v>4</v>
      </c>
      <c r="OH743">
        <f t="shared" si="682"/>
        <v>0.9508105642750071</v>
      </c>
      <c r="OI743">
        <f t="shared" si="683"/>
        <v>0</v>
      </c>
      <c r="OJ743">
        <f t="shared" si="670"/>
        <v>16</v>
      </c>
      <c r="OO743">
        <v>741</v>
      </c>
      <c r="OP743">
        <v>48.1</v>
      </c>
      <c r="OQ743">
        <f t="shared" si="684"/>
        <v>0.98225411117773076</v>
      </c>
      <c r="OR743">
        <f t="shared" si="685"/>
        <v>0</v>
      </c>
      <c r="OS743">
        <f t="shared" si="671"/>
        <v>2313.61</v>
      </c>
      <c r="PB743">
        <f t="shared" si="672"/>
        <v>0</v>
      </c>
      <c r="PK743">
        <f t="shared" si="673"/>
        <v>0</v>
      </c>
      <c r="QC743">
        <f t="shared" si="674"/>
        <v>0</v>
      </c>
      <c r="QL743">
        <f t="shared" si="675"/>
        <v>0</v>
      </c>
    </row>
    <row r="744" spans="235:454" x14ac:dyDescent="0.25">
      <c r="IA744">
        <v>742</v>
      </c>
      <c r="IB744">
        <v>1476</v>
      </c>
      <c r="IC744">
        <f t="shared" si="676"/>
        <v>1.1381274120190659</v>
      </c>
      <c r="ID744">
        <f t="shared" si="677"/>
        <v>1656.3656864985676</v>
      </c>
      <c r="IE744">
        <f t="shared" si="659"/>
        <v>32531.780866099565</v>
      </c>
      <c r="IJ744">
        <v>742</v>
      </c>
      <c r="IK744">
        <v>334.8</v>
      </c>
      <c r="IL744">
        <f t="shared" si="678"/>
        <v>1.0335880736250389</v>
      </c>
      <c r="IM744">
        <f t="shared" si="679"/>
        <v>402.77401722709953</v>
      </c>
      <c r="IN744">
        <f t="shared" si="660"/>
        <v>4620.4670179900231</v>
      </c>
      <c r="LC744">
        <v>742</v>
      </c>
      <c r="LD744">
        <v>36</v>
      </c>
      <c r="LE744">
        <f t="shared" si="680"/>
        <v>0.79430057309722202</v>
      </c>
      <c r="LF744">
        <f t="shared" si="681"/>
        <v>0</v>
      </c>
      <c r="LG744">
        <f t="shared" si="661"/>
        <v>1296</v>
      </c>
      <c r="LP744">
        <f t="shared" si="662"/>
        <v>0</v>
      </c>
      <c r="LY744">
        <f t="shared" si="663"/>
        <v>0</v>
      </c>
      <c r="MH744">
        <f t="shared" si="664"/>
        <v>0</v>
      </c>
      <c r="MQ744">
        <f t="shared" si="665"/>
        <v>0</v>
      </c>
      <c r="MZ744">
        <f t="shared" si="666"/>
        <v>0</v>
      </c>
      <c r="NI744">
        <f t="shared" si="667"/>
        <v>0</v>
      </c>
      <c r="NR744">
        <f t="shared" si="668"/>
        <v>0</v>
      </c>
      <c r="OA744">
        <f t="shared" si="669"/>
        <v>0</v>
      </c>
      <c r="OF744">
        <v>742</v>
      </c>
      <c r="OG744">
        <f>140-(136)</f>
        <v>4</v>
      </c>
      <c r="OH744">
        <f t="shared" si="682"/>
        <v>0.95209370943597194</v>
      </c>
      <c r="OI744">
        <f t="shared" si="683"/>
        <v>0</v>
      </c>
      <c r="OJ744">
        <f t="shared" si="670"/>
        <v>16</v>
      </c>
      <c r="OO744">
        <v>742</v>
      </c>
      <c r="OP744">
        <v>52.1</v>
      </c>
      <c r="OQ744">
        <f t="shared" si="684"/>
        <v>0.9835796902751367</v>
      </c>
      <c r="OR744">
        <f t="shared" si="685"/>
        <v>0</v>
      </c>
      <c r="OS744">
        <f t="shared" si="671"/>
        <v>2714.4100000000003</v>
      </c>
      <c r="PB744">
        <f t="shared" si="672"/>
        <v>0</v>
      </c>
      <c r="PK744">
        <f t="shared" si="673"/>
        <v>0</v>
      </c>
      <c r="QC744">
        <f t="shared" si="674"/>
        <v>0</v>
      </c>
      <c r="QL744">
        <f t="shared" si="675"/>
        <v>0</v>
      </c>
    </row>
    <row r="745" spans="235:454" x14ac:dyDescent="0.25">
      <c r="IA745">
        <v>743</v>
      </c>
      <c r="IB745">
        <v>1506</v>
      </c>
      <c r="IC745">
        <f t="shared" si="676"/>
        <v>1.1396612764557494</v>
      </c>
      <c r="ID745">
        <f t="shared" si="677"/>
        <v>1674.7591421025293</v>
      </c>
      <c r="IE745">
        <f t="shared" si="659"/>
        <v>28479.648043181667</v>
      </c>
      <c r="IJ745">
        <v>743</v>
      </c>
      <c r="IK745">
        <v>447.8</v>
      </c>
      <c r="IL745">
        <f t="shared" si="678"/>
        <v>1.0349810494655038</v>
      </c>
      <c r="IM745">
        <f t="shared" si="679"/>
        <v>419.47799618783813</v>
      </c>
      <c r="IN745">
        <f t="shared" si="660"/>
        <v>802.1358999361122</v>
      </c>
      <c r="LC745">
        <v>743</v>
      </c>
      <c r="LD745">
        <v>28</v>
      </c>
      <c r="LE745">
        <f t="shared" si="680"/>
        <v>0.79537105904479244</v>
      </c>
      <c r="LF745">
        <f t="shared" si="681"/>
        <v>0</v>
      </c>
      <c r="LG745">
        <f t="shared" si="661"/>
        <v>784</v>
      </c>
      <c r="LP745">
        <f t="shared" si="662"/>
        <v>0</v>
      </c>
      <c r="LY745">
        <f t="shared" si="663"/>
        <v>0</v>
      </c>
      <c r="MH745">
        <f t="shared" si="664"/>
        <v>0</v>
      </c>
      <c r="MQ745">
        <f t="shared" si="665"/>
        <v>0</v>
      </c>
      <c r="MZ745">
        <f t="shared" si="666"/>
        <v>0</v>
      </c>
      <c r="NI745">
        <f t="shared" si="667"/>
        <v>0</v>
      </c>
      <c r="NR745">
        <f t="shared" si="668"/>
        <v>0</v>
      </c>
      <c r="OA745">
        <f t="shared" si="669"/>
        <v>0</v>
      </c>
      <c r="OF745">
        <v>743</v>
      </c>
      <c r="OG745">
        <f>140-(136)</f>
        <v>4</v>
      </c>
      <c r="OH745">
        <f t="shared" si="682"/>
        <v>0.95337685459693688</v>
      </c>
      <c r="OI745">
        <f t="shared" si="683"/>
        <v>0</v>
      </c>
      <c r="OJ745">
        <f t="shared" si="670"/>
        <v>16</v>
      </c>
      <c r="OO745">
        <v>743</v>
      </c>
      <c r="OP745">
        <v>56.1</v>
      </c>
      <c r="OQ745">
        <f t="shared" si="684"/>
        <v>0.98490526937254252</v>
      </c>
      <c r="OR745">
        <f t="shared" si="685"/>
        <v>0</v>
      </c>
      <c r="OS745">
        <f t="shared" si="671"/>
        <v>3147.21</v>
      </c>
      <c r="PB745">
        <f t="shared" si="672"/>
        <v>0</v>
      </c>
      <c r="PK745">
        <f t="shared" si="673"/>
        <v>0</v>
      </c>
      <c r="QC745">
        <f t="shared" si="674"/>
        <v>0</v>
      </c>
      <c r="QL745">
        <f t="shared" si="675"/>
        <v>0</v>
      </c>
    </row>
    <row r="746" spans="235:454" x14ac:dyDescent="0.25">
      <c r="IA746">
        <v>744</v>
      </c>
      <c r="IB746">
        <v>1516</v>
      </c>
      <c r="IC746">
        <f t="shared" si="676"/>
        <v>1.1411951408924328</v>
      </c>
      <c r="ID746">
        <f t="shared" si="677"/>
        <v>1693.1525977064907</v>
      </c>
      <c r="IE746">
        <f t="shared" si="659"/>
        <v>31383.042874157742</v>
      </c>
      <c r="IJ746">
        <v>744</v>
      </c>
      <c r="IK746">
        <v>377.8</v>
      </c>
      <c r="IL746">
        <f t="shared" si="678"/>
        <v>1.036374025305969</v>
      </c>
      <c r="IM746">
        <f t="shared" si="679"/>
        <v>436.18197514857673</v>
      </c>
      <c r="IN746">
        <f t="shared" si="660"/>
        <v>3408.4550222490288</v>
      </c>
      <c r="LC746">
        <v>744</v>
      </c>
      <c r="LD746">
        <v>21</v>
      </c>
      <c r="LE746">
        <f t="shared" si="680"/>
        <v>0.79644154499236275</v>
      </c>
      <c r="LF746">
        <f t="shared" si="681"/>
        <v>0</v>
      </c>
      <c r="LG746">
        <f t="shared" si="661"/>
        <v>441</v>
      </c>
      <c r="LP746">
        <f t="shared" si="662"/>
        <v>0</v>
      </c>
      <c r="LY746">
        <f t="shared" si="663"/>
        <v>0</v>
      </c>
      <c r="MH746">
        <f t="shared" si="664"/>
        <v>0</v>
      </c>
      <c r="MQ746">
        <f t="shared" si="665"/>
        <v>0</v>
      </c>
      <c r="MZ746">
        <f t="shared" si="666"/>
        <v>0</v>
      </c>
      <c r="NI746">
        <f t="shared" si="667"/>
        <v>0</v>
      </c>
      <c r="NR746">
        <f t="shared" si="668"/>
        <v>0</v>
      </c>
      <c r="OA746">
        <f t="shared" si="669"/>
        <v>0</v>
      </c>
      <c r="OF746">
        <v>744</v>
      </c>
      <c r="OG746">
        <f>140-(136)</f>
        <v>4</v>
      </c>
      <c r="OH746">
        <f t="shared" si="682"/>
        <v>0.95465999975790183</v>
      </c>
      <c r="OI746">
        <f t="shared" si="683"/>
        <v>0</v>
      </c>
      <c r="OJ746">
        <f t="shared" si="670"/>
        <v>16</v>
      </c>
      <c r="OO746">
        <v>744</v>
      </c>
      <c r="OP746">
        <v>60.1</v>
      </c>
      <c r="OQ746">
        <f t="shared" si="684"/>
        <v>0.98623084846994835</v>
      </c>
      <c r="OR746">
        <f t="shared" si="685"/>
        <v>0</v>
      </c>
      <c r="OS746">
        <f t="shared" si="671"/>
        <v>3612.01</v>
      </c>
      <c r="PB746">
        <f t="shared" si="672"/>
        <v>0</v>
      </c>
      <c r="PK746">
        <f t="shared" si="673"/>
        <v>0</v>
      </c>
      <c r="QC746">
        <f t="shared" si="674"/>
        <v>0</v>
      </c>
      <c r="QL746">
        <f t="shared" si="675"/>
        <v>0</v>
      </c>
    </row>
    <row r="747" spans="235:454" x14ac:dyDescent="0.25">
      <c r="IA747">
        <v>745</v>
      </c>
      <c r="IB747">
        <v>1546</v>
      </c>
      <c r="IC747">
        <f t="shared" si="676"/>
        <v>1.1427290053291161</v>
      </c>
      <c r="ID747">
        <f t="shared" si="677"/>
        <v>1711.5460533104524</v>
      </c>
      <c r="IE747">
        <f t="shared" si="659"/>
        <v>27405.495766667151</v>
      </c>
      <c r="IJ747">
        <v>745</v>
      </c>
      <c r="IK747">
        <v>377.8</v>
      </c>
      <c r="IL747">
        <f t="shared" si="678"/>
        <v>1.0377670011464339</v>
      </c>
      <c r="IM747">
        <f t="shared" si="679"/>
        <v>452.88595410931532</v>
      </c>
      <c r="IN747">
        <f t="shared" si="660"/>
        <v>5637.9005045062049</v>
      </c>
      <c r="LC747">
        <v>745</v>
      </c>
      <c r="LD747">
        <v>24</v>
      </c>
      <c r="LE747">
        <f t="shared" si="680"/>
        <v>0.79751203093993317</v>
      </c>
      <c r="LF747">
        <f t="shared" si="681"/>
        <v>0</v>
      </c>
      <c r="LG747">
        <f t="shared" si="661"/>
        <v>576</v>
      </c>
      <c r="LP747">
        <f t="shared" si="662"/>
        <v>0</v>
      </c>
      <c r="LY747">
        <f t="shared" si="663"/>
        <v>0</v>
      </c>
      <c r="MH747">
        <f t="shared" si="664"/>
        <v>0</v>
      </c>
      <c r="MQ747">
        <f t="shared" si="665"/>
        <v>0</v>
      </c>
      <c r="MZ747">
        <f t="shared" si="666"/>
        <v>0</v>
      </c>
      <c r="NI747">
        <f t="shared" si="667"/>
        <v>0</v>
      </c>
      <c r="NR747">
        <f t="shared" si="668"/>
        <v>0</v>
      </c>
      <c r="OA747">
        <f t="shared" si="669"/>
        <v>0</v>
      </c>
      <c r="OF747">
        <v>745</v>
      </c>
      <c r="OG747">
        <f>144-(136)</f>
        <v>8</v>
      </c>
      <c r="OH747">
        <f t="shared" si="682"/>
        <v>0.95594314491886678</v>
      </c>
      <c r="OI747">
        <f t="shared" si="683"/>
        <v>0</v>
      </c>
      <c r="OJ747">
        <f t="shared" si="670"/>
        <v>64</v>
      </c>
      <c r="OO747">
        <v>745</v>
      </c>
      <c r="OP747">
        <v>60.1</v>
      </c>
      <c r="OQ747">
        <f t="shared" si="684"/>
        <v>0.98755642756735418</v>
      </c>
      <c r="OR747">
        <f t="shared" si="685"/>
        <v>0</v>
      </c>
      <c r="OS747">
        <f t="shared" si="671"/>
        <v>3612.01</v>
      </c>
      <c r="PB747">
        <f t="shared" si="672"/>
        <v>0</v>
      </c>
      <c r="PK747">
        <f t="shared" si="673"/>
        <v>0</v>
      </c>
      <c r="QC747">
        <f t="shared" si="674"/>
        <v>0</v>
      </c>
      <c r="QL747">
        <f t="shared" si="675"/>
        <v>0</v>
      </c>
    </row>
    <row r="748" spans="235:454" x14ac:dyDescent="0.25">
      <c r="IA748">
        <v>746</v>
      </c>
      <c r="IB748">
        <v>1556</v>
      </c>
      <c r="IC748">
        <f t="shared" si="676"/>
        <v>1.1442628697657995</v>
      </c>
      <c r="ID748">
        <f t="shared" si="677"/>
        <v>1729.9395089144141</v>
      </c>
      <c r="IE748">
        <f t="shared" si="659"/>
        <v>30254.95276138754</v>
      </c>
      <c r="IJ748">
        <v>746</v>
      </c>
      <c r="IK748">
        <v>444.8</v>
      </c>
      <c r="IL748">
        <f t="shared" si="678"/>
        <v>1.0391599769868989</v>
      </c>
      <c r="IM748">
        <f t="shared" si="679"/>
        <v>469.58993307005392</v>
      </c>
      <c r="IN748">
        <f t="shared" si="660"/>
        <v>614.54078161775226</v>
      </c>
      <c r="LC748">
        <v>746</v>
      </c>
      <c r="LD748">
        <v>28</v>
      </c>
      <c r="LE748">
        <f t="shared" si="680"/>
        <v>0.79858251688750359</v>
      </c>
      <c r="LF748">
        <f t="shared" si="681"/>
        <v>0</v>
      </c>
      <c r="LG748">
        <f t="shared" si="661"/>
        <v>784</v>
      </c>
      <c r="LP748">
        <f t="shared" si="662"/>
        <v>0</v>
      </c>
      <c r="LY748">
        <f t="shared" si="663"/>
        <v>0</v>
      </c>
      <c r="MH748">
        <f t="shared" si="664"/>
        <v>0</v>
      </c>
      <c r="MQ748">
        <f t="shared" si="665"/>
        <v>0</v>
      </c>
      <c r="MZ748">
        <f t="shared" si="666"/>
        <v>0</v>
      </c>
      <c r="NI748">
        <f t="shared" si="667"/>
        <v>0</v>
      </c>
      <c r="NR748">
        <f t="shared" si="668"/>
        <v>0</v>
      </c>
      <c r="OA748">
        <f t="shared" si="669"/>
        <v>0</v>
      </c>
      <c r="OF748">
        <v>746</v>
      </c>
      <c r="OG748">
        <f>144-(136)</f>
        <v>8</v>
      </c>
      <c r="OH748">
        <f t="shared" si="682"/>
        <v>0.95722629007983162</v>
      </c>
      <c r="OI748">
        <f t="shared" si="683"/>
        <v>0</v>
      </c>
      <c r="OJ748">
        <f t="shared" si="670"/>
        <v>64</v>
      </c>
      <c r="OO748">
        <v>746</v>
      </c>
      <c r="OP748">
        <v>68.099999999999994</v>
      </c>
      <c r="OQ748">
        <f t="shared" si="684"/>
        <v>0.98888200666476</v>
      </c>
      <c r="OR748">
        <f t="shared" si="685"/>
        <v>0</v>
      </c>
      <c r="OS748">
        <f t="shared" si="671"/>
        <v>4637.6099999999997</v>
      </c>
      <c r="PB748">
        <f t="shared" si="672"/>
        <v>0</v>
      </c>
      <c r="PK748">
        <f t="shared" si="673"/>
        <v>0</v>
      </c>
      <c r="QC748">
        <f t="shared" si="674"/>
        <v>0</v>
      </c>
      <c r="QL748">
        <f t="shared" si="675"/>
        <v>0</v>
      </c>
    </row>
    <row r="749" spans="235:454" x14ac:dyDescent="0.25">
      <c r="IA749">
        <v>747</v>
      </c>
      <c r="IB749">
        <v>1596</v>
      </c>
      <c r="IC749">
        <f t="shared" si="676"/>
        <v>1.1457967342024828</v>
      </c>
      <c r="ID749">
        <f t="shared" si="677"/>
        <v>1748.3329645183755</v>
      </c>
      <c r="IE749">
        <f t="shared" si="659"/>
        <v>23205.332078956664</v>
      </c>
      <c r="IJ749">
        <v>747</v>
      </c>
      <c r="IK749">
        <v>407.8</v>
      </c>
      <c r="IL749">
        <f t="shared" si="678"/>
        <v>1.040552952827364</v>
      </c>
      <c r="IM749">
        <f t="shared" si="679"/>
        <v>486.29391203079251</v>
      </c>
      <c r="IN749">
        <f t="shared" si="660"/>
        <v>6161.2942258977919</v>
      </c>
      <c r="LC749">
        <v>747</v>
      </c>
      <c r="LD749">
        <v>68</v>
      </c>
      <c r="LE749">
        <f t="shared" si="680"/>
        <v>0.7996530028350739</v>
      </c>
      <c r="LF749">
        <f t="shared" si="681"/>
        <v>0</v>
      </c>
      <c r="LG749">
        <f t="shared" si="661"/>
        <v>4624</v>
      </c>
      <c r="LP749">
        <f t="shared" si="662"/>
        <v>0</v>
      </c>
      <c r="LY749">
        <f t="shared" si="663"/>
        <v>0</v>
      </c>
      <c r="MH749">
        <f t="shared" si="664"/>
        <v>0</v>
      </c>
      <c r="MQ749">
        <f t="shared" si="665"/>
        <v>0</v>
      </c>
      <c r="MZ749">
        <f t="shared" si="666"/>
        <v>0</v>
      </c>
      <c r="NI749">
        <f t="shared" si="667"/>
        <v>0</v>
      </c>
      <c r="NR749">
        <f t="shared" si="668"/>
        <v>0</v>
      </c>
      <c r="OA749">
        <f t="shared" si="669"/>
        <v>0</v>
      </c>
      <c r="OF749">
        <v>747</v>
      </c>
      <c r="OG749">
        <f>144-(136)</f>
        <v>8</v>
      </c>
      <c r="OH749">
        <f t="shared" si="682"/>
        <v>0.95850943524079657</v>
      </c>
      <c r="OI749">
        <f t="shared" si="683"/>
        <v>0</v>
      </c>
      <c r="OJ749">
        <f t="shared" si="670"/>
        <v>64</v>
      </c>
      <c r="OO749">
        <v>747</v>
      </c>
      <c r="OP749">
        <v>72.099999999999994</v>
      </c>
      <c r="OQ749">
        <f t="shared" si="684"/>
        <v>0.99020758576216583</v>
      </c>
      <c r="OR749">
        <f t="shared" si="685"/>
        <v>0</v>
      </c>
      <c r="OS749">
        <f t="shared" si="671"/>
        <v>5198.4099999999989</v>
      </c>
      <c r="PB749">
        <f t="shared" si="672"/>
        <v>0</v>
      </c>
      <c r="PK749">
        <f t="shared" si="673"/>
        <v>0</v>
      </c>
      <c r="QC749">
        <f t="shared" si="674"/>
        <v>0</v>
      </c>
      <c r="QL749">
        <f t="shared" si="675"/>
        <v>0</v>
      </c>
    </row>
    <row r="750" spans="235:454" x14ac:dyDescent="0.25">
      <c r="IA750">
        <v>748</v>
      </c>
      <c r="IB750">
        <v>1606</v>
      </c>
      <c r="IC750">
        <f t="shared" si="676"/>
        <v>1.1473305986391662</v>
      </c>
      <c r="ID750">
        <f t="shared" si="677"/>
        <v>1766.7264201223372</v>
      </c>
      <c r="IE750">
        <f t="shared" si="659"/>
        <v>25832.982125342049</v>
      </c>
      <c r="IJ750">
        <v>748</v>
      </c>
      <c r="IK750">
        <v>434.8</v>
      </c>
      <c r="IL750">
        <f t="shared" si="678"/>
        <v>1.041945928667829</v>
      </c>
      <c r="IM750">
        <f t="shared" si="679"/>
        <v>502.99789099153111</v>
      </c>
      <c r="IN750">
        <f t="shared" si="660"/>
        <v>4650.9523356927584</v>
      </c>
      <c r="LC750">
        <v>748</v>
      </c>
      <c r="LD750">
        <v>28</v>
      </c>
      <c r="LE750">
        <f t="shared" si="680"/>
        <v>0.80072348878264432</v>
      </c>
      <c r="LF750">
        <f t="shared" si="681"/>
        <v>0</v>
      </c>
      <c r="LG750">
        <f t="shared" si="661"/>
        <v>784</v>
      </c>
      <c r="LP750">
        <f t="shared" si="662"/>
        <v>0</v>
      </c>
      <c r="LY750">
        <f t="shared" si="663"/>
        <v>0</v>
      </c>
      <c r="MH750">
        <f t="shared" si="664"/>
        <v>0</v>
      </c>
      <c r="MQ750">
        <f t="shared" si="665"/>
        <v>0</v>
      </c>
      <c r="MZ750">
        <f t="shared" si="666"/>
        <v>0</v>
      </c>
      <c r="NI750">
        <f t="shared" si="667"/>
        <v>0</v>
      </c>
      <c r="NR750">
        <f t="shared" si="668"/>
        <v>0</v>
      </c>
      <c r="OA750">
        <f t="shared" si="669"/>
        <v>0</v>
      </c>
      <c r="OF750">
        <v>748</v>
      </c>
      <c r="OG750">
        <f>148-(136)</f>
        <v>12</v>
      </c>
      <c r="OH750">
        <f t="shared" si="682"/>
        <v>0.95979258040176152</v>
      </c>
      <c r="OI750">
        <f t="shared" si="683"/>
        <v>0</v>
      </c>
      <c r="OJ750">
        <f t="shared" si="670"/>
        <v>144</v>
      </c>
      <c r="OO750">
        <v>748</v>
      </c>
      <c r="OP750">
        <v>76.2</v>
      </c>
      <c r="OQ750">
        <f t="shared" si="684"/>
        <v>0.99153316485957166</v>
      </c>
      <c r="OR750">
        <f t="shared" si="685"/>
        <v>0</v>
      </c>
      <c r="OS750">
        <f t="shared" si="671"/>
        <v>5806.4400000000005</v>
      </c>
      <c r="PB750">
        <f t="shared" si="672"/>
        <v>0</v>
      </c>
      <c r="PK750">
        <f t="shared" si="673"/>
        <v>0</v>
      </c>
      <c r="QC750">
        <f t="shared" si="674"/>
        <v>0</v>
      </c>
      <c r="QL750">
        <f t="shared" si="675"/>
        <v>0</v>
      </c>
    </row>
    <row r="751" spans="235:454" x14ac:dyDescent="0.25">
      <c r="IA751">
        <v>749</v>
      </c>
      <c r="IB751">
        <v>1626</v>
      </c>
      <c r="IC751">
        <f t="shared" si="676"/>
        <v>1.1488644630758496</v>
      </c>
      <c r="ID751">
        <f t="shared" si="677"/>
        <v>1785.1198757262987</v>
      </c>
      <c r="IE751">
        <f t="shared" si="659"/>
        <v>25319.134851152739</v>
      </c>
      <c r="IJ751">
        <v>749</v>
      </c>
      <c r="IK751">
        <v>481.8</v>
      </c>
      <c r="IL751">
        <f t="shared" si="678"/>
        <v>1.0433389045082939</v>
      </c>
      <c r="IM751">
        <f t="shared" si="679"/>
        <v>519.7018699522697</v>
      </c>
      <c r="IN751">
        <f t="shared" si="660"/>
        <v>1436.5517458787642</v>
      </c>
      <c r="LC751">
        <v>749</v>
      </c>
      <c r="LD751">
        <v>48</v>
      </c>
      <c r="LE751">
        <f t="shared" si="680"/>
        <v>0.80179397473021474</v>
      </c>
      <c r="LF751">
        <f t="shared" si="681"/>
        <v>0</v>
      </c>
      <c r="LG751">
        <f t="shared" si="661"/>
        <v>2304</v>
      </c>
      <c r="LP751">
        <f t="shared" si="662"/>
        <v>0</v>
      </c>
      <c r="LY751">
        <f t="shared" si="663"/>
        <v>0</v>
      </c>
      <c r="MH751">
        <f t="shared" si="664"/>
        <v>0</v>
      </c>
      <c r="MQ751">
        <f t="shared" si="665"/>
        <v>0</v>
      </c>
      <c r="MZ751">
        <f t="shared" si="666"/>
        <v>0</v>
      </c>
      <c r="NI751">
        <f t="shared" si="667"/>
        <v>0</v>
      </c>
      <c r="NR751">
        <f t="shared" si="668"/>
        <v>0</v>
      </c>
      <c r="OA751">
        <f t="shared" si="669"/>
        <v>0</v>
      </c>
      <c r="OF751">
        <v>749</v>
      </c>
      <c r="OG751">
        <f>148-(136)</f>
        <v>12</v>
      </c>
      <c r="OH751">
        <f t="shared" si="682"/>
        <v>0.96107572556272647</v>
      </c>
      <c r="OI751">
        <f t="shared" si="683"/>
        <v>0</v>
      </c>
      <c r="OJ751">
        <f t="shared" si="670"/>
        <v>144</v>
      </c>
      <c r="OO751">
        <v>749</v>
      </c>
      <c r="OP751">
        <v>80.2</v>
      </c>
      <c r="OQ751">
        <f t="shared" si="684"/>
        <v>0.9928587439569776</v>
      </c>
      <c r="OR751">
        <f t="shared" si="685"/>
        <v>0</v>
      </c>
      <c r="OS751">
        <f t="shared" si="671"/>
        <v>6432.0400000000009</v>
      </c>
      <c r="PB751">
        <f t="shared" si="672"/>
        <v>0</v>
      </c>
      <c r="PK751">
        <f t="shared" si="673"/>
        <v>0</v>
      </c>
      <c r="QC751">
        <f t="shared" si="674"/>
        <v>0</v>
      </c>
      <c r="QL751">
        <f t="shared" si="675"/>
        <v>0</v>
      </c>
    </row>
    <row r="752" spans="235:454" x14ac:dyDescent="0.25">
      <c r="IA752">
        <v>750</v>
      </c>
      <c r="IB752">
        <v>1626</v>
      </c>
      <c r="IC752">
        <f t="shared" si="676"/>
        <v>1.1503983275125329</v>
      </c>
      <c r="ID752">
        <f t="shared" si="677"/>
        <v>1803.5133313302604</v>
      </c>
      <c r="IE752">
        <f t="shared" si="659"/>
        <v>31510.982799966798</v>
      </c>
      <c r="IJ752">
        <v>750</v>
      </c>
      <c r="IK752">
        <v>494.8</v>
      </c>
      <c r="IL752">
        <f t="shared" si="678"/>
        <v>1.0447318803487591</v>
      </c>
      <c r="IM752">
        <f t="shared" si="679"/>
        <v>536.4058489130083</v>
      </c>
      <c r="IN752">
        <f t="shared" si="660"/>
        <v>1731.0466637720729</v>
      </c>
      <c r="LC752">
        <v>750</v>
      </c>
      <c r="LD752">
        <v>24</v>
      </c>
      <c r="LE752">
        <f t="shared" si="680"/>
        <v>0.80286446067778505</v>
      </c>
      <c r="LF752">
        <f t="shared" si="681"/>
        <v>0</v>
      </c>
      <c r="LG752">
        <f t="shared" si="661"/>
        <v>576</v>
      </c>
      <c r="LP752">
        <f t="shared" si="662"/>
        <v>0</v>
      </c>
      <c r="LY752">
        <f t="shared" si="663"/>
        <v>0</v>
      </c>
      <c r="MH752">
        <f t="shared" si="664"/>
        <v>0</v>
      </c>
      <c r="MQ752">
        <f t="shared" si="665"/>
        <v>0</v>
      </c>
      <c r="MZ752">
        <f t="shared" si="666"/>
        <v>0</v>
      </c>
      <c r="NI752">
        <f t="shared" si="667"/>
        <v>0</v>
      </c>
      <c r="NR752">
        <f t="shared" si="668"/>
        <v>0</v>
      </c>
      <c r="OA752">
        <f t="shared" si="669"/>
        <v>0</v>
      </c>
      <c r="OF752">
        <v>750</v>
      </c>
      <c r="OG752">
        <f>172-(136)</f>
        <v>36</v>
      </c>
      <c r="OH752">
        <f t="shared" si="682"/>
        <v>0.96235887072369131</v>
      </c>
      <c r="OI752">
        <f t="shared" si="683"/>
        <v>0</v>
      </c>
      <c r="OJ752">
        <f t="shared" si="670"/>
        <v>1296</v>
      </c>
      <c r="OO752">
        <v>750</v>
      </c>
      <c r="OP752">
        <v>84.2</v>
      </c>
      <c r="OQ752">
        <f t="shared" si="684"/>
        <v>0.99418432305438342</v>
      </c>
      <c r="OR752">
        <f t="shared" si="685"/>
        <v>0</v>
      </c>
      <c r="OS752">
        <f t="shared" si="671"/>
        <v>7089.64</v>
      </c>
      <c r="PB752">
        <f t="shared" si="672"/>
        <v>0</v>
      </c>
      <c r="PK752">
        <f t="shared" si="673"/>
        <v>0</v>
      </c>
      <c r="QC752">
        <f t="shared" si="674"/>
        <v>0</v>
      </c>
      <c r="QL752">
        <f t="shared" si="675"/>
        <v>0</v>
      </c>
    </row>
    <row r="753" spans="235:454" x14ac:dyDescent="0.25">
      <c r="IA753">
        <v>751</v>
      </c>
      <c r="IB753">
        <v>1646</v>
      </c>
      <c r="IC753">
        <f t="shared" si="676"/>
        <v>1.1519321919492163</v>
      </c>
      <c r="ID753">
        <f t="shared" si="677"/>
        <v>1821.9067869342221</v>
      </c>
      <c r="IE753">
        <f t="shared" si="659"/>
        <v>30943.197689521796</v>
      </c>
      <c r="IJ753">
        <v>751</v>
      </c>
      <c r="IK753">
        <v>467.8</v>
      </c>
      <c r="IL753">
        <f t="shared" si="678"/>
        <v>1.046124856189224</v>
      </c>
      <c r="IM753">
        <f t="shared" si="679"/>
        <v>553.10982787374689</v>
      </c>
      <c r="IN753">
        <f t="shared" si="660"/>
        <v>7277.7667318483209</v>
      </c>
      <c r="LC753">
        <v>751</v>
      </c>
      <c r="LD753">
        <v>93</v>
      </c>
      <c r="LE753">
        <f t="shared" si="680"/>
        <v>0.80393494662535547</v>
      </c>
      <c r="LF753">
        <f t="shared" si="681"/>
        <v>0</v>
      </c>
      <c r="LG753">
        <f t="shared" si="661"/>
        <v>8649</v>
      </c>
      <c r="LP753">
        <f t="shared" si="662"/>
        <v>0</v>
      </c>
      <c r="LY753">
        <f t="shared" si="663"/>
        <v>0</v>
      </c>
      <c r="MH753">
        <f t="shared" si="664"/>
        <v>0</v>
      </c>
      <c r="MQ753">
        <f t="shared" si="665"/>
        <v>0</v>
      </c>
      <c r="MZ753">
        <f t="shared" si="666"/>
        <v>0</v>
      </c>
      <c r="NI753">
        <f t="shared" si="667"/>
        <v>0</v>
      </c>
      <c r="NR753">
        <f t="shared" si="668"/>
        <v>0</v>
      </c>
      <c r="OA753">
        <f t="shared" si="669"/>
        <v>0</v>
      </c>
      <c r="OF753">
        <v>751</v>
      </c>
      <c r="OG753">
        <f>148-(136)</f>
        <v>12</v>
      </c>
      <c r="OH753">
        <f t="shared" si="682"/>
        <v>0.96364201588465626</v>
      </c>
      <c r="OI753">
        <f t="shared" si="683"/>
        <v>0</v>
      </c>
      <c r="OJ753">
        <f t="shared" si="670"/>
        <v>144</v>
      </c>
      <c r="OO753">
        <v>751</v>
      </c>
      <c r="OP753">
        <v>88.2</v>
      </c>
      <c r="OQ753">
        <f t="shared" si="684"/>
        <v>0.99550990215178925</v>
      </c>
      <c r="OR753">
        <f t="shared" si="685"/>
        <v>0</v>
      </c>
      <c r="OS753">
        <f t="shared" si="671"/>
        <v>7779.2400000000007</v>
      </c>
      <c r="PB753">
        <f t="shared" si="672"/>
        <v>0</v>
      </c>
      <c r="PK753">
        <f t="shared" si="673"/>
        <v>0</v>
      </c>
      <c r="QC753">
        <f t="shared" si="674"/>
        <v>0</v>
      </c>
      <c r="QL753">
        <f t="shared" si="675"/>
        <v>0</v>
      </c>
    </row>
    <row r="754" spans="235:454" x14ac:dyDescent="0.25">
      <c r="IA754">
        <v>752</v>
      </c>
      <c r="IB754">
        <v>1656</v>
      </c>
      <c r="IC754">
        <f t="shared" si="676"/>
        <v>1.1534660563858998</v>
      </c>
      <c r="ID754">
        <f t="shared" si="677"/>
        <v>1840.3002425381835</v>
      </c>
      <c r="IE754">
        <f t="shared" si="659"/>
        <v>33966.579399633265</v>
      </c>
      <c r="IJ754">
        <v>752</v>
      </c>
      <c r="IK754">
        <v>464.8</v>
      </c>
      <c r="IL754">
        <f t="shared" si="678"/>
        <v>1.047517832029689</v>
      </c>
      <c r="IM754">
        <f t="shared" si="679"/>
        <v>569.81380683448549</v>
      </c>
      <c r="IN754">
        <f t="shared" si="660"/>
        <v>11027.899625870628</v>
      </c>
      <c r="LC754">
        <v>752</v>
      </c>
      <c r="LD754">
        <v>33</v>
      </c>
      <c r="LE754">
        <f t="shared" si="680"/>
        <v>0.80500543257292578</v>
      </c>
      <c r="LF754">
        <f t="shared" si="681"/>
        <v>0</v>
      </c>
      <c r="LG754">
        <f t="shared" si="661"/>
        <v>1089</v>
      </c>
      <c r="LP754">
        <f t="shared" si="662"/>
        <v>0</v>
      </c>
      <c r="LY754">
        <f t="shared" si="663"/>
        <v>0</v>
      </c>
      <c r="MH754">
        <f t="shared" si="664"/>
        <v>0</v>
      </c>
      <c r="MQ754">
        <f t="shared" si="665"/>
        <v>0</v>
      </c>
      <c r="MZ754">
        <f t="shared" si="666"/>
        <v>0</v>
      </c>
      <c r="NI754">
        <f t="shared" si="667"/>
        <v>0</v>
      </c>
      <c r="NR754">
        <f t="shared" si="668"/>
        <v>0</v>
      </c>
      <c r="OA754">
        <f t="shared" si="669"/>
        <v>0</v>
      </c>
      <c r="OF754">
        <v>752</v>
      </c>
      <c r="OG754">
        <f>152-(136)</f>
        <v>16</v>
      </c>
      <c r="OH754">
        <f t="shared" si="682"/>
        <v>0.9649251610456212</v>
      </c>
      <c r="OI754">
        <f t="shared" si="683"/>
        <v>0</v>
      </c>
      <c r="OJ754">
        <f t="shared" si="670"/>
        <v>256</v>
      </c>
      <c r="OO754">
        <v>752</v>
      </c>
      <c r="OP754">
        <v>96.2</v>
      </c>
      <c r="OQ754">
        <f t="shared" si="684"/>
        <v>0.99683548124919508</v>
      </c>
      <c r="OR754">
        <f t="shared" si="685"/>
        <v>0</v>
      </c>
      <c r="OS754">
        <f t="shared" si="671"/>
        <v>9254.44</v>
      </c>
      <c r="PB754">
        <f t="shared" si="672"/>
        <v>0</v>
      </c>
      <c r="PK754">
        <f t="shared" si="673"/>
        <v>0</v>
      </c>
      <c r="QC754">
        <f t="shared" si="674"/>
        <v>0</v>
      </c>
      <c r="QL754">
        <f t="shared" si="675"/>
        <v>0</v>
      </c>
    </row>
    <row r="755" spans="235:454" x14ac:dyDescent="0.25">
      <c r="IA755">
        <v>753</v>
      </c>
      <c r="IB755">
        <v>1676</v>
      </c>
      <c r="IC755">
        <f t="shared" si="676"/>
        <v>1.1549999208225832</v>
      </c>
      <c r="ID755">
        <f t="shared" si="677"/>
        <v>1858.6936981421452</v>
      </c>
      <c r="IE755">
        <f t="shared" si="659"/>
        <v>33376.987340853266</v>
      </c>
      <c r="IJ755">
        <v>753</v>
      </c>
      <c r="IK755">
        <v>494.8</v>
      </c>
      <c r="IL755">
        <f t="shared" si="678"/>
        <v>1.0489108078701541</v>
      </c>
      <c r="IM755">
        <f t="shared" si="679"/>
        <v>586.51778579522409</v>
      </c>
      <c r="IN755">
        <f t="shared" si="660"/>
        <v>8412.1522311786066</v>
      </c>
      <c r="LC755">
        <v>753</v>
      </c>
      <c r="LD755">
        <v>36</v>
      </c>
      <c r="LE755">
        <f t="shared" si="680"/>
        <v>0.8060759185204962</v>
      </c>
      <c r="LF755">
        <f t="shared" si="681"/>
        <v>0</v>
      </c>
      <c r="LG755">
        <f t="shared" si="661"/>
        <v>1296</v>
      </c>
      <c r="LP755">
        <f t="shared" si="662"/>
        <v>0</v>
      </c>
      <c r="LY755">
        <f t="shared" si="663"/>
        <v>0</v>
      </c>
      <c r="MH755">
        <f t="shared" si="664"/>
        <v>0</v>
      </c>
      <c r="MQ755">
        <f t="shared" si="665"/>
        <v>0</v>
      </c>
      <c r="MZ755">
        <f t="shared" si="666"/>
        <v>0</v>
      </c>
      <c r="NI755">
        <f t="shared" si="667"/>
        <v>0</v>
      </c>
      <c r="NR755">
        <f t="shared" si="668"/>
        <v>0</v>
      </c>
      <c r="OA755">
        <f t="shared" si="669"/>
        <v>0</v>
      </c>
      <c r="OF755">
        <v>753</v>
      </c>
      <c r="OG755">
        <f>160-(136)</f>
        <v>24</v>
      </c>
      <c r="OH755">
        <f t="shared" si="682"/>
        <v>0.96620830620658615</v>
      </c>
      <c r="OI755">
        <f t="shared" si="683"/>
        <v>0</v>
      </c>
      <c r="OJ755">
        <f t="shared" si="670"/>
        <v>576</v>
      </c>
      <c r="OO755">
        <v>753</v>
      </c>
      <c r="OP755">
        <v>104</v>
      </c>
      <c r="OQ755">
        <f t="shared" si="684"/>
        <v>0.9981610603466009</v>
      </c>
      <c r="OR755">
        <f t="shared" si="685"/>
        <v>0</v>
      </c>
      <c r="OS755">
        <f t="shared" si="671"/>
        <v>10816</v>
      </c>
      <c r="PB755">
        <f t="shared" si="672"/>
        <v>0</v>
      </c>
      <c r="PK755">
        <f t="shared" si="673"/>
        <v>0</v>
      </c>
      <c r="QC755">
        <f t="shared" si="674"/>
        <v>0</v>
      </c>
      <c r="QL755">
        <f t="shared" si="675"/>
        <v>0</v>
      </c>
    </row>
    <row r="756" spans="235:454" x14ac:dyDescent="0.25">
      <c r="IA756">
        <v>754</v>
      </c>
      <c r="IB756">
        <v>1706</v>
      </c>
      <c r="IC756">
        <f t="shared" si="676"/>
        <v>1.1565337852592665</v>
      </c>
      <c r="ID756">
        <f t="shared" si="677"/>
        <v>1877.0871537461067</v>
      </c>
      <c r="IE756">
        <f t="shared" si="659"/>
        <v>29270.814176943935</v>
      </c>
      <c r="IJ756">
        <v>754</v>
      </c>
      <c r="IK756">
        <v>491.8</v>
      </c>
      <c r="IL756">
        <f t="shared" si="678"/>
        <v>1.0503037837106191</v>
      </c>
      <c r="IM756">
        <f t="shared" si="679"/>
        <v>603.22176475596268</v>
      </c>
      <c r="IN756">
        <f t="shared" si="660"/>
        <v>12414.809661333085</v>
      </c>
      <c r="LC756">
        <v>754</v>
      </c>
      <c r="LD756">
        <v>28</v>
      </c>
      <c r="LE756">
        <f t="shared" si="680"/>
        <v>0.80714640446806662</v>
      </c>
      <c r="LF756">
        <f t="shared" si="681"/>
        <v>0</v>
      </c>
      <c r="LG756">
        <f t="shared" si="661"/>
        <v>784</v>
      </c>
      <c r="LP756">
        <f t="shared" si="662"/>
        <v>0</v>
      </c>
      <c r="LY756">
        <f t="shared" si="663"/>
        <v>0</v>
      </c>
      <c r="MH756">
        <f t="shared" si="664"/>
        <v>0</v>
      </c>
      <c r="MQ756">
        <f t="shared" si="665"/>
        <v>0</v>
      </c>
      <c r="MZ756">
        <f t="shared" si="666"/>
        <v>0</v>
      </c>
      <c r="NI756">
        <f t="shared" si="667"/>
        <v>0</v>
      </c>
      <c r="NR756">
        <f t="shared" si="668"/>
        <v>0</v>
      </c>
      <c r="OA756">
        <f t="shared" si="669"/>
        <v>0</v>
      </c>
      <c r="OF756">
        <v>754</v>
      </c>
      <c r="OG756">
        <f>156-(136)</f>
        <v>20</v>
      </c>
      <c r="OH756">
        <f t="shared" si="682"/>
        <v>0.96749145136755099</v>
      </c>
      <c r="OI756">
        <f t="shared" si="683"/>
        <v>0</v>
      </c>
      <c r="OJ756">
        <f t="shared" si="670"/>
        <v>400</v>
      </c>
      <c r="OO756">
        <v>754</v>
      </c>
      <c r="OP756">
        <v>112</v>
      </c>
      <c r="OQ756">
        <f t="shared" si="684"/>
        <v>0.99948663944400673</v>
      </c>
      <c r="OR756">
        <f t="shared" si="685"/>
        <v>0</v>
      </c>
      <c r="OS756">
        <f t="shared" si="671"/>
        <v>12544</v>
      </c>
      <c r="PB756">
        <f t="shared" si="672"/>
        <v>0</v>
      </c>
      <c r="PK756">
        <f t="shared" si="673"/>
        <v>0</v>
      </c>
      <c r="QC756">
        <f t="shared" si="674"/>
        <v>0</v>
      </c>
      <c r="QL756">
        <f t="shared" si="675"/>
        <v>0</v>
      </c>
    </row>
    <row r="757" spans="235:454" x14ac:dyDescent="0.25">
      <c r="IA757">
        <v>755</v>
      </c>
      <c r="IB757">
        <v>1776</v>
      </c>
      <c r="IC757">
        <f t="shared" si="676"/>
        <v>1.1580676496959499</v>
      </c>
      <c r="ID757">
        <f t="shared" si="677"/>
        <v>1895.4806093500683</v>
      </c>
      <c r="IE757">
        <f t="shared" si="659"/>
        <v>14275.616010663636</v>
      </c>
      <c r="IJ757">
        <v>755</v>
      </c>
      <c r="IK757">
        <v>528.79999999999995</v>
      </c>
      <c r="IL757">
        <f t="shared" si="678"/>
        <v>1.051696759551084</v>
      </c>
      <c r="IM757">
        <f t="shared" si="679"/>
        <v>619.92574371670128</v>
      </c>
      <c r="IN757">
        <f t="shared" si="660"/>
        <v>8303.9011679219311</v>
      </c>
      <c r="LC757">
        <v>755</v>
      </c>
      <c r="LD757">
        <v>33</v>
      </c>
      <c r="LE757">
        <f t="shared" si="680"/>
        <v>0.80821689041563693</v>
      </c>
      <c r="LF757">
        <f t="shared" si="681"/>
        <v>0</v>
      </c>
      <c r="LG757">
        <f t="shared" si="661"/>
        <v>1089</v>
      </c>
      <c r="LP757">
        <f t="shared" si="662"/>
        <v>0</v>
      </c>
      <c r="LY757">
        <f t="shared" si="663"/>
        <v>0</v>
      </c>
      <c r="MH757">
        <f t="shared" si="664"/>
        <v>0</v>
      </c>
      <c r="MQ757">
        <f t="shared" si="665"/>
        <v>0</v>
      </c>
      <c r="MZ757">
        <f t="shared" si="666"/>
        <v>0</v>
      </c>
      <c r="NI757">
        <f t="shared" si="667"/>
        <v>0</v>
      </c>
      <c r="NR757">
        <f t="shared" si="668"/>
        <v>0</v>
      </c>
      <c r="OA757">
        <f t="shared" si="669"/>
        <v>0</v>
      </c>
      <c r="OF757">
        <v>755</v>
      </c>
      <c r="OG757">
        <f>156-(136)</f>
        <v>20</v>
      </c>
      <c r="OH757">
        <f t="shared" si="682"/>
        <v>0.96877459652851594</v>
      </c>
      <c r="OI757">
        <f t="shared" si="683"/>
        <v>0</v>
      </c>
      <c r="OJ757">
        <f t="shared" si="670"/>
        <v>400</v>
      </c>
      <c r="OO757">
        <v>755</v>
      </c>
      <c r="OP757">
        <v>120</v>
      </c>
      <c r="OQ757">
        <f t="shared" si="684"/>
        <v>1.0008122185414126</v>
      </c>
      <c r="OR757">
        <f t="shared" si="685"/>
        <v>9.7397822942493804</v>
      </c>
      <c r="OS757">
        <f t="shared" si="671"/>
        <v>12157.315608519522</v>
      </c>
      <c r="PB757">
        <f t="shared" si="672"/>
        <v>0</v>
      </c>
      <c r="PK757">
        <f t="shared" si="673"/>
        <v>0</v>
      </c>
      <c r="QC757">
        <f t="shared" si="674"/>
        <v>0</v>
      </c>
      <c r="QL757">
        <f t="shared" si="675"/>
        <v>0</v>
      </c>
    </row>
    <row r="758" spans="235:454" x14ac:dyDescent="0.25">
      <c r="IA758">
        <v>756</v>
      </c>
      <c r="IB758">
        <v>1796</v>
      </c>
      <c r="IC758">
        <f t="shared" si="676"/>
        <v>1.1596015141326332</v>
      </c>
      <c r="ID758">
        <f t="shared" si="677"/>
        <v>1913.87406495403</v>
      </c>
      <c r="IE758">
        <f t="shared" si="659"/>
        <v>13894.295188786888</v>
      </c>
      <c r="IJ758">
        <v>756</v>
      </c>
      <c r="IK758">
        <v>508.8</v>
      </c>
      <c r="IL758">
        <f t="shared" si="678"/>
        <v>1.0530897353915492</v>
      </c>
      <c r="IM758">
        <f t="shared" si="679"/>
        <v>636.62972267743987</v>
      </c>
      <c r="IN758">
        <f t="shared" si="660"/>
        <v>16340.437999791182</v>
      </c>
      <c r="LC758">
        <v>756</v>
      </c>
      <c r="LD758">
        <v>64</v>
      </c>
      <c r="LE758">
        <f t="shared" si="680"/>
        <v>0.80928737636320736</v>
      </c>
      <c r="LF758">
        <f t="shared" si="681"/>
        <v>0</v>
      </c>
      <c r="LG758">
        <f t="shared" si="661"/>
        <v>4096</v>
      </c>
      <c r="LP758">
        <f t="shared" si="662"/>
        <v>0</v>
      </c>
      <c r="LY758">
        <f t="shared" si="663"/>
        <v>0</v>
      </c>
      <c r="MH758">
        <f t="shared" si="664"/>
        <v>0</v>
      </c>
      <c r="MQ758">
        <f t="shared" si="665"/>
        <v>0</v>
      </c>
      <c r="MZ758">
        <f t="shared" si="666"/>
        <v>0</v>
      </c>
      <c r="NI758">
        <f t="shared" si="667"/>
        <v>0</v>
      </c>
      <c r="NR758">
        <f t="shared" si="668"/>
        <v>0</v>
      </c>
      <c r="OA758">
        <f t="shared" si="669"/>
        <v>0</v>
      </c>
      <c r="OF758">
        <v>756</v>
      </c>
      <c r="OG758">
        <f>169-(136)</f>
        <v>33</v>
      </c>
      <c r="OH758">
        <f t="shared" si="682"/>
        <v>0.97005774168948089</v>
      </c>
      <c r="OI758">
        <f t="shared" si="683"/>
        <v>0</v>
      </c>
      <c r="OJ758">
        <f t="shared" si="670"/>
        <v>1089</v>
      </c>
      <c r="OO758">
        <v>756</v>
      </c>
      <c r="OP758">
        <v>124</v>
      </c>
      <c r="OQ758">
        <f t="shared" si="684"/>
        <v>1.0021377976388184</v>
      </c>
      <c r="OR758">
        <f t="shared" si="685"/>
        <v>25.635567928600619</v>
      </c>
      <c r="OS758">
        <f t="shared" si="671"/>
        <v>9675.5614967289421</v>
      </c>
      <c r="PB758">
        <f t="shared" si="672"/>
        <v>0</v>
      </c>
      <c r="PK758">
        <f t="shared" si="673"/>
        <v>0</v>
      </c>
      <c r="QC758">
        <f t="shared" si="674"/>
        <v>0</v>
      </c>
      <c r="QL758">
        <f t="shared" si="675"/>
        <v>0</v>
      </c>
    </row>
    <row r="759" spans="235:454" x14ac:dyDescent="0.25">
      <c r="IA759">
        <v>757</v>
      </c>
      <c r="IB759">
        <v>1806</v>
      </c>
      <c r="IC759">
        <f t="shared" si="676"/>
        <v>1.1611353785693166</v>
      </c>
      <c r="ID759">
        <f t="shared" si="677"/>
        <v>1932.2675205579915</v>
      </c>
      <c r="IE759">
        <f t="shared" si="659"/>
        <v>15943.4867478628</v>
      </c>
      <c r="IJ759">
        <v>757</v>
      </c>
      <c r="IK759">
        <v>521.79999999999995</v>
      </c>
      <c r="IL759">
        <f t="shared" si="678"/>
        <v>1.0544827112320141</v>
      </c>
      <c r="IM759">
        <f t="shared" si="679"/>
        <v>653.33370163817847</v>
      </c>
      <c r="IN759">
        <f t="shared" si="660"/>
        <v>17301.114666641366</v>
      </c>
      <c r="LC759">
        <v>757</v>
      </c>
      <c r="LD759">
        <v>116</v>
      </c>
      <c r="LE759">
        <f t="shared" si="680"/>
        <v>0.81035786231077778</v>
      </c>
      <c r="LF759">
        <f t="shared" si="681"/>
        <v>0</v>
      </c>
      <c r="LG759">
        <f t="shared" si="661"/>
        <v>13456</v>
      </c>
      <c r="LP759">
        <f t="shared" si="662"/>
        <v>0</v>
      </c>
      <c r="LY759">
        <f t="shared" si="663"/>
        <v>0</v>
      </c>
      <c r="MH759">
        <f t="shared" si="664"/>
        <v>0</v>
      </c>
      <c r="MQ759">
        <f t="shared" si="665"/>
        <v>0</v>
      </c>
      <c r="MZ759">
        <f t="shared" si="666"/>
        <v>0</v>
      </c>
      <c r="NI759">
        <f t="shared" si="667"/>
        <v>0</v>
      </c>
      <c r="NR759">
        <f t="shared" si="668"/>
        <v>0</v>
      </c>
      <c r="OA759">
        <f t="shared" si="669"/>
        <v>0</v>
      </c>
      <c r="OF759">
        <v>757</v>
      </c>
      <c r="OG759">
        <f>169-(136)</f>
        <v>33</v>
      </c>
      <c r="OH759">
        <f t="shared" si="682"/>
        <v>0.97134088685044584</v>
      </c>
      <c r="OI759">
        <f t="shared" si="683"/>
        <v>0</v>
      </c>
      <c r="OJ759">
        <f t="shared" si="670"/>
        <v>1089</v>
      </c>
      <c r="OO759">
        <v>757</v>
      </c>
      <c r="OP759">
        <v>140</v>
      </c>
      <c r="OQ759">
        <f t="shared" si="684"/>
        <v>1.0034633767362242</v>
      </c>
      <c r="OR759">
        <f t="shared" si="685"/>
        <v>41.531353562951857</v>
      </c>
      <c r="OS759">
        <f t="shared" si="671"/>
        <v>9696.074331144393</v>
      </c>
      <c r="PB759">
        <f t="shared" si="672"/>
        <v>0</v>
      </c>
      <c r="PK759">
        <f t="shared" si="673"/>
        <v>0</v>
      </c>
      <c r="QC759">
        <f t="shared" si="674"/>
        <v>0</v>
      </c>
      <c r="QL759">
        <f t="shared" si="675"/>
        <v>0</v>
      </c>
    </row>
    <row r="760" spans="235:454" x14ac:dyDescent="0.25">
      <c r="IA760">
        <v>758</v>
      </c>
      <c r="IB760">
        <v>1846</v>
      </c>
      <c r="IC760">
        <f t="shared" si="676"/>
        <v>1.1626692430059999</v>
      </c>
      <c r="ID760">
        <f t="shared" si="677"/>
        <v>1950.6609761619532</v>
      </c>
      <c r="IE760">
        <f t="shared" si="659"/>
        <v>10953.919931172928</v>
      </c>
      <c r="IJ760">
        <v>758</v>
      </c>
      <c r="IK760">
        <v>508.8</v>
      </c>
      <c r="IL760">
        <f t="shared" si="678"/>
        <v>1.055875687072479</v>
      </c>
      <c r="IM760">
        <f t="shared" si="679"/>
        <v>670.03768059891706</v>
      </c>
      <c r="IN760">
        <f t="shared" si="660"/>
        <v>25997.589644918393</v>
      </c>
      <c r="LC760">
        <v>758</v>
      </c>
      <c r="LD760">
        <v>28</v>
      </c>
      <c r="LE760">
        <f t="shared" si="680"/>
        <v>0.81142834825834809</v>
      </c>
      <c r="LF760">
        <f t="shared" si="681"/>
        <v>0</v>
      </c>
      <c r="LG760">
        <f t="shared" si="661"/>
        <v>784</v>
      </c>
      <c r="LP760">
        <f t="shared" si="662"/>
        <v>0</v>
      </c>
      <c r="LY760">
        <f t="shared" si="663"/>
        <v>0</v>
      </c>
      <c r="MH760">
        <f t="shared" si="664"/>
        <v>0</v>
      </c>
      <c r="MQ760">
        <f t="shared" si="665"/>
        <v>0</v>
      </c>
      <c r="MZ760">
        <f t="shared" si="666"/>
        <v>0</v>
      </c>
      <c r="NI760">
        <f t="shared" si="667"/>
        <v>0</v>
      </c>
      <c r="NR760">
        <f t="shared" si="668"/>
        <v>0</v>
      </c>
      <c r="OA760">
        <f t="shared" si="669"/>
        <v>0</v>
      </c>
      <c r="OF760">
        <v>758</v>
      </c>
      <c r="OG760">
        <f>172-(136)</f>
        <v>36</v>
      </c>
      <c r="OH760">
        <f t="shared" si="682"/>
        <v>0.97262403201141068</v>
      </c>
      <c r="OI760">
        <f t="shared" si="683"/>
        <v>0</v>
      </c>
      <c r="OJ760">
        <f t="shared" si="670"/>
        <v>1296</v>
      </c>
      <c r="OO760">
        <v>758</v>
      </c>
      <c r="OP760">
        <v>144</v>
      </c>
      <c r="OQ760">
        <f t="shared" si="684"/>
        <v>1.0047889558336303</v>
      </c>
      <c r="OR760">
        <f t="shared" si="685"/>
        <v>57.427139197303092</v>
      </c>
      <c r="OS760">
        <f t="shared" si="671"/>
        <v>7494.8602275631347</v>
      </c>
      <c r="PB760">
        <f t="shared" si="672"/>
        <v>0</v>
      </c>
      <c r="PK760">
        <f t="shared" si="673"/>
        <v>0</v>
      </c>
      <c r="QC760">
        <f t="shared" si="674"/>
        <v>0</v>
      </c>
      <c r="QL760">
        <f t="shared" si="675"/>
        <v>0</v>
      </c>
    </row>
    <row r="761" spans="235:454" x14ac:dyDescent="0.25">
      <c r="IA761">
        <v>759</v>
      </c>
      <c r="IB761">
        <v>1856</v>
      </c>
      <c r="IC761">
        <f t="shared" si="676"/>
        <v>1.1642031074426833</v>
      </c>
      <c r="ID761">
        <f t="shared" si="677"/>
        <v>1969.0544317659146</v>
      </c>
      <c r="IE761">
        <f t="shared" si="659"/>
        <v>12781.304541913843</v>
      </c>
      <c r="IJ761">
        <v>759</v>
      </c>
      <c r="IK761">
        <v>541.79999999999995</v>
      </c>
      <c r="IL761">
        <f t="shared" si="678"/>
        <v>1.0572686629129442</v>
      </c>
      <c r="IM761">
        <f t="shared" si="679"/>
        <v>686.74165955965566</v>
      </c>
      <c r="IN761">
        <f t="shared" si="660"/>
        <v>21008.084675907136</v>
      </c>
      <c r="LC761">
        <v>759</v>
      </c>
      <c r="LD761">
        <v>28</v>
      </c>
      <c r="LE761">
        <f t="shared" si="680"/>
        <v>0.81249883420591851</v>
      </c>
      <c r="LF761">
        <f t="shared" si="681"/>
        <v>0</v>
      </c>
      <c r="LG761">
        <f t="shared" si="661"/>
        <v>784</v>
      </c>
      <c r="LP761">
        <f t="shared" si="662"/>
        <v>0</v>
      </c>
      <c r="LY761">
        <f t="shared" si="663"/>
        <v>0</v>
      </c>
      <c r="MH761">
        <f t="shared" si="664"/>
        <v>0</v>
      </c>
      <c r="MQ761">
        <f t="shared" si="665"/>
        <v>0</v>
      </c>
      <c r="MZ761">
        <f t="shared" si="666"/>
        <v>0</v>
      </c>
      <c r="NI761">
        <f t="shared" si="667"/>
        <v>0</v>
      </c>
      <c r="NR761">
        <f t="shared" si="668"/>
        <v>0</v>
      </c>
      <c r="OA761">
        <f t="shared" si="669"/>
        <v>0</v>
      </c>
      <c r="OF761">
        <v>759</v>
      </c>
      <c r="OG761">
        <f>172-(136)</f>
        <v>36</v>
      </c>
      <c r="OH761">
        <f t="shared" si="682"/>
        <v>0.97390717717237563</v>
      </c>
      <c r="OI761">
        <f t="shared" si="683"/>
        <v>0</v>
      </c>
      <c r="OJ761">
        <f t="shared" si="670"/>
        <v>1296</v>
      </c>
      <c r="OO761">
        <v>759</v>
      </c>
      <c r="OP761">
        <v>152</v>
      </c>
      <c r="OQ761">
        <f t="shared" si="684"/>
        <v>1.0061145349310361</v>
      </c>
      <c r="OR761">
        <f t="shared" si="685"/>
        <v>73.322924831654333</v>
      </c>
      <c r="OS761">
        <f t="shared" si="671"/>
        <v>6190.0821570455146</v>
      </c>
      <c r="PB761">
        <f t="shared" si="672"/>
        <v>0</v>
      </c>
      <c r="PK761">
        <f t="shared" si="673"/>
        <v>0</v>
      </c>
      <c r="QC761">
        <f t="shared" si="674"/>
        <v>0</v>
      </c>
      <c r="QL761">
        <f t="shared" si="675"/>
        <v>0</v>
      </c>
    </row>
    <row r="762" spans="235:454" x14ac:dyDescent="0.25">
      <c r="IA762">
        <v>760</v>
      </c>
      <c r="IB762">
        <v>1896</v>
      </c>
      <c r="IC762">
        <f t="shared" si="676"/>
        <v>1.1657369718793666</v>
      </c>
      <c r="ID762">
        <f t="shared" si="677"/>
        <v>1987.4478873698763</v>
      </c>
      <c r="IE762">
        <f t="shared" si="659"/>
        <v>8362.716104413581</v>
      </c>
      <c r="IJ762">
        <v>760</v>
      </c>
      <c r="IK762">
        <v>534.79999999999995</v>
      </c>
      <c r="IL762">
        <f t="shared" si="678"/>
        <v>1.0586616387534091</v>
      </c>
      <c r="IM762">
        <f t="shared" si="679"/>
        <v>703.44563852039425</v>
      </c>
      <c r="IN762">
        <f t="shared" si="660"/>
        <v>28441.351391951503</v>
      </c>
      <c r="LC762">
        <v>760</v>
      </c>
      <c r="LD762">
        <v>8</v>
      </c>
      <c r="LE762">
        <f t="shared" si="680"/>
        <v>0.81356932015348893</v>
      </c>
      <c r="LF762">
        <f t="shared" si="681"/>
        <v>0</v>
      </c>
      <c r="LG762">
        <f t="shared" si="661"/>
        <v>64</v>
      </c>
      <c r="LP762">
        <f t="shared" si="662"/>
        <v>0</v>
      </c>
      <c r="LY762">
        <f t="shared" si="663"/>
        <v>0</v>
      </c>
      <c r="MH762">
        <f t="shared" si="664"/>
        <v>0</v>
      </c>
      <c r="MQ762">
        <f t="shared" si="665"/>
        <v>0</v>
      </c>
      <c r="MZ762">
        <f t="shared" si="666"/>
        <v>0</v>
      </c>
      <c r="NI762">
        <f t="shared" si="667"/>
        <v>0</v>
      </c>
      <c r="NR762">
        <f t="shared" si="668"/>
        <v>0</v>
      </c>
      <c r="OA762">
        <f t="shared" si="669"/>
        <v>0</v>
      </c>
      <c r="OF762">
        <v>760</v>
      </c>
      <c r="OG762">
        <f>177-(136)</f>
        <v>41</v>
      </c>
      <c r="OH762">
        <f t="shared" si="682"/>
        <v>0.97519032233334058</v>
      </c>
      <c r="OI762">
        <f t="shared" si="683"/>
        <v>0</v>
      </c>
      <c r="OJ762">
        <f t="shared" si="670"/>
        <v>1681</v>
      </c>
      <c r="OO762">
        <v>760</v>
      </c>
      <c r="OP762">
        <v>164</v>
      </c>
      <c r="OQ762">
        <f t="shared" si="684"/>
        <v>1.0074401140284419</v>
      </c>
      <c r="OR762">
        <f t="shared" si="685"/>
        <v>89.218710466005575</v>
      </c>
      <c r="OS762">
        <f t="shared" si="671"/>
        <v>5592.2412643671041</v>
      </c>
      <c r="PB762">
        <f t="shared" si="672"/>
        <v>0</v>
      </c>
      <c r="PK762">
        <f t="shared" si="673"/>
        <v>0</v>
      </c>
      <c r="QC762">
        <f t="shared" si="674"/>
        <v>0</v>
      </c>
      <c r="QL762">
        <f t="shared" si="675"/>
        <v>0</v>
      </c>
    </row>
    <row r="763" spans="235:454" x14ac:dyDescent="0.25">
      <c r="IA763">
        <v>761</v>
      </c>
      <c r="IB763">
        <v>1926</v>
      </c>
      <c r="IC763">
        <f t="shared" si="676"/>
        <v>1.1672708363160502</v>
      </c>
      <c r="ID763">
        <f t="shared" si="677"/>
        <v>2005.841342973838</v>
      </c>
      <c r="IE763">
        <f t="shared" si="659"/>
        <v>6374.640047866028</v>
      </c>
      <c r="IJ763">
        <v>761</v>
      </c>
      <c r="IK763">
        <v>524.79999999999995</v>
      </c>
      <c r="IL763">
        <f t="shared" si="678"/>
        <v>1.0600546145938741</v>
      </c>
      <c r="IM763">
        <f t="shared" si="679"/>
        <v>720.14961748113285</v>
      </c>
      <c r="IN763">
        <f t="shared" si="660"/>
        <v>38161.473050024942</v>
      </c>
      <c r="LC763">
        <v>761</v>
      </c>
      <c r="LD763">
        <v>28</v>
      </c>
      <c r="LE763">
        <f t="shared" si="680"/>
        <v>0.81463980610105924</v>
      </c>
      <c r="LF763">
        <f t="shared" si="681"/>
        <v>0</v>
      </c>
      <c r="LG763">
        <f t="shared" si="661"/>
        <v>784</v>
      </c>
      <c r="LP763">
        <f t="shared" si="662"/>
        <v>0</v>
      </c>
      <c r="LY763">
        <f t="shared" si="663"/>
        <v>0</v>
      </c>
      <c r="MH763">
        <f t="shared" si="664"/>
        <v>0</v>
      </c>
      <c r="MQ763">
        <f t="shared" si="665"/>
        <v>0</v>
      </c>
      <c r="MZ763">
        <f t="shared" si="666"/>
        <v>0</v>
      </c>
      <c r="NI763">
        <f t="shared" si="667"/>
        <v>0</v>
      </c>
      <c r="NR763">
        <f t="shared" si="668"/>
        <v>0</v>
      </c>
      <c r="OA763">
        <f t="shared" si="669"/>
        <v>0</v>
      </c>
      <c r="OF763">
        <v>761</v>
      </c>
      <c r="OG763">
        <f>180-(136)</f>
        <v>44</v>
      </c>
      <c r="OH763">
        <f t="shared" si="682"/>
        <v>0.97647346749430552</v>
      </c>
      <c r="OI763">
        <f t="shared" si="683"/>
        <v>0</v>
      </c>
      <c r="OJ763">
        <f t="shared" si="670"/>
        <v>1936</v>
      </c>
      <c r="OO763">
        <v>761</v>
      </c>
      <c r="OP763">
        <v>177</v>
      </c>
      <c r="OQ763">
        <f t="shared" si="684"/>
        <v>1.0087656931258477</v>
      </c>
      <c r="OR763">
        <f t="shared" si="685"/>
        <v>105.1144961003568</v>
      </c>
      <c r="OS763">
        <f t="shared" si="671"/>
        <v>5167.5256709056175</v>
      </c>
      <c r="PB763">
        <f t="shared" si="672"/>
        <v>0</v>
      </c>
      <c r="PK763">
        <f t="shared" si="673"/>
        <v>0</v>
      </c>
      <c r="QC763">
        <f t="shared" si="674"/>
        <v>0</v>
      </c>
      <c r="QL763">
        <f t="shared" si="675"/>
        <v>0</v>
      </c>
    </row>
    <row r="764" spans="235:454" x14ac:dyDescent="0.25">
      <c r="IA764">
        <v>762</v>
      </c>
      <c r="IB764">
        <v>1956</v>
      </c>
      <c r="IC764">
        <f t="shared" si="676"/>
        <v>1.1688047007527336</v>
      </c>
      <c r="ID764">
        <f t="shared" si="677"/>
        <v>2024.2347985777994</v>
      </c>
      <c r="IE764">
        <f t="shared" si="659"/>
        <v>4655.9877369528604</v>
      </c>
      <c r="IJ764">
        <v>762</v>
      </c>
      <c r="IK764">
        <v>524.79999999999995</v>
      </c>
      <c r="IL764">
        <f t="shared" si="678"/>
        <v>1.061447590434339</v>
      </c>
      <c r="IM764">
        <f t="shared" si="679"/>
        <v>736.85359644187145</v>
      </c>
      <c r="IN764">
        <f t="shared" si="660"/>
        <v>44966.727763932096</v>
      </c>
      <c r="LC764">
        <v>762</v>
      </c>
      <c r="LD764">
        <v>100</v>
      </c>
      <c r="LE764">
        <f t="shared" si="680"/>
        <v>0.81571029204862966</v>
      </c>
      <c r="LF764">
        <f t="shared" si="681"/>
        <v>0</v>
      </c>
      <c r="LG764">
        <f t="shared" si="661"/>
        <v>10000</v>
      </c>
      <c r="LP764">
        <f t="shared" si="662"/>
        <v>0</v>
      </c>
      <c r="LY764">
        <f t="shared" si="663"/>
        <v>0</v>
      </c>
      <c r="MH764">
        <f t="shared" si="664"/>
        <v>0</v>
      </c>
      <c r="MQ764">
        <f t="shared" si="665"/>
        <v>0</v>
      </c>
      <c r="MZ764">
        <f t="shared" si="666"/>
        <v>0</v>
      </c>
      <c r="NI764">
        <f t="shared" si="667"/>
        <v>0</v>
      </c>
      <c r="NR764">
        <f t="shared" si="668"/>
        <v>0</v>
      </c>
      <c r="OA764">
        <f t="shared" si="669"/>
        <v>0</v>
      </c>
      <c r="OF764">
        <v>762</v>
      </c>
      <c r="OG764">
        <f>180-(136)</f>
        <v>44</v>
      </c>
      <c r="OH764">
        <f t="shared" si="682"/>
        <v>0.97775661265527036</v>
      </c>
      <c r="OI764">
        <f t="shared" si="683"/>
        <v>0</v>
      </c>
      <c r="OJ764">
        <f t="shared" si="670"/>
        <v>1936</v>
      </c>
      <c r="OO764">
        <v>762</v>
      </c>
      <c r="OP764">
        <v>184</v>
      </c>
      <c r="OQ764">
        <f t="shared" si="684"/>
        <v>1.0100912722232536</v>
      </c>
      <c r="OR764">
        <f t="shared" si="685"/>
        <v>121.01028173470804</v>
      </c>
      <c r="OS764">
        <f t="shared" si="671"/>
        <v>3967.7046071408549</v>
      </c>
      <c r="PB764">
        <f t="shared" si="672"/>
        <v>0</v>
      </c>
      <c r="PK764">
        <f t="shared" si="673"/>
        <v>0</v>
      </c>
      <c r="QC764">
        <f t="shared" si="674"/>
        <v>0</v>
      </c>
      <c r="QL764">
        <f t="shared" si="675"/>
        <v>0</v>
      </c>
    </row>
    <row r="765" spans="235:454" x14ac:dyDescent="0.25">
      <c r="IA765">
        <v>763</v>
      </c>
      <c r="IB765">
        <v>1976</v>
      </c>
      <c r="IC765">
        <f t="shared" si="676"/>
        <v>1.1703385651894169</v>
      </c>
      <c r="ID765">
        <f t="shared" si="677"/>
        <v>2042.6282541817611</v>
      </c>
      <c r="IE765">
        <f t="shared" si="659"/>
        <v>4439.3242553093687</v>
      </c>
      <c r="IJ765">
        <v>763</v>
      </c>
      <c r="IK765">
        <v>524.79999999999995</v>
      </c>
      <c r="IL765">
        <f t="shared" si="678"/>
        <v>1.0628405662748042</v>
      </c>
      <c r="IM765">
        <f t="shared" si="679"/>
        <v>753.55757540261004</v>
      </c>
      <c r="IN765">
        <f t="shared" si="660"/>
        <v>52330.028304080843</v>
      </c>
      <c r="LC765">
        <v>763</v>
      </c>
      <c r="LD765">
        <v>21</v>
      </c>
      <c r="LE765">
        <f t="shared" si="680"/>
        <v>0.81678077799619997</v>
      </c>
      <c r="LF765">
        <f t="shared" si="681"/>
        <v>0</v>
      </c>
      <c r="LG765">
        <f t="shared" si="661"/>
        <v>441</v>
      </c>
      <c r="LP765">
        <f t="shared" si="662"/>
        <v>0</v>
      </c>
      <c r="LY765">
        <f t="shared" si="663"/>
        <v>0</v>
      </c>
      <c r="MH765">
        <f t="shared" si="664"/>
        <v>0</v>
      </c>
      <c r="MQ765">
        <f t="shared" si="665"/>
        <v>0</v>
      </c>
      <c r="MZ765">
        <f t="shared" si="666"/>
        <v>0</v>
      </c>
      <c r="NI765">
        <f t="shared" si="667"/>
        <v>0</v>
      </c>
      <c r="NR765">
        <f t="shared" si="668"/>
        <v>0</v>
      </c>
      <c r="OA765">
        <f t="shared" si="669"/>
        <v>0</v>
      </c>
      <c r="OF765">
        <v>763</v>
      </c>
      <c r="OG765">
        <f>184-(136)</f>
        <v>48</v>
      </c>
      <c r="OH765">
        <f t="shared" si="682"/>
        <v>0.97903975781623531</v>
      </c>
      <c r="OI765">
        <f t="shared" si="683"/>
        <v>0</v>
      </c>
      <c r="OJ765">
        <f t="shared" si="670"/>
        <v>2304</v>
      </c>
      <c r="OO765">
        <v>763</v>
      </c>
      <c r="OP765">
        <v>197</v>
      </c>
      <c r="OQ765">
        <f t="shared" si="684"/>
        <v>1.0114168513206594</v>
      </c>
      <c r="OR765">
        <f t="shared" si="685"/>
        <v>136.90606736905929</v>
      </c>
      <c r="OS765">
        <f t="shared" si="671"/>
        <v>3611.2807390520411</v>
      </c>
      <c r="PB765">
        <f t="shared" si="672"/>
        <v>0</v>
      </c>
      <c r="PK765">
        <f t="shared" si="673"/>
        <v>0</v>
      </c>
      <c r="QC765">
        <f t="shared" si="674"/>
        <v>0</v>
      </c>
      <c r="QL765">
        <f t="shared" si="675"/>
        <v>0</v>
      </c>
    </row>
    <row r="766" spans="235:454" x14ac:dyDescent="0.25">
      <c r="IA766">
        <v>764</v>
      </c>
      <c r="IB766">
        <v>2006</v>
      </c>
      <c r="IC766">
        <f t="shared" si="676"/>
        <v>1.1718724296261003</v>
      </c>
      <c r="ID766">
        <f t="shared" si="677"/>
        <v>2061.0217097857226</v>
      </c>
      <c r="IE766">
        <f t="shared" si="659"/>
        <v>3027.3885477442795</v>
      </c>
      <c r="IJ766">
        <v>764</v>
      </c>
      <c r="IK766">
        <v>538.79999999999995</v>
      </c>
      <c r="IL766">
        <f t="shared" si="678"/>
        <v>1.0642335421152691</v>
      </c>
      <c r="IM766">
        <f t="shared" si="679"/>
        <v>770.26155436334864</v>
      </c>
      <c r="IN766">
        <f t="shared" si="660"/>
        <v>53574.451148297419</v>
      </c>
      <c r="LC766">
        <v>764</v>
      </c>
      <c r="LD766">
        <v>24</v>
      </c>
      <c r="LE766">
        <f t="shared" si="680"/>
        <v>0.81785126394377039</v>
      </c>
      <c r="LF766">
        <f t="shared" si="681"/>
        <v>0</v>
      </c>
      <c r="LG766">
        <f t="shared" si="661"/>
        <v>576</v>
      </c>
      <c r="LP766">
        <f t="shared" si="662"/>
        <v>0</v>
      </c>
      <c r="LY766">
        <f t="shared" si="663"/>
        <v>0</v>
      </c>
      <c r="MH766">
        <f t="shared" si="664"/>
        <v>0</v>
      </c>
      <c r="MQ766">
        <f t="shared" si="665"/>
        <v>0</v>
      </c>
      <c r="MZ766">
        <f t="shared" si="666"/>
        <v>0</v>
      </c>
      <c r="NI766">
        <f t="shared" si="667"/>
        <v>0</v>
      </c>
      <c r="NR766">
        <f t="shared" si="668"/>
        <v>0</v>
      </c>
      <c r="OA766">
        <f t="shared" si="669"/>
        <v>0</v>
      </c>
      <c r="OF766">
        <v>764</v>
      </c>
      <c r="OG766">
        <f>212-(136)</f>
        <v>76</v>
      </c>
      <c r="OH766">
        <f t="shared" si="682"/>
        <v>0.98032290297720026</v>
      </c>
      <c r="OI766">
        <f t="shared" si="683"/>
        <v>0</v>
      </c>
      <c r="OJ766">
        <f t="shared" si="670"/>
        <v>5776</v>
      </c>
      <c r="OO766">
        <v>764</v>
      </c>
      <c r="OP766">
        <v>204</v>
      </c>
      <c r="OQ766">
        <f t="shared" si="684"/>
        <v>1.0127424304180652</v>
      </c>
      <c r="OR766">
        <f t="shared" si="685"/>
        <v>152.80185300341051</v>
      </c>
      <c r="OS766">
        <f t="shared" si="671"/>
        <v>2621.2502558843848</v>
      </c>
      <c r="PB766">
        <f t="shared" si="672"/>
        <v>0</v>
      </c>
      <c r="PK766">
        <f t="shared" si="673"/>
        <v>0</v>
      </c>
      <c r="QC766">
        <f t="shared" si="674"/>
        <v>0</v>
      </c>
      <c r="QL766">
        <f t="shared" si="675"/>
        <v>0</v>
      </c>
    </row>
    <row r="767" spans="235:454" x14ac:dyDescent="0.25">
      <c r="IA767">
        <v>765</v>
      </c>
      <c r="IB767">
        <v>2046</v>
      </c>
      <c r="IC767">
        <f t="shared" si="676"/>
        <v>1.1734062940627836</v>
      </c>
      <c r="ID767">
        <f t="shared" si="677"/>
        <v>2079.4151653896843</v>
      </c>
      <c r="IE767">
        <f t="shared" si="659"/>
        <v>1116.573278019953</v>
      </c>
      <c r="IJ767">
        <v>765</v>
      </c>
      <c r="IK767">
        <v>534.79999999999995</v>
      </c>
      <c r="IL767">
        <f t="shared" si="678"/>
        <v>1.065626517955734</v>
      </c>
      <c r="IM767">
        <f t="shared" si="679"/>
        <v>786.96553332408712</v>
      </c>
      <c r="IN767">
        <f t="shared" si="660"/>
        <v>63587.456196621315</v>
      </c>
      <c r="LC767">
        <v>765</v>
      </c>
      <c r="LD767">
        <v>93</v>
      </c>
      <c r="LE767">
        <f t="shared" si="680"/>
        <v>0.81892174989134081</v>
      </c>
      <c r="LF767">
        <f t="shared" si="681"/>
        <v>0</v>
      </c>
      <c r="LG767">
        <f t="shared" si="661"/>
        <v>8649</v>
      </c>
      <c r="LP767">
        <f t="shared" si="662"/>
        <v>0</v>
      </c>
      <c r="LY767">
        <f t="shared" si="663"/>
        <v>0</v>
      </c>
      <c r="MH767">
        <f t="shared" si="664"/>
        <v>0</v>
      </c>
      <c r="MQ767">
        <f t="shared" si="665"/>
        <v>0</v>
      </c>
      <c r="MZ767">
        <f t="shared" si="666"/>
        <v>0</v>
      </c>
      <c r="NI767">
        <f t="shared" si="667"/>
        <v>0</v>
      </c>
      <c r="NR767">
        <f t="shared" si="668"/>
        <v>0</v>
      </c>
      <c r="OA767">
        <f t="shared" si="669"/>
        <v>0</v>
      </c>
      <c r="OF767">
        <v>765</v>
      </c>
      <c r="OG767">
        <f>215-(136)</f>
        <v>79</v>
      </c>
      <c r="OH767">
        <f t="shared" si="682"/>
        <v>0.98160604813816521</v>
      </c>
      <c r="OI767">
        <f t="shared" si="683"/>
        <v>0</v>
      </c>
      <c r="OJ767">
        <f t="shared" si="670"/>
        <v>6241</v>
      </c>
      <c r="OO767">
        <v>765</v>
      </c>
      <c r="OP767">
        <v>215</v>
      </c>
      <c r="OQ767">
        <f t="shared" si="684"/>
        <v>1.014068009515471</v>
      </c>
      <c r="OR767">
        <f t="shared" si="685"/>
        <v>168.69763863776177</v>
      </c>
      <c r="OS767">
        <f t="shared" si="671"/>
        <v>2143.9086677192918</v>
      </c>
      <c r="PB767">
        <f t="shared" si="672"/>
        <v>0</v>
      </c>
      <c r="PK767">
        <f t="shared" si="673"/>
        <v>0</v>
      </c>
      <c r="QC767">
        <f t="shared" si="674"/>
        <v>0</v>
      </c>
      <c r="QL767">
        <f t="shared" si="675"/>
        <v>0</v>
      </c>
    </row>
    <row r="768" spans="235:454" x14ac:dyDescent="0.25">
      <c r="IA768">
        <v>766</v>
      </c>
      <c r="IB768">
        <v>2056</v>
      </c>
      <c r="IC768">
        <f t="shared" si="676"/>
        <v>1.174940158499467</v>
      </c>
      <c r="ID768">
        <f t="shared" si="677"/>
        <v>2097.8086209936459</v>
      </c>
      <c r="IE768">
        <f t="shared" si="659"/>
        <v>1747.9607893903326</v>
      </c>
      <c r="IJ768">
        <v>766</v>
      </c>
      <c r="IK768">
        <v>538.79999999999995</v>
      </c>
      <c r="IL768">
        <f t="shared" si="678"/>
        <v>1.0670194937961992</v>
      </c>
      <c r="IM768">
        <f t="shared" si="679"/>
        <v>803.66951228482571</v>
      </c>
      <c r="IN768">
        <f t="shared" si="660"/>
        <v>70155.85853800147</v>
      </c>
      <c r="LC768">
        <v>766</v>
      </c>
      <c r="LD768">
        <v>33</v>
      </c>
      <c r="LE768">
        <f t="shared" si="680"/>
        <v>0.81999223583891112</v>
      </c>
      <c r="LF768">
        <f t="shared" si="681"/>
        <v>0</v>
      </c>
      <c r="LG768">
        <f t="shared" si="661"/>
        <v>1089</v>
      </c>
      <c r="LP768">
        <f t="shared" si="662"/>
        <v>0</v>
      </c>
      <c r="LY768">
        <f t="shared" si="663"/>
        <v>0</v>
      </c>
      <c r="MH768">
        <f t="shared" si="664"/>
        <v>0</v>
      </c>
      <c r="MQ768">
        <f t="shared" si="665"/>
        <v>0</v>
      </c>
      <c r="MZ768">
        <f t="shared" si="666"/>
        <v>0</v>
      </c>
      <c r="NI768">
        <f t="shared" si="667"/>
        <v>0</v>
      </c>
      <c r="NR768">
        <f t="shared" si="668"/>
        <v>0</v>
      </c>
      <c r="OA768">
        <f t="shared" si="669"/>
        <v>0</v>
      </c>
      <c r="OF768">
        <v>766</v>
      </c>
      <c r="OG768">
        <f>200-(136)</f>
        <v>64</v>
      </c>
      <c r="OH768">
        <f t="shared" si="682"/>
        <v>0.98288919329913005</v>
      </c>
      <c r="OI768">
        <f t="shared" si="683"/>
        <v>0</v>
      </c>
      <c r="OJ768">
        <f t="shared" si="670"/>
        <v>4096</v>
      </c>
      <c r="OO768">
        <v>766</v>
      </c>
      <c r="OP768">
        <v>224</v>
      </c>
      <c r="OQ768">
        <f t="shared" si="684"/>
        <v>1.0153935886128769</v>
      </c>
      <c r="OR768">
        <f t="shared" si="685"/>
        <v>184.593424272113</v>
      </c>
      <c r="OS768">
        <f t="shared" si="671"/>
        <v>1552.8782105976929</v>
      </c>
      <c r="PB768">
        <f t="shared" si="672"/>
        <v>0</v>
      </c>
      <c r="PK768">
        <f t="shared" si="673"/>
        <v>0</v>
      </c>
      <c r="QC768">
        <f t="shared" si="674"/>
        <v>0</v>
      </c>
      <c r="QL768">
        <f t="shared" si="675"/>
        <v>0</v>
      </c>
    </row>
    <row r="769" spans="235:454" x14ac:dyDescent="0.25">
      <c r="IA769">
        <v>767</v>
      </c>
      <c r="IB769">
        <v>2076</v>
      </c>
      <c r="IC769">
        <f t="shared" si="676"/>
        <v>1.1764740229361503</v>
      </c>
      <c r="ID769">
        <f t="shared" si="677"/>
        <v>2116.2020765976076</v>
      </c>
      <c r="IE769">
        <f t="shared" si="659"/>
        <v>1616.206962759911</v>
      </c>
      <c r="IJ769">
        <v>767</v>
      </c>
      <c r="IK769">
        <v>544.79999999999995</v>
      </c>
      <c r="IL769">
        <f t="shared" si="678"/>
        <v>1.0684124696366641</v>
      </c>
      <c r="IM769">
        <f t="shared" si="679"/>
        <v>820.37349124556431</v>
      </c>
      <c r="IN769">
        <f t="shared" si="660"/>
        <v>75940.749077269138</v>
      </c>
      <c r="LC769">
        <v>767</v>
      </c>
      <c r="LD769">
        <v>-20</v>
      </c>
      <c r="LE769">
        <f t="shared" si="680"/>
        <v>0.82106272178648154</v>
      </c>
      <c r="LF769">
        <f t="shared" si="681"/>
        <v>0</v>
      </c>
      <c r="LG769">
        <f t="shared" si="661"/>
        <v>400</v>
      </c>
      <c r="LP769">
        <f t="shared" si="662"/>
        <v>0</v>
      </c>
      <c r="LY769">
        <f t="shared" si="663"/>
        <v>0</v>
      </c>
      <c r="MH769">
        <f t="shared" si="664"/>
        <v>0</v>
      </c>
      <c r="MQ769">
        <f t="shared" si="665"/>
        <v>0</v>
      </c>
      <c r="MZ769">
        <f t="shared" si="666"/>
        <v>0</v>
      </c>
      <c r="NI769">
        <f t="shared" si="667"/>
        <v>0</v>
      </c>
      <c r="NR769">
        <f t="shared" si="668"/>
        <v>0</v>
      </c>
      <c r="OA769">
        <f t="shared" si="669"/>
        <v>0</v>
      </c>
      <c r="OF769">
        <v>767</v>
      </c>
      <c r="OG769">
        <f>200-(136)</f>
        <v>64</v>
      </c>
      <c r="OH769">
        <f t="shared" si="682"/>
        <v>0.984172338460095</v>
      </c>
      <c r="OI769">
        <f t="shared" si="683"/>
        <v>0</v>
      </c>
      <c r="OJ769">
        <f t="shared" si="670"/>
        <v>4096</v>
      </c>
      <c r="OO769">
        <v>767</v>
      </c>
      <c r="OP769">
        <v>244</v>
      </c>
      <c r="OQ769">
        <f t="shared" si="684"/>
        <v>1.0167191677102827</v>
      </c>
      <c r="OR769">
        <f t="shared" si="685"/>
        <v>200.48920990646423</v>
      </c>
      <c r="OS769">
        <f t="shared" si="671"/>
        <v>1893.188854563731</v>
      </c>
      <c r="PB769">
        <f t="shared" si="672"/>
        <v>0</v>
      </c>
      <c r="PK769">
        <f t="shared" si="673"/>
        <v>0</v>
      </c>
      <c r="QC769">
        <f t="shared" si="674"/>
        <v>0</v>
      </c>
      <c r="QL769">
        <f t="shared" si="675"/>
        <v>0</v>
      </c>
    </row>
    <row r="770" spans="235:454" x14ac:dyDescent="0.25">
      <c r="IA770">
        <v>768</v>
      </c>
      <c r="IB770">
        <v>2106</v>
      </c>
      <c r="IC770">
        <f t="shared" si="676"/>
        <v>1.1780078873728337</v>
      </c>
      <c r="ID770">
        <f t="shared" si="677"/>
        <v>2134.5955322015689</v>
      </c>
      <c r="IE770">
        <f t="shared" ref="IE770:IE829" si="686">(ID770-IB770)^2</f>
        <v>817.70446189096151</v>
      </c>
      <c r="IJ770">
        <v>768</v>
      </c>
      <c r="IK770">
        <v>551.79999999999995</v>
      </c>
      <c r="IL770">
        <f t="shared" si="678"/>
        <v>1.0698054454771291</v>
      </c>
      <c r="IM770">
        <f t="shared" si="679"/>
        <v>837.07747020630291</v>
      </c>
      <c r="IN770">
        <f t="shared" ref="IN770:IN833" si="687">(IM770-IK770)^2</f>
        <v>81383.235007308074</v>
      </c>
      <c r="LC770">
        <v>768</v>
      </c>
      <c r="LD770">
        <v>33</v>
      </c>
      <c r="LE770">
        <f t="shared" si="680"/>
        <v>0.82213320773405196</v>
      </c>
      <c r="LF770">
        <f t="shared" si="681"/>
        <v>0</v>
      </c>
      <c r="LG770">
        <f t="shared" ref="LG770:LG833" si="688">(LF770-LD770)^2</f>
        <v>1089</v>
      </c>
      <c r="LP770">
        <f t="shared" ref="LP770:LP833" si="689">(LO770-LM770)^2</f>
        <v>0</v>
      </c>
      <c r="LY770">
        <f t="shared" ref="LY770:LY833" si="690">(LX770-LV770)^2</f>
        <v>0</v>
      </c>
      <c r="MH770">
        <f t="shared" ref="MH770:MH833" si="691">(MG770-ME770)^2</f>
        <v>0</v>
      </c>
      <c r="MQ770">
        <f t="shared" ref="MQ770:MQ833" si="692">(MP770-MN770)^2</f>
        <v>0</v>
      </c>
      <c r="MZ770">
        <f t="shared" ref="MZ770:MZ833" si="693">(MY770-MW770)^2</f>
        <v>0</v>
      </c>
      <c r="NI770">
        <f t="shared" ref="NI770:NI833" si="694">(NH770-NF770)^2</f>
        <v>0</v>
      </c>
      <c r="NR770">
        <f t="shared" ref="NR770:NR833" si="695">(NQ770-NO770)^2</f>
        <v>0</v>
      </c>
      <c r="OA770">
        <f t="shared" ref="OA770:OA833" si="696">(NZ770-NX770)^2</f>
        <v>0</v>
      </c>
      <c r="OF770">
        <v>768</v>
      </c>
      <c r="OG770">
        <f>212-(136)</f>
        <v>76</v>
      </c>
      <c r="OH770">
        <f t="shared" si="682"/>
        <v>0.98545548362105995</v>
      </c>
      <c r="OI770">
        <f t="shared" si="683"/>
        <v>0</v>
      </c>
      <c r="OJ770">
        <f t="shared" ref="OJ770:OJ833" si="697">(OI770-OG770)^2</f>
        <v>5776</v>
      </c>
      <c r="OO770">
        <v>768</v>
      </c>
      <c r="OP770">
        <v>252</v>
      </c>
      <c r="OQ770">
        <f t="shared" si="684"/>
        <v>1.0180447468076885</v>
      </c>
      <c r="OR770">
        <f t="shared" si="685"/>
        <v>216.38499554081548</v>
      </c>
      <c r="OS770">
        <f t="shared" ref="OS770:OS833" si="698">(OR770-OP770)^2</f>
        <v>1268.4285426277331</v>
      </c>
      <c r="PB770">
        <f t="shared" ref="PB770:PB833" si="699">(PA770-OY770)^2</f>
        <v>0</v>
      </c>
      <c r="PK770">
        <f t="shared" ref="PK770:PK833" si="700">(PJ770-PH770)^2</f>
        <v>0</v>
      </c>
      <c r="QC770">
        <f t="shared" ref="QC770:QC833" si="701">(QB770-PZ770)^2</f>
        <v>0</v>
      </c>
      <c r="QL770">
        <f t="shared" ref="QL770:QL833" si="702">(QK770-QI770)^2</f>
        <v>0</v>
      </c>
    </row>
    <row r="771" spans="235:454" x14ac:dyDescent="0.25">
      <c r="IA771">
        <v>769</v>
      </c>
      <c r="IB771">
        <v>2146</v>
      </c>
      <c r="IC771">
        <f t="shared" ref="IC771:IC829" si="703">IA771/IF$2</f>
        <v>1.179541751809517</v>
      </c>
      <c r="ID771">
        <f t="shared" ref="ID771:ID829" si="704">IF(IA771&lt;IF$2,0,(IF$6*IF$2^IG$6)*(IA771-IF$2))</f>
        <v>2152.9889878055305</v>
      </c>
      <c r="IE771">
        <f t="shared" si="686"/>
        <v>48.845950545854613</v>
      </c>
      <c r="IJ771">
        <v>769</v>
      </c>
      <c r="IK771">
        <v>581.79999999999995</v>
      </c>
      <c r="IL771">
        <f t="shared" ref="IL771:IL834" si="705">IJ771/IO$2</f>
        <v>1.0711984213175942</v>
      </c>
      <c r="IM771">
        <f t="shared" ref="IM771:IM834" si="706">IF(IJ771&lt;IO$2,0,(IO$6*IO$2^IP$6)*(IJ771-IO$2))</f>
        <v>853.7814491670415</v>
      </c>
      <c r="IN771">
        <f t="shared" si="687"/>
        <v>73973.908691004006</v>
      </c>
      <c r="LC771">
        <v>769</v>
      </c>
      <c r="LD771">
        <v>28</v>
      </c>
      <c r="LE771">
        <f t="shared" ref="LE771:LE834" si="707">LC771/LH$2</f>
        <v>0.82320369368162227</v>
      </c>
      <c r="LF771">
        <f t="shared" ref="LF771:LF834" si="708">IF(LC771&lt;LH$2,0,(LH$6*LH$2^LI$6)*(LC771-LH$2))</f>
        <v>0</v>
      </c>
      <c r="LG771">
        <f t="shared" si="688"/>
        <v>784</v>
      </c>
      <c r="LP771">
        <f t="shared" si="689"/>
        <v>0</v>
      </c>
      <c r="LY771">
        <f t="shared" si="690"/>
        <v>0</v>
      </c>
      <c r="MH771">
        <f t="shared" si="691"/>
        <v>0</v>
      </c>
      <c r="MQ771">
        <f t="shared" si="692"/>
        <v>0</v>
      </c>
      <c r="MZ771">
        <f t="shared" si="693"/>
        <v>0</v>
      </c>
      <c r="NI771">
        <f t="shared" si="694"/>
        <v>0</v>
      </c>
      <c r="NR771">
        <f t="shared" si="695"/>
        <v>0</v>
      </c>
      <c r="OA771">
        <f t="shared" si="696"/>
        <v>0</v>
      </c>
      <c r="OF771">
        <v>769</v>
      </c>
      <c r="OG771">
        <f>212-(136)</f>
        <v>76</v>
      </c>
      <c r="OH771">
        <f t="shared" ref="OH771:OH834" si="709">OF771/OK$2</f>
        <v>0.9867386287820249</v>
      </c>
      <c r="OI771">
        <f t="shared" ref="OI771:OI834" si="710">IF(OF771&lt;OK$2,0,(OK$6*OK$2^OL$6)*(OF771-OK$2))</f>
        <v>0</v>
      </c>
      <c r="OJ771">
        <f t="shared" si="697"/>
        <v>5776</v>
      </c>
      <c r="OO771">
        <v>769</v>
      </c>
      <c r="OP771">
        <v>264</v>
      </c>
      <c r="OQ771">
        <f t="shared" ref="OQ771:OQ834" si="711">OO771/OT$2</f>
        <v>1.0193703259050944</v>
      </c>
      <c r="OR771">
        <f t="shared" ref="OR771:OR834" si="712">IF(OO771&lt;OT$2,0,(OT$6*OT$2^OU$6)*(OO771-OT$2))</f>
        <v>232.28078117516671</v>
      </c>
      <c r="OS771">
        <f t="shared" si="698"/>
        <v>1006.1088428576586</v>
      </c>
      <c r="PB771">
        <f t="shared" si="699"/>
        <v>0</v>
      </c>
      <c r="PK771">
        <f t="shared" si="700"/>
        <v>0</v>
      </c>
      <c r="QC771">
        <f t="shared" si="701"/>
        <v>0</v>
      </c>
      <c r="QL771">
        <f t="shared" si="702"/>
        <v>0</v>
      </c>
    </row>
    <row r="772" spans="235:454" x14ac:dyDescent="0.25">
      <c r="IA772">
        <v>770</v>
      </c>
      <c r="IB772">
        <v>2146</v>
      </c>
      <c r="IC772">
        <f t="shared" si="703"/>
        <v>1.1810756162462006</v>
      </c>
      <c r="ID772">
        <f t="shared" si="704"/>
        <v>2171.3824434094922</v>
      </c>
      <c r="IE772">
        <f t="shared" si="686"/>
        <v>644.26843343607527</v>
      </c>
      <c r="IJ772">
        <v>770</v>
      </c>
      <c r="IK772">
        <v>581.79999999999995</v>
      </c>
      <c r="IL772">
        <f t="shared" si="705"/>
        <v>1.0725913971580592</v>
      </c>
      <c r="IM772">
        <f t="shared" si="706"/>
        <v>870.4854281277801</v>
      </c>
      <c r="IN772">
        <f t="shared" si="687"/>
        <v>83339.27641331972</v>
      </c>
      <c r="LC772">
        <v>770</v>
      </c>
      <c r="LD772">
        <v>48</v>
      </c>
      <c r="LE772">
        <f t="shared" si="707"/>
        <v>0.82427417962919269</v>
      </c>
      <c r="LF772">
        <f t="shared" si="708"/>
        <v>0</v>
      </c>
      <c r="LG772">
        <f t="shared" si="688"/>
        <v>2304</v>
      </c>
      <c r="LP772">
        <f t="shared" si="689"/>
        <v>0</v>
      </c>
      <c r="LY772">
        <f t="shared" si="690"/>
        <v>0</v>
      </c>
      <c r="MH772">
        <f t="shared" si="691"/>
        <v>0</v>
      </c>
      <c r="MQ772">
        <f t="shared" si="692"/>
        <v>0</v>
      </c>
      <c r="MZ772">
        <f t="shared" si="693"/>
        <v>0</v>
      </c>
      <c r="NI772">
        <f t="shared" si="694"/>
        <v>0</v>
      </c>
      <c r="NR772">
        <f t="shared" si="695"/>
        <v>0</v>
      </c>
      <c r="OA772">
        <f t="shared" si="696"/>
        <v>0</v>
      </c>
      <c r="OF772">
        <v>770</v>
      </c>
      <c r="OG772">
        <f>215-(136)</f>
        <v>79</v>
      </c>
      <c r="OH772">
        <f t="shared" si="709"/>
        <v>0.98802177394298973</v>
      </c>
      <c r="OI772">
        <f t="shared" si="710"/>
        <v>0</v>
      </c>
      <c r="OJ772">
        <f t="shared" si="697"/>
        <v>6241</v>
      </c>
      <c r="OO772">
        <v>770</v>
      </c>
      <c r="OP772">
        <v>272</v>
      </c>
      <c r="OQ772">
        <f t="shared" si="711"/>
        <v>1.0206959050025004</v>
      </c>
      <c r="OR772">
        <f t="shared" si="712"/>
        <v>248.17656680951796</v>
      </c>
      <c r="OS772">
        <f t="shared" si="698"/>
        <v>567.55596898136105</v>
      </c>
      <c r="PB772">
        <f t="shared" si="699"/>
        <v>0</v>
      </c>
      <c r="PK772">
        <f t="shared" si="700"/>
        <v>0</v>
      </c>
      <c r="QC772">
        <f t="shared" si="701"/>
        <v>0</v>
      </c>
      <c r="QL772">
        <f t="shared" si="702"/>
        <v>0</v>
      </c>
    </row>
    <row r="773" spans="235:454" x14ac:dyDescent="0.25">
      <c r="IA773">
        <v>771</v>
      </c>
      <c r="IB773">
        <v>2196</v>
      </c>
      <c r="IC773">
        <f t="shared" si="703"/>
        <v>1.182609480682884</v>
      </c>
      <c r="ID773">
        <f t="shared" si="704"/>
        <v>2189.7758990134539</v>
      </c>
      <c r="IE773">
        <f t="shared" si="686"/>
        <v>38.73943309072402</v>
      </c>
      <c r="IJ773">
        <v>771</v>
      </c>
      <c r="IK773">
        <v>578.79999999999995</v>
      </c>
      <c r="IL773">
        <f t="shared" si="705"/>
        <v>1.0739843729985241</v>
      </c>
      <c r="IM773">
        <f t="shared" si="706"/>
        <v>887.18940708851869</v>
      </c>
      <c r="IN773">
        <f t="shared" si="687"/>
        <v>95104.026404408127</v>
      </c>
      <c r="LC773">
        <v>771</v>
      </c>
      <c r="LD773">
        <v>21</v>
      </c>
      <c r="LE773">
        <f t="shared" si="707"/>
        <v>0.825344665576763</v>
      </c>
      <c r="LF773">
        <f t="shared" si="708"/>
        <v>0</v>
      </c>
      <c r="LG773">
        <f t="shared" si="688"/>
        <v>441</v>
      </c>
      <c r="LP773">
        <f t="shared" si="689"/>
        <v>0</v>
      </c>
      <c r="LY773">
        <f t="shared" si="690"/>
        <v>0</v>
      </c>
      <c r="MH773">
        <f t="shared" si="691"/>
        <v>0</v>
      </c>
      <c r="MQ773">
        <f t="shared" si="692"/>
        <v>0</v>
      </c>
      <c r="MZ773">
        <f t="shared" si="693"/>
        <v>0</v>
      </c>
      <c r="NI773">
        <f t="shared" si="694"/>
        <v>0</v>
      </c>
      <c r="NR773">
        <f t="shared" si="695"/>
        <v>0</v>
      </c>
      <c r="OA773">
        <f t="shared" si="696"/>
        <v>0</v>
      </c>
      <c r="OF773">
        <v>771</v>
      </c>
      <c r="OG773">
        <f>229-(136)</f>
        <v>93</v>
      </c>
      <c r="OH773">
        <f t="shared" si="709"/>
        <v>0.98930491910395468</v>
      </c>
      <c r="OI773">
        <f t="shared" si="710"/>
        <v>0</v>
      </c>
      <c r="OJ773">
        <f t="shared" si="697"/>
        <v>8649</v>
      </c>
      <c r="OO773">
        <v>771</v>
      </c>
      <c r="OP773">
        <v>281</v>
      </c>
      <c r="OQ773">
        <f t="shared" si="711"/>
        <v>1.0220214840999062</v>
      </c>
      <c r="OR773">
        <f t="shared" si="712"/>
        <v>264.07235244386919</v>
      </c>
      <c r="OS773">
        <f t="shared" si="698"/>
        <v>286.5452517845813</v>
      </c>
      <c r="PB773">
        <f t="shared" si="699"/>
        <v>0</v>
      </c>
      <c r="PK773">
        <f t="shared" si="700"/>
        <v>0</v>
      </c>
      <c r="QC773">
        <f t="shared" si="701"/>
        <v>0</v>
      </c>
      <c r="QL773">
        <f t="shared" si="702"/>
        <v>0</v>
      </c>
    </row>
    <row r="774" spans="235:454" x14ac:dyDescent="0.25">
      <c r="IA774">
        <v>772</v>
      </c>
      <c r="IB774">
        <v>2206</v>
      </c>
      <c r="IC774">
        <f t="shared" si="703"/>
        <v>1.1841433451195673</v>
      </c>
      <c r="ID774">
        <f t="shared" si="704"/>
        <v>2208.1693546174156</v>
      </c>
      <c r="IE774">
        <f t="shared" si="686"/>
        <v>4.7060994561023524</v>
      </c>
      <c r="IJ774">
        <v>772</v>
      </c>
      <c r="IK774">
        <v>594.79999999999995</v>
      </c>
      <c r="IL774">
        <f t="shared" si="705"/>
        <v>1.0753773488389893</v>
      </c>
      <c r="IM774">
        <f t="shared" si="706"/>
        <v>903.89338604925729</v>
      </c>
      <c r="IN774">
        <f t="shared" si="687"/>
        <v>95538.721299395227</v>
      </c>
      <c r="LC774">
        <v>772</v>
      </c>
      <c r="LD774">
        <v>8</v>
      </c>
      <c r="LE774">
        <f t="shared" si="707"/>
        <v>0.82641515152433342</v>
      </c>
      <c r="LF774">
        <f t="shared" si="708"/>
        <v>0</v>
      </c>
      <c r="LG774">
        <f t="shared" si="688"/>
        <v>64</v>
      </c>
      <c r="LP774">
        <f t="shared" si="689"/>
        <v>0</v>
      </c>
      <c r="LY774">
        <f t="shared" si="690"/>
        <v>0</v>
      </c>
      <c r="MH774">
        <f t="shared" si="691"/>
        <v>0</v>
      </c>
      <c r="MQ774">
        <f t="shared" si="692"/>
        <v>0</v>
      </c>
      <c r="MZ774">
        <f t="shared" si="693"/>
        <v>0</v>
      </c>
      <c r="NI774">
        <f t="shared" si="694"/>
        <v>0</v>
      </c>
      <c r="NR774">
        <f t="shared" si="695"/>
        <v>0</v>
      </c>
      <c r="OA774">
        <f t="shared" si="696"/>
        <v>0</v>
      </c>
      <c r="OF774">
        <v>772</v>
      </c>
      <c r="OG774">
        <f>235-(136)</f>
        <v>99</v>
      </c>
      <c r="OH774">
        <f t="shared" si="709"/>
        <v>0.99058806426491963</v>
      </c>
      <c r="OI774">
        <f t="shared" si="710"/>
        <v>0</v>
      </c>
      <c r="OJ774">
        <f t="shared" si="697"/>
        <v>9801</v>
      </c>
      <c r="OO774">
        <v>772</v>
      </c>
      <c r="OP774">
        <v>292</v>
      </c>
      <c r="OQ774">
        <f t="shared" si="711"/>
        <v>1.0233470631973121</v>
      </c>
      <c r="OR774">
        <f t="shared" si="712"/>
        <v>279.96813807822042</v>
      </c>
      <c r="OS774">
        <f t="shared" si="698"/>
        <v>144.76570130476941</v>
      </c>
      <c r="PB774">
        <f t="shared" si="699"/>
        <v>0</v>
      </c>
      <c r="PK774">
        <f t="shared" si="700"/>
        <v>0</v>
      </c>
      <c r="QC774">
        <f t="shared" si="701"/>
        <v>0</v>
      </c>
      <c r="QL774">
        <f t="shared" si="702"/>
        <v>0</v>
      </c>
    </row>
    <row r="775" spans="235:454" x14ac:dyDescent="0.25">
      <c r="IA775">
        <v>773</v>
      </c>
      <c r="IB775">
        <v>2226</v>
      </c>
      <c r="IC775">
        <f t="shared" si="703"/>
        <v>1.1856772095562507</v>
      </c>
      <c r="ID775">
        <f t="shared" si="704"/>
        <v>2226.5628102213768</v>
      </c>
      <c r="IE775">
        <f t="shared" si="686"/>
        <v>0.3167553452862269</v>
      </c>
      <c r="IJ775">
        <v>773</v>
      </c>
      <c r="IK775">
        <v>608.79999999999995</v>
      </c>
      <c r="IL775">
        <f t="shared" si="705"/>
        <v>1.0767703246794542</v>
      </c>
      <c r="IM775">
        <f t="shared" si="706"/>
        <v>920.59736500999588</v>
      </c>
      <c r="IN775">
        <f t="shared" si="687"/>
        <v>97217.596827176632</v>
      </c>
      <c r="LC775">
        <v>773</v>
      </c>
      <c r="LD775">
        <v>33</v>
      </c>
      <c r="LE775">
        <f t="shared" si="707"/>
        <v>0.82748563747190385</v>
      </c>
      <c r="LF775">
        <f t="shared" si="708"/>
        <v>0</v>
      </c>
      <c r="LG775">
        <f t="shared" si="688"/>
        <v>1089</v>
      </c>
      <c r="LP775">
        <f t="shared" si="689"/>
        <v>0</v>
      </c>
      <c r="LY775">
        <f t="shared" si="690"/>
        <v>0</v>
      </c>
      <c r="MH775">
        <f t="shared" si="691"/>
        <v>0</v>
      </c>
      <c r="MQ775">
        <f t="shared" si="692"/>
        <v>0</v>
      </c>
      <c r="MZ775">
        <f t="shared" si="693"/>
        <v>0</v>
      </c>
      <c r="NI775">
        <f t="shared" si="694"/>
        <v>0</v>
      </c>
      <c r="NR775">
        <f t="shared" si="695"/>
        <v>0</v>
      </c>
      <c r="OA775">
        <f t="shared" si="696"/>
        <v>0</v>
      </c>
      <c r="OF775">
        <v>773</v>
      </c>
      <c r="OG775">
        <f>244-(136)</f>
        <v>108</v>
      </c>
      <c r="OH775">
        <f t="shared" si="709"/>
        <v>0.99187120942588458</v>
      </c>
      <c r="OI775">
        <f t="shared" si="710"/>
        <v>0</v>
      </c>
      <c r="OJ775">
        <f t="shared" si="697"/>
        <v>11664</v>
      </c>
      <c r="OO775">
        <v>773</v>
      </c>
      <c r="OP775">
        <v>304</v>
      </c>
      <c r="OQ775">
        <f t="shared" si="711"/>
        <v>1.0246726422947179</v>
      </c>
      <c r="OR775">
        <f t="shared" si="712"/>
        <v>295.86392371257165</v>
      </c>
      <c r="OS775">
        <f t="shared" si="698"/>
        <v>66.195737354853918</v>
      </c>
      <c r="PB775">
        <f t="shared" si="699"/>
        <v>0</v>
      </c>
      <c r="PK775">
        <f t="shared" si="700"/>
        <v>0</v>
      </c>
      <c r="QC775">
        <f t="shared" si="701"/>
        <v>0</v>
      </c>
      <c r="QL775">
        <f t="shared" si="702"/>
        <v>0</v>
      </c>
    </row>
    <row r="776" spans="235:454" x14ac:dyDescent="0.25">
      <c r="IA776">
        <v>774</v>
      </c>
      <c r="IB776">
        <v>2256</v>
      </c>
      <c r="IC776">
        <f t="shared" si="703"/>
        <v>1.187211073992934</v>
      </c>
      <c r="ID776">
        <f t="shared" si="704"/>
        <v>2244.9562658253385</v>
      </c>
      <c r="IE776">
        <f t="shared" si="686"/>
        <v>121.96406452058621</v>
      </c>
      <c r="IJ776">
        <v>774</v>
      </c>
      <c r="IK776">
        <v>641.79999999999995</v>
      </c>
      <c r="IL776">
        <f t="shared" si="705"/>
        <v>1.0781633005199192</v>
      </c>
      <c r="IM776">
        <f t="shared" si="706"/>
        <v>937.30134397073448</v>
      </c>
      <c r="IN776">
        <f t="shared" si="687"/>
        <v>87321.044288510355</v>
      </c>
      <c r="LC776">
        <v>774</v>
      </c>
      <c r="LD776">
        <v>-32</v>
      </c>
      <c r="LE776">
        <f t="shared" si="707"/>
        <v>0.82855612341947416</v>
      </c>
      <c r="LF776">
        <f t="shared" si="708"/>
        <v>0</v>
      </c>
      <c r="LG776">
        <f t="shared" si="688"/>
        <v>1024</v>
      </c>
      <c r="LP776">
        <f t="shared" si="689"/>
        <v>0</v>
      </c>
      <c r="LY776">
        <f t="shared" si="690"/>
        <v>0</v>
      </c>
      <c r="MH776">
        <f t="shared" si="691"/>
        <v>0</v>
      </c>
      <c r="MQ776">
        <f t="shared" si="692"/>
        <v>0</v>
      </c>
      <c r="MZ776">
        <f t="shared" si="693"/>
        <v>0</v>
      </c>
      <c r="NI776">
        <f t="shared" si="694"/>
        <v>0</v>
      </c>
      <c r="NR776">
        <f t="shared" si="695"/>
        <v>0</v>
      </c>
      <c r="OA776">
        <f t="shared" si="696"/>
        <v>0</v>
      </c>
      <c r="OF776">
        <v>774</v>
      </c>
      <c r="OG776">
        <f>252-(136)</f>
        <v>116</v>
      </c>
      <c r="OH776">
        <f t="shared" si="709"/>
        <v>0.99315435458684942</v>
      </c>
      <c r="OI776">
        <f t="shared" si="710"/>
        <v>0</v>
      </c>
      <c r="OJ776">
        <f t="shared" si="697"/>
        <v>13456</v>
      </c>
      <c r="OO776">
        <v>774</v>
      </c>
      <c r="OP776">
        <v>316</v>
      </c>
      <c r="OQ776">
        <f t="shared" si="711"/>
        <v>1.0259982213921237</v>
      </c>
      <c r="OR776">
        <f t="shared" si="712"/>
        <v>311.75970934692293</v>
      </c>
      <c r="OS776">
        <f t="shared" si="698"/>
        <v>17.980064822572746</v>
      </c>
      <c r="PB776">
        <f t="shared" si="699"/>
        <v>0</v>
      </c>
      <c r="PK776">
        <f t="shared" si="700"/>
        <v>0</v>
      </c>
      <c r="QC776">
        <f t="shared" si="701"/>
        <v>0</v>
      </c>
      <c r="QL776">
        <f t="shared" si="702"/>
        <v>0</v>
      </c>
    </row>
    <row r="777" spans="235:454" x14ac:dyDescent="0.25">
      <c r="IA777">
        <v>775</v>
      </c>
      <c r="IB777">
        <v>2276</v>
      </c>
      <c r="IC777">
        <f t="shared" si="703"/>
        <v>1.1887449384296174</v>
      </c>
      <c r="ID777">
        <f t="shared" si="704"/>
        <v>2263.3497214293002</v>
      </c>
      <c r="IE777">
        <f t="shared" si="686"/>
        <v>160.02954791630685</v>
      </c>
      <c r="IJ777">
        <v>775</v>
      </c>
      <c r="IK777">
        <v>711.8</v>
      </c>
      <c r="IL777">
        <f t="shared" si="705"/>
        <v>1.0795562763603843</v>
      </c>
      <c r="IM777">
        <f t="shared" si="706"/>
        <v>954.00532293147307</v>
      </c>
      <c r="IN777">
        <f t="shared" si="687"/>
        <v>58663.418456339175</v>
      </c>
      <c r="LC777">
        <v>775</v>
      </c>
      <c r="LD777">
        <v>116</v>
      </c>
      <c r="LE777">
        <f t="shared" si="707"/>
        <v>0.82962660936704458</v>
      </c>
      <c r="LF777">
        <f t="shared" si="708"/>
        <v>0</v>
      </c>
      <c r="LG777">
        <f t="shared" si="688"/>
        <v>13456</v>
      </c>
      <c r="LP777">
        <f t="shared" si="689"/>
        <v>0</v>
      </c>
      <c r="LY777">
        <f t="shared" si="690"/>
        <v>0</v>
      </c>
      <c r="MH777">
        <f t="shared" si="691"/>
        <v>0</v>
      </c>
      <c r="MQ777">
        <f t="shared" si="692"/>
        <v>0</v>
      </c>
      <c r="MZ777">
        <f t="shared" si="693"/>
        <v>0</v>
      </c>
      <c r="NI777">
        <f t="shared" si="694"/>
        <v>0</v>
      </c>
      <c r="NR777">
        <f t="shared" si="695"/>
        <v>0</v>
      </c>
      <c r="OA777">
        <f t="shared" si="696"/>
        <v>0</v>
      </c>
      <c r="OF777">
        <v>775</v>
      </c>
      <c r="OG777">
        <f>261-(136)</f>
        <v>125</v>
      </c>
      <c r="OH777">
        <f t="shared" si="709"/>
        <v>0.99443749974781437</v>
      </c>
      <c r="OI777">
        <f t="shared" si="710"/>
        <v>0</v>
      </c>
      <c r="OJ777">
        <f t="shared" si="697"/>
        <v>15625</v>
      </c>
      <c r="OO777">
        <v>775</v>
      </c>
      <c r="OP777">
        <v>326</v>
      </c>
      <c r="OQ777">
        <f t="shared" si="711"/>
        <v>1.0273238004895295</v>
      </c>
      <c r="OR777">
        <f t="shared" si="712"/>
        <v>327.65549498127416</v>
      </c>
      <c r="OS777">
        <f t="shared" si="698"/>
        <v>2.7406636330239307</v>
      </c>
      <c r="PB777">
        <f t="shared" si="699"/>
        <v>0</v>
      </c>
      <c r="PK777">
        <f t="shared" si="700"/>
        <v>0</v>
      </c>
      <c r="QC777">
        <f t="shared" si="701"/>
        <v>0</v>
      </c>
      <c r="QL777">
        <f t="shared" si="702"/>
        <v>0</v>
      </c>
    </row>
    <row r="778" spans="235:454" x14ac:dyDescent="0.25">
      <c r="IA778">
        <v>776</v>
      </c>
      <c r="IB778">
        <v>2276</v>
      </c>
      <c r="IC778">
        <f t="shared" si="703"/>
        <v>1.1902788028663007</v>
      </c>
      <c r="ID778">
        <f t="shared" si="704"/>
        <v>2281.7431770332619</v>
      </c>
      <c r="IE778">
        <f t="shared" si="686"/>
        <v>32.984082435386647</v>
      </c>
      <c r="IJ778">
        <v>776</v>
      </c>
      <c r="IK778">
        <v>654.79999999999995</v>
      </c>
      <c r="IL778">
        <f t="shared" si="705"/>
        <v>1.0809492522008493</v>
      </c>
      <c r="IM778">
        <f t="shared" si="706"/>
        <v>970.70930189221167</v>
      </c>
      <c r="IN778">
        <f t="shared" si="687"/>
        <v>99798.687022024562</v>
      </c>
      <c r="LC778">
        <v>776</v>
      </c>
      <c r="LD778">
        <v>28</v>
      </c>
      <c r="LE778">
        <f t="shared" si="707"/>
        <v>0.830697095314615</v>
      </c>
      <c r="LF778">
        <f t="shared" si="708"/>
        <v>0</v>
      </c>
      <c r="LG778">
        <f t="shared" si="688"/>
        <v>784</v>
      </c>
      <c r="LP778">
        <f t="shared" si="689"/>
        <v>0</v>
      </c>
      <c r="LY778">
        <f t="shared" si="690"/>
        <v>0</v>
      </c>
      <c r="MH778">
        <f t="shared" si="691"/>
        <v>0</v>
      </c>
      <c r="MQ778">
        <f t="shared" si="692"/>
        <v>0</v>
      </c>
      <c r="MZ778">
        <f t="shared" si="693"/>
        <v>0</v>
      </c>
      <c r="NI778">
        <f t="shared" si="694"/>
        <v>0</v>
      </c>
      <c r="NR778">
        <f t="shared" si="695"/>
        <v>0</v>
      </c>
      <c r="OA778">
        <f t="shared" si="696"/>
        <v>0</v>
      </c>
      <c r="OF778">
        <v>776</v>
      </c>
      <c r="OG778">
        <f>269-(136)</f>
        <v>133</v>
      </c>
      <c r="OH778">
        <f t="shared" si="709"/>
        <v>0.99572064490877932</v>
      </c>
      <c r="OI778">
        <f t="shared" si="710"/>
        <v>0</v>
      </c>
      <c r="OJ778">
        <f t="shared" si="697"/>
        <v>17689</v>
      </c>
      <c r="OO778">
        <v>776</v>
      </c>
      <c r="OP778">
        <v>334</v>
      </c>
      <c r="OQ778">
        <f t="shared" si="711"/>
        <v>1.0286493795869354</v>
      </c>
      <c r="OR778">
        <f t="shared" si="712"/>
        <v>343.55128061562539</v>
      </c>
      <c r="OS778">
        <f t="shared" si="698"/>
        <v>91.226961398421281</v>
      </c>
      <c r="PB778">
        <f t="shared" si="699"/>
        <v>0</v>
      </c>
      <c r="PK778">
        <f t="shared" si="700"/>
        <v>0</v>
      </c>
      <c r="QC778">
        <f t="shared" si="701"/>
        <v>0</v>
      </c>
      <c r="QL778">
        <f t="shared" si="702"/>
        <v>0</v>
      </c>
    </row>
    <row r="779" spans="235:454" x14ac:dyDescent="0.25">
      <c r="IA779">
        <v>777</v>
      </c>
      <c r="IB779">
        <v>2296</v>
      </c>
      <c r="IC779">
        <f t="shared" si="703"/>
        <v>1.1918126673029841</v>
      </c>
      <c r="ID779">
        <f t="shared" si="704"/>
        <v>2300.1366326372236</v>
      </c>
      <c r="IE779">
        <f t="shared" si="686"/>
        <v>17.111729575343112</v>
      </c>
      <c r="IJ779">
        <v>777</v>
      </c>
      <c r="IK779">
        <v>661.8</v>
      </c>
      <c r="IL779">
        <f t="shared" si="705"/>
        <v>1.0823422280413142</v>
      </c>
      <c r="IM779">
        <f t="shared" si="706"/>
        <v>987.41328085295027</v>
      </c>
      <c r="IN779">
        <f t="shared" si="687"/>
        <v>106024.0086678223</v>
      </c>
      <c r="LC779">
        <v>777</v>
      </c>
      <c r="LD779">
        <v>16</v>
      </c>
      <c r="LE779">
        <f t="shared" si="707"/>
        <v>0.83176758126218531</v>
      </c>
      <c r="LF779">
        <f t="shared" si="708"/>
        <v>0</v>
      </c>
      <c r="LG779">
        <f t="shared" si="688"/>
        <v>256</v>
      </c>
      <c r="LP779">
        <f t="shared" si="689"/>
        <v>0</v>
      </c>
      <c r="LY779">
        <f t="shared" si="690"/>
        <v>0</v>
      </c>
      <c r="MH779">
        <f t="shared" si="691"/>
        <v>0</v>
      </c>
      <c r="MQ779">
        <f t="shared" si="692"/>
        <v>0</v>
      </c>
      <c r="MZ779">
        <f t="shared" si="693"/>
        <v>0</v>
      </c>
      <c r="NI779">
        <f t="shared" si="694"/>
        <v>0</v>
      </c>
      <c r="NR779">
        <f t="shared" si="695"/>
        <v>0</v>
      </c>
      <c r="OA779">
        <f t="shared" si="696"/>
        <v>0</v>
      </c>
      <c r="OF779">
        <v>777</v>
      </c>
      <c r="OG779">
        <f>272-(136)</f>
        <v>136</v>
      </c>
      <c r="OH779">
        <f t="shared" si="709"/>
        <v>0.99700379006974427</v>
      </c>
      <c r="OI779">
        <f t="shared" si="710"/>
        <v>0</v>
      </c>
      <c r="OJ779">
        <f t="shared" si="697"/>
        <v>18496</v>
      </c>
      <c r="OO779">
        <v>777</v>
      </c>
      <c r="OP779">
        <v>347</v>
      </c>
      <c r="OQ779">
        <f t="shared" si="711"/>
        <v>1.0299749586843412</v>
      </c>
      <c r="OR779">
        <f t="shared" si="712"/>
        <v>359.44706624997661</v>
      </c>
      <c r="OS779">
        <f t="shared" si="698"/>
        <v>154.92945823130691</v>
      </c>
      <c r="PB779">
        <f t="shared" si="699"/>
        <v>0</v>
      </c>
      <c r="PK779">
        <f t="shared" si="700"/>
        <v>0</v>
      </c>
      <c r="QC779">
        <f t="shared" si="701"/>
        <v>0</v>
      </c>
      <c r="QL779">
        <f t="shared" si="702"/>
        <v>0</v>
      </c>
    </row>
    <row r="780" spans="235:454" x14ac:dyDescent="0.25">
      <c r="IA780">
        <v>778</v>
      </c>
      <c r="IB780">
        <v>2306</v>
      </c>
      <c r="IC780">
        <f t="shared" si="703"/>
        <v>1.1933465317396676</v>
      </c>
      <c r="ID780">
        <f t="shared" si="704"/>
        <v>2318.5300882411852</v>
      </c>
      <c r="IE780">
        <f t="shared" si="686"/>
        <v>157.00311133188862</v>
      </c>
      <c r="IJ780">
        <v>778</v>
      </c>
      <c r="IK780">
        <v>705.8</v>
      </c>
      <c r="IL780">
        <f t="shared" si="705"/>
        <v>1.0837352038817794</v>
      </c>
      <c r="IM780">
        <f t="shared" si="706"/>
        <v>1004.1172598136889</v>
      </c>
      <c r="IN780">
        <f t="shared" si="687"/>
        <v>88993.187502747969</v>
      </c>
      <c r="LC780">
        <v>778</v>
      </c>
      <c r="LD780">
        <v>41</v>
      </c>
      <c r="LE780">
        <f t="shared" si="707"/>
        <v>0.83283806720975573</v>
      </c>
      <c r="LF780">
        <f t="shared" si="708"/>
        <v>0</v>
      </c>
      <c r="LG780">
        <f t="shared" si="688"/>
        <v>1681</v>
      </c>
      <c r="LP780">
        <f t="shared" si="689"/>
        <v>0</v>
      </c>
      <c r="LY780">
        <f t="shared" si="690"/>
        <v>0</v>
      </c>
      <c r="MH780">
        <f t="shared" si="691"/>
        <v>0</v>
      </c>
      <c r="MQ780">
        <f t="shared" si="692"/>
        <v>0</v>
      </c>
      <c r="MZ780">
        <f t="shared" si="693"/>
        <v>0</v>
      </c>
      <c r="NI780">
        <f t="shared" si="694"/>
        <v>0</v>
      </c>
      <c r="NR780">
        <f t="shared" si="695"/>
        <v>0</v>
      </c>
      <c r="OA780">
        <f t="shared" si="696"/>
        <v>0</v>
      </c>
      <c r="OF780">
        <v>778</v>
      </c>
      <c r="OG780">
        <f>284-(136)</f>
        <v>148</v>
      </c>
      <c r="OH780">
        <f t="shared" si="709"/>
        <v>0.9982869352307091</v>
      </c>
      <c r="OI780">
        <f t="shared" si="710"/>
        <v>0</v>
      </c>
      <c r="OJ780">
        <f t="shared" si="697"/>
        <v>21904</v>
      </c>
      <c r="OO780">
        <v>778</v>
      </c>
      <c r="OP780">
        <v>361</v>
      </c>
      <c r="OQ780">
        <f t="shared" si="711"/>
        <v>1.031300537781747</v>
      </c>
      <c r="OR780">
        <f t="shared" si="712"/>
        <v>375.34285188432784</v>
      </c>
      <c r="OS780">
        <f t="shared" si="698"/>
        <v>205.71740017576676</v>
      </c>
      <c r="PB780">
        <f t="shared" si="699"/>
        <v>0</v>
      </c>
      <c r="PK780">
        <f t="shared" si="700"/>
        <v>0</v>
      </c>
      <c r="QC780">
        <f t="shared" si="701"/>
        <v>0</v>
      </c>
      <c r="QL780">
        <f t="shared" si="702"/>
        <v>0</v>
      </c>
    </row>
    <row r="781" spans="235:454" x14ac:dyDescent="0.25">
      <c r="IA781">
        <v>779</v>
      </c>
      <c r="IB781">
        <v>2326</v>
      </c>
      <c r="IC781">
        <f t="shared" si="703"/>
        <v>1.194880396176351</v>
      </c>
      <c r="ID781">
        <f t="shared" si="704"/>
        <v>2336.9235438451465</v>
      </c>
      <c r="IE781">
        <f t="shared" si="686"/>
        <v>119.3238101368373</v>
      </c>
      <c r="IJ781">
        <v>779</v>
      </c>
      <c r="IK781">
        <v>685.8</v>
      </c>
      <c r="IL781">
        <f t="shared" si="705"/>
        <v>1.0851281797222443</v>
      </c>
      <c r="IM781">
        <f t="shared" si="706"/>
        <v>1020.8212387744275</v>
      </c>
      <c r="IN781">
        <f t="shared" si="687"/>
        <v>112239.23042995196</v>
      </c>
      <c r="LC781">
        <v>779</v>
      </c>
      <c r="LD781">
        <v>13</v>
      </c>
      <c r="LE781">
        <f t="shared" si="707"/>
        <v>0.83390855315732615</v>
      </c>
      <c r="LF781">
        <f t="shared" si="708"/>
        <v>0</v>
      </c>
      <c r="LG781">
        <f t="shared" si="688"/>
        <v>169</v>
      </c>
      <c r="LP781">
        <f t="shared" si="689"/>
        <v>0</v>
      </c>
      <c r="LY781">
        <f t="shared" si="690"/>
        <v>0</v>
      </c>
      <c r="MH781">
        <f t="shared" si="691"/>
        <v>0</v>
      </c>
      <c r="MQ781">
        <f t="shared" si="692"/>
        <v>0</v>
      </c>
      <c r="MZ781">
        <f t="shared" si="693"/>
        <v>0</v>
      </c>
      <c r="NI781">
        <f t="shared" si="694"/>
        <v>0</v>
      </c>
      <c r="NR781">
        <f t="shared" si="695"/>
        <v>0</v>
      </c>
      <c r="OA781">
        <f t="shared" si="696"/>
        <v>0</v>
      </c>
      <c r="OF781">
        <v>779</v>
      </c>
      <c r="OG781">
        <f>301-(136)</f>
        <v>165</v>
      </c>
      <c r="OH781">
        <f t="shared" si="709"/>
        <v>0.99957008039167405</v>
      </c>
      <c r="OI781">
        <f t="shared" si="710"/>
        <v>0</v>
      </c>
      <c r="OJ781">
        <f t="shared" si="697"/>
        <v>27225</v>
      </c>
      <c r="OO781">
        <v>779</v>
      </c>
      <c r="OP781">
        <v>381</v>
      </c>
      <c r="OQ781">
        <f t="shared" si="711"/>
        <v>1.0326261168791528</v>
      </c>
      <c r="OR781">
        <f t="shared" si="712"/>
        <v>391.23863751867907</v>
      </c>
      <c r="OS781">
        <f t="shared" si="698"/>
        <v>104.82969823890271</v>
      </c>
      <c r="PB781">
        <f t="shared" si="699"/>
        <v>0</v>
      </c>
      <c r="PK781">
        <f t="shared" si="700"/>
        <v>0</v>
      </c>
      <c r="QC781">
        <f t="shared" si="701"/>
        <v>0</v>
      </c>
      <c r="QL781">
        <f t="shared" si="702"/>
        <v>0</v>
      </c>
    </row>
    <row r="782" spans="235:454" x14ac:dyDescent="0.25">
      <c r="IA782">
        <v>780</v>
      </c>
      <c r="IB782">
        <v>2466</v>
      </c>
      <c r="IC782">
        <f t="shared" si="703"/>
        <v>1.1964142606130344</v>
      </c>
      <c r="ID782">
        <f t="shared" si="704"/>
        <v>2355.3169994491082</v>
      </c>
      <c r="IE782">
        <f t="shared" si="686"/>
        <v>12250.726610948725</v>
      </c>
      <c r="IJ782">
        <v>780</v>
      </c>
      <c r="IK782">
        <v>681.8</v>
      </c>
      <c r="IL782">
        <f t="shared" si="705"/>
        <v>1.0865211555627092</v>
      </c>
      <c r="IM782">
        <f t="shared" si="706"/>
        <v>1037.5252177351661</v>
      </c>
      <c r="IN782">
        <f t="shared" si="687"/>
        <v>126540.43053273133</v>
      </c>
      <c r="LC782">
        <v>780</v>
      </c>
      <c r="LD782">
        <v>28</v>
      </c>
      <c r="LE782">
        <f t="shared" si="707"/>
        <v>0.83497903910489646</v>
      </c>
      <c r="LF782">
        <f t="shared" si="708"/>
        <v>0</v>
      </c>
      <c r="LG782">
        <f t="shared" si="688"/>
        <v>784</v>
      </c>
      <c r="LP782">
        <f t="shared" si="689"/>
        <v>0</v>
      </c>
      <c r="LY782">
        <f t="shared" si="690"/>
        <v>0</v>
      </c>
      <c r="MH782">
        <f t="shared" si="691"/>
        <v>0</v>
      </c>
      <c r="MQ782">
        <f t="shared" si="692"/>
        <v>0</v>
      </c>
      <c r="MZ782">
        <f t="shared" si="693"/>
        <v>0</v>
      </c>
      <c r="NI782">
        <f t="shared" si="694"/>
        <v>0</v>
      </c>
      <c r="NR782">
        <f t="shared" si="695"/>
        <v>0</v>
      </c>
      <c r="OA782">
        <f t="shared" si="696"/>
        <v>0</v>
      </c>
      <c r="OF782">
        <v>780</v>
      </c>
      <c r="OG782">
        <f>301-(136)</f>
        <v>165</v>
      </c>
      <c r="OH782">
        <f t="shared" si="709"/>
        <v>1.000853225552639</v>
      </c>
      <c r="OI782">
        <f t="shared" si="710"/>
        <v>10.231521083157183</v>
      </c>
      <c r="OJ782">
        <f t="shared" si="697"/>
        <v>23953.282066233216</v>
      </c>
      <c r="OO782">
        <v>780</v>
      </c>
      <c r="OP782">
        <v>391</v>
      </c>
      <c r="OQ782">
        <f t="shared" si="711"/>
        <v>1.0339516959765587</v>
      </c>
      <c r="OR782">
        <f t="shared" si="712"/>
        <v>407.13442315303035</v>
      </c>
      <c r="OS782">
        <f t="shared" si="698"/>
        <v>260.31961048104199</v>
      </c>
      <c r="PB782">
        <f t="shared" si="699"/>
        <v>0</v>
      </c>
      <c r="PK782">
        <f t="shared" si="700"/>
        <v>0</v>
      </c>
      <c r="QC782">
        <f t="shared" si="701"/>
        <v>0</v>
      </c>
      <c r="QL782">
        <f t="shared" si="702"/>
        <v>0</v>
      </c>
    </row>
    <row r="783" spans="235:454" x14ac:dyDescent="0.25">
      <c r="IA783">
        <v>781</v>
      </c>
      <c r="IB783">
        <v>2496</v>
      </c>
      <c r="IC783">
        <f t="shared" si="703"/>
        <v>1.1979481250497177</v>
      </c>
      <c r="ID783">
        <f t="shared" si="704"/>
        <v>2373.7104550530698</v>
      </c>
      <c r="IE783">
        <f t="shared" si="686"/>
        <v>14954.732803327253</v>
      </c>
      <c r="IJ783">
        <v>781</v>
      </c>
      <c r="IK783">
        <v>698.8</v>
      </c>
      <c r="IL783">
        <f t="shared" si="705"/>
        <v>1.0879141314031744</v>
      </c>
      <c r="IM783">
        <f t="shared" si="706"/>
        <v>1054.2291966959046</v>
      </c>
      <c r="IN783">
        <f t="shared" si="687"/>
        <v>126329.9138638961</v>
      </c>
      <c r="LC783">
        <v>781</v>
      </c>
      <c r="LD783">
        <v>28</v>
      </c>
      <c r="LE783">
        <f t="shared" si="707"/>
        <v>0.83604952505246688</v>
      </c>
      <c r="LF783">
        <f t="shared" si="708"/>
        <v>0</v>
      </c>
      <c r="LG783">
        <f t="shared" si="688"/>
        <v>784</v>
      </c>
      <c r="LP783">
        <f t="shared" si="689"/>
        <v>0</v>
      </c>
      <c r="LY783">
        <f t="shared" si="690"/>
        <v>0</v>
      </c>
      <c r="MH783">
        <f t="shared" si="691"/>
        <v>0</v>
      </c>
      <c r="MQ783">
        <f t="shared" si="692"/>
        <v>0</v>
      </c>
      <c r="MZ783">
        <f t="shared" si="693"/>
        <v>0</v>
      </c>
      <c r="NI783">
        <f t="shared" si="694"/>
        <v>0</v>
      </c>
      <c r="NR783">
        <f t="shared" si="695"/>
        <v>0</v>
      </c>
      <c r="OA783">
        <f t="shared" si="696"/>
        <v>0</v>
      </c>
      <c r="OF783">
        <v>781</v>
      </c>
      <c r="OG783">
        <f>319-(136)</f>
        <v>183</v>
      </c>
      <c r="OH783">
        <f t="shared" si="709"/>
        <v>1.002136370713604</v>
      </c>
      <c r="OI783">
        <f t="shared" si="710"/>
        <v>25.618456843059867</v>
      </c>
      <c r="OJ783">
        <f t="shared" si="697"/>
        <v>24768.950126459808</v>
      </c>
      <c r="OO783">
        <v>781</v>
      </c>
      <c r="OP783">
        <v>411</v>
      </c>
      <c r="OQ783">
        <f t="shared" si="711"/>
        <v>1.0352772750739645</v>
      </c>
      <c r="OR783">
        <f t="shared" si="712"/>
        <v>423.03020878738158</v>
      </c>
      <c r="OS783">
        <f t="shared" si="698"/>
        <v>144.72592346799303</v>
      </c>
      <c r="PB783">
        <f t="shared" si="699"/>
        <v>0</v>
      </c>
      <c r="PK783">
        <f t="shared" si="700"/>
        <v>0</v>
      </c>
      <c r="QC783">
        <f t="shared" si="701"/>
        <v>0</v>
      </c>
      <c r="QL783">
        <f t="shared" si="702"/>
        <v>0</v>
      </c>
    </row>
    <row r="784" spans="235:454" x14ac:dyDescent="0.25">
      <c r="IA784">
        <v>782</v>
      </c>
      <c r="IB784">
        <v>2496</v>
      </c>
      <c r="IC784">
        <f t="shared" si="703"/>
        <v>1.1994819894864011</v>
      </c>
      <c r="ID784">
        <f t="shared" si="704"/>
        <v>2392.1039106570315</v>
      </c>
      <c r="IE784">
        <f t="shared" si="686"/>
        <v>10794.397380762088</v>
      </c>
      <c r="IJ784">
        <v>782</v>
      </c>
      <c r="IK784">
        <v>735.8</v>
      </c>
      <c r="IL784">
        <f t="shared" si="705"/>
        <v>1.0893071072436393</v>
      </c>
      <c r="IM784">
        <f t="shared" si="706"/>
        <v>1070.9331756566432</v>
      </c>
      <c r="IN784">
        <f t="shared" si="687"/>
        <v>112314.24542570653</v>
      </c>
      <c r="LC784">
        <v>782</v>
      </c>
      <c r="LD784">
        <v>24</v>
      </c>
      <c r="LE784">
        <f t="shared" si="707"/>
        <v>0.83712001100003719</v>
      </c>
      <c r="LF784">
        <f t="shared" si="708"/>
        <v>0</v>
      </c>
      <c r="LG784">
        <f t="shared" si="688"/>
        <v>576</v>
      </c>
      <c r="LP784">
        <f t="shared" si="689"/>
        <v>0</v>
      </c>
      <c r="LY784">
        <f t="shared" si="690"/>
        <v>0</v>
      </c>
      <c r="MH784">
        <f t="shared" si="691"/>
        <v>0</v>
      </c>
      <c r="MQ784">
        <f t="shared" si="692"/>
        <v>0</v>
      </c>
      <c r="MZ784">
        <f t="shared" si="693"/>
        <v>0</v>
      </c>
      <c r="NI784">
        <f t="shared" si="694"/>
        <v>0</v>
      </c>
      <c r="NR784">
        <f t="shared" si="695"/>
        <v>0</v>
      </c>
      <c r="OA784">
        <f t="shared" si="696"/>
        <v>0</v>
      </c>
      <c r="OF784">
        <v>782</v>
      </c>
      <c r="OG784">
        <f>326-(136)</f>
        <v>190</v>
      </c>
      <c r="OH784">
        <f t="shared" si="709"/>
        <v>1.0034195158745689</v>
      </c>
      <c r="OI784">
        <f t="shared" si="710"/>
        <v>41.005392602962552</v>
      </c>
      <c r="OJ784">
        <f t="shared" si="697"/>
        <v>22199.393033397326</v>
      </c>
      <c r="OO784">
        <v>782</v>
      </c>
      <c r="OP784">
        <v>444</v>
      </c>
      <c r="OQ784">
        <f t="shared" si="711"/>
        <v>1.0366028541713703</v>
      </c>
      <c r="OR784">
        <f t="shared" si="712"/>
        <v>438.92599442173281</v>
      </c>
      <c r="OS784">
        <f t="shared" si="698"/>
        <v>25.745532608286563</v>
      </c>
      <c r="PB784">
        <f t="shared" si="699"/>
        <v>0</v>
      </c>
      <c r="PK784">
        <f t="shared" si="700"/>
        <v>0</v>
      </c>
      <c r="QC784">
        <f t="shared" si="701"/>
        <v>0</v>
      </c>
      <c r="QL784">
        <f t="shared" si="702"/>
        <v>0</v>
      </c>
    </row>
    <row r="785" spans="235:454" x14ac:dyDescent="0.25">
      <c r="IA785">
        <v>783</v>
      </c>
      <c r="IB785">
        <v>2506</v>
      </c>
      <c r="IC785">
        <f t="shared" si="703"/>
        <v>1.2010158539230844</v>
      </c>
      <c r="ID785">
        <f t="shared" si="704"/>
        <v>2410.4973662609932</v>
      </c>
      <c r="IE785">
        <f t="shared" si="686"/>
        <v>9120.7530510868801</v>
      </c>
      <c r="IJ785">
        <v>783</v>
      </c>
      <c r="IK785">
        <v>795.8</v>
      </c>
      <c r="IL785">
        <f t="shared" si="705"/>
        <v>1.0907000830841043</v>
      </c>
      <c r="IM785">
        <f t="shared" si="706"/>
        <v>1087.6371546173818</v>
      </c>
      <c r="IN785">
        <f t="shared" si="687"/>
        <v>85168.924815169667</v>
      </c>
      <c r="LC785">
        <v>783</v>
      </c>
      <c r="LD785">
        <v>36</v>
      </c>
      <c r="LE785">
        <f t="shared" si="707"/>
        <v>0.83819049694760761</v>
      </c>
      <c r="LF785">
        <f t="shared" si="708"/>
        <v>0</v>
      </c>
      <c r="LG785">
        <f t="shared" si="688"/>
        <v>1296</v>
      </c>
      <c r="LP785">
        <f t="shared" si="689"/>
        <v>0</v>
      </c>
      <c r="LY785">
        <f t="shared" si="690"/>
        <v>0</v>
      </c>
      <c r="MH785">
        <f t="shared" si="691"/>
        <v>0</v>
      </c>
      <c r="MQ785">
        <f t="shared" si="692"/>
        <v>0</v>
      </c>
      <c r="MZ785">
        <f t="shared" si="693"/>
        <v>0</v>
      </c>
      <c r="NI785">
        <f t="shared" si="694"/>
        <v>0</v>
      </c>
      <c r="NR785">
        <f t="shared" si="695"/>
        <v>0</v>
      </c>
      <c r="OA785">
        <f t="shared" si="696"/>
        <v>0</v>
      </c>
      <c r="OF785">
        <v>783</v>
      </c>
      <c r="OG785">
        <f>326-(136)</f>
        <v>190</v>
      </c>
      <c r="OH785">
        <f t="shared" si="709"/>
        <v>1.0047026610355339</v>
      </c>
      <c r="OI785">
        <f t="shared" si="710"/>
        <v>56.392328362865229</v>
      </c>
      <c r="OJ785">
        <f t="shared" si="697"/>
        <v>17851.00992029643</v>
      </c>
      <c r="OO785">
        <v>783</v>
      </c>
      <c r="OP785">
        <v>441</v>
      </c>
      <c r="OQ785">
        <f t="shared" si="711"/>
        <v>1.0379284332687764</v>
      </c>
      <c r="OR785">
        <f t="shared" si="712"/>
        <v>454.82178005608404</v>
      </c>
      <c r="OS785">
        <f t="shared" si="698"/>
        <v>191.04160391876246</v>
      </c>
      <c r="PB785">
        <f t="shared" si="699"/>
        <v>0</v>
      </c>
      <c r="PK785">
        <f t="shared" si="700"/>
        <v>0</v>
      </c>
      <c r="QC785">
        <f t="shared" si="701"/>
        <v>0</v>
      </c>
      <c r="QL785">
        <f t="shared" si="702"/>
        <v>0</v>
      </c>
    </row>
    <row r="786" spans="235:454" x14ac:dyDescent="0.25">
      <c r="IA786">
        <v>784</v>
      </c>
      <c r="IB786">
        <v>2526</v>
      </c>
      <c r="IC786">
        <f t="shared" si="703"/>
        <v>1.2025497183597678</v>
      </c>
      <c r="ID786">
        <f t="shared" si="704"/>
        <v>2428.8908218649544</v>
      </c>
      <c r="IE786">
        <f t="shared" si="686"/>
        <v>9430.1924780640129</v>
      </c>
      <c r="IJ786">
        <v>784</v>
      </c>
      <c r="IK786">
        <v>835.8</v>
      </c>
      <c r="IL786">
        <f t="shared" si="705"/>
        <v>1.0920930589245694</v>
      </c>
      <c r="IM786">
        <f t="shared" si="706"/>
        <v>1104.3411335781204</v>
      </c>
      <c r="IN786">
        <f t="shared" si="687"/>
        <v>72114.340423421949</v>
      </c>
      <c r="LC786">
        <v>784</v>
      </c>
      <c r="LD786">
        <v>53</v>
      </c>
      <c r="LE786">
        <f t="shared" si="707"/>
        <v>0.83926098289517803</v>
      </c>
      <c r="LF786">
        <f t="shared" si="708"/>
        <v>0</v>
      </c>
      <c r="LG786">
        <f t="shared" si="688"/>
        <v>2809</v>
      </c>
      <c r="LP786">
        <f t="shared" si="689"/>
        <v>0</v>
      </c>
      <c r="LY786">
        <f t="shared" si="690"/>
        <v>0</v>
      </c>
      <c r="MH786">
        <f t="shared" si="691"/>
        <v>0</v>
      </c>
      <c r="MQ786">
        <f t="shared" si="692"/>
        <v>0</v>
      </c>
      <c r="MZ786">
        <f t="shared" si="693"/>
        <v>0</v>
      </c>
      <c r="NI786">
        <f t="shared" si="694"/>
        <v>0</v>
      </c>
      <c r="NR786">
        <f t="shared" si="695"/>
        <v>0</v>
      </c>
      <c r="OA786">
        <f t="shared" si="696"/>
        <v>0</v>
      </c>
      <c r="OF786">
        <v>784</v>
      </c>
      <c r="OG786">
        <f>334-(136)</f>
        <v>198</v>
      </c>
      <c r="OH786">
        <f t="shared" si="709"/>
        <v>1.0059858061964986</v>
      </c>
      <c r="OI786">
        <f t="shared" si="710"/>
        <v>71.779264122767913</v>
      </c>
      <c r="OJ786">
        <f t="shared" si="697"/>
        <v>15931.674165389983</v>
      </c>
      <c r="OO786">
        <v>784</v>
      </c>
      <c r="OP786">
        <v>454</v>
      </c>
      <c r="OQ786">
        <f t="shared" si="711"/>
        <v>1.0392540123661822</v>
      </c>
      <c r="OR786">
        <f t="shared" si="712"/>
        <v>470.71756569043526</v>
      </c>
      <c r="OS786">
        <f t="shared" si="698"/>
        <v>279.47700261401832</v>
      </c>
      <c r="PB786">
        <f t="shared" si="699"/>
        <v>0</v>
      </c>
      <c r="PK786">
        <f t="shared" si="700"/>
        <v>0</v>
      </c>
      <c r="QC786">
        <f t="shared" si="701"/>
        <v>0</v>
      </c>
      <c r="QL786">
        <f t="shared" si="702"/>
        <v>0</v>
      </c>
    </row>
    <row r="787" spans="235:454" x14ac:dyDescent="0.25">
      <c r="IA787">
        <v>785</v>
      </c>
      <c r="IB787">
        <v>2596</v>
      </c>
      <c r="IC787">
        <f t="shared" si="703"/>
        <v>1.2040835827964511</v>
      </c>
      <c r="ID787">
        <f t="shared" si="704"/>
        <v>2447.2842774689161</v>
      </c>
      <c r="IE787">
        <f t="shared" si="686"/>
        <v>22116.366127942332</v>
      </c>
      <c r="IJ787">
        <v>785</v>
      </c>
      <c r="IK787">
        <v>858.8</v>
      </c>
      <c r="IL787">
        <f t="shared" si="705"/>
        <v>1.0934860347650344</v>
      </c>
      <c r="IM787">
        <f t="shared" si="706"/>
        <v>1121.045112538859</v>
      </c>
      <c r="IN787">
        <f t="shared" si="687"/>
        <v>68772.499050518862</v>
      </c>
      <c r="LC787">
        <v>785</v>
      </c>
      <c r="LD787">
        <v>73</v>
      </c>
      <c r="LE787">
        <f t="shared" si="707"/>
        <v>0.84033146884274834</v>
      </c>
      <c r="LF787">
        <f t="shared" si="708"/>
        <v>0</v>
      </c>
      <c r="LG787">
        <f t="shared" si="688"/>
        <v>5329</v>
      </c>
      <c r="LP787">
        <f t="shared" si="689"/>
        <v>0</v>
      </c>
      <c r="LY787">
        <f t="shared" si="690"/>
        <v>0</v>
      </c>
      <c r="MH787">
        <f t="shared" si="691"/>
        <v>0</v>
      </c>
      <c r="MQ787">
        <f t="shared" si="692"/>
        <v>0</v>
      </c>
      <c r="MZ787">
        <f t="shared" si="693"/>
        <v>0</v>
      </c>
      <c r="NI787">
        <f t="shared" si="694"/>
        <v>0</v>
      </c>
      <c r="NR787">
        <f t="shared" si="695"/>
        <v>0</v>
      </c>
      <c r="OA787">
        <f t="shared" si="696"/>
        <v>0</v>
      </c>
      <c r="OF787">
        <v>785</v>
      </c>
      <c r="OG787">
        <f>357-(136)</f>
        <v>221</v>
      </c>
      <c r="OH787">
        <f t="shared" si="709"/>
        <v>1.0072689513574635</v>
      </c>
      <c r="OI787">
        <f t="shared" si="710"/>
        <v>87.166199882670597</v>
      </c>
      <c r="OJ787">
        <f t="shared" si="697"/>
        <v>17911.486053845285</v>
      </c>
      <c r="OO787">
        <v>785</v>
      </c>
      <c r="OP787">
        <v>474</v>
      </c>
      <c r="OQ787">
        <f t="shared" si="711"/>
        <v>1.040579591463588</v>
      </c>
      <c r="OR787">
        <f t="shared" si="712"/>
        <v>486.61335132478655</v>
      </c>
      <c r="OS787">
        <f t="shared" si="698"/>
        <v>159.0966316424946</v>
      </c>
      <c r="PB787">
        <f t="shared" si="699"/>
        <v>0</v>
      </c>
      <c r="PK787">
        <f t="shared" si="700"/>
        <v>0</v>
      </c>
      <c r="QC787">
        <f t="shared" si="701"/>
        <v>0</v>
      </c>
      <c r="QL787">
        <f t="shared" si="702"/>
        <v>0</v>
      </c>
    </row>
    <row r="788" spans="235:454" x14ac:dyDescent="0.25">
      <c r="IA788">
        <v>786</v>
      </c>
      <c r="IB788">
        <v>2626</v>
      </c>
      <c r="IC788">
        <f t="shared" si="703"/>
        <v>1.2056174472331345</v>
      </c>
      <c r="ID788">
        <f t="shared" si="704"/>
        <v>2465.6777330728778</v>
      </c>
      <c r="IE788">
        <f t="shared" si="686"/>
        <v>25703.229272651421</v>
      </c>
      <c r="IJ788">
        <v>786</v>
      </c>
      <c r="IK788">
        <v>895.8</v>
      </c>
      <c r="IL788">
        <f t="shared" si="705"/>
        <v>1.0948790106054993</v>
      </c>
      <c r="IM788">
        <f t="shared" si="706"/>
        <v>1137.7490914995976</v>
      </c>
      <c r="IN788">
        <f t="shared" si="687"/>
        <v>58539.362877480686</v>
      </c>
      <c r="LC788">
        <v>786</v>
      </c>
      <c r="LD788">
        <v>93</v>
      </c>
      <c r="LE788">
        <f t="shared" si="707"/>
        <v>0.84140195479031876</v>
      </c>
      <c r="LF788">
        <f t="shared" si="708"/>
        <v>0</v>
      </c>
      <c r="LG788">
        <f t="shared" si="688"/>
        <v>8649</v>
      </c>
      <c r="LP788">
        <f t="shared" si="689"/>
        <v>0</v>
      </c>
      <c r="LY788">
        <f t="shared" si="690"/>
        <v>0</v>
      </c>
      <c r="MH788">
        <f t="shared" si="691"/>
        <v>0</v>
      </c>
      <c r="MQ788">
        <f t="shared" si="692"/>
        <v>0</v>
      </c>
      <c r="MZ788">
        <f t="shared" si="693"/>
        <v>0</v>
      </c>
      <c r="NI788">
        <f t="shared" si="694"/>
        <v>0</v>
      </c>
      <c r="NR788">
        <f t="shared" si="695"/>
        <v>0</v>
      </c>
      <c r="OA788">
        <f t="shared" si="696"/>
        <v>0</v>
      </c>
      <c r="OF788">
        <v>786</v>
      </c>
      <c r="OG788">
        <f>354-(136)</f>
        <v>218</v>
      </c>
      <c r="OH788">
        <f t="shared" si="709"/>
        <v>1.0085520965184285</v>
      </c>
      <c r="OI788">
        <f t="shared" si="710"/>
        <v>102.55313564257328</v>
      </c>
      <c r="OJ788">
        <f t="shared" si="697"/>
        <v>13327.978489962084</v>
      </c>
      <c r="OO788">
        <v>786</v>
      </c>
      <c r="OP788">
        <v>484</v>
      </c>
      <c r="OQ788">
        <f t="shared" si="711"/>
        <v>1.0419051705609939</v>
      </c>
      <c r="OR788">
        <f t="shared" si="712"/>
        <v>502.50913695913778</v>
      </c>
      <c r="OS788">
        <f t="shared" si="698"/>
        <v>342.58815097212005</v>
      </c>
      <c r="PB788">
        <f t="shared" si="699"/>
        <v>0</v>
      </c>
      <c r="PK788">
        <f t="shared" si="700"/>
        <v>0</v>
      </c>
      <c r="QC788">
        <f t="shared" si="701"/>
        <v>0</v>
      </c>
      <c r="QL788">
        <f t="shared" si="702"/>
        <v>0</v>
      </c>
    </row>
    <row r="789" spans="235:454" x14ac:dyDescent="0.25">
      <c r="IA789">
        <v>787</v>
      </c>
      <c r="IB789">
        <v>2626</v>
      </c>
      <c r="IC789">
        <f t="shared" si="703"/>
        <v>1.207151311669818</v>
      </c>
      <c r="ID789">
        <f t="shared" si="704"/>
        <v>2484.0711886768395</v>
      </c>
      <c r="IE789">
        <f t="shared" si="686"/>
        <v>20143.787483605298</v>
      </c>
      <c r="IJ789">
        <v>787</v>
      </c>
      <c r="IK789">
        <v>898.8</v>
      </c>
      <c r="IL789">
        <f t="shared" si="705"/>
        <v>1.0962719864459645</v>
      </c>
      <c r="IM789">
        <f t="shared" si="706"/>
        <v>1154.4530704603362</v>
      </c>
      <c r="IN789">
        <f t="shared" si="687"/>
        <v>65358.492435797663</v>
      </c>
      <c r="LC789">
        <v>787</v>
      </c>
      <c r="LD789">
        <v>4</v>
      </c>
      <c r="LE789">
        <f t="shared" si="707"/>
        <v>0.84247244073788918</v>
      </c>
      <c r="LF789">
        <f t="shared" si="708"/>
        <v>0</v>
      </c>
      <c r="LG789">
        <f t="shared" si="688"/>
        <v>16</v>
      </c>
      <c r="LP789">
        <f t="shared" si="689"/>
        <v>0</v>
      </c>
      <c r="LY789">
        <f t="shared" si="690"/>
        <v>0</v>
      </c>
      <c r="MH789">
        <f t="shared" si="691"/>
        <v>0</v>
      </c>
      <c r="MQ789">
        <f t="shared" si="692"/>
        <v>0</v>
      </c>
      <c r="MZ789">
        <f t="shared" si="693"/>
        <v>0</v>
      </c>
      <c r="NI789">
        <f t="shared" si="694"/>
        <v>0</v>
      </c>
      <c r="NR789">
        <f t="shared" si="695"/>
        <v>0</v>
      </c>
      <c r="OA789">
        <f t="shared" si="696"/>
        <v>0</v>
      </c>
      <c r="OF789">
        <v>787</v>
      </c>
      <c r="OG789">
        <f>371-(136)</f>
        <v>235</v>
      </c>
      <c r="OH789">
        <f t="shared" si="709"/>
        <v>1.0098352416793934</v>
      </c>
      <c r="OI789">
        <f t="shared" si="710"/>
        <v>117.94007140247597</v>
      </c>
      <c r="OJ789">
        <f t="shared" si="697"/>
        <v>13703.026883257426</v>
      </c>
      <c r="OO789">
        <v>787</v>
      </c>
      <c r="OP789">
        <v>491</v>
      </c>
      <c r="OQ789">
        <f t="shared" si="711"/>
        <v>1.0432307496583997</v>
      </c>
      <c r="OR789">
        <f t="shared" si="712"/>
        <v>518.404922593489</v>
      </c>
      <c r="OS789">
        <f t="shared" si="698"/>
        <v>751.0297823551241</v>
      </c>
      <c r="PB789">
        <f t="shared" si="699"/>
        <v>0</v>
      </c>
      <c r="PK789">
        <f t="shared" si="700"/>
        <v>0</v>
      </c>
      <c r="QC789">
        <f t="shared" si="701"/>
        <v>0</v>
      </c>
      <c r="QL789">
        <f t="shared" si="702"/>
        <v>0</v>
      </c>
    </row>
    <row r="790" spans="235:454" x14ac:dyDescent="0.25">
      <c r="IA790">
        <v>788</v>
      </c>
      <c r="IB790">
        <v>2696</v>
      </c>
      <c r="IC790">
        <f t="shared" si="703"/>
        <v>1.2086851761065014</v>
      </c>
      <c r="ID790">
        <f t="shared" si="704"/>
        <v>2502.4646442808012</v>
      </c>
      <c r="IE790">
        <f t="shared" si="686"/>
        <v>37455.933913356828</v>
      </c>
      <c r="IJ790">
        <v>788</v>
      </c>
      <c r="IK790">
        <v>895.8</v>
      </c>
      <c r="IL790">
        <f t="shared" si="705"/>
        <v>1.0976649622864294</v>
      </c>
      <c r="IM790">
        <f t="shared" si="706"/>
        <v>1171.1570494210748</v>
      </c>
      <c r="IN790">
        <f t="shared" si="687"/>
        <v>75821.50466588026</v>
      </c>
      <c r="LC790">
        <v>788</v>
      </c>
      <c r="LD790">
        <v>28</v>
      </c>
      <c r="LE790">
        <f t="shared" si="707"/>
        <v>0.84354292668545949</v>
      </c>
      <c r="LF790">
        <f t="shared" si="708"/>
        <v>0</v>
      </c>
      <c r="LG790">
        <f t="shared" si="688"/>
        <v>784</v>
      </c>
      <c r="LP790">
        <f t="shared" si="689"/>
        <v>0</v>
      </c>
      <c r="LY790">
        <f t="shared" si="690"/>
        <v>0</v>
      </c>
      <c r="MH790">
        <f t="shared" si="691"/>
        <v>0</v>
      </c>
      <c r="MQ790">
        <f t="shared" si="692"/>
        <v>0</v>
      </c>
      <c r="MZ790">
        <f t="shared" si="693"/>
        <v>0</v>
      </c>
      <c r="NI790">
        <f t="shared" si="694"/>
        <v>0</v>
      </c>
      <c r="NR790">
        <f t="shared" si="695"/>
        <v>0</v>
      </c>
      <c r="OA790">
        <f t="shared" si="696"/>
        <v>0</v>
      </c>
      <c r="OF790">
        <v>788</v>
      </c>
      <c r="OG790">
        <f>361-(136)</f>
        <v>225</v>
      </c>
      <c r="OH790">
        <f t="shared" si="709"/>
        <v>1.0111183868403584</v>
      </c>
      <c r="OI790">
        <f t="shared" si="710"/>
        <v>133.32700716237864</v>
      </c>
      <c r="OJ790">
        <f t="shared" si="697"/>
        <v>8403.9376158065788</v>
      </c>
      <c r="OO790">
        <v>788</v>
      </c>
      <c r="OP790">
        <v>504</v>
      </c>
      <c r="OQ790">
        <f t="shared" si="711"/>
        <v>1.0445563287558055</v>
      </c>
      <c r="OR790">
        <f t="shared" si="712"/>
        <v>534.30070822784023</v>
      </c>
      <c r="OS790">
        <f t="shared" si="698"/>
        <v>918.13291910870475</v>
      </c>
      <c r="PB790">
        <f t="shared" si="699"/>
        <v>0</v>
      </c>
      <c r="PK790">
        <f t="shared" si="700"/>
        <v>0</v>
      </c>
      <c r="QC790">
        <f t="shared" si="701"/>
        <v>0</v>
      </c>
      <c r="QL790">
        <f t="shared" si="702"/>
        <v>0</v>
      </c>
    </row>
    <row r="791" spans="235:454" x14ac:dyDescent="0.25">
      <c r="IA791">
        <v>789</v>
      </c>
      <c r="IB791">
        <v>2696</v>
      </c>
      <c r="IC791">
        <f t="shared" si="703"/>
        <v>1.2102190405431847</v>
      </c>
      <c r="ID791">
        <f t="shared" si="704"/>
        <v>2520.8580998847624</v>
      </c>
      <c r="IE791">
        <f t="shared" si="686"/>
        <v>30674.685175975865</v>
      </c>
      <c r="IJ791">
        <v>789</v>
      </c>
      <c r="IK791">
        <v>922.8</v>
      </c>
      <c r="IL791">
        <f t="shared" si="705"/>
        <v>1.0990579381268943</v>
      </c>
      <c r="IM791">
        <f t="shared" si="706"/>
        <v>1187.8610283818134</v>
      </c>
      <c r="IN791">
        <f t="shared" si="687"/>
        <v>70257.348766824522</v>
      </c>
      <c r="LC791">
        <v>789</v>
      </c>
      <c r="LD791">
        <v>68</v>
      </c>
      <c r="LE791">
        <f t="shared" si="707"/>
        <v>0.84461341263302991</v>
      </c>
      <c r="LF791">
        <f t="shared" si="708"/>
        <v>0</v>
      </c>
      <c r="LG791">
        <f t="shared" si="688"/>
        <v>4624</v>
      </c>
      <c r="LP791">
        <f t="shared" si="689"/>
        <v>0</v>
      </c>
      <c r="LY791">
        <f t="shared" si="690"/>
        <v>0</v>
      </c>
      <c r="MH791">
        <f t="shared" si="691"/>
        <v>0</v>
      </c>
      <c r="MQ791">
        <f t="shared" si="692"/>
        <v>0</v>
      </c>
      <c r="MZ791">
        <f t="shared" si="693"/>
        <v>0</v>
      </c>
      <c r="NI791">
        <f t="shared" si="694"/>
        <v>0</v>
      </c>
      <c r="NR791">
        <f t="shared" si="695"/>
        <v>0</v>
      </c>
      <c r="OA791">
        <f t="shared" si="696"/>
        <v>0</v>
      </c>
      <c r="OF791">
        <v>789</v>
      </c>
      <c r="OG791">
        <f>371-(136)</f>
        <v>235</v>
      </c>
      <c r="OH791">
        <f t="shared" si="709"/>
        <v>1.0124015320013233</v>
      </c>
      <c r="OI791">
        <f t="shared" si="710"/>
        <v>148.71394292228132</v>
      </c>
      <c r="OJ791">
        <f t="shared" si="697"/>
        <v>7445.2836460193257</v>
      </c>
      <c r="OO791">
        <v>789</v>
      </c>
      <c r="OP791">
        <v>521</v>
      </c>
      <c r="OQ791">
        <f t="shared" si="711"/>
        <v>1.0458819078532113</v>
      </c>
      <c r="OR791">
        <f t="shared" si="712"/>
        <v>550.19649386219146</v>
      </c>
      <c r="OS791">
        <f t="shared" si="698"/>
        <v>852.43525384498355</v>
      </c>
      <c r="PB791">
        <f t="shared" si="699"/>
        <v>0</v>
      </c>
      <c r="PK791">
        <f t="shared" si="700"/>
        <v>0</v>
      </c>
      <c r="QC791">
        <f t="shared" si="701"/>
        <v>0</v>
      </c>
      <c r="QL791">
        <f t="shared" si="702"/>
        <v>0</v>
      </c>
    </row>
    <row r="792" spans="235:454" x14ac:dyDescent="0.25">
      <c r="IA792">
        <v>790</v>
      </c>
      <c r="IB792">
        <v>2716</v>
      </c>
      <c r="IC792">
        <f t="shared" si="703"/>
        <v>1.2117529049798681</v>
      </c>
      <c r="ID792">
        <f t="shared" si="704"/>
        <v>2539.2515554887241</v>
      </c>
      <c r="IE792">
        <f t="shared" si="686"/>
        <v>31240.012637155582</v>
      </c>
      <c r="IJ792">
        <v>790</v>
      </c>
      <c r="IK792">
        <v>963.8</v>
      </c>
      <c r="IL792">
        <f t="shared" si="705"/>
        <v>1.1004509139673595</v>
      </c>
      <c r="IM792">
        <f t="shared" si="706"/>
        <v>1204.565007342552</v>
      </c>
      <c r="IN792">
        <f t="shared" si="687"/>
        <v>57967.788760659147</v>
      </c>
      <c r="LC792">
        <v>790</v>
      </c>
      <c r="LD792">
        <v>28</v>
      </c>
      <c r="LE792">
        <f t="shared" si="707"/>
        <v>0.84568389858060034</v>
      </c>
      <c r="LF792">
        <f t="shared" si="708"/>
        <v>0</v>
      </c>
      <c r="LG792">
        <f t="shared" si="688"/>
        <v>784</v>
      </c>
      <c r="LP792">
        <f t="shared" si="689"/>
        <v>0</v>
      </c>
      <c r="LY792">
        <f t="shared" si="690"/>
        <v>0</v>
      </c>
      <c r="MH792">
        <f t="shared" si="691"/>
        <v>0</v>
      </c>
      <c r="MQ792">
        <f t="shared" si="692"/>
        <v>0</v>
      </c>
      <c r="MZ792">
        <f t="shared" si="693"/>
        <v>0</v>
      </c>
      <c r="NI792">
        <f t="shared" si="694"/>
        <v>0</v>
      </c>
      <c r="NR792">
        <f t="shared" si="695"/>
        <v>0</v>
      </c>
      <c r="OA792">
        <f t="shared" si="696"/>
        <v>0</v>
      </c>
      <c r="OF792">
        <v>790</v>
      </c>
      <c r="OG792">
        <f>391-(136)</f>
        <v>255</v>
      </c>
      <c r="OH792">
        <f t="shared" si="709"/>
        <v>1.0136846771622883</v>
      </c>
      <c r="OI792">
        <f t="shared" si="710"/>
        <v>164.100878682184</v>
      </c>
      <c r="OJ792">
        <f t="shared" si="697"/>
        <v>8262.6502563510312</v>
      </c>
      <c r="OO792">
        <v>790</v>
      </c>
      <c r="OP792">
        <v>528</v>
      </c>
      <c r="OQ792">
        <f t="shared" si="711"/>
        <v>1.0472074869506172</v>
      </c>
      <c r="OR792">
        <f t="shared" si="712"/>
        <v>566.09227949654269</v>
      </c>
      <c r="OS792">
        <f t="shared" si="698"/>
        <v>1451.0217572427264</v>
      </c>
      <c r="PB792">
        <f t="shared" si="699"/>
        <v>0</v>
      </c>
      <c r="PK792">
        <f t="shared" si="700"/>
        <v>0</v>
      </c>
      <c r="QC792">
        <f t="shared" si="701"/>
        <v>0</v>
      </c>
      <c r="QL792">
        <f t="shared" si="702"/>
        <v>0</v>
      </c>
    </row>
    <row r="793" spans="235:454" x14ac:dyDescent="0.25">
      <c r="IA793">
        <v>791</v>
      </c>
      <c r="IB793">
        <v>2796</v>
      </c>
      <c r="IC793">
        <f t="shared" si="703"/>
        <v>1.2132867694165514</v>
      </c>
      <c r="ID793">
        <f t="shared" si="704"/>
        <v>2557.6450110926858</v>
      </c>
      <c r="IE793">
        <f t="shared" si="686"/>
        <v>56813.100737005894</v>
      </c>
      <c r="IJ793">
        <v>791</v>
      </c>
      <c r="IK793">
        <v>993.8</v>
      </c>
      <c r="IL793">
        <f t="shared" si="705"/>
        <v>1.1018438898078244</v>
      </c>
      <c r="IM793">
        <f t="shared" si="706"/>
        <v>1221.2689863032906</v>
      </c>
      <c r="IN793">
        <f t="shared" si="687"/>
        <v>51742.139729846625</v>
      </c>
      <c r="LC793">
        <v>791</v>
      </c>
      <c r="LD793">
        <v>21</v>
      </c>
      <c r="LE793">
        <f t="shared" si="707"/>
        <v>0.84675438452817064</v>
      </c>
      <c r="LF793">
        <f t="shared" si="708"/>
        <v>0</v>
      </c>
      <c r="LG793">
        <f t="shared" si="688"/>
        <v>441</v>
      </c>
      <c r="LP793">
        <f t="shared" si="689"/>
        <v>0</v>
      </c>
      <c r="LY793">
        <f t="shared" si="690"/>
        <v>0</v>
      </c>
      <c r="MH793">
        <f t="shared" si="691"/>
        <v>0</v>
      </c>
      <c r="MQ793">
        <f t="shared" si="692"/>
        <v>0</v>
      </c>
      <c r="MZ793">
        <f t="shared" si="693"/>
        <v>0</v>
      </c>
      <c r="NI793">
        <f t="shared" si="694"/>
        <v>0</v>
      </c>
      <c r="NR793">
        <f t="shared" si="695"/>
        <v>0</v>
      </c>
      <c r="OA793">
        <f t="shared" si="696"/>
        <v>0</v>
      </c>
      <c r="OF793">
        <v>791</v>
      </c>
      <c r="OG793">
        <f>397-(136)</f>
        <v>261</v>
      </c>
      <c r="OH793">
        <f t="shared" si="709"/>
        <v>1.0149678223232532</v>
      </c>
      <c r="OI793">
        <f t="shared" si="710"/>
        <v>179.48781444208669</v>
      </c>
      <c r="OJ793">
        <f t="shared" si="697"/>
        <v>6644.2363944276913</v>
      </c>
      <c r="OO793">
        <v>791</v>
      </c>
      <c r="OP793">
        <v>541</v>
      </c>
      <c r="OQ793">
        <f t="shared" si="711"/>
        <v>1.048533066048023</v>
      </c>
      <c r="OR793">
        <f t="shared" si="712"/>
        <v>581.98806513089392</v>
      </c>
      <c r="OS793">
        <f t="shared" si="698"/>
        <v>1680.0214831744015</v>
      </c>
      <c r="PB793">
        <f t="shared" si="699"/>
        <v>0</v>
      </c>
      <c r="PK793">
        <f t="shared" si="700"/>
        <v>0</v>
      </c>
      <c r="QC793">
        <f t="shared" si="701"/>
        <v>0</v>
      </c>
      <c r="QL793">
        <f t="shared" si="702"/>
        <v>0</v>
      </c>
    </row>
    <row r="794" spans="235:454" x14ac:dyDescent="0.25">
      <c r="IA794">
        <v>792</v>
      </c>
      <c r="IB794">
        <v>2816</v>
      </c>
      <c r="IC794">
        <f t="shared" si="703"/>
        <v>1.2148206338532348</v>
      </c>
      <c r="ID794">
        <f t="shared" si="704"/>
        <v>2576.0384666966474</v>
      </c>
      <c r="IE794">
        <f t="shared" si="686"/>
        <v>57581.53746529598</v>
      </c>
      <c r="IJ794">
        <v>792</v>
      </c>
      <c r="IK794">
        <v>973.8</v>
      </c>
      <c r="IL794">
        <f t="shared" si="705"/>
        <v>1.1032368656482894</v>
      </c>
      <c r="IM794">
        <f t="shared" si="706"/>
        <v>1237.9729652640292</v>
      </c>
      <c r="IN794">
        <f t="shared" si="687"/>
        <v>69787.355576390008</v>
      </c>
      <c r="LC794">
        <v>792</v>
      </c>
      <c r="LD794">
        <v>13</v>
      </c>
      <c r="LE794">
        <f t="shared" si="707"/>
        <v>0.84782487047574107</v>
      </c>
      <c r="LF794">
        <f t="shared" si="708"/>
        <v>0</v>
      </c>
      <c r="LG794">
        <f t="shared" si="688"/>
        <v>169</v>
      </c>
      <c r="LP794">
        <f t="shared" si="689"/>
        <v>0</v>
      </c>
      <c r="LY794">
        <f t="shared" si="690"/>
        <v>0</v>
      </c>
      <c r="MH794">
        <f t="shared" si="691"/>
        <v>0</v>
      </c>
      <c r="MQ794">
        <f t="shared" si="692"/>
        <v>0</v>
      </c>
      <c r="MZ794">
        <f t="shared" si="693"/>
        <v>0</v>
      </c>
      <c r="NI794">
        <f t="shared" si="694"/>
        <v>0</v>
      </c>
      <c r="NR794">
        <f t="shared" si="695"/>
        <v>0</v>
      </c>
      <c r="OA794">
        <f t="shared" si="696"/>
        <v>0</v>
      </c>
      <c r="OF794">
        <v>792</v>
      </c>
      <c r="OG794">
        <f>414-(136)</f>
        <v>278</v>
      </c>
      <c r="OH794">
        <f t="shared" si="709"/>
        <v>1.0162509674842179</v>
      </c>
      <c r="OI794">
        <f t="shared" si="710"/>
        <v>194.87475020198937</v>
      </c>
      <c r="OJ794">
        <f t="shared" si="697"/>
        <v>6909.8071539816656</v>
      </c>
      <c r="OO794">
        <v>792</v>
      </c>
      <c r="OP794">
        <v>571</v>
      </c>
      <c r="OQ794">
        <f t="shared" si="711"/>
        <v>1.0498586451454288</v>
      </c>
      <c r="OR794">
        <f t="shared" si="712"/>
        <v>597.88385076524514</v>
      </c>
      <c r="OS794">
        <f t="shared" si="698"/>
        <v>722.74143196797183</v>
      </c>
      <c r="PB794">
        <f t="shared" si="699"/>
        <v>0</v>
      </c>
      <c r="PK794">
        <f t="shared" si="700"/>
        <v>0</v>
      </c>
      <c r="QC794">
        <f t="shared" si="701"/>
        <v>0</v>
      </c>
      <c r="QL794">
        <f t="shared" si="702"/>
        <v>0</v>
      </c>
    </row>
    <row r="795" spans="235:454" x14ac:dyDescent="0.25">
      <c r="IA795">
        <v>793</v>
      </c>
      <c r="IB795">
        <v>2816</v>
      </c>
      <c r="IC795">
        <f t="shared" si="703"/>
        <v>1.2163544982899182</v>
      </c>
      <c r="ID795">
        <f t="shared" si="704"/>
        <v>2594.4319223006091</v>
      </c>
      <c r="IE795">
        <f t="shared" si="686"/>
        <v>49092.413055403311</v>
      </c>
      <c r="IJ795">
        <v>793</v>
      </c>
      <c r="IK795">
        <v>993.8</v>
      </c>
      <c r="IL795">
        <f t="shared" si="705"/>
        <v>1.1046298414887545</v>
      </c>
      <c r="IM795">
        <f t="shared" si="706"/>
        <v>1254.6769442247678</v>
      </c>
      <c r="IN795">
        <f t="shared" si="687"/>
        <v>68056.780028052628</v>
      </c>
      <c r="LC795">
        <v>793</v>
      </c>
      <c r="LD795">
        <v>16</v>
      </c>
      <c r="LE795">
        <f t="shared" si="707"/>
        <v>0.84889535642331138</v>
      </c>
      <c r="LF795">
        <f t="shared" si="708"/>
        <v>0</v>
      </c>
      <c r="LG795">
        <f t="shared" si="688"/>
        <v>256</v>
      </c>
      <c r="LP795">
        <f t="shared" si="689"/>
        <v>0</v>
      </c>
      <c r="LY795">
        <f t="shared" si="690"/>
        <v>0</v>
      </c>
      <c r="MH795">
        <f t="shared" si="691"/>
        <v>0</v>
      </c>
      <c r="MQ795">
        <f t="shared" si="692"/>
        <v>0</v>
      </c>
      <c r="MZ795">
        <f t="shared" si="693"/>
        <v>0</v>
      </c>
      <c r="NI795">
        <f t="shared" si="694"/>
        <v>0</v>
      </c>
      <c r="NR795">
        <f t="shared" si="695"/>
        <v>0</v>
      </c>
      <c r="OA795">
        <f t="shared" si="696"/>
        <v>0</v>
      </c>
      <c r="OF795">
        <v>793</v>
      </c>
      <c r="OG795">
        <f>417-(136)</f>
        <v>281</v>
      </c>
      <c r="OH795">
        <f t="shared" si="709"/>
        <v>1.0175341126451829</v>
      </c>
      <c r="OI795">
        <f t="shared" si="710"/>
        <v>210.26168596189206</v>
      </c>
      <c r="OJ795">
        <f t="shared" si="697"/>
        <v>5003.9090729539794</v>
      </c>
      <c r="OO795">
        <v>793</v>
      </c>
      <c r="OP795">
        <v>618</v>
      </c>
      <c r="OQ795">
        <f t="shared" si="711"/>
        <v>1.0511842242428346</v>
      </c>
      <c r="OR795">
        <f t="shared" si="712"/>
        <v>613.77963639959648</v>
      </c>
      <c r="OS795">
        <f t="shared" si="698"/>
        <v>17.811468919610931</v>
      </c>
      <c r="PB795">
        <f t="shared" si="699"/>
        <v>0</v>
      </c>
      <c r="PK795">
        <f t="shared" si="700"/>
        <v>0</v>
      </c>
      <c r="QC795">
        <f t="shared" si="701"/>
        <v>0</v>
      </c>
      <c r="QL795">
        <f t="shared" si="702"/>
        <v>0</v>
      </c>
    </row>
    <row r="796" spans="235:454" x14ac:dyDescent="0.25">
      <c r="IA796">
        <v>794</v>
      </c>
      <c r="IB796">
        <v>2926</v>
      </c>
      <c r="IC796">
        <f t="shared" si="703"/>
        <v>1.2178883627266015</v>
      </c>
      <c r="ID796">
        <f t="shared" si="704"/>
        <v>2612.8253779045704</v>
      </c>
      <c r="IE796">
        <f t="shared" si="686"/>
        <v>98078.343924615168</v>
      </c>
      <c r="IJ796">
        <v>794</v>
      </c>
      <c r="IK796">
        <v>1023.8</v>
      </c>
      <c r="IL796">
        <f t="shared" si="705"/>
        <v>1.1060228173292195</v>
      </c>
      <c r="IM796">
        <f t="shared" si="706"/>
        <v>1271.3809231855064</v>
      </c>
      <c r="IN796">
        <f t="shared" si="687"/>
        <v>61296.313525387639</v>
      </c>
      <c r="LC796">
        <v>794</v>
      </c>
      <c r="LD796">
        <v>41</v>
      </c>
      <c r="LE796">
        <f t="shared" si="707"/>
        <v>0.8499658423708818</v>
      </c>
      <c r="LF796">
        <f t="shared" si="708"/>
        <v>0</v>
      </c>
      <c r="LG796">
        <f t="shared" si="688"/>
        <v>1681</v>
      </c>
      <c r="LP796">
        <f t="shared" si="689"/>
        <v>0</v>
      </c>
      <c r="LY796">
        <f t="shared" si="690"/>
        <v>0</v>
      </c>
      <c r="MH796">
        <f t="shared" si="691"/>
        <v>0</v>
      </c>
      <c r="MQ796">
        <f t="shared" si="692"/>
        <v>0</v>
      </c>
      <c r="MZ796">
        <f t="shared" si="693"/>
        <v>0</v>
      </c>
      <c r="NI796">
        <f t="shared" si="694"/>
        <v>0</v>
      </c>
      <c r="NR796">
        <f t="shared" si="695"/>
        <v>0</v>
      </c>
      <c r="OA796">
        <f t="shared" si="696"/>
        <v>0</v>
      </c>
      <c r="OF796">
        <v>794</v>
      </c>
      <c r="OG796">
        <f>468-(136)</f>
        <v>332</v>
      </c>
      <c r="OH796">
        <f t="shared" si="709"/>
        <v>1.0188172578061478</v>
      </c>
      <c r="OI796">
        <f t="shared" si="710"/>
        <v>225.64862172179474</v>
      </c>
      <c r="OJ796">
        <f t="shared" si="697"/>
        <v>11310.61566167391</v>
      </c>
      <c r="OO796">
        <v>794</v>
      </c>
      <c r="OP796">
        <v>591</v>
      </c>
      <c r="OQ796">
        <f t="shared" si="711"/>
        <v>1.0525098033402405</v>
      </c>
      <c r="OR796">
        <f t="shared" si="712"/>
        <v>629.67542203394771</v>
      </c>
      <c r="OS796">
        <f t="shared" si="698"/>
        <v>1495.7882695039682</v>
      </c>
      <c r="PB796">
        <f t="shared" si="699"/>
        <v>0</v>
      </c>
      <c r="PK796">
        <f t="shared" si="700"/>
        <v>0</v>
      </c>
      <c r="QC796">
        <f t="shared" si="701"/>
        <v>0</v>
      </c>
      <c r="QL796">
        <f t="shared" si="702"/>
        <v>0</v>
      </c>
    </row>
    <row r="797" spans="235:454" x14ac:dyDescent="0.25">
      <c r="IA797">
        <v>795</v>
      </c>
      <c r="IB797">
        <v>2976</v>
      </c>
      <c r="IC797">
        <f t="shared" si="703"/>
        <v>1.2194222271632849</v>
      </c>
      <c r="ID797">
        <f t="shared" si="704"/>
        <v>2631.218833508532</v>
      </c>
      <c r="IE797">
        <f t="shared" si="686"/>
        <v>118874.05276721735</v>
      </c>
      <c r="IJ797">
        <v>795</v>
      </c>
      <c r="IK797">
        <v>1183.8</v>
      </c>
      <c r="IL797">
        <f t="shared" si="705"/>
        <v>1.1074157931696844</v>
      </c>
      <c r="IM797">
        <f t="shared" si="706"/>
        <v>1288.084902146245</v>
      </c>
      <c r="IN797">
        <f t="shared" si="687"/>
        <v>10875.340815651902</v>
      </c>
      <c r="LC797">
        <v>795</v>
      </c>
      <c r="LD797">
        <v>13</v>
      </c>
      <c r="LE797">
        <f t="shared" si="707"/>
        <v>0.85103632831845222</v>
      </c>
      <c r="LF797">
        <f t="shared" si="708"/>
        <v>0</v>
      </c>
      <c r="LG797">
        <f t="shared" si="688"/>
        <v>169</v>
      </c>
      <c r="LP797">
        <f t="shared" si="689"/>
        <v>0</v>
      </c>
      <c r="LY797">
        <f t="shared" si="690"/>
        <v>0</v>
      </c>
      <c r="MH797">
        <f t="shared" si="691"/>
        <v>0</v>
      </c>
      <c r="MQ797">
        <f t="shared" si="692"/>
        <v>0</v>
      </c>
      <c r="MZ797">
        <f t="shared" si="693"/>
        <v>0</v>
      </c>
      <c r="NI797">
        <f t="shared" si="694"/>
        <v>0</v>
      </c>
      <c r="NR797">
        <f t="shared" si="695"/>
        <v>0</v>
      </c>
      <c r="OA797">
        <f t="shared" si="696"/>
        <v>0</v>
      </c>
      <c r="OF797">
        <v>795</v>
      </c>
      <c r="OG797">
        <f>488-(136)</f>
        <v>352</v>
      </c>
      <c r="OH797">
        <f t="shared" si="709"/>
        <v>1.0201004029671128</v>
      </c>
      <c r="OI797">
        <f t="shared" si="710"/>
        <v>241.03555748169742</v>
      </c>
      <c r="OJ797">
        <f t="shared" si="697"/>
        <v>12313.107503397676</v>
      </c>
      <c r="OO797">
        <v>795</v>
      </c>
      <c r="OP797">
        <v>615</v>
      </c>
      <c r="OQ797">
        <f t="shared" si="711"/>
        <v>1.0538353824376463</v>
      </c>
      <c r="OR797">
        <f t="shared" si="712"/>
        <v>645.57120766829894</v>
      </c>
      <c r="OS797">
        <f t="shared" si="698"/>
        <v>934.59873829825983</v>
      </c>
      <c r="PB797">
        <f t="shared" si="699"/>
        <v>0</v>
      </c>
      <c r="PK797">
        <f t="shared" si="700"/>
        <v>0</v>
      </c>
      <c r="QC797">
        <f t="shared" si="701"/>
        <v>0</v>
      </c>
      <c r="QL797">
        <f t="shared" si="702"/>
        <v>0</v>
      </c>
    </row>
    <row r="798" spans="235:454" x14ac:dyDescent="0.25">
      <c r="IA798">
        <v>796</v>
      </c>
      <c r="IB798">
        <v>2976</v>
      </c>
      <c r="IC798">
        <f t="shared" si="703"/>
        <v>1.2209560915999684</v>
      </c>
      <c r="ID798">
        <f t="shared" si="704"/>
        <v>2649.6122891124937</v>
      </c>
      <c r="IE798">
        <f t="shared" si="686"/>
        <v>106528.93781838639</v>
      </c>
      <c r="IJ798">
        <v>796</v>
      </c>
      <c r="IK798">
        <v>1073.8</v>
      </c>
      <c r="IL798">
        <f t="shared" si="705"/>
        <v>1.1088087690101496</v>
      </c>
      <c r="IM798">
        <f t="shared" si="706"/>
        <v>1304.7888811069836</v>
      </c>
      <c r="IN798">
        <f t="shared" si="687"/>
        <v>53355.863195056219</v>
      </c>
      <c r="LC798">
        <v>796</v>
      </c>
      <c r="LD798">
        <v>21</v>
      </c>
      <c r="LE798">
        <f t="shared" si="707"/>
        <v>0.85210681426602253</v>
      </c>
      <c r="LF798">
        <f t="shared" si="708"/>
        <v>0</v>
      </c>
      <c r="LG798">
        <f t="shared" si="688"/>
        <v>441</v>
      </c>
      <c r="LP798">
        <f t="shared" si="689"/>
        <v>0</v>
      </c>
      <c r="LY798">
        <f t="shared" si="690"/>
        <v>0</v>
      </c>
      <c r="MH798">
        <f t="shared" si="691"/>
        <v>0</v>
      </c>
      <c r="MQ798">
        <f t="shared" si="692"/>
        <v>0</v>
      </c>
      <c r="MZ798">
        <f t="shared" si="693"/>
        <v>0</v>
      </c>
      <c r="NI798">
        <f t="shared" si="694"/>
        <v>0</v>
      </c>
      <c r="NR798">
        <f t="shared" si="695"/>
        <v>0</v>
      </c>
      <c r="OA798">
        <f t="shared" si="696"/>
        <v>0</v>
      </c>
      <c r="OF798">
        <v>796</v>
      </c>
      <c r="OG798">
        <f>461-(136)</f>
        <v>325</v>
      </c>
      <c r="OH798">
        <f t="shared" si="709"/>
        <v>1.0213835481280777</v>
      </c>
      <c r="OI798">
        <f t="shared" si="710"/>
        <v>256.42249324160008</v>
      </c>
      <c r="OJ798">
        <f t="shared" si="697"/>
        <v>4702.8744331983871</v>
      </c>
      <c r="OO798">
        <v>796</v>
      </c>
      <c r="OP798">
        <v>631</v>
      </c>
      <c r="OQ798">
        <f t="shared" si="711"/>
        <v>1.0551609615350523</v>
      </c>
      <c r="OR798">
        <f t="shared" si="712"/>
        <v>661.46699330265017</v>
      </c>
      <c r="OS798">
        <f t="shared" si="698"/>
        <v>928.23768090373017</v>
      </c>
      <c r="PB798">
        <f t="shared" si="699"/>
        <v>0</v>
      </c>
      <c r="PK798">
        <f t="shared" si="700"/>
        <v>0</v>
      </c>
      <c r="QC798">
        <f t="shared" si="701"/>
        <v>0</v>
      </c>
      <c r="QL798">
        <f t="shared" si="702"/>
        <v>0</v>
      </c>
    </row>
    <row r="799" spans="235:454" x14ac:dyDescent="0.25">
      <c r="IA799">
        <v>797</v>
      </c>
      <c r="IB799">
        <v>2976</v>
      </c>
      <c r="IC799">
        <f t="shared" si="703"/>
        <v>1.2224899560366518</v>
      </c>
      <c r="ID799">
        <f t="shared" si="704"/>
        <v>2668.0057447164554</v>
      </c>
      <c r="IE799">
        <f t="shared" si="686"/>
        <v>94860.461287665239</v>
      </c>
      <c r="IJ799">
        <v>797</v>
      </c>
      <c r="IK799">
        <v>1093.8</v>
      </c>
      <c r="IL799">
        <f t="shared" si="705"/>
        <v>1.1102017448506145</v>
      </c>
      <c r="IM799">
        <f t="shared" si="706"/>
        <v>1321.4928600677222</v>
      </c>
      <c r="IN799">
        <f t="shared" si="687"/>
        <v>51844.038525819335</v>
      </c>
      <c r="LC799">
        <v>797</v>
      </c>
      <c r="LD799">
        <v>33</v>
      </c>
      <c r="LE799">
        <f t="shared" si="707"/>
        <v>0.85317730021359295</v>
      </c>
      <c r="LF799">
        <f t="shared" si="708"/>
        <v>0</v>
      </c>
      <c r="LG799">
        <f t="shared" si="688"/>
        <v>1089</v>
      </c>
      <c r="LP799">
        <f t="shared" si="689"/>
        <v>0</v>
      </c>
      <c r="LY799">
        <f t="shared" si="690"/>
        <v>0</v>
      </c>
      <c r="MH799">
        <f t="shared" si="691"/>
        <v>0</v>
      </c>
      <c r="MQ799">
        <f t="shared" si="692"/>
        <v>0</v>
      </c>
      <c r="MZ799">
        <f t="shared" si="693"/>
        <v>0</v>
      </c>
      <c r="NI799">
        <f t="shared" si="694"/>
        <v>0</v>
      </c>
      <c r="NR799">
        <f t="shared" si="695"/>
        <v>0</v>
      </c>
      <c r="OA799">
        <f t="shared" si="696"/>
        <v>0</v>
      </c>
      <c r="OF799">
        <v>797</v>
      </c>
      <c r="OG799">
        <f>521-(136)</f>
        <v>385</v>
      </c>
      <c r="OH799">
        <f t="shared" si="709"/>
        <v>1.0226666932890427</v>
      </c>
      <c r="OI799">
        <f t="shared" si="710"/>
        <v>271.80942900150279</v>
      </c>
      <c r="OJ799">
        <f t="shared" si="697"/>
        <v>12812.105362965836</v>
      </c>
      <c r="OO799">
        <v>797</v>
      </c>
      <c r="OP799">
        <v>658</v>
      </c>
      <c r="OQ799">
        <f t="shared" si="711"/>
        <v>1.0564865406324582</v>
      </c>
      <c r="OR799">
        <f t="shared" si="712"/>
        <v>677.36277893700139</v>
      </c>
      <c r="OS799">
        <f t="shared" si="698"/>
        <v>374.91720816318485</v>
      </c>
      <c r="PB799">
        <f t="shared" si="699"/>
        <v>0</v>
      </c>
      <c r="PK799">
        <f t="shared" si="700"/>
        <v>0</v>
      </c>
      <c r="QC799">
        <f t="shared" si="701"/>
        <v>0</v>
      </c>
      <c r="QL799">
        <f t="shared" si="702"/>
        <v>0</v>
      </c>
    </row>
    <row r="800" spans="235:454" x14ac:dyDescent="0.25">
      <c r="IA800">
        <v>798</v>
      </c>
      <c r="IB800">
        <v>2976</v>
      </c>
      <c r="IC800">
        <f t="shared" si="703"/>
        <v>1.2240238204733351</v>
      </c>
      <c r="ID800">
        <f t="shared" si="704"/>
        <v>2686.3992003204171</v>
      </c>
      <c r="IE800">
        <f t="shared" si="686"/>
        <v>83868.623175053901</v>
      </c>
      <c r="IJ800">
        <v>798</v>
      </c>
      <c r="IK800">
        <v>1113.8</v>
      </c>
      <c r="IL800">
        <f t="shared" si="705"/>
        <v>1.1115947206910795</v>
      </c>
      <c r="IM800">
        <f t="shared" si="706"/>
        <v>1338.1968390284608</v>
      </c>
      <c r="IN800">
        <f t="shared" si="687"/>
        <v>50353.941365964958</v>
      </c>
      <c r="LC800">
        <v>798</v>
      </c>
      <c r="LD800">
        <v>33</v>
      </c>
      <c r="LE800">
        <f t="shared" si="707"/>
        <v>0.85424778616116337</v>
      </c>
      <c r="LF800">
        <f t="shared" si="708"/>
        <v>0</v>
      </c>
      <c r="LG800">
        <f t="shared" si="688"/>
        <v>1089</v>
      </c>
      <c r="LP800">
        <f t="shared" si="689"/>
        <v>0</v>
      </c>
      <c r="LY800">
        <f t="shared" si="690"/>
        <v>0</v>
      </c>
      <c r="MH800">
        <f t="shared" si="691"/>
        <v>0</v>
      </c>
      <c r="MQ800">
        <f t="shared" si="692"/>
        <v>0</v>
      </c>
      <c r="MZ800">
        <f t="shared" si="693"/>
        <v>0</v>
      </c>
      <c r="NI800">
        <f t="shared" si="694"/>
        <v>0</v>
      </c>
      <c r="NR800">
        <f t="shared" si="695"/>
        <v>0</v>
      </c>
      <c r="OA800">
        <f t="shared" si="696"/>
        <v>0</v>
      </c>
      <c r="OF800">
        <v>798</v>
      </c>
      <c r="OG800">
        <f>474-(136)</f>
        <v>338</v>
      </c>
      <c r="OH800">
        <f t="shared" si="709"/>
        <v>1.0239498384500076</v>
      </c>
      <c r="OI800">
        <f t="shared" si="710"/>
        <v>287.19636476140545</v>
      </c>
      <c r="OJ800">
        <f t="shared" si="697"/>
        <v>2581.0093534561661</v>
      </c>
      <c r="OO800">
        <v>798</v>
      </c>
      <c r="OP800">
        <v>655</v>
      </c>
      <c r="OQ800">
        <f t="shared" si="711"/>
        <v>1.057812119729864</v>
      </c>
      <c r="OR800">
        <f t="shared" si="712"/>
        <v>693.25856457135262</v>
      </c>
      <c r="OS800">
        <f t="shared" si="698"/>
        <v>1463.717763060358</v>
      </c>
      <c r="PB800">
        <f t="shared" si="699"/>
        <v>0</v>
      </c>
      <c r="PK800">
        <f t="shared" si="700"/>
        <v>0</v>
      </c>
      <c r="QC800">
        <f t="shared" si="701"/>
        <v>0</v>
      </c>
      <c r="QL800">
        <f t="shared" si="702"/>
        <v>0</v>
      </c>
    </row>
    <row r="801" spans="235:454" x14ac:dyDescent="0.25">
      <c r="IA801">
        <v>799</v>
      </c>
      <c r="IB801">
        <v>2976</v>
      </c>
      <c r="IC801">
        <f t="shared" si="703"/>
        <v>1.2255576849100185</v>
      </c>
      <c r="ID801">
        <f t="shared" si="704"/>
        <v>2704.7926559243783</v>
      </c>
      <c r="IE801">
        <f t="shared" si="686"/>
        <v>73553.42348055265</v>
      </c>
      <c r="IJ801">
        <v>799</v>
      </c>
      <c r="IK801">
        <v>1123.8</v>
      </c>
      <c r="IL801">
        <f t="shared" si="705"/>
        <v>1.1129876965315446</v>
      </c>
      <c r="IM801">
        <f t="shared" si="706"/>
        <v>1354.9008179891994</v>
      </c>
      <c r="IN801">
        <f t="shared" si="687"/>
        <v>53407.588075277075</v>
      </c>
      <c r="LC801">
        <v>799</v>
      </c>
      <c r="LD801">
        <v>53</v>
      </c>
      <c r="LE801">
        <f t="shared" si="707"/>
        <v>0.85531827210873368</v>
      </c>
      <c r="LF801">
        <f t="shared" si="708"/>
        <v>0</v>
      </c>
      <c r="LG801">
        <f t="shared" si="688"/>
        <v>2809</v>
      </c>
      <c r="LP801">
        <f t="shared" si="689"/>
        <v>0</v>
      </c>
      <c r="LY801">
        <f t="shared" si="690"/>
        <v>0</v>
      </c>
      <c r="MH801">
        <f t="shared" si="691"/>
        <v>0</v>
      </c>
      <c r="MQ801">
        <f t="shared" si="692"/>
        <v>0</v>
      </c>
      <c r="MZ801">
        <f t="shared" si="693"/>
        <v>0</v>
      </c>
      <c r="NI801">
        <f t="shared" si="694"/>
        <v>0</v>
      </c>
      <c r="NR801">
        <f t="shared" si="695"/>
        <v>0</v>
      </c>
      <c r="OA801">
        <f t="shared" si="696"/>
        <v>0</v>
      </c>
      <c r="OF801">
        <v>799</v>
      </c>
      <c r="OG801">
        <f>481-(136)</f>
        <v>345</v>
      </c>
      <c r="OH801">
        <f t="shared" si="709"/>
        <v>1.0252329836109726</v>
      </c>
      <c r="OI801">
        <f t="shared" si="710"/>
        <v>302.58330052130816</v>
      </c>
      <c r="OJ801">
        <f t="shared" si="697"/>
        <v>1799.1763946656565</v>
      </c>
      <c r="OO801">
        <v>799</v>
      </c>
      <c r="OP801">
        <v>661</v>
      </c>
      <c r="OQ801">
        <f t="shared" si="711"/>
        <v>1.0591376988272698</v>
      </c>
      <c r="OR801">
        <f t="shared" si="712"/>
        <v>709.15435020570385</v>
      </c>
      <c r="OS801">
        <f t="shared" si="698"/>
        <v>2318.8414437335705</v>
      </c>
      <c r="PB801">
        <f t="shared" si="699"/>
        <v>0</v>
      </c>
      <c r="PK801">
        <f t="shared" si="700"/>
        <v>0</v>
      </c>
      <c r="QC801">
        <f t="shared" si="701"/>
        <v>0</v>
      </c>
      <c r="QL801">
        <f t="shared" si="702"/>
        <v>0</v>
      </c>
    </row>
    <row r="802" spans="235:454" x14ac:dyDescent="0.25">
      <c r="IA802">
        <v>800</v>
      </c>
      <c r="IB802">
        <v>2976</v>
      </c>
      <c r="IC802">
        <f t="shared" si="703"/>
        <v>1.2270915493467018</v>
      </c>
      <c r="ID802">
        <f t="shared" si="704"/>
        <v>2723.18611152834</v>
      </c>
      <c r="IE802">
        <f t="shared" si="686"/>
        <v>63914.862204160934</v>
      </c>
      <c r="IJ802">
        <v>800</v>
      </c>
      <c r="IK802">
        <v>1153.8</v>
      </c>
      <c r="IL802">
        <f t="shared" si="705"/>
        <v>1.1143806723720096</v>
      </c>
      <c r="IM802">
        <f t="shared" si="706"/>
        <v>1371.604796949938</v>
      </c>
      <c r="IN802">
        <f t="shared" si="687"/>
        <v>47438.929574403723</v>
      </c>
      <c r="LC802">
        <v>800</v>
      </c>
      <c r="LD802">
        <v>28</v>
      </c>
      <c r="LE802">
        <f t="shared" si="707"/>
        <v>0.8563887580563041</v>
      </c>
      <c r="LF802">
        <f t="shared" si="708"/>
        <v>0</v>
      </c>
      <c r="LG802">
        <f t="shared" si="688"/>
        <v>784</v>
      </c>
      <c r="LP802">
        <f t="shared" si="689"/>
        <v>0</v>
      </c>
      <c r="LY802">
        <f t="shared" si="690"/>
        <v>0</v>
      </c>
      <c r="MH802">
        <f t="shared" si="691"/>
        <v>0</v>
      </c>
      <c r="MQ802">
        <f t="shared" si="692"/>
        <v>0</v>
      </c>
      <c r="MZ802">
        <f t="shared" si="693"/>
        <v>0</v>
      </c>
      <c r="NI802">
        <f t="shared" si="694"/>
        <v>0</v>
      </c>
      <c r="NR802">
        <f t="shared" si="695"/>
        <v>0</v>
      </c>
      <c r="OA802">
        <f t="shared" si="696"/>
        <v>0</v>
      </c>
      <c r="OF802">
        <v>800</v>
      </c>
      <c r="OG802">
        <f>481-(136)</f>
        <v>345</v>
      </c>
      <c r="OH802">
        <f t="shared" si="709"/>
        <v>1.0265161287719375</v>
      </c>
      <c r="OI802">
        <f t="shared" si="710"/>
        <v>317.97023628121082</v>
      </c>
      <c r="OJ802">
        <f t="shared" si="697"/>
        <v>730.6081266935721</v>
      </c>
      <c r="OO802">
        <v>800</v>
      </c>
      <c r="OP802">
        <v>665</v>
      </c>
      <c r="OQ802">
        <f t="shared" si="711"/>
        <v>1.0604632779246757</v>
      </c>
      <c r="OR802">
        <f t="shared" si="712"/>
        <v>725.05013584005508</v>
      </c>
      <c r="OS802">
        <f t="shared" si="698"/>
        <v>3606.0188144090671</v>
      </c>
      <c r="PB802">
        <f t="shared" si="699"/>
        <v>0</v>
      </c>
      <c r="PK802">
        <f t="shared" si="700"/>
        <v>0</v>
      </c>
      <c r="QC802">
        <f t="shared" si="701"/>
        <v>0</v>
      </c>
      <c r="QL802">
        <f t="shared" si="702"/>
        <v>0</v>
      </c>
    </row>
    <row r="803" spans="235:454" x14ac:dyDescent="0.25">
      <c r="IA803">
        <v>801</v>
      </c>
      <c r="IB803">
        <v>3016</v>
      </c>
      <c r="IC803">
        <f t="shared" si="703"/>
        <v>1.2286254137833852</v>
      </c>
      <c r="ID803">
        <f t="shared" si="704"/>
        <v>2741.5795671323017</v>
      </c>
      <c r="IE803">
        <f t="shared" si="686"/>
        <v>75306.573975294916</v>
      </c>
      <c r="IJ803">
        <v>801</v>
      </c>
      <c r="IK803">
        <v>1163.8</v>
      </c>
      <c r="IL803">
        <f t="shared" si="705"/>
        <v>1.1157736482124745</v>
      </c>
      <c r="IM803">
        <f t="shared" si="706"/>
        <v>1388.3087759106766</v>
      </c>
      <c r="IN803">
        <f t="shared" si="687"/>
        <v>50404.190460910402</v>
      </c>
      <c r="LC803">
        <v>801</v>
      </c>
      <c r="LD803">
        <v>21</v>
      </c>
      <c r="LE803">
        <f t="shared" si="707"/>
        <v>0.85745924400387441</v>
      </c>
      <c r="LF803">
        <f t="shared" si="708"/>
        <v>0</v>
      </c>
      <c r="LG803">
        <f t="shared" si="688"/>
        <v>441</v>
      </c>
      <c r="LP803">
        <f t="shared" si="689"/>
        <v>0</v>
      </c>
      <c r="LY803">
        <f t="shared" si="690"/>
        <v>0</v>
      </c>
      <c r="MH803">
        <f t="shared" si="691"/>
        <v>0</v>
      </c>
      <c r="MQ803">
        <f t="shared" si="692"/>
        <v>0</v>
      </c>
      <c r="MZ803">
        <f t="shared" si="693"/>
        <v>0</v>
      </c>
      <c r="NI803">
        <f t="shared" si="694"/>
        <v>0</v>
      </c>
      <c r="NR803">
        <f t="shared" si="695"/>
        <v>0</v>
      </c>
      <c r="OA803">
        <f t="shared" si="696"/>
        <v>0</v>
      </c>
      <c r="OF803">
        <v>801</v>
      </c>
      <c r="OG803">
        <f>484-(136)</f>
        <v>348</v>
      </c>
      <c r="OH803">
        <f t="shared" si="709"/>
        <v>1.0277992739329023</v>
      </c>
      <c r="OI803">
        <f t="shared" si="710"/>
        <v>333.35717204111353</v>
      </c>
      <c r="OJ803">
        <f t="shared" si="697"/>
        <v>214.41241063354735</v>
      </c>
      <c r="OO803">
        <v>801</v>
      </c>
      <c r="OP803">
        <v>675</v>
      </c>
      <c r="OQ803">
        <f t="shared" si="711"/>
        <v>1.0617888570220815</v>
      </c>
      <c r="OR803">
        <f t="shared" si="712"/>
        <v>740.9459214744063</v>
      </c>
      <c r="OS803">
        <f t="shared" si="698"/>
        <v>4348.8645591085624</v>
      </c>
      <c r="PB803">
        <f t="shared" si="699"/>
        <v>0</v>
      </c>
      <c r="PK803">
        <f t="shared" si="700"/>
        <v>0</v>
      </c>
      <c r="QC803">
        <f t="shared" si="701"/>
        <v>0</v>
      </c>
      <c r="QL803">
        <f t="shared" si="702"/>
        <v>0</v>
      </c>
    </row>
    <row r="804" spans="235:454" x14ac:dyDescent="0.25">
      <c r="IA804">
        <v>802</v>
      </c>
      <c r="IB804">
        <v>3076</v>
      </c>
      <c r="IC804">
        <f t="shared" si="703"/>
        <v>1.2301592782200685</v>
      </c>
      <c r="ID804">
        <f t="shared" si="704"/>
        <v>2759.9730227362634</v>
      </c>
      <c r="IE804">
        <f t="shared" si="686"/>
        <v>99873.050358454304</v>
      </c>
      <c r="IJ804">
        <v>802</v>
      </c>
      <c r="IK804">
        <v>1163.8</v>
      </c>
      <c r="IL804">
        <f t="shared" si="705"/>
        <v>1.1171666240529396</v>
      </c>
      <c r="IM804">
        <f t="shared" si="706"/>
        <v>1405.0127548714152</v>
      </c>
      <c r="IN804">
        <f t="shared" si="687"/>
        <v>58183.593112657436</v>
      </c>
      <c r="LC804">
        <v>802</v>
      </c>
      <c r="LD804">
        <v>36</v>
      </c>
      <c r="LE804">
        <f t="shared" si="707"/>
        <v>0.85852972995144483</v>
      </c>
      <c r="LF804">
        <f t="shared" si="708"/>
        <v>0</v>
      </c>
      <c r="LG804">
        <f t="shared" si="688"/>
        <v>1296</v>
      </c>
      <c r="LP804">
        <f t="shared" si="689"/>
        <v>0</v>
      </c>
      <c r="LY804">
        <f t="shared" si="690"/>
        <v>0</v>
      </c>
      <c r="MH804">
        <f t="shared" si="691"/>
        <v>0</v>
      </c>
      <c r="MQ804">
        <f t="shared" si="692"/>
        <v>0</v>
      </c>
      <c r="MZ804">
        <f t="shared" si="693"/>
        <v>0</v>
      </c>
      <c r="NI804">
        <f t="shared" si="694"/>
        <v>0</v>
      </c>
      <c r="NR804">
        <f t="shared" si="695"/>
        <v>0</v>
      </c>
      <c r="OA804">
        <f t="shared" si="696"/>
        <v>0</v>
      </c>
      <c r="OF804">
        <v>802</v>
      </c>
      <c r="OG804">
        <f>501-(136)</f>
        <v>365</v>
      </c>
      <c r="OH804">
        <f t="shared" si="709"/>
        <v>1.0290824190938672</v>
      </c>
      <c r="OI804">
        <f t="shared" si="710"/>
        <v>348.74410780101618</v>
      </c>
      <c r="OJ804">
        <f t="shared" si="697"/>
        <v>264.25403118498286</v>
      </c>
      <c r="OO804">
        <v>802</v>
      </c>
      <c r="OP804">
        <v>691</v>
      </c>
      <c r="OQ804">
        <f t="shared" si="711"/>
        <v>1.0631144361194873</v>
      </c>
      <c r="OR804">
        <f t="shared" si="712"/>
        <v>756.84170710875753</v>
      </c>
      <c r="OS804">
        <f t="shared" si="698"/>
        <v>4335.1303949954117</v>
      </c>
      <c r="PB804">
        <f t="shared" si="699"/>
        <v>0</v>
      </c>
      <c r="PK804">
        <f t="shared" si="700"/>
        <v>0</v>
      </c>
      <c r="QC804">
        <f t="shared" si="701"/>
        <v>0</v>
      </c>
      <c r="QL804">
        <f t="shared" si="702"/>
        <v>0</v>
      </c>
    </row>
    <row r="805" spans="235:454" x14ac:dyDescent="0.25">
      <c r="IA805">
        <v>803</v>
      </c>
      <c r="IB805">
        <v>3116</v>
      </c>
      <c r="IC805">
        <f t="shared" si="703"/>
        <v>1.2316931426567519</v>
      </c>
      <c r="ID805">
        <f t="shared" si="704"/>
        <v>2778.3664783402251</v>
      </c>
      <c r="IE805">
        <f t="shared" si="686"/>
        <v>113996.39494838171</v>
      </c>
      <c r="IJ805">
        <v>803</v>
      </c>
      <c r="IK805">
        <v>1193.8</v>
      </c>
      <c r="IL805">
        <f t="shared" si="705"/>
        <v>1.1185595998934046</v>
      </c>
      <c r="IM805">
        <f t="shared" si="706"/>
        <v>1421.7167338321537</v>
      </c>
      <c r="IN805">
        <f t="shared" si="687"/>
        <v>51946.037560716839</v>
      </c>
      <c r="LC805">
        <v>803</v>
      </c>
      <c r="LD805">
        <v>4</v>
      </c>
      <c r="LE805">
        <f t="shared" si="707"/>
        <v>0.85960021589901525</v>
      </c>
      <c r="LF805">
        <f t="shared" si="708"/>
        <v>0</v>
      </c>
      <c r="LG805">
        <f t="shared" si="688"/>
        <v>16</v>
      </c>
      <c r="LP805">
        <f t="shared" si="689"/>
        <v>0</v>
      </c>
      <c r="LY805">
        <f t="shared" si="690"/>
        <v>0</v>
      </c>
      <c r="MH805">
        <f t="shared" si="691"/>
        <v>0</v>
      </c>
      <c r="MQ805">
        <f t="shared" si="692"/>
        <v>0</v>
      </c>
      <c r="MZ805">
        <f t="shared" si="693"/>
        <v>0</v>
      </c>
      <c r="NI805">
        <f t="shared" si="694"/>
        <v>0</v>
      </c>
      <c r="NR805">
        <f t="shared" si="695"/>
        <v>0</v>
      </c>
      <c r="OA805">
        <f t="shared" si="696"/>
        <v>0</v>
      </c>
      <c r="OF805">
        <v>803</v>
      </c>
      <c r="OG805">
        <f>518-(136)</f>
        <v>382</v>
      </c>
      <c r="OH805">
        <f t="shared" si="709"/>
        <v>1.0303655642548322</v>
      </c>
      <c r="OI805">
        <f t="shared" si="710"/>
        <v>364.1310435609189</v>
      </c>
      <c r="OJ805">
        <f t="shared" si="697"/>
        <v>319.299604221778</v>
      </c>
      <c r="OO805">
        <v>803</v>
      </c>
      <c r="OP805">
        <v>691</v>
      </c>
      <c r="OQ805">
        <f t="shared" si="711"/>
        <v>1.0644400152168931</v>
      </c>
      <c r="OR805">
        <f t="shared" si="712"/>
        <v>772.73749274310876</v>
      </c>
      <c r="OS805">
        <f t="shared" si="698"/>
        <v>6681.0177199297568</v>
      </c>
      <c r="PB805">
        <f t="shared" si="699"/>
        <v>0</v>
      </c>
      <c r="PK805">
        <f t="shared" si="700"/>
        <v>0</v>
      </c>
      <c r="QC805">
        <f t="shared" si="701"/>
        <v>0</v>
      </c>
      <c r="QL805">
        <f t="shared" si="702"/>
        <v>0</v>
      </c>
    </row>
    <row r="806" spans="235:454" x14ac:dyDescent="0.25">
      <c r="IA806">
        <v>804</v>
      </c>
      <c r="IB806">
        <v>3116</v>
      </c>
      <c r="IC806">
        <f t="shared" si="703"/>
        <v>1.2332270070934352</v>
      </c>
      <c r="ID806">
        <f t="shared" si="704"/>
        <v>2796.7599339441863</v>
      </c>
      <c r="IE806">
        <f t="shared" si="686"/>
        <v>101914.21977532031</v>
      </c>
      <c r="IJ806">
        <v>804</v>
      </c>
      <c r="IK806">
        <v>1213.8</v>
      </c>
      <c r="IL806">
        <f t="shared" si="705"/>
        <v>1.1199525757338695</v>
      </c>
      <c r="IM806">
        <f t="shared" si="706"/>
        <v>1438.4207127928923</v>
      </c>
      <c r="IN806">
        <f t="shared" si="687"/>
        <v>50454.464615587051</v>
      </c>
      <c r="LC806">
        <v>804</v>
      </c>
      <c r="LD806">
        <v>36</v>
      </c>
      <c r="LE806">
        <f t="shared" si="707"/>
        <v>0.86067070184658556</v>
      </c>
      <c r="LF806">
        <f t="shared" si="708"/>
        <v>0</v>
      </c>
      <c r="LG806">
        <f t="shared" si="688"/>
        <v>1296</v>
      </c>
      <c r="LP806">
        <f t="shared" si="689"/>
        <v>0</v>
      </c>
      <c r="LY806">
        <f t="shared" si="690"/>
        <v>0</v>
      </c>
      <c r="MH806">
        <f t="shared" si="691"/>
        <v>0</v>
      </c>
      <c r="MQ806">
        <f t="shared" si="692"/>
        <v>0</v>
      </c>
      <c r="MZ806">
        <f t="shared" si="693"/>
        <v>0</v>
      </c>
      <c r="NI806">
        <f t="shared" si="694"/>
        <v>0</v>
      </c>
      <c r="NR806">
        <f t="shared" si="695"/>
        <v>0</v>
      </c>
      <c r="OA806">
        <f t="shared" si="696"/>
        <v>0</v>
      </c>
      <c r="OF806">
        <v>804</v>
      </c>
      <c r="OG806">
        <f>521-(136)</f>
        <v>385</v>
      </c>
      <c r="OH806">
        <f t="shared" si="709"/>
        <v>1.0316487094157971</v>
      </c>
      <c r="OI806">
        <f t="shared" si="710"/>
        <v>379.51797932082155</v>
      </c>
      <c r="OJ806">
        <f t="shared" si="697"/>
        <v>30.052550726940122</v>
      </c>
      <c r="OO806">
        <v>804</v>
      </c>
      <c r="OP806">
        <v>701</v>
      </c>
      <c r="OQ806">
        <f t="shared" si="711"/>
        <v>1.065765594314299</v>
      </c>
      <c r="OR806">
        <f t="shared" si="712"/>
        <v>788.6332783774601</v>
      </c>
      <c r="OS806">
        <f t="shared" si="698"/>
        <v>7679.5914791814157</v>
      </c>
      <c r="PB806">
        <f t="shared" si="699"/>
        <v>0</v>
      </c>
      <c r="PK806">
        <f t="shared" si="700"/>
        <v>0</v>
      </c>
      <c r="QC806">
        <f t="shared" si="701"/>
        <v>0</v>
      </c>
      <c r="QL806">
        <f t="shared" si="702"/>
        <v>0</v>
      </c>
    </row>
    <row r="807" spans="235:454" x14ac:dyDescent="0.25">
      <c r="IA807">
        <v>805</v>
      </c>
      <c r="IB807">
        <v>3116</v>
      </c>
      <c r="IC807">
        <f t="shared" si="703"/>
        <v>1.2347608715301188</v>
      </c>
      <c r="ID807">
        <f t="shared" si="704"/>
        <v>2815.153389548148</v>
      </c>
      <c r="IE807">
        <f t="shared" si="686"/>
        <v>90508.683020368408</v>
      </c>
      <c r="IJ807">
        <v>805</v>
      </c>
      <c r="IK807">
        <v>1243.8</v>
      </c>
      <c r="IL807">
        <f t="shared" si="705"/>
        <v>1.1213455515743347</v>
      </c>
      <c r="IM807">
        <f t="shared" si="706"/>
        <v>1455.1246917536309</v>
      </c>
      <c r="IN807">
        <f t="shared" si="687"/>
        <v>44658.125344767155</v>
      </c>
      <c r="LC807">
        <v>805</v>
      </c>
      <c r="LD807">
        <v>21</v>
      </c>
      <c r="LE807">
        <f t="shared" si="707"/>
        <v>0.86174118779415598</v>
      </c>
      <c r="LF807">
        <f t="shared" si="708"/>
        <v>0</v>
      </c>
      <c r="LG807">
        <f t="shared" si="688"/>
        <v>441</v>
      </c>
      <c r="LP807">
        <f t="shared" si="689"/>
        <v>0</v>
      </c>
      <c r="LY807">
        <f t="shared" si="690"/>
        <v>0</v>
      </c>
      <c r="MH807">
        <f t="shared" si="691"/>
        <v>0</v>
      </c>
      <c r="MQ807">
        <f t="shared" si="692"/>
        <v>0</v>
      </c>
      <c r="MZ807">
        <f t="shared" si="693"/>
        <v>0</v>
      </c>
      <c r="NI807">
        <f t="shared" si="694"/>
        <v>0</v>
      </c>
      <c r="NR807">
        <f t="shared" si="695"/>
        <v>0</v>
      </c>
      <c r="OA807">
        <f t="shared" si="696"/>
        <v>0</v>
      </c>
      <c r="OF807">
        <v>805</v>
      </c>
      <c r="OG807">
        <f>588-(136)</f>
        <v>452</v>
      </c>
      <c r="OH807">
        <f t="shared" si="709"/>
        <v>1.0329318545767621</v>
      </c>
      <c r="OI807">
        <f t="shared" si="710"/>
        <v>394.90491508072427</v>
      </c>
      <c r="OJ807">
        <f t="shared" si="697"/>
        <v>3259.8487219393073</v>
      </c>
      <c r="OO807">
        <v>805</v>
      </c>
      <c r="OP807">
        <v>715</v>
      </c>
      <c r="OQ807">
        <f t="shared" si="711"/>
        <v>1.0670911734117048</v>
      </c>
      <c r="OR807">
        <f t="shared" si="712"/>
        <v>804.52906401181133</v>
      </c>
      <c r="OS807">
        <f t="shared" si="698"/>
        <v>8015.4533028310107</v>
      </c>
      <c r="PB807">
        <f t="shared" si="699"/>
        <v>0</v>
      </c>
      <c r="PK807">
        <f t="shared" si="700"/>
        <v>0</v>
      </c>
      <c r="QC807">
        <f t="shared" si="701"/>
        <v>0</v>
      </c>
      <c r="QL807">
        <f t="shared" si="702"/>
        <v>0</v>
      </c>
    </row>
    <row r="808" spans="235:454" x14ac:dyDescent="0.25">
      <c r="IA808">
        <v>806</v>
      </c>
      <c r="IB808">
        <v>3116</v>
      </c>
      <c r="IC808">
        <f t="shared" si="703"/>
        <v>1.2362947359668022</v>
      </c>
      <c r="ID808">
        <f t="shared" si="704"/>
        <v>2833.5468451521097</v>
      </c>
      <c r="IE808">
        <f t="shared" si="686"/>
        <v>79779.784683526319</v>
      </c>
      <c r="IJ808">
        <v>806</v>
      </c>
      <c r="IK808">
        <v>1213.8</v>
      </c>
      <c r="IL808">
        <f t="shared" si="705"/>
        <v>1.1227385274147996</v>
      </c>
      <c r="IM808">
        <f t="shared" si="706"/>
        <v>1471.8286707143695</v>
      </c>
      <c r="IN808">
        <f t="shared" si="687"/>
        <v>66578.794910624565</v>
      </c>
      <c r="LC808">
        <v>806</v>
      </c>
      <c r="LD808">
        <v>56</v>
      </c>
      <c r="LE808">
        <f t="shared" si="707"/>
        <v>0.8628116737417264</v>
      </c>
      <c r="LF808">
        <f t="shared" si="708"/>
        <v>0</v>
      </c>
      <c r="LG808">
        <f t="shared" si="688"/>
        <v>3136</v>
      </c>
      <c r="LP808">
        <f t="shared" si="689"/>
        <v>0</v>
      </c>
      <c r="LY808">
        <f t="shared" si="690"/>
        <v>0</v>
      </c>
      <c r="MH808">
        <f t="shared" si="691"/>
        <v>0</v>
      </c>
      <c r="MQ808">
        <f t="shared" si="692"/>
        <v>0</v>
      </c>
      <c r="MZ808">
        <f t="shared" si="693"/>
        <v>0</v>
      </c>
      <c r="NI808">
        <f t="shared" si="694"/>
        <v>0</v>
      </c>
      <c r="NR808">
        <f t="shared" si="695"/>
        <v>0</v>
      </c>
      <c r="OA808">
        <f t="shared" si="696"/>
        <v>0</v>
      </c>
      <c r="OF808">
        <v>806</v>
      </c>
      <c r="OG808">
        <f>544-(136)</f>
        <v>408</v>
      </c>
      <c r="OH808">
        <f t="shared" si="709"/>
        <v>1.034214999737727</v>
      </c>
      <c r="OI808">
        <f t="shared" si="710"/>
        <v>410.29185084062692</v>
      </c>
      <c r="OJ808">
        <f t="shared" si="697"/>
        <v>5.252580275682325</v>
      </c>
      <c r="OO808">
        <v>806</v>
      </c>
      <c r="OP808">
        <v>725</v>
      </c>
      <c r="OQ808">
        <f t="shared" si="711"/>
        <v>1.0684167525091106</v>
      </c>
      <c r="OR808">
        <f t="shared" si="712"/>
        <v>820.42484964616256</v>
      </c>
      <c r="OS808">
        <f t="shared" si="698"/>
        <v>9105.9019299927295</v>
      </c>
      <c r="PB808">
        <f t="shared" si="699"/>
        <v>0</v>
      </c>
      <c r="PK808">
        <f t="shared" si="700"/>
        <v>0</v>
      </c>
      <c r="QC808">
        <f t="shared" si="701"/>
        <v>0</v>
      </c>
      <c r="QL808">
        <f t="shared" si="702"/>
        <v>0</v>
      </c>
    </row>
    <row r="809" spans="235:454" x14ac:dyDescent="0.25">
      <c r="IA809">
        <v>807</v>
      </c>
      <c r="IB809">
        <v>3146</v>
      </c>
      <c r="IC809">
        <f t="shared" si="703"/>
        <v>1.2378286004034855</v>
      </c>
      <c r="ID809">
        <f t="shared" si="704"/>
        <v>2851.9403007560713</v>
      </c>
      <c r="IE809">
        <f t="shared" si="686"/>
        <v>86471.106719429779</v>
      </c>
      <c r="IJ809">
        <v>807</v>
      </c>
      <c r="IK809">
        <v>1213.8</v>
      </c>
      <c r="IL809">
        <f t="shared" si="705"/>
        <v>1.1241315032552646</v>
      </c>
      <c r="IM809">
        <f t="shared" si="706"/>
        <v>1488.5326496751081</v>
      </c>
      <c r="IN809">
        <f t="shared" si="687"/>
        <v>75478.028797505714</v>
      </c>
      <c r="LC809">
        <v>807</v>
      </c>
      <c r="LD809">
        <v>21</v>
      </c>
      <c r="LE809">
        <f t="shared" si="707"/>
        <v>0.86388215968929671</v>
      </c>
      <c r="LF809">
        <f t="shared" si="708"/>
        <v>0</v>
      </c>
      <c r="LG809">
        <f t="shared" si="688"/>
        <v>441</v>
      </c>
      <c r="LP809">
        <f t="shared" si="689"/>
        <v>0</v>
      </c>
      <c r="LY809">
        <f t="shared" si="690"/>
        <v>0</v>
      </c>
      <c r="MH809">
        <f t="shared" si="691"/>
        <v>0</v>
      </c>
      <c r="MQ809">
        <f t="shared" si="692"/>
        <v>0</v>
      </c>
      <c r="MZ809">
        <f t="shared" si="693"/>
        <v>0</v>
      </c>
      <c r="NI809">
        <f t="shared" si="694"/>
        <v>0</v>
      </c>
      <c r="NR809">
        <f t="shared" si="695"/>
        <v>0</v>
      </c>
      <c r="OA809">
        <f t="shared" si="696"/>
        <v>0</v>
      </c>
      <c r="OF809">
        <v>807</v>
      </c>
      <c r="OG809">
        <f>571-(136)</f>
        <v>435</v>
      </c>
      <c r="OH809">
        <f t="shared" si="709"/>
        <v>1.035498144898692</v>
      </c>
      <c r="OI809">
        <f t="shared" si="710"/>
        <v>425.67878660052963</v>
      </c>
      <c r="OJ809">
        <f t="shared" si="697"/>
        <v>86.885019238465901</v>
      </c>
      <c r="OO809">
        <v>807</v>
      </c>
      <c r="OP809">
        <v>741</v>
      </c>
      <c r="OQ809">
        <f t="shared" si="711"/>
        <v>1.0697423316065164</v>
      </c>
      <c r="OR809">
        <f t="shared" si="712"/>
        <v>836.32063528051378</v>
      </c>
      <c r="OS809">
        <f t="shared" si="698"/>
        <v>9086.0235102807292</v>
      </c>
      <c r="PB809">
        <f t="shared" si="699"/>
        <v>0</v>
      </c>
      <c r="PK809">
        <f t="shared" si="700"/>
        <v>0</v>
      </c>
      <c r="QC809">
        <f t="shared" si="701"/>
        <v>0</v>
      </c>
      <c r="QL809">
        <f t="shared" si="702"/>
        <v>0</v>
      </c>
    </row>
    <row r="810" spans="235:454" x14ac:dyDescent="0.25">
      <c r="IA810">
        <v>808</v>
      </c>
      <c r="IB810">
        <v>3146</v>
      </c>
      <c r="IC810">
        <f t="shared" si="703"/>
        <v>1.2393624648401689</v>
      </c>
      <c r="ID810">
        <f t="shared" si="704"/>
        <v>2870.333756360033</v>
      </c>
      <c r="IE810">
        <f t="shared" si="686"/>
        <v>75991.877882569635</v>
      </c>
      <c r="IJ810">
        <v>808</v>
      </c>
      <c r="IK810">
        <v>1213.8</v>
      </c>
      <c r="IL810">
        <f t="shared" si="705"/>
        <v>1.1255244790957297</v>
      </c>
      <c r="IM810">
        <f t="shared" si="706"/>
        <v>1505.2366286358467</v>
      </c>
      <c r="IN810">
        <f t="shared" si="687"/>
        <v>84935.308510628471</v>
      </c>
      <c r="LC810">
        <v>808</v>
      </c>
      <c r="LD810">
        <v>24</v>
      </c>
      <c r="LE810">
        <f t="shared" si="707"/>
        <v>0.86495264563686713</v>
      </c>
      <c r="LF810">
        <f t="shared" si="708"/>
        <v>0</v>
      </c>
      <c r="LG810">
        <f t="shared" si="688"/>
        <v>576</v>
      </c>
      <c r="LP810">
        <f t="shared" si="689"/>
        <v>0</v>
      </c>
      <c r="LY810">
        <f t="shared" si="690"/>
        <v>0</v>
      </c>
      <c r="MH810">
        <f t="shared" si="691"/>
        <v>0</v>
      </c>
      <c r="MQ810">
        <f t="shared" si="692"/>
        <v>0</v>
      </c>
      <c r="MZ810">
        <f t="shared" si="693"/>
        <v>0</v>
      </c>
      <c r="NI810">
        <f t="shared" si="694"/>
        <v>0</v>
      </c>
      <c r="NR810">
        <f t="shared" si="695"/>
        <v>0</v>
      </c>
      <c r="OA810">
        <f t="shared" si="696"/>
        <v>0</v>
      </c>
      <c r="OF810">
        <v>808</v>
      </c>
      <c r="OG810">
        <f>581-(136)</f>
        <v>445</v>
      </c>
      <c r="OH810">
        <f t="shared" si="709"/>
        <v>1.0367812900596569</v>
      </c>
      <c r="OI810">
        <f t="shared" si="710"/>
        <v>441.06572236043229</v>
      </c>
      <c r="OJ810">
        <f t="shared" si="697"/>
        <v>15.478540545202476</v>
      </c>
      <c r="OO810">
        <v>808</v>
      </c>
      <c r="OP810">
        <v>758</v>
      </c>
      <c r="OQ810">
        <f t="shared" si="711"/>
        <v>1.0710679107039225</v>
      </c>
      <c r="OR810">
        <f t="shared" si="712"/>
        <v>852.21642091486501</v>
      </c>
      <c r="OS810">
        <f t="shared" si="698"/>
        <v>8876.7339700070133</v>
      </c>
      <c r="PB810">
        <f t="shared" si="699"/>
        <v>0</v>
      </c>
      <c r="PK810">
        <f t="shared" si="700"/>
        <v>0</v>
      </c>
      <c r="QC810">
        <f t="shared" si="701"/>
        <v>0</v>
      </c>
      <c r="QL810">
        <f t="shared" si="702"/>
        <v>0</v>
      </c>
    </row>
    <row r="811" spans="235:454" x14ac:dyDescent="0.25">
      <c r="IA811">
        <v>809</v>
      </c>
      <c r="IB811">
        <v>3266</v>
      </c>
      <c r="IC811">
        <f t="shared" si="703"/>
        <v>1.2408963292768522</v>
      </c>
      <c r="ID811">
        <f t="shared" si="704"/>
        <v>2888.7272119639943</v>
      </c>
      <c r="IE811">
        <f t="shared" si="686"/>
        <v>142334.75659246094</v>
      </c>
      <c r="IJ811">
        <v>809</v>
      </c>
      <c r="IK811">
        <v>1273.8</v>
      </c>
      <c r="IL811">
        <f t="shared" si="705"/>
        <v>1.1269174549361947</v>
      </c>
      <c r="IM811">
        <f t="shared" si="706"/>
        <v>1521.9406075965853</v>
      </c>
      <c r="IN811">
        <f t="shared" si="687"/>
        <v>61573.761138402559</v>
      </c>
      <c r="LC811">
        <v>809</v>
      </c>
      <c r="LD811">
        <v>28</v>
      </c>
      <c r="LE811">
        <f t="shared" si="707"/>
        <v>0.86602313158443756</v>
      </c>
      <c r="LF811">
        <f t="shared" si="708"/>
        <v>0</v>
      </c>
      <c r="LG811">
        <f t="shared" si="688"/>
        <v>784</v>
      </c>
      <c r="LP811">
        <f t="shared" si="689"/>
        <v>0</v>
      </c>
      <c r="LY811">
        <f t="shared" si="690"/>
        <v>0</v>
      </c>
      <c r="MH811">
        <f t="shared" si="691"/>
        <v>0</v>
      </c>
      <c r="MQ811">
        <f t="shared" si="692"/>
        <v>0</v>
      </c>
      <c r="MZ811">
        <f t="shared" si="693"/>
        <v>0</v>
      </c>
      <c r="NI811">
        <f t="shared" si="694"/>
        <v>0</v>
      </c>
      <c r="NR811">
        <f t="shared" si="695"/>
        <v>0</v>
      </c>
      <c r="OA811">
        <f t="shared" si="696"/>
        <v>0</v>
      </c>
      <c r="OF811">
        <v>809</v>
      </c>
      <c r="OG811">
        <f>588-(136)</f>
        <v>452</v>
      </c>
      <c r="OH811">
        <f t="shared" si="709"/>
        <v>1.0380644352206216</v>
      </c>
      <c r="OI811">
        <f t="shared" si="710"/>
        <v>456.45265812033495</v>
      </c>
      <c r="OJ811">
        <f t="shared" si="697"/>
        <v>19.826164336584725</v>
      </c>
      <c r="OO811">
        <v>809</v>
      </c>
      <c r="OP811">
        <v>772</v>
      </c>
      <c r="OQ811">
        <f t="shared" si="711"/>
        <v>1.0723934898013283</v>
      </c>
      <c r="OR811">
        <f t="shared" si="712"/>
        <v>868.11220654921624</v>
      </c>
      <c r="OS811">
        <f t="shared" si="698"/>
        <v>9237.5562477592048</v>
      </c>
      <c r="PB811">
        <f t="shared" si="699"/>
        <v>0</v>
      </c>
      <c r="PK811">
        <f t="shared" si="700"/>
        <v>0</v>
      </c>
      <c r="QC811">
        <f t="shared" si="701"/>
        <v>0</v>
      </c>
      <c r="QL811">
        <f t="shared" si="702"/>
        <v>0</v>
      </c>
    </row>
    <row r="812" spans="235:454" x14ac:dyDescent="0.25">
      <c r="IA812">
        <v>810</v>
      </c>
      <c r="IB812">
        <v>3266</v>
      </c>
      <c r="IC812">
        <f t="shared" si="703"/>
        <v>1.2424301937135356</v>
      </c>
      <c r="ID812">
        <f t="shared" si="704"/>
        <v>2907.1206675679559</v>
      </c>
      <c r="IE812">
        <f t="shared" si="686"/>
        <v>128794.37524686959</v>
      </c>
      <c r="IJ812">
        <v>810</v>
      </c>
      <c r="IK812">
        <v>1273.8</v>
      </c>
      <c r="IL812">
        <f t="shared" si="705"/>
        <v>1.1283104307766596</v>
      </c>
      <c r="IM812">
        <f t="shared" si="706"/>
        <v>1538.6445865573239</v>
      </c>
      <c r="IN812">
        <f t="shared" si="687"/>
        <v>70142.655028719862</v>
      </c>
      <c r="LC812">
        <v>810</v>
      </c>
      <c r="LD812">
        <v>13</v>
      </c>
      <c r="LE812">
        <f t="shared" si="707"/>
        <v>0.86709361753200787</v>
      </c>
      <c r="LF812">
        <f t="shared" si="708"/>
        <v>0</v>
      </c>
      <c r="LG812">
        <f t="shared" si="688"/>
        <v>169</v>
      </c>
      <c r="LP812">
        <f t="shared" si="689"/>
        <v>0</v>
      </c>
      <c r="LY812">
        <f t="shared" si="690"/>
        <v>0</v>
      </c>
      <c r="MH812">
        <f t="shared" si="691"/>
        <v>0</v>
      </c>
      <c r="MQ812">
        <f t="shared" si="692"/>
        <v>0</v>
      </c>
      <c r="MZ812">
        <f t="shared" si="693"/>
        <v>0</v>
      </c>
      <c r="NI812">
        <f t="shared" si="694"/>
        <v>0</v>
      </c>
      <c r="NR812">
        <f t="shared" si="695"/>
        <v>0</v>
      </c>
      <c r="OA812">
        <f t="shared" si="696"/>
        <v>0</v>
      </c>
      <c r="OF812">
        <v>810</v>
      </c>
      <c r="OG812">
        <f>611-(136)</f>
        <v>475</v>
      </c>
      <c r="OH812">
        <f t="shared" si="709"/>
        <v>1.0393475803815866</v>
      </c>
      <c r="OI812">
        <f t="shared" si="710"/>
        <v>471.83959388023766</v>
      </c>
      <c r="OJ812">
        <f t="shared" si="697"/>
        <v>9.9881668418312639</v>
      </c>
      <c r="OO812">
        <v>810</v>
      </c>
      <c r="OP812">
        <v>788</v>
      </c>
      <c r="OQ812">
        <f t="shared" si="711"/>
        <v>1.0737190688987341</v>
      </c>
      <c r="OR812">
        <f t="shared" si="712"/>
        <v>884.00799218356747</v>
      </c>
      <c r="OS812">
        <f t="shared" si="698"/>
        <v>9217.5345631199525</v>
      </c>
      <c r="PB812">
        <f t="shared" si="699"/>
        <v>0</v>
      </c>
      <c r="PK812">
        <f t="shared" si="700"/>
        <v>0</v>
      </c>
      <c r="QC812">
        <f t="shared" si="701"/>
        <v>0</v>
      </c>
      <c r="QL812">
        <f t="shared" si="702"/>
        <v>0</v>
      </c>
    </row>
    <row r="813" spans="235:454" x14ac:dyDescent="0.25">
      <c r="IA813">
        <v>811</v>
      </c>
      <c r="IB813">
        <v>3266</v>
      </c>
      <c r="IC813">
        <f t="shared" si="703"/>
        <v>1.2439640581502189</v>
      </c>
      <c r="ID813">
        <f t="shared" si="704"/>
        <v>2925.5141231719176</v>
      </c>
      <c r="IE813">
        <f t="shared" si="686"/>
        <v>115930.63231938808</v>
      </c>
      <c r="IJ813">
        <v>811</v>
      </c>
      <c r="IK813">
        <v>1273.8</v>
      </c>
      <c r="IL813">
        <f t="shared" si="705"/>
        <v>1.1297034066171248</v>
      </c>
      <c r="IM813">
        <f t="shared" si="706"/>
        <v>1555.3485655180625</v>
      </c>
      <c r="IN813">
        <f t="shared" si="687"/>
        <v>79269.594745278766</v>
      </c>
      <c r="LC813">
        <v>811</v>
      </c>
      <c r="LD813">
        <v>24</v>
      </c>
      <c r="LE813">
        <f t="shared" si="707"/>
        <v>0.86816410347957829</v>
      </c>
      <c r="LF813">
        <f t="shared" si="708"/>
        <v>0</v>
      </c>
      <c r="LG813">
        <f t="shared" si="688"/>
        <v>576</v>
      </c>
      <c r="LP813">
        <f t="shared" si="689"/>
        <v>0</v>
      </c>
      <c r="LY813">
        <f t="shared" si="690"/>
        <v>0</v>
      </c>
      <c r="MH813">
        <f t="shared" si="691"/>
        <v>0</v>
      </c>
      <c r="MQ813">
        <f t="shared" si="692"/>
        <v>0</v>
      </c>
      <c r="MZ813">
        <f t="shared" si="693"/>
        <v>0</v>
      </c>
      <c r="NI813">
        <f t="shared" si="694"/>
        <v>0</v>
      </c>
      <c r="NR813">
        <f t="shared" si="695"/>
        <v>0</v>
      </c>
      <c r="OA813">
        <f t="shared" si="696"/>
        <v>0</v>
      </c>
      <c r="OF813">
        <v>811</v>
      </c>
      <c r="OG813">
        <f>638-(136)</f>
        <v>502</v>
      </c>
      <c r="OH813">
        <f t="shared" si="709"/>
        <v>1.0406307255425515</v>
      </c>
      <c r="OI813">
        <f t="shared" si="710"/>
        <v>487.22652964014031</v>
      </c>
      <c r="OJ813">
        <f t="shared" si="697"/>
        <v>218.2554264736527</v>
      </c>
      <c r="OO813">
        <v>811</v>
      </c>
      <c r="OP813">
        <v>802</v>
      </c>
      <c r="OQ813">
        <f t="shared" si="711"/>
        <v>1.07504464799614</v>
      </c>
      <c r="OR813">
        <f t="shared" si="712"/>
        <v>899.90377781791869</v>
      </c>
      <c r="OS813">
        <f t="shared" si="698"/>
        <v>9585.1497110203891</v>
      </c>
      <c r="PB813">
        <f t="shared" si="699"/>
        <v>0</v>
      </c>
      <c r="PK813">
        <f t="shared" si="700"/>
        <v>0</v>
      </c>
      <c r="QC813">
        <f t="shared" si="701"/>
        <v>0</v>
      </c>
      <c r="QL813">
        <f t="shared" si="702"/>
        <v>0</v>
      </c>
    </row>
    <row r="814" spans="235:454" x14ac:dyDescent="0.25">
      <c r="IA814">
        <v>812</v>
      </c>
      <c r="IB814">
        <v>3396</v>
      </c>
      <c r="IC814">
        <f t="shared" si="703"/>
        <v>1.2454979225869023</v>
      </c>
      <c r="ID814">
        <f t="shared" si="704"/>
        <v>2943.9075787758793</v>
      </c>
      <c r="IE814">
        <f t="shared" si="686"/>
        <v>204387.55732828777</v>
      </c>
      <c r="IJ814">
        <v>812</v>
      </c>
      <c r="IK814">
        <v>1283.8</v>
      </c>
      <c r="IL814">
        <f t="shared" si="705"/>
        <v>1.1310963824575897</v>
      </c>
      <c r="IM814">
        <f t="shared" si="706"/>
        <v>1572.0525444788011</v>
      </c>
      <c r="IN814">
        <f t="shared" si="687"/>
        <v>83089.529398503233</v>
      </c>
      <c r="LC814">
        <v>812</v>
      </c>
      <c r="LD814">
        <v>21</v>
      </c>
      <c r="LE814">
        <f t="shared" si="707"/>
        <v>0.8692345894271486</v>
      </c>
      <c r="LF814">
        <f t="shared" si="708"/>
        <v>0</v>
      </c>
      <c r="LG814">
        <f t="shared" si="688"/>
        <v>441</v>
      </c>
      <c r="LP814">
        <f t="shared" si="689"/>
        <v>0</v>
      </c>
      <c r="LY814">
        <f t="shared" si="690"/>
        <v>0</v>
      </c>
      <c r="MH814">
        <f t="shared" si="691"/>
        <v>0</v>
      </c>
      <c r="MQ814">
        <f t="shared" si="692"/>
        <v>0</v>
      </c>
      <c r="MZ814">
        <f t="shared" si="693"/>
        <v>0</v>
      </c>
      <c r="NI814">
        <f t="shared" si="694"/>
        <v>0</v>
      </c>
      <c r="NR814">
        <f t="shared" si="695"/>
        <v>0</v>
      </c>
      <c r="OA814">
        <f t="shared" si="696"/>
        <v>0</v>
      </c>
      <c r="OF814">
        <v>812</v>
      </c>
      <c r="OG814">
        <f>628-(136)</f>
        <v>492</v>
      </c>
      <c r="OH814">
        <f t="shared" si="709"/>
        <v>1.0419138707035165</v>
      </c>
      <c r="OI814">
        <f t="shared" si="710"/>
        <v>502.61346540004303</v>
      </c>
      <c r="OJ814">
        <f t="shared" si="697"/>
        <v>112.64564779791047</v>
      </c>
      <c r="OO814">
        <v>812</v>
      </c>
      <c r="OP814">
        <v>812</v>
      </c>
      <c r="OQ814">
        <f t="shared" si="711"/>
        <v>1.0763702270935458</v>
      </c>
      <c r="OR814">
        <f t="shared" si="712"/>
        <v>915.79956345226992</v>
      </c>
      <c r="OS814">
        <f t="shared" si="698"/>
        <v>10774.34937288181</v>
      </c>
      <c r="PB814">
        <f t="shared" si="699"/>
        <v>0</v>
      </c>
      <c r="PK814">
        <f t="shared" si="700"/>
        <v>0</v>
      </c>
      <c r="QC814">
        <f t="shared" si="701"/>
        <v>0</v>
      </c>
      <c r="QL814">
        <f t="shared" si="702"/>
        <v>0</v>
      </c>
    </row>
    <row r="815" spans="235:454" x14ac:dyDescent="0.25">
      <c r="IA815">
        <v>813</v>
      </c>
      <c r="IB815">
        <v>3426</v>
      </c>
      <c r="IC815">
        <f t="shared" si="703"/>
        <v>1.2470317870235859</v>
      </c>
      <c r="ID815">
        <f t="shared" si="704"/>
        <v>2962.301034379841</v>
      </c>
      <c r="IE815">
        <f t="shared" si="686"/>
        <v>215016.73071720541</v>
      </c>
      <c r="IJ815">
        <v>813</v>
      </c>
      <c r="IK815">
        <v>1353.8</v>
      </c>
      <c r="IL815">
        <f t="shared" si="705"/>
        <v>1.1324893582980546</v>
      </c>
      <c r="IM815">
        <f t="shared" si="706"/>
        <v>1588.7565234395395</v>
      </c>
      <c r="IN815">
        <f t="shared" si="687"/>
        <v>55204.567906794888</v>
      </c>
      <c r="LC815">
        <v>813</v>
      </c>
      <c r="LD815">
        <v>73</v>
      </c>
      <c r="LE815">
        <f t="shared" si="707"/>
        <v>0.87030507537471902</v>
      </c>
      <c r="LF815">
        <f t="shared" si="708"/>
        <v>0</v>
      </c>
      <c r="LG815">
        <f t="shared" si="688"/>
        <v>5329</v>
      </c>
      <c r="LP815">
        <f t="shared" si="689"/>
        <v>0</v>
      </c>
      <c r="LY815">
        <f t="shared" si="690"/>
        <v>0</v>
      </c>
      <c r="MH815">
        <f t="shared" si="691"/>
        <v>0</v>
      </c>
      <c r="MQ815">
        <f t="shared" si="692"/>
        <v>0</v>
      </c>
      <c r="MZ815">
        <f t="shared" si="693"/>
        <v>0</v>
      </c>
      <c r="NI815">
        <f t="shared" si="694"/>
        <v>0</v>
      </c>
      <c r="NR815">
        <f t="shared" si="695"/>
        <v>0</v>
      </c>
      <c r="OA815">
        <f t="shared" si="696"/>
        <v>0</v>
      </c>
      <c r="OF815">
        <v>813</v>
      </c>
      <c r="OG815">
        <f>711-(136)</f>
        <v>575</v>
      </c>
      <c r="OH815">
        <f t="shared" si="709"/>
        <v>1.0431970158644814</v>
      </c>
      <c r="OI815">
        <f t="shared" si="710"/>
        <v>518.00040115994568</v>
      </c>
      <c r="OJ815">
        <f t="shared" si="697"/>
        <v>3248.9542679271217</v>
      </c>
      <c r="OO815">
        <v>813</v>
      </c>
      <c r="OP815">
        <v>818</v>
      </c>
      <c r="OQ815">
        <f t="shared" si="711"/>
        <v>1.0776958061909516</v>
      </c>
      <c r="OR815">
        <f t="shared" si="712"/>
        <v>931.69534908662115</v>
      </c>
      <c r="OS815">
        <f t="shared" si="698"/>
        <v>12926.632403928645</v>
      </c>
      <c r="PB815">
        <f t="shared" si="699"/>
        <v>0</v>
      </c>
      <c r="PK815">
        <f t="shared" si="700"/>
        <v>0</v>
      </c>
      <c r="QC815">
        <f t="shared" si="701"/>
        <v>0</v>
      </c>
      <c r="QL815">
        <f t="shared" si="702"/>
        <v>0</v>
      </c>
    </row>
    <row r="816" spans="235:454" x14ac:dyDescent="0.25">
      <c r="IA816">
        <v>814</v>
      </c>
      <c r="IB816">
        <v>3496</v>
      </c>
      <c r="IC816">
        <f t="shared" si="703"/>
        <v>1.2485656514602692</v>
      </c>
      <c r="ID816">
        <f t="shared" si="704"/>
        <v>2980.6944899838022</v>
      </c>
      <c r="IE816">
        <f t="shared" si="686"/>
        <v>265539.76865305373</v>
      </c>
      <c r="IJ816">
        <v>814</v>
      </c>
      <c r="IK816">
        <v>1343.8</v>
      </c>
      <c r="IL816">
        <f t="shared" si="705"/>
        <v>1.1338823341385198</v>
      </c>
      <c r="IM816">
        <f t="shared" si="706"/>
        <v>1605.4605024002781</v>
      </c>
      <c r="IN816">
        <f t="shared" si="687"/>
        <v>68466.218516365945</v>
      </c>
      <c r="LC816">
        <v>814</v>
      </c>
      <c r="LD816">
        <v>100</v>
      </c>
      <c r="LE816">
        <f t="shared" si="707"/>
        <v>0.87137556132228944</v>
      </c>
      <c r="LF816">
        <f t="shared" si="708"/>
        <v>0</v>
      </c>
      <c r="LG816">
        <f t="shared" si="688"/>
        <v>10000</v>
      </c>
      <c r="LP816">
        <f t="shared" si="689"/>
        <v>0</v>
      </c>
      <c r="LY816">
        <f t="shared" si="690"/>
        <v>0</v>
      </c>
      <c r="MH816">
        <f t="shared" si="691"/>
        <v>0</v>
      </c>
      <c r="MQ816">
        <f t="shared" si="692"/>
        <v>0</v>
      </c>
      <c r="MZ816">
        <f t="shared" si="693"/>
        <v>0</v>
      </c>
      <c r="NI816">
        <f t="shared" si="694"/>
        <v>0</v>
      </c>
      <c r="NR816">
        <f t="shared" si="695"/>
        <v>0</v>
      </c>
      <c r="OA816">
        <f t="shared" si="696"/>
        <v>0</v>
      </c>
      <c r="OF816">
        <v>814</v>
      </c>
      <c r="OG816">
        <f>665-(136)</f>
        <v>529</v>
      </c>
      <c r="OH816">
        <f t="shared" si="709"/>
        <v>1.0444801610254464</v>
      </c>
      <c r="OI816">
        <f t="shared" si="710"/>
        <v>533.38733691984839</v>
      </c>
      <c r="OJ816">
        <f t="shared" si="697"/>
        <v>19.248725248264794</v>
      </c>
      <c r="OO816">
        <v>814</v>
      </c>
      <c r="OP816">
        <v>828</v>
      </c>
      <c r="OQ816">
        <f t="shared" si="711"/>
        <v>1.0790213852883574</v>
      </c>
      <c r="OR816">
        <f t="shared" si="712"/>
        <v>947.59113472097249</v>
      </c>
      <c r="OS816">
        <f t="shared" si="698"/>
        <v>14302.039503849792</v>
      </c>
      <c r="PB816">
        <f t="shared" si="699"/>
        <v>0</v>
      </c>
      <c r="PK816">
        <f t="shared" si="700"/>
        <v>0</v>
      </c>
      <c r="QC816">
        <f t="shared" si="701"/>
        <v>0</v>
      </c>
      <c r="QL816">
        <f t="shared" si="702"/>
        <v>0</v>
      </c>
    </row>
    <row r="817" spans="235:454" x14ac:dyDescent="0.25">
      <c r="IA817">
        <v>815</v>
      </c>
      <c r="IB817">
        <v>3496</v>
      </c>
      <c r="IC817">
        <f t="shared" si="703"/>
        <v>1.2500995158969526</v>
      </c>
      <c r="ID817">
        <f t="shared" si="704"/>
        <v>2999.0879455877639</v>
      </c>
      <c r="IE817">
        <f t="shared" si="686"/>
        <v>246921.58982018908</v>
      </c>
      <c r="IJ817">
        <v>815</v>
      </c>
      <c r="IK817">
        <v>1383.8</v>
      </c>
      <c r="IL817">
        <f t="shared" si="705"/>
        <v>1.1352753099789847</v>
      </c>
      <c r="IM817">
        <f t="shared" si="706"/>
        <v>1622.1644813610167</v>
      </c>
      <c r="IN817">
        <f t="shared" si="687"/>
        <v>56817.625974506482</v>
      </c>
      <c r="LC817">
        <v>815</v>
      </c>
      <c r="LD817">
        <v>28</v>
      </c>
      <c r="LE817">
        <f t="shared" si="707"/>
        <v>0.87244604726985975</v>
      </c>
      <c r="LF817">
        <f t="shared" si="708"/>
        <v>0</v>
      </c>
      <c r="LG817">
        <f t="shared" si="688"/>
        <v>784</v>
      </c>
      <c r="LP817">
        <f t="shared" si="689"/>
        <v>0</v>
      </c>
      <c r="LY817">
        <f t="shared" si="690"/>
        <v>0</v>
      </c>
      <c r="MH817">
        <f t="shared" si="691"/>
        <v>0</v>
      </c>
      <c r="MQ817">
        <f t="shared" si="692"/>
        <v>0</v>
      </c>
      <c r="MZ817">
        <f t="shared" si="693"/>
        <v>0</v>
      </c>
      <c r="NI817">
        <f t="shared" si="694"/>
        <v>0</v>
      </c>
      <c r="NR817">
        <f t="shared" si="695"/>
        <v>0</v>
      </c>
      <c r="OA817">
        <f t="shared" si="696"/>
        <v>0</v>
      </c>
      <c r="OF817">
        <v>815</v>
      </c>
      <c r="OG817">
        <f>691-(136)</f>
        <v>555</v>
      </c>
      <c r="OH817">
        <f t="shared" si="709"/>
        <v>1.0457633061864113</v>
      </c>
      <c r="OI817">
        <f t="shared" si="710"/>
        <v>548.77427267975111</v>
      </c>
      <c r="OJ817">
        <f t="shared" si="697"/>
        <v>38.759680666093466</v>
      </c>
      <c r="OO817">
        <v>815</v>
      </c>
      <c r="OP817">
        <v>845</v>
      </c>
      <c r="OQ817">
        <f t="shared" si="711"/>
        <v>1.0803469643857633</v>
      </c>
      <c r="OR817">
        <f t="shared" si="712"/>
        <v>963.48692035532372</v>
      </c>
      <c r="OS817">
        <f t="shared" si="698"/>
        <v>14039.150295288826</v>
      </c>
      <c r="PB817">
        <f t="shared" si="699"/>
        <v>0</v>
      </c>
      <c r="PK817">
        <f t="shared" si="700"/>
        <v>0</v>
      </c>
      <c r="QC817">
        <f t="shared" si="701"/>
        <v>0</v>
      </c>
      <c r="QL817">
        <f t="shared" si="702"/>
        <v>0</v>
      </c>
    </row>
    <row r="818" spans="235:454" x14ac:dyDescent="0.25">
      <c r="IA818">
        <v>816</v>
      </c>
      <c r="IB818">
        <v>3466</v>
      </c>
      <c r="IC818">
        <f t="shared" si="703"/>
        <v>1.2516333803336359</v>
      </c>
      <c r="ID818">
        <f t="shared" si="704"/>
        <v>3017.4814011917256</v>
      </c>
      <c r="IE818">
        <f t="shared" si="686"/>
        <v>201168.93347693782</v>
      </c>
      <c r="IJ818">
        <v>816</v>
      </c>
      <c r="IK818">
        <v>1393.8</v>
      </c>
      <c r="IL818">
        <f t="shared" si="705"/>
        <v>1.1366682858194497</v>
      </c>
      <c r="IM818">
        <f t="shared" si="706"/>
        <v>1638.8684603217553</v>
      </c>
      <c r="IN818">
        <f t="shared" si="687"/>
        <v>60058.550244475759</v>
      </c>
      <c r="LC818">
        <v>816</v>
      </c>
      <c r="LD818">
        <v>24</v>
      </c>
      <c r="LE818">
        <f t="shared" si="707"/>
        <v>0.87351653321743017</v>
      </c>
      <c r="LF818">
        <f t="shared" si="708"/>
        <v>0</v>
      </c>
      <c r="LG818">
        <f t="shared" si="688"/>
        <v>576</v>
      </c>
      <c r="LP818">
        <f t="shared" si="689"/>
        <v>0</v>
      </c>
      <c r="LY818">
        <f t="shared" si="690"/>
        <v>0</v>
      </c>
      <c r="MH818">
        <f t="shared" si="691"/>
        <v>0</v>
      </c>
      <c r="MQ818">
        <f t="shared" si="692"/>
        <v>0</v>
      </c>
      <c r="MZ818">
        <f t="shared" si="693"/>
        <v>0</v>
      </c>
      <c r="NI818">
        <f t="shared" si="694"/>
        <v>0</v>
      </c>
      <c r="NR818">
        <f t="shared" si="695"/>
        <v>0</v>
      </c>
      <c r="OA818">
        <f t="shared" si="696"/>
        <v>0</v>
      </c>
      <c r="OF818">
        <v>816</v>
      </c>
      <c r="OG818">
        <f>701-(136)</f>
        <v>565</v>
      </c>
      <c r="OH818">
        <f t="shared" si="709"/>
        <v>1.0470464513473763</v>
      </c>
      <c r="OI818">
        <f t="shared" si="710"/>
        <v>564.16120843965371</v>
      </c>
      <c r="OJ818">
        <f t="shared" si="697"/>
        <v>0.70357128170817107</v>
      </c>
      <c r="OO818">
        <v>816</v>
      </c>
      <c r="OP818">
        <v>855</v>
      </c>
      <c r="OQ818">
        <f t="shared" si="711"/>
        <v>1.0816725434831691</v>
      </c>
      <c r="OR818">
        <f t="shared" si="712"/>
        <v>979.38270598967495</v>
      </c>
      <c r="OS818">
        <f t="shared" si="698"/>
        <v>15471.05754931392</v>
      </c>
      <c r="PB818">
        <f t="shared" si="699"/>
        <v>0</v>
      </c>
      <c r="PK818">
        <f t="shared" si="700"/>
        <v>0</v>
      </c>
      <c r="QC818">
        <f t="shared" si="701"/>
        <v>0</v>
      </c>
      <c r="QL818">
        <f t="shared" si="702"/>
        <v>0</v>
      </c>
    </row>
    <row r="819" spans="235:454" x14ac:dyDescent="0.25">
      <c r="IA819">
        <v>817</v>
      </c>
      <c r="IB819">
        <v>3496</v>
      </c>
      <c r="IC819">
        <f t="shared" si="703"/>
        <v>1.2531672447703193</v>
      </c>
      <c r="ID819">
        <f t="shared" si="704"/>
        <v>3035.8748567956873</v>
      </c>
      <c r="IE819">
        <f t="shared" si="686"/>
        <v>211715.14740878931</v>
      </c>
      <c r="IJ819">
        <v>817</v>
      </c>
      <c r="IK819">
        <v>1413.8</v>
      </c>
      <c r="IL819">
        <f t="shared" si="705"/>
        <v>1.1380612616599148</v>
      </c>
      <c r="IM819">
        <f t="shared" si="706"/>
        <v>1655.5724392824939</v>
      </c>
      <c r="IN819">
        <f t="shared" si="687"/>
        <v>58453.9123966072</v>
      </c>
      <c r="LC819">
        <v>817</v>
      </c>
      <c r="LD819">
        <v>16</v>
      </c>
      <c r="LE819">
        <f t="shared" si="707"/>
        <v>0.87458701916500059</v>
      </c>
      <c r="LF819">
        <f t="shared" si="708"/>
        <v>0</v>
      </c>
      <c r="LG819">
        <f t="shared" si="688"/>
        <v>256</v>
      </c>
      <c r="LP819">
        <f t="shared" si="689"/>
        <v>0</v>
      </c>
      <c r="LY819">
        <f t="shared" si="690"/>
        <v>0</v>
      </c>
      <c r="MH819">
        <f t="shared" si="691"/>
        <v>0</v>
      </c>
      <c r="MQ819">
        <f t="shared" si="692"/>
        <v>0</v>
      </c>
      <c r="MZ819">
        <f t="shared" si="693"/>
        <v>0</v>
      </c>
      <c r="NI819">
        <f t="shared" si="694"/>
        <v>0</v>
      </c>
      <c r="NR819">
        <f t="shared" si="695"/>
        <v>0</v>
      </c>
      <c r="OA819">
        <f t="shared" si="696"/>
        <v>0</v>
      </c>
      <c r="OF819">
        <v>817</v>
      </c>
      <c r="OG819">
        <f>715-(136)</f>
        <v>579</v>
      </c>
      <c r="OH819">
        <f t="shared" si="709"/>
        <v>1.048329596508341</v>
      </c>
      <c r="OI819">
        <f t="shared" si="710"/>
        <v>579.54814419955642</v>
      </c>
      <c r="OJ819">
        <f t="shared" si="697"/>
        <v>0.30046206350734644</v>
      </c>
      <c r="OO819">
        <v>817</v>
      </c>
      <c r="OP819">
        <v>872</v>
      </c>
      <c r="OQ819">
        <f t="shared" si="711"/>
        <v>1.0829981225805749</v>
      </c>
      <c r="OR819">
        <f t="shared" si="712"/>
        <v>995.27849162402617</v>
      </c>
      <c r="OS819">
        <f t="shared" si="698"/>
        <v>15197.586497095092</v>
      </c>
      <c r="PB819">
        <f t="shared" si="699"/>
        <v>0</v>
      </c>
      <c r="PK819">
        <f t="shared" si="700"/>
        <v>0</v>
      </c>
      <c r="QC819">
        <f t="shared" si="701"/>
        <v>0</v>
      </c>
      <c r="QL819">
        <f t="shared" si="702"/>
        <v>0</v>
      </c>
    </row>
    <row r="820" spans="235:454" x14ac:dyDescent="0.25">
      <c r="IA820">
        <v>818</v>
      </c>
      <c r="IB820">
        <v>3496</v>
      </c>
      <c r="IC820">
        <f t="shared" si="703"/>
        <v>1.2547011092070026</v>
      </c>
      <c r="ID820">
        <f t="shared" si="704"/>
        <v>3054.2683123996489</v>
      </c>
      <c r="IE820">
        <f t="shared" si="686"/>
        <v>195126.88383025414</v>
      </c>
      <c r="IJ820">
        <v>818</v>
      </c>
      <c r="IK820">
        <v>1443.8</v>
      </c>
      <c r="IL820">
        <f t="shared" si="705"/>
        <v>1.1394542375003798</v>
      </c>
      <c r="IM820">
        <f t="shared" si="706"/>
        <v>1672.2764182432325</v>
      </c>
      <c r="IN820">
        <f t="shared" si="687"/>
        <v>52201.473693256507</v>
      </c>
      <c r="LC820">
        <v>818</v>
      </c>
      <c r="LD820">
        <v>21</v>
      </c>
      <c r="LE820">
        <f t="shared" si="707"/>
        <v>0.8756575051125709</v>
      </c>
      <c r="LF820">
        <f t="shared" si="708"/>
        <v>0</v>
      </c>
      <c r="LG820">
        <f t="shared" si="688"/>
        <v>441</v>
      </c>
      <c r="LP820">
        <f t="shared" si="689"/>
        <v>0</v>
      </c>
      <c r="LY820">
        <f t="shared" si="690"/>
        <v>0</v>
      </c>
      <c r="MH820">
        <f t="shared" si="691"/>
        <v>0</v>
      </c>
      <c r="MQ820">
        <f t="shared" si="692"/>
        <v>0</v>
      </c>
      <c r="MZ820">
        <f t="shared" si="693"/>
        <v>0</v>
      </c>
      <c r="NI820">
        <f t="shared" si="694"/>
        <v>0</v>
      </c>
      <c r="NR820">
        <f t="shared" si="695"/>
        <v>0</v>
      </c>
      <c r="OA820">
        <f t="shared" si="696"/>
        <v>0</v>
      </c>
      <c r="OF820">
        <v>818</v>
      </c>
      <c r="OG820">
        <f>728-(136)</f>
        <v>592</v>
      </c>
      <c r="OH820">
        <f t="shared" si="709"/>
        <v>1.049612741669306</v>
      </c>
      <c r="OI820">
        <f t="shared" si="710"/>
        <v>594.93507995945913</v>
      </c>
      <c r="OJ820">
        <f t="shared" si="697"/>
        <v>8.614694368418613</v>
      </c>
      <c r="OO820">
        <v>818</v>
      </c>
      <c r="OP820">
        <v>885</v>
      </c>
      <c r="OQ820">
        <f t="shared" si="711"/>
        <v>1.0843237016779808</v>
      </c>
      <c r="OR820">
        <f t="shared" si="712"/>
        <v>1011.1742772583774</v>
      </c>
      <c r="OS820">
        <f t="shared" si="698"/>
        <v>15919.948241673892</v>
      </c>
      <c r="PB820">
        <f t="shared" si="699"/>
        <v>0</v>
      </c>
      <c r="PK820">
        <f t="shared" si="700"/>
        <v>0</v>
      </c>
      <c r="QC820">
        <f t="shared" si="701"/>
        <v>0</v>
      </c>
      <c r="QL820">
        <f t="shared" si="702"/>
        <v>0</v>
      </c>
    </row>
    <row r="821" spans="235:454" x14ac:dyDescent="0.25">
      <c r="IA821">
        <v>819</v>
      </c>
      <c r="IB821">
        <v>3496</v>
      </c>
      <c r="IC821">
        <f t="shared" si="703"/>
        <v>1.256234973643686</v>
      </c>
      <c r="ID821">
        <f t="shared" si="704"/>
        <v>3072.6617680036102</v>
      </c>
      <c r="IE821">
        <f t="shared" si="686"/>
        <v>179215.25866982917</v>
      </c>
      <c r="IJ821">
        <v>819</v>
      </c>
      <c r="IK821">
        <v>1483.8</v>
      </c>
      <c r="IL821">
        <f t="shared" si="705"/>
        <v>1.1408472133408447</v>
      </c>
      <c r="IM821">
        <f t="shared" si="706"/>
        <v>1688.9803972039711</v>
      </c>
      <c r="IN821">
        <f t="shared" si="687"/>
        <v>42098.995396779348</v>
      </c>
      <c r="LC821">
        <v>819</v>
      </c>
      <c r="LD821">
        <v>13</v>
      </c>
      <c r="LE821">
        <f t="shared" si="707"/>
        <v>0.87672799106014132</v>
      </c>
      <c r="LF821">
        <f t="shared" si="708"/>
        <v>0</v>
      </c>
      <c r="LG821">
        <f t="shared" si="688"/>
        <v>169</v>
      </c>
      <c r="LP821">
        <f t="shared" si="689"/>
        <v>0</v>
      </c>
      <c r="LY821">
        <f t="shared" si="690"/>
        <v>0</v>
      </c>
      <c r="MH821">
        <f t="shared" si="691"/>
        <v>0</v>
      </c>
      <c r="MQ821">
        <f t="shared" si="692"/>
        <v>0</v>
      </c>
      <c r="MZ821">
        <f t="shared" si="693"/>
        <v>0</v>
      </c>
      <c r="NI821">
        <f t="shared" si="694"/>
        <v>0</v>
      </c>
      <c r="NR821">
        <f t="shared" si="695"/>
        <v>0</v>
      </c>
      <c r="OA821">
        <f t="shared" si="696"/>
        <v>0</v>
      </c>
      <c r="OF821">
        <v>819</v>
      </c>
      <c r="OG821">
        <f>755-(136)</f>
        <v>619</v>
      </c>
      <c r="OH821">
        <f t="shared" si="709"/>
        <v>1.0508958868302709</v>
      </c>
      <c r="OI821">
        <f t="shared" si="710"/>
        <v>610.32201571936184</v>
      </c>
      <c r="OJ821">
        <f t="shared" si="697"/>
        <v>75.30741117500294</v>
      </c>
      <c r="OO821">
        <v>819</v>
      </c>
      <c r="OP821">
        <v>902</v>
      </c>
      <c r="OQ821">
        <f t="shared" si="711"/>
        <v>1.0856492807753866</v>
      </c>
      <c r="OR821">
        <f t="shared" si="712"/>
        <v>1027.0700628927286</v>
      </c>
      <c r="OS821">
        <f t="shared" si="698"/>
        <v>15642.520631991094</v>
      </c>
      <c r="PB821">
        <f t="shared" si="699"/>
        <v>0</v>
      </c>
      <c r="PK821">
        <f t="shared" si="700"/>
        <v>0</v>
      </c>
      <c r="QC821">
        <f t="shared" si="701"/>
        <v>0</v>
      </c>
      <c r="QL821">
        <f t="shared" si="702"/>
        <v>0</v>
      </c>
    </row>
    <row r="822" spans="235:454" x14ac:dyDescent="0.25">
      <c r="IA822">
        <v>820</v>
      </c>
      <c r="IB822">
        <v>3566</v>
      </c>
      <c r="IC822">
        <f t="shared" si="703"/>
        <v>1.2577688380803693</v>
      </c>
      <c r="ID822">
        <f t="shared" si="704"/>
        <v>3091.0552236075719</v>
      </c>
      <c r="IE822">
        <f t="shared" si="686"/>
        <v>225572.54062245355</v>
      </c>
      <c r="IJ822">
        <v>820</v>
      </c>
      <c r="IK822">
        <v>1493.8</v>
      </c>
      <c r="IL822">
        <f t="shared" si="705"/>
        <v>1.1422401891813099</v>
      </c>
      <c r="IM822">
        <f t="shared" si="706"/>
        <v>1705.6843761647096</v>
      </c>
      <c r="IN822">
        <f t="shared" si="687"/>
        <v>44894.988862708196</v>
      </c>
      <c r="LC822">
        <v>820</v>
      </c>
      <c r="LD822">
        <v>13</v>
      </c>
      <c r="LE822">
        <f t="shared" si="707"/>
        <v>0.87779847700771163</v>
      </c>
      <c r="LF822">
        <f t="shared" si="708"/>
        <v>0</v>
      </c>
      <c r="LG822">
        <f t="shared" si="688"/>
        <v>169</v>
      </c>
      <c r="LP822">
        <f t="shared" si="689"/>
        <v>0</v>
      </c>
      <c r="LY822">
        <f t="shared" si="690"/>
        <v>0</v>
      </c>
      <c r="MH822">
        <f t="shared" si="691"/>
        <v>0</v>
      </c>
      <c r="MQ822">
        <f t="shared" si="692"/>
        <v>0</v>
      </c>
      <c r="MZ822">
        <f t="shared" si="693"/>
        <v>0</v>
      </c>
      <c r="NI822">
        <f t="shared" si="694"/>
        <v>0</v>
      </c>
      <c r="NR822">
        <f t="shared" si="695"/>
        <v>0</v>
      </c>
      <c r="OA822">
        <f t="shared" si="696"/>
        <v>0</v>
      </c>
      <c r="OF822">
        <v>820</v>
      </c>
      <c r="OG822">
        <f>788-(136)</f>
        <v>652</v>
      </c>
      <c r="OH822">
        <f t="shared" si="709"/>
        <v>1.0521790319912359</v>
      </c>
      <c r="OI822">
        <f t="shared" si="710"/>
        <v>625.70895147926444</v>
      </c>
      <c r="OJ822">
        <f t="shared" si="697"/>
        <v>691.21923231967139</v>
      </c>
      <c r="OO822">
        <v>820</v>
      </c>
      <c r="OP822">
        <v>905</v>
      </c>
      <c r="OQ822">
        <f t="shared" si="711"/>
        <v>1.0869748598727924</v>
      </c>
      <c r="OR822">
        <f t="shared" si="712"/>
        <v>1042.96584852708</v>
      </c>
      <c r="OS822">
        <f t="shared" si="698"/>
        <v>19034.575359797174</v>
      </c>
      <c r="PB822">
        <f t="shared" si="699"/>
        <v>0</v>
      </c>
      <c r="PK822">
        <f t="shared" si="700"/>
        <v>0</v>
      </c>
      <c r="QC822">
        <f t="shared" si="701"/>
        <v>0</v>
      </c>
      <c r="QL822">
        <f t="shared" si="702"/>
        <v>0</v>
      </c>
    </row>
    <row r="823" spans="235:454" x14ac:dyDescent="0.25">
      <c r="IA823">
        <v>821</v>
      </c>
      <c r="IB823">
        <v>3626</v>
      </c>
      <c r="IC823">
        <f t="shared" si="703"/>
        <v>1.2593027025170527</v>
      </c>
      <c r="ID823">
        <f t="shared" si="704"/>
        <v>3109.4486792115335</v>
      </c>
      <c r="IE823">
        <f t="shared" si="686"/>
        <v>266825.26700830919</v>
      </c>
      <c r="IJ823">
        <v>821</v>
      </c>
      <c r="IK823">
        <v>1493.8</v>
      </c>
      <c r="IL823">
        <f t="shared" si="705"/>
        <v>1.1436331650217748</v>
      </c>
      <c r="IM823">
        <f t="shared" si="706"/>
        <v>1722.3883551254482</v>
      </c>
      <c r="IN823">
        <f t="shared" si="687"/>
        <v>52252.636098958057</v>
      </c>
      <c r="LC823">
        <v>821</v>
      </c>
      <c r="LD823">
        <v>13</v>
      </c>
      <c r="LE823">
        <f t="shared" si="707"/>
        <v>0.87886896295528205</v>
      </c>
      <c r="LF823">
        <f t="shared" si="708"/>
        <v>0</v>
      </c>
      <c r="LG823">
        <f t="shared" si="688"/>
        <v>169</v>
      </c>
      <c r="LP823">
        <f t="shared" si="689"/>
        <v>0</v>
      </c>
      <c r="LY823">
        <f t="shared" si="690"/>
        <v>0</v>
      </c>
      <c r="MH823">
        <f t="shared" si="691"/>
        <v>0</v>
      </c>
      <c r="MQ823">
        <f t="shared" si="692"/>
        <v>0</v>
      </c>
      <c r="MZ823">
        <f t="shared" si="693"/>
        <v>0</v>
      </c>
      <c r="NI823">
        <f t="shared" si="694"/>
        <v>0</v>
      </c>
      <c r="NR823">
        <f t="shared" si="695"/>
        <v>0</v>
      </c>
      <c r="OA823">
        <f t="shared" si="696"/>
        <v>0</v>
      </c>
      <c r="OF823">
        <v>821</v>
      </c>
      <c r="OG823">
        <f>785-(136)</f>
        <v>649</v>
      </c>
      <c r="OH823">
        <f t="shared" si="709"/>
        <v>1.0534621771522008</v>
      </c>
      <c r="OI823">
        <f t="shared" si="710"/>
        <v>641.09588723916715</v>
      </c>
      <c r="OJ823">
        <f t="shared" si="697"/>
        <v>62.474998535960623</v>
      </c>
      <c r="OO823">
        <v>821</v>
      </c>
      <c r="OP823">
        <v>915</v>
      </c>
      <c r="OQ823">
        <f t="shared" si="711"/>
        <v>1.0883004389701985</v>
      </c>
      <c r="OR823">
        <f t="shared" si="712"/>
        <v>1058.8616341614311</v>
      </c>
      <c r="OS823">
        <f t="shared" si="698"/>
        <v>20696.169783597434</v>
      </c>
      <c r="PB823">
        <f t="shared" si="699"/>
        <v>0</v>
      </c>
      <c r="PK823">
        <f t="shared" si="700"/>
        <v>0</v>
      </c>
      <c r="QC823">
        <f t="shared" si="701"/>
        <v>0</v>
      </c>
      <c r="QL823">
        <f t="shared" si="702"/>
        <v>0</v>
      </c>
    </row>
    <row r="824" spans="235:454" x14ac:dyDescent="0.25">
      <c r="IA824">
        <v>822</v>
      </c>
      <c r="IB824">
        <v>3626</v>
      </c>
      <c r="IC824">
        <f t="shared" si="703"/>
        <v>1.2608365669537362</v>
      </c>
      <c r="ID824">
        <f t="shared" si="704"/>
        <v>3127.8421348154952</v>
      </c>
      <c r="IE824">
        <f t="shared" si="686"/>
        <v>248161.25864518323</v>
      </c>
      <c r="IJ824">
        <v>822</v>
      </c>
      <c r="IK824">
        <v>1453.8</v>
      </c>
      <c r="IL824">
        <f t="shared" si="705"/>
        <v>1.1450261408622397</v>
      </c>
      <c r="IM824">
        <f t="shared" si="706"/>
        <v>1739.0923340861868</v>
      </c>
      <c r="IN824">
        <f t="shared" si="687"/>
        <v>81391.715888344464</v>
      </c>
      <c r="LC824">
        <v>822</v>
      </c>
      <c r="LD824">
        <v>36</v>
      </c>
      <c r="LE824">
        <f t="shared" si="707"/>
        <v>0.87993944890285247</v>
      </c>
      <c r="LF824">
        <f t="shared" si="708"/>
        <v>0</v>
      </c>
      <c r="LG824">
        <f t="shared" si="688"/>
        <v>1296</v>
      </c>
      <c r="LP824">
        <f t="shared" si="689"/>
        <v>0</v>
      </c>
      <c r="LY824">
        <f t="shared" si="690"/>
        <v>0</v>
      </c>
      <c r="MH824">
        <f t="shared" si="691"/>
        <v>0</v>
      </c>
      <c r="MQ824">
        <f t="shared" si="692"/>
        <v>0</v>
      </c>
      <c r="MZ824">
        <f t="shared" si="693"/>
        <v>0</v>
      </c>
      <c r="NI824">
        <f t="shared" si="694"/>
        <v>0</v>
      </c>
      <c r="NR824">
        <f t="shared" si="695"/>
        <v>0</v>
      </c>
      <c r="OA824">
        <f t="shared" si="696"/>
        <v>0</v>
      </c>
      <c r="OF824">
        <v>822</v>
      </c>
      <c r="OG824">
        <f>798-(136)</f>
        <v>662</v>
      </c>
      <c r="OH824">
        <f t="shared" si="709"/>
        <v>1.0547453223131658</v>
      </c>
      <c r="OI824">
        <f t="shared" si="710"/>
        <v>656.48282299906987</v>
      </c>
      <c r="OJ824">
        <f t="shared" si="697"/>
        <v>30.439242059592413</v>
      </c>
      <c r="OO824">
        <v>822</v>
      </c>
      <c r="OP824">
        <v>918</v>
      </c>
      <c r="OQ824">
        <f t="shared" si="711"/>
        <v>1.0896260180676043</v>
      </c>
      <c r="OR824">
        <f t="shared" si="712"/>
        <v>1074.7574197957824</v>
      </c>
      <c r="OS824">
        <f t="shared" si="698"/>
        <v>24572.88866103116</v>
      </c>
      <c r="PB824">
        <f t="shared" si="699"/>
        <v>0</v>
      </c>
      <c r="PK824">
        <f t="shared" si="700"/>
        <v>0</v>
      </c>
      <c r="QC824">
        <f t="shared" si="701"/>
        <v>0</v>
      </c>
      <c r="QL824">
        <f t="shared" si="702"/>
        <v>0</v>
      </c>
    </row>
    <row r="825" spans="235:454" x14ac:dyDescent="0.25">
      <c r="IA825">
        <v>823</v>
      </c>
      <c r="IB825">
        <v>3666</v>
      </c>
      <c r="IC825">
        <f t="shared" si="703"/>
        <v>1.2623704313904196</v>
      </c>
      <c r="ID825">
        <f t="shared" si="704"/>
        <v>3146.2355904194569</v>
      </c>
      <c r="IE825">
        <f t="shared" si="686"/>
        <v>270155.04146661056</v>
      </c>
      <c r="IJ825">
        <v>823</v>
      </c>
      <c r="IK825">
        <v>1563.8</v>
      </c>
      <c r="IL825">
        <f t="shared" si="705"/>
        <v>1.1464191167027049</v>
      </c>
      <c r="IM825">
        <f t="shared" si="706"/>
        <v>1755.7963130469254</v>
      </c>
      <c r="IN825">
        <f t="shared" si="687"/>
        <v>36862.584223613005</v>
      </c>
      <c r="LC825">
        <v>823</v>
      </c>
      <c r="LD825">
        <v>16</v>
      </c>
      <c r="LE825">
        <f t="shared" si="707"/>
        <v>0.88100993485042278</v>
      </c>
      <c r="LF825">
        <f t="shared" si="708"/>
        <v>0</v>
      </c>
      <c r="LG825">
        <f t="shared" si="688"/>
        <v>256</v>
      </c>
      <c r="LP825">
        <f t="shared" si="689"/>
        <v>0</v>
      </c>
      <c r="LY825">
        <f t="shared" si="690"/>
        <v>0</v>
      </c>
      <c r="MH825">
        <f t="shared" si="691"/>
        <v>0</v>
      </c>
      <c r="MQ825">
        <f t="shared" si="692"/>
        <v>0</v>
      </c>
      <c r="MZ825">
        <f t="shared" si="693"/>
        <v>0</v>
      </c>
      <c r="NI825">
        <f t="shared" si="694"/>
        <v>0</v>
      </c>
      <c r="NR825">
        <f t="shared" si="695"/>
        <v>0</v>
      </c>
      <c r="OA825">
        <f t="shared" si="696"/>
        <v>0</v>
      </c>
      <c r="OF825">
        <v>823</v>
      </c>
      <c r="OG825">
        <f>818-(136)</f>
        <v>682</v>
      </c>
      <c r="OH825">
        <f t="shared" si="709"/>
        <v>1.0560284674741307</v>
      </c>
      <c r="OI825">
        <f t="shared" si="710"/>
        <v>671.86975875897258</v>
      </c>
      <c r="OJ825">
        <f t="shared" si="697"/>
        <v>102.62178760141276</v>
      </c>
      <c r="OO825">
        <v>823</v>
      </c>
      <c r="OP825">
        <v>925</v>
      </c>
      <c r="OQ825">
        <f t="shared" si="711"/>
        <v>1.0909515971650101</v>
      </c>
      <c r="OR825">
        <f t="shared" si="712"/>
        <v>1090.6532054301335</v>
      </c>
      <c r="OS825">
        <f t="shared" si="698"/>
        <v>27440.984469278024</v>
      </c>
      <c r="PB825">
        <f t="shared" si="699"/>
        <v>0</v>
      </c>
      <c r="PK825">
        <f t="shared" si="700"/>
        <v>0</v>
      </c>
      <c r="QC825">
        <f t="shared" si="701"/>
        <v>0</v>
      </c>
      <c r="QL825">
        <f t="shared" si="702"/>
        <v>0</v>
      </c>
    </row>
    <row r="826" spans="235:454" x14ac:dyDescent="0.25">
      <c r="IA826">
        <v>824</v>
      </c>
      <c r="IB826">
        <v>3696</v>
      </c>
      <c r="IC826">
        <f t="shared" si="703"/>
        <v>1.263904295827103</v>
      </c>
      <c r="ID826">
        <f t="shared" si="704"/>
        <v>3164.6290460234186</v>
      </c>
      <c r="IE826">
        <f t="shared" si="686"/>
        <v>282355.09072998218</v>
      </c>
      <c r="IJ826">
        <v>824</v>
      </c>
      <c r="IK826">
        <v>1553.8</v>
      </c>
      <c r="IL826">
        <f t="shared" si="705"/>
        <v>1.1478120925431698</v>
      </c>
      <c r="IM826">
        <f t="shared" si="706"/>
        <v>1772.500292007664</v>
      </c>
      <c r="IN826">
        <f t="shared" si="687"/>
        <v>47829.817724237531</v>
      </c>
      <c r="LC826">
        <v>824</v>
      </c>
      <c r="LD826">
        <v>24</v>
      </c>
      <c r="LE826">
        <f t="shared" si="707"/>
        <v>0.8820804207979932</v>
      </c>
      <c r="LF826">
        <f t="shared" si="708"/>
        <v>0</v>
      </c>
      <c r="LG826">
        <f t="shared" si="688"/>
        <v>576</v>
      </c>
      <c r="LP826">
        <f t="shared" si="689"/>
        <v>0</v>
      </c>
      <c r="LY826">
        <f t="shared" si="690"/>
        <v>0</v>
      </c>
      <c r="MH826">
        <f t="shared" si="691"/>
        <v>0</v>
      </c>
      <c r="MQ826">
        <f t="shared" si="692"/>
        <v>0</v>
      </c>
      <c r="MZ826">
        <f t="shared" si="693"/>
        <v>0</v>
      </c>
      <c r="NI826">
        <f t="shared" si="694"/>
        <v>0</v>
      </c>
      <c r="NR826">
        <f t="shared" si="695"/>
        <v>0</v>
      </c>
      <c r="OA826">
        <f t="shared" si="696"/>
        <v>0</v>
      </c>
      <c r="OF826">
        <v>824</v>
      </c>
      <c r="OG826">
        <f>845-(136)</f>
        <v>709</v>
      </c>
      <c r="OH826">
        <f t="shared" si="709"/>
        <v>1.0573116126350957</v>
      </c>
      <c r="OI826">
        <f t="shared" si="710"/>
        <v>687.25669451887518</v>
      </c>
      <c r="OJ826">
        <f t="shared" si="697"/>
        <v>472.77133324551266</v>
      </c>
      <c r="OO826">
        <v>824</v>
      </c>
      <c r="OP826">
        <v>932</v>
      </c>
      <c r="OQ826">
        <f t="shared" si="711"/>
        <v>1.0922771762624159</v>
      </c>
      <c r="OR826">
        <f t="shared" si="712"/>
        <v>1106.5489910644849</v>
      </c>
      <c r="OS826">
        <f t="shared" si="698"/>
        <v>30467.350281629624</v>
      </c>
      <c r="PB826">
        <f t="shared" si="699"/>
        <v>0</v>
      </c>
      <c r="PK826">
        <f t="shared" si="700"/>
        <v>0</v>
      </c>
      <c r="QC826">
        <f t="shared" si="701"/>
        <v>0</v>
      </c>
      <c r="QL826">
        <f t="shared" si="702"/>
        <v>0</v>
      </c>
    </row>
    <row r="827" spans="235:454" x14ac:dyDescent="0.25">
      <c r="IA827">
        <v>825</v>
      </c>
      <c r="IB827">
        <v>3766</v>
      </c>
      <c r="IC827">
        <f t="shared" si="703"/>
        <v>1.2654381602637863</v>
      </c>
      <c r="ID827">
        <f t="shared" si="704"/>
        <v>3183.0225016273798</v>
      </c>
      <c r="IE827">
        <f t="shared" si="686"/>
        <v>339862.76360879838</v>
      </c>
      <c r="IJ827">
        <v>825</v>
      </c>
      <c r="IK827">
        <v>1593.8</v>
      </c>
      <c r="IL827">
        <f t="shared" si="705"/>
        <v>1.1492050683836348</v>
      </c>
      <c r="IM827">
        <f t="shared" si="706"/>
        <v>1789.2042709684026</v>
      </c>
      <c r="IN827">
        <f t="shared" si="687"/>
        <v>38182.829112692933</v>
      </c>
      <c r="LC827">
        <v>825</v>
      </c>
      <c r="LD827">
        <v>24</v>
      </c>
      <c r="LE827">
        <f t="shared" si="707"/>
        <v>0.88315090674556362</v>
      </c>
      <c r="LF827">
        <f t="shared" si="708"/>
        <v>0</v>
      </c>
      <c r="LG827">
        <f t="shared" si="688"/>
        <v>576</v>
      </c>
      <c r="LP827">
        <f t="shared" si="689"/>
        <v>0</v>
      </c>
      <c r="LY827">
        <f t="shared" si="690"/>
        <v>0</v>
      </c>
      <c r="MH827">
        <f t="shared" si="691"/>
        <v>0</v>
      </c>
      <c r="MQ827">
        <f t="shared" si="692"/>
        <v>0</v>
      </c>
      <c r="MZ827">
        <f t="shared" si="693"/>
        <v>0</v>
      </c>
      <c r="NI827">
        <f t="shared" si="694"/>
        <v>0</v>
      </c>
      <c r="NR827">
        <f t="shared" si="695"/>
        <v>0</v>
      </c>
      <c r="OA827">
        <f t="shared" si="696"/>
        <v>0</v>
      </c>
      <c r="OF827">
        <v>825</v>
      </c>
      <c r="OG827">
        <f>848-(136)</f>
        <v>712</v>
      </c>
      <c r="OH827">
        <f t="shared" si="709"/>
        <v>1.0585947577960604</v>
      </c>
      <c r="OI827">
        <f t="shared" si="710"/>
        <v>702.64363027877789</v>
      </c>
      <c r="OJ827">
        <f t="shared" si="697"/>
        <v>87.541654360201875</v>
      </c>
      <c r="OO827">
        <v>825</v>
      </c>
      <c r="OP827">
        <v>949</v>
      </c>
      <c r="OQ827">
        <f t="shared" si="711"/>
        <v>1.0936027553598218</v>
      </c>
      <c r="OR827">
        <f t="shared" si="712"/>
        <v>1122.444776698836</v>
      </c>
      <c r="OS827">
        <f t="shared" si="698"/>
        <v>30083.090564109083</v>
      </c>
      <c r="PB827">
        <f t="shared" si="699"/>
        <v>0</v>
      </c>
      <c r="PK827">
        <f t="shared" si="700"/>
        <v>0</v>
      </c>
      <c r="QC827">
        <f t="shared" si="701"/>
        <v>0</v>
      </c>
      <c r="QL827">
        <f t="shared" si="702"/>
        <v>0</v>
      </c>
    </row>
    <row r="828" spans="235:454" x14ac:dyDescent="0.25">
      <c r="IA828">
        <v>826</v>
      </c>
      <c r="IB828">
        <v>3766</v>
      </c>
      <c r="IC828">
        <f t="shared" si="703"/>
        <v>1.2669720247004697</v>
      </c>
      <c r="ID828">
        <f t="shared" si="704"/>
        <v>3201.4159572313415</v>
      </c>
      <c r="IE828">
        <f t="shared" si="686"/>
        <v>318755.14134900243</v>
      </c>
      <c r="IJ828">
        <v>826</v>
      </c>
      <c r="IK828">
        <v>1593.8</v>
      </c>
      <c r="IL828">
        <f t="shared" si="705"/>
        <v>1.1505980442240999</v>
      </c>
      <c r="IM828">
        <f t="shared" si="706"/>
        <v>1805.9082499291412</v>
      </c>
      <c r="IN828">
        <f t="shared" si="687"/>
        <v>44989.909688003056</v>
      </c>
      <c r="LC828">
        <v>826</v>
      </c>
      <c r="LD828">
        <v>33</v>
      </c>
      <c r="LE828">
        <f t="shared" si="707"/>
        <v>0.88422139269313393</v>
      </c>
      <c r="LF828">
        <f t="shared" si="708"/>
        <v>0</v>
      </c>
      <c r="LG828">
        <f t="shared" si="688"/>
        <v>1089</v>
      </c>
      <c r="LP828">
        <f t="shared" si="689"/>
        <v>0</v>
      </c>
      <c r="LY828">
        <f t="shared" si="690"/>
        <v>0</v>
      </c>
      <c r="MH828">
        <f t="shared" si="691"/>
        <v>0</v>
      </c>
      <c r="MQ828">
        <f t="shared" si="692"/>
        <v>0</v>
      </c>
      <c r="MZ828">
        <f t="shared" si="693"/>
        <v>0</v>
      </c>
      <c r="NI828">
        <f t="shared" si="694"/>
        <v>0</v>
      </c>
      <c r="NR828">
        <f t="shared" si="695"/>
        <v>0</v>
      </c>
      <c r="OA828">
        <f t="shared" si="696"/>
        <v>0</v>
      </c>
      <c r="OF828">
        <v>826</v>
      </c>
      <c r="OG828">
        <f>858-(136)</f>
        <v>722</v>
      </c>
      <c r="OH828">
        <f t="shared" si="709"/>
        <v>1.0598779029570253</v>
      </c>
      <c r="OI828">
        <f t="shared" si="710"/>
        <v>718.0305660386806</v>
      </c>
      <c r="OJ828">
        <f t="shared" si="697"/>
        <v>15.756405973275793</v>
      </c>
      <c r="OO828">
        <v>826</v>
      </c>
      <c r="OP828">
        <v>962</v>
      </c>
      <c r="OQ828">
        <f t="shared" si="711"/>
        <v>1.0949283344572276</v>
      </c>
      <c r="OR828">
        <f t="shared" si="712"/>
        <v>1138.3405623331873</v>
      </c>
      <c r="OS828">
        <f t="shared" si="698"/>
        <v>31095.99392398473</v>
      </c>
      <c r="PB828">
        <f t="shared" si="699"/>
        <v>0</v>
      </c>
      <c r="PK828">
        <f t="shared" si="700"/>
        <v>0</v>
      </c>
      <c r="QC828">
        <f t="shared" si="701"/>
        <v>0</v>
      </c>
      <c r="QL828">
        <f t="shared" si="702"/>
        <v>0</v>
      </c>
    </row>
    <row r="829" spans="235:454" x14ac:dyDescent="0.25">
      <c r="IA829">
        <v>827</v>
      </c>
      <c r="IB829">
        <v>3796</v>
      </c>
      <c r="IC829">
        <f t="shared" si="703"/>
        <v>1.268505889137153</v>
      </c>
      <c r="ID829">
        <f t="shared" si="704"/>
        <v>3219.8094128353032</v>
      </c>
      <c r="IE829">
        <f t="shared" si="686"/>
        <v>331995.59273719805</v>
      </c>
      <c r="IJ829">
        <v>827</v>
      </c>
      <c r="IK829">
        <v>1613.8</v>
      </c>
      <c r="IL829">
        <f t="shared" si="705"/>
        <v>1.1519910200645649</v>
      </c>
      <c r="IM829">
        <f t="shared" si="706"/>
        <v>1822.6122288898798</v>
      </c>
      <c r="IN829">
        <f t="shared" si="687"/>
        <v>43602.54693395958</v>
      </c>
      <c r="LC829">
        <v>827</v>
      </c>
      <c r="LD829">
        <v>16</v>
      </c>
      <c r="LE829">
        <f t="shared" si="707"/>
        <v>0.88529187864070435</v>
      </c>
      <c r="LF829">
        <f t="shared" si="708"/>
        <v>0</v>
      </c>
      <c r="LG829">
        <f t="shared" si="688"/>
        <v>256</v>
      </c>
      <c r="LP829">
        <f t="shared" si="689"/>
        <v>0</v>
      </c>
      <c r="LY829">
        <f t="shared" si="690"/>
        <v>0</v>
      </c>
      <c r="MH829">
        <f t="shared" si="691"/>
        <v>0</v>
      </c>
      <c r="MQ829">
        <f t="shared" si="692"/>
        <v>0</v>
      </c>
      <c r="MZ829">
        <f t="shared" si="693"/>
        <v>0</v>
      </c>
      <c r="NI829">
        <f t="shared" si="694"/>
        <v>0</v>
      </c>
      <c r="NR829">
        <f t="shared" si="695"/>
        <v>0</v>
      </c>
      <c r="OA829">
        <f t="shared" si="696"/>
        <v>0</v>
      </c>
      <c r="OF829">
        <v>827</v>
      </c>
      <c r="OG829">
        <f>865-(136)</f>
        <v>729</v>
      </c>
      <c r="OH829">
        <f t="shared" si="709"/>
        <v>1.0611610481179903</v>
      </c>
      <c r="OI829">
        <f t="shared" si="710"/>
        <v>733.4175017985832</v>
      </c>
      <c r="OJ829">
        <f t="shared" si="697"/>
        <v>19.514322140485831</v>
      </c>
      <c r="OO829">
        <v>827</v>
      </c>
      <c r="OP829">
        <v>985</v>
      </c>
      <c r="OQ829">
        <f t="shared" si="711"/>
        <v>1.0962539135546334</v>
      </c>
      <c r="OR829">
        <f t="shared" si="712"/>
        <v>1154.2363479675384</v>
      </c>
      <c r="OS829">
        <f t="shared" si="698"/>
        <v>28640.941473389754</v>
      </c>
      <c r="PB829">
        <f t="shared" si="699"/>
        <v>0</v>
      </c>
      <c r="PK829">
        <f t="shared" si="700"/>
        <v>0</v>
      </c>
      <c r="QC829">
        <f t="shared" si="701"/>
        <v>0</v>
      </c>
      <c r="QL829">
        <f t="shared" si="702"/>
        <v>0</v>
      </c>
    </row>
    <row r="830" spans="235:454" x14ac:dyDescent="0.25">
      <c r="IJ830">
        <v>828</v>
      </c>
      <c r="IK830">
        <v>1673.8</v>
      </c>
      <c r="IL830">
        <f t="shared" si="705"/>
        <v>1.1533839959050298</v>
      </c>
      <c r="IM830">
        <f t="shared" si="706"/>
        <v>1839.3162078506184</v>
      </c>
      <c r="IN830">
        <f t="shared" si="687"/>
        <v>27395.615061249129</v>
      </c>
      <c r="LC830">
        <v>828</v>
      </c>
      <c r="LD830">
        <v>13</v>
      </c>
      <c r="LE830">
        <f t="shared" si="707"/>
        <v>0.88636236458827478</v>
      </c>
      <c r="LF830">
        <f t="shared" si="708"/>
        <v>0</v>
      </c>
      <c r="LG830">
        <f t="shared" si="688"/>
        <v>169</v>
      </c>
      <c r="LP830">
        <f t="shared" si="689"/>
        <v>0</v>
      </c>
      <c r="LY830">
        <f t="shared" si="690"/>
        <v>0</v>
      </c>
      <c r="MH830">
        <f t="shared" si="691"/>
        <v>0</v>
      </c>
      <c r="MQ830">
        <f t="shared" si="692"/>
        <v>0</v>
      </c>
      <c r="MZ830">
        <f t="shared" si="693"/>
        <v>0</v>
      </c>
      <c r="NI830">
        <f t="shared" si="694"/>
        <v>0</v>
      </c>
      <c r="NR830">
        <f t="shared" si="695"/>
        <v>0</v>
      </c>
      <c r="OA830">
        <f t="shared" si="696"/>
        <v>0</v>
      </c>
      <c r="OF830">
        <v>828</v>
      </c>
      <c r="OG830">
        <f>868-(136)</f>
        <v>732</v>
      </c>
      <c r="OH830">
        <f t="shared" si="709"/>
        <v>1.0624441932789552</v>
      </c>
      <c r="OI830">
        <f t="shared" si="710"/>
        <v>748.80443755848592</v>
      </c>
      <c r="OJ830">
        <f t="shared" si="697"/>
        <v>282.38912165705204</v>
      </c>
      <c r="OO830">
        <v>828</v>
      </c>
      <c r="OP830">
        <v>1000</v>
      </c>
      <c r="OQ830">
        <f t="shared" si="711"/>
        <v>1.0975794926520392</v>
      </c>
      <c r="OR830">
        <f t="shared" si="712"/>
        <v>1170.1321336018898</v>
      </c>
      <c r="OS830">
        <f t="shared" si="698"/>
        <v>28944.942883931279</v>
      </c>
      <c r="PB830">
        <f t="shared" si="699"/>
        <v>0</v>
      </c>
      <c r="PK830">
        <f t="shared" si="700"/>
        <v>0</v>
      </c>
      <c r="QC830">
        <f t="shared" si="701"/>
        <v>0</v>
      </c>
      <c r="QL830">
        <f t="shared" si="702"/>
        <v>0</v>
      </c>
    </row>
    <row r="831" spans="235:454" x14ac:dyDescent="0.25">
      <c r="IJ831">
        <v>829</v>
      </c>
      <c r="IK831">
        <v>1693.8</v>
      </c>
      <c r="IL831">
        <f t="shared" si="705"/>
        <v>1.154776971745495</v>
      </c>
      <c r="IM831">
        <f t="shared" si="706"/>
        <v>1856.020186811357</v>
      </c>
      <c r="IN831">
        <f t="shared" si="687"/>
        <v>26315.389009111579</v>
      </c>
      <c r="LC831">
        <v>829</v>
      </c>
      <c r="LD831">
        <v>28</v>
      </c>
      <c r="LE831">
        <f t="shared" si="707"/>
        <v>0.88743285053584509</v>
      </c>
      <c r="LF831">
        <f t="shared" si="708"/>
        <v>0</v>
      </c>
      <c r="LG831">
        <f t="shared" si="688"/>
        <v>784</v>
      </c>
      <c r="LP831">
        <f t="shared" si="689"/>
        <v>0</v>
      </c>
      <c r="LY831">
        <f t="shared" si="690"/>
        <v>0</v>
      </c>
      <c r="MH831">
        <f t="shared" si="691"/>
        <v>0</v>
      </c>
      <c r="MQ831">
        <f t="shared" si="692"/>
        <v>0</v>
      </c>
      <c r="MZ831">
        <f t="shared" si="693"/>
        <v>0</v>
      </c>
      <c r="NI831">
        <f t="shared" si="694"/>
        <v>0</v>
      </c>
      <c r="NR831">
        <f t="shared" si="695"/>
        <v>0</v>
      </c>
      <c r="OA831">
        <f t="shared" si="696"/>
        <v>0</v>
      </c>
      <c r="OF831">
        <v>829</v>
      </c>
      <c r="OG831">
        <f>885-(136)</f>
        <v>749</v>
      </c>
      <c r="OH831">
        <f t="shared" si="709"/>
        <v>1.0637273384399202</v>
      </c>
      <c r="OI831">
        <f t="shared" si="710"/>
        <v>764.19137331838863</v>
      </c>
      <c r="OJ831">
        <f t="shared" si="697"/>
        <v>230.77782329864991</v>
      </c>
      <c r="OO831">
        <v>829</v>
      </c>
      <c r="OP831">
        <v>1020</v>
      </c>
      <c r="OQ831">
        <f t="shared" si="711"/>
        <v>1.0989050717494451</v>
      </c>
      <c r="OR831">
        <f t="shared" si="712"/>
        <v>1186.0279192362409</v>
      </c>
      <c r="OS831">
        <f t="shared" si="698"/>
        <v>27565.269965915733</v>
      </c>
      <c r="PB831">
        <f t="shared" si="699"/>
        <v>0</v>
      </c>
      <c r="PK831">
        <f t="shared" si="700"/>
        <v>0</v>
      </c>
      <c r="QC831">
        <f t="shared" si="701"/>
        <v>0</v>
      </c>
      <c r="QL831">
        <f t="shared" si="702"/>
        <v>0</v>
      </c>
    </row>
    <row r="832" spans="235:454" x14ac:dyDescent="0.25">
      <c r="IJ832">
        <v>830</v>
      </c>
      <c r="IK832">
        <v>1743.8</v>
      </c>
      <c r="IL832">
        <f t="shared" si="705"/>
        <v>1.1561699475859599</v>
      </c>
      <c r="IM832">
        <f t="shared" si="706"/>
        <v>1872.7241657720956</v>
      </c>
      <c r="IN832">
        <f t="shared" si="687"/>
        <v>16621.440520030799</v>
      </c>
      <c r="LC832">
        <v>830</v>
      </c>
      <c r="LD832">
        <v>16</v>
      </c>
      <c r="LE832">
        <f t="shared" si="707"/>
        <v>0.88850333648341551</v>
      </c>
      <c r="LF832">
        <f t="shared" si="708"/>
        <v>0</v>
      </c>
      <c r="LG832">
        <f t="shared" si="688"/>
        <v>256</v>
      </c>
      <c r="LP832">
        <f t="shared" si="689"/>
        <v>0</v>
      </c>
      <c r="LY832">
        <f t="shared" si="690"/>
        <v>0</v>
      </c>
      <c r="MH832">
        <f t="shared" si="691"/>
        <v>0</v>
      </c>
      <c r="MQ832">
        <f t="shared" si="692"/>
        <v>0</v>
      </c>
      <c r="MZ832">
        <f t="shared" si="693"/>
        <v>0</v>
      </c>
      <c r="NI832">
        <f t="shared" si="694"/>
        <v>0</v>
      </c>
      <c r="NR832">
        <f t="shared" si="695"/>
        <v>0</v>
      </c>
      <c r="OA832">
        <f t="shared" si="696"/>
        <v>0</v>
      </c>
      <c r="OF832">
        <v>830</v>
      </c>
      <c r="OG832">
        <f>892-(136)</f>
        <v>756</v>
      </c>
      <c r="OH832">
        <f t="shared" si="709"/>
        <v>1.0650104836008851</v>
      </c>
      <c r="OI832">
        <f t="shared" si="710"/>
        <v>779.57830907829134</v>
      </c>
      <c r="OJ832">
        <f t="shared" si="697"/>
        <v>555.93665899143582</v>
      </c>
      <c r="OO832">
        <v>830</v>
      </c>
      <c r="OP832">
        <v>1030</v>
      </c>
      <c r="OQ832">
        <f t="shared" si="711"/>
        <v>1.1002306508468509</v>
      </c>
      <c r="OR832">
        <f t="shared" si="712"/>
        <v>1201.9237048705922</v>
      </c>
      <c r="OS832">
        <f t="shared" si="698"/>
        <v>29557.760296430504</v>
      </c>
      <c r="PB832">
        <f t="shared" si="699"/>
        <v>0</v>
      </c>
      <c r="PK832">
        <f t="shared" si="700"/>
        <v>0</v>
      </c>
      <c r="QC832">
        <f t="shared" si="701"/>
        <v>0</v>
      </c>
      <c r="QL832">
        <f t="shared" si="702"/>
        <v>0</v>
      </c>
    </row>
    <row r="833" spans="244:454" x14ac:dyDescent="0.25">
      <c r="IJ833">
        <v>831</v>
      </c>
      <c r="IK833">
        <v>1723.8</v>
      </c>
      <c r="IL833">
        <f t="shared" si="705"/>
        <v>1.1575629234264249</v>
      </c>
      <c r="IM833">
        <f t="shared" si="706"/>
        <v>1889.4281447328342</v>
      </c>
      <c r="IN833">
        <f t="shared" si="687"/>
        <v>27432.682327640687</v>
      </c>
      <c r="LC833">
        <v>831</v>
      </c>
      <c r="LD833">
        <v>16</v>
      </c>
      <c r="LE833">
        <f t="shared" si="707"/>
        <v>0.88957382243098582</v>
      </c>
      <c r="LF833">
        <f t="shared" si="708"/>
        <v>0</v>
      </c>
      <c r="LG833">
        <f t="shared" si="688"/>
        <v>256</v>
      </c>
      <c r="LP833">
        <f t="shared" si="689"/>
        <v>0</v>
      </c>
      <c r="LY833">
        <f t="shared" si="690"/>
        <v>0</v>
      </c>
      <c r="MH833">
        <f t="shared" si="691"/>
        <v>0</v>
      </c>
      <c r="MQ833">
        <f t="shared" si="692"/>
        <v>0</v>
      </c>
      <c r="MZ833">
        <f t="shared" si="693"/>
        <v>0</v>
      </c>
      <c r="NI833">
        <f t="shared" si="694"/>
        <v>0</v>
      </c>
      <c r="NR833">
        <f t="shared" si="695"/>
        <v>0</v>
      </c>
      <c r="OA833">
        <f t="shared" si="696"/>
        <v>0</v>
      </c>
      <c r="OF833">
        <v>831</v>
      </c>
      <c r="OG833">
        <f>902-(136)</f>
        <v>766</v>
      </c>
      <c r="OH833">
        <f t="shared" si="709"/>
        <v>1.0662936287618501</v>
      </c>
      <c r="OI833">
        <f t="shared" si="710"/>
        <v>794.96524483819394</v>
      </c>
      <c r="OJ833">
        <f t="shared" si="697"/>
        <v>838.98540853652059</v>
      </c>
      <c r="OO833">
        <v>831</v>
      </c>
      <c r="OP833">
        <v>1040</v>
      </c>
      <c r="OQ833">
        <f t="shared" si="711"/>
        <v>1.1015562299442567</v>
      </c>
      <c r="OR833">
        <f t="shared" si="712"/>
        <v>1217.8194905049436</v>
      </c>
      <c r="OS833">
        <f t="shared" si="698"/>
        <v>31619.771203437722</v>
      </c>
      <c r="PB833">
        <f t="shared" si="699"/>
        <v>0</v>
      </c>
      <c r="PK833">
        <f t="shared" si="700"/>
        <v>0</v>
      </c>
      <c r="QC833">
        <f t="shared" si="701"/>
        <v>0</v>
      </c>
      <c r="QL833">
        <f t="shared" si="702"/>
        <v>0</v>
      </c>
    </row>
    <row r="834" spans="244:454" x14ac:dyDescent="0.25">
      <c r="IJ834">
        <v>832</v>
      </c>
      <c r="IK834">
        <v>1743.8</v>
      </c>
      <c r="IL834">
        <f t="shared" si="705"/>
        <v>1.15895589926689</v>
      </c>
      <c r="IM834">
        <f t="shared" si="706"/>
        <v>1906.1321236935728</v>
      </c>
      <c r="IN834">
        <f t="shared" ref="IN834:IN897" si="713">(IM834-IK834)^2</f>
        <v>26351.718382865431</v>
      </c>
      <c r="LC834">
        <v>832</v>
      </c>
      <c r="LD834">
        <v>24</v>
      </c>
      <c r="LE834">
        <f t="shared" si="707"/>
        <v>0.89064430837855624</v>
      </c>
      <c r="LF834">
        <f t="shared" si="708"/>
        <v>0</v>
      </c>
      <c r="LG834">
        <f t="shared" ref="LG834:LG897" si="714">(LF834-LD834)^2</f>
        <v>576</v>
      </c>
      <c r="LP834">
        <f t="shared" ref="LP834:LP897" si="715">(LO834-LM834)^2</f>
        <v>0</v>
      </c>
      <c r="LY834">
        <f t="shared" ref="LY834:LY897" si="716">(LX834-LV834)^2</f>
        <v>0</v>
      </c>
      <c r="MH834">
        <f t="shared" ref="MH834:MH897" si="717">(MG834-ME834)^2</f>
        <v>0</v>
      </c>
      <c r="MQ834">
        <f t="shared" ref="MQ834:MQ897" si="718">(MP834-MN834)^2</f>
        <v>0</v>
      </c>
      <c r="MZ834">
        <f t="shared" ref="MZ834:MZ897" si="719">(MY834-MW834)^2</f>
        <v>0</v>
      </c>
      <c r="NI834">
        <f t="shared" ref="NI834:NI897" si="720">(NH834-NF834)^2</f>
        <v>0</v>
      </c>
      <c r="NR834">
        <f t="shared" ref="NR834:NR897" si="721">(NQ834-NO834)^2</f>
        <v>0</v>
      </c>
      <c r="OA834">
        <f t="shared" ref="OA834:OA897" si="722">(NZ834-NX834)^2</f>
        <v>0</v>
      </c>
      <c r="OF834">
        <v>832</v>
      </c>
      <c r="OG834">
        <f>918-(136)</f>
        <v>782</v>
      </c>
      <c r="OH834">
        <f t="shared" si="709"/>
        <v>1.067576773922815</v>
      </c>
      <c r="OI834">
        <f t="shared" si="710"/>
        <v>810.35218059809665</v>
      </c>
      <c r="OJ834">
        <f t="shared" ref="OJ834:OJ897" si="723">(OI834-OG834)^2</f>
        <v>803.8461446670882</v>
      </c>
      <c r="OO834">
        <v>832</v>
      </c>
      <c r="OP834">
        <v>1050</v>
      </c>
      <c r="OQ834">
        <f t="shared" si="711"/>
        <v>1.1028818090416626</v>
      </c>
      <c r="OR834">
        <f t="shared" si="712"/>
        <v>1233.7152761392947</v>
      </c>
      <c r="OS834">
        <f t="shared" ref="OS834:OS897" si="724">(OR834-OP834)^2</f>
        <v>33751.302686937306</v>
      </c>
      <c r="PB834">
        <f t="shared" ref="PB834:PB897" si="725">(PA834-OY834)^2</f>
        <v>0</v>
      </c>
      <c r="PK834">
        <f t="shared" ref="PK834:PK897" si="726">(PJ834-PH834)^2</f>
        <v>0</v>
      </c>
      <c r="QC834">
        <f t="shared" ref="QC834:QC897" si="727">(QB834-PZ834)^2</f>
        <v>0</v>
      </c>
      <c r="QL834">
        <f t="shared" ref="QL834:QL897" si="728">(QK834-QI834)^2</f>
        <v>0</v>
      </c>
    </row>
    <row r="835" spans="244:454" x14ac:dyDescent="0.25">
      <c r="IJ835">
        <v>833</v>
      </c>
      <c r="IK835">
        <v>1773.8</v>
      </c>
      <c r="IL835">
        <f t="shared" ref="IL835:IL898" si="729">IJ835/IO$2</f>
        <v>1.160348875107355</v>
      </c>
      <c r="IM835">
        <f t="shared" ref="IM835:IM898" si="730">IF(IJ835&lt;IO$2,0,(IO$6*IO$2^IP$6)*(IJ835-IO$2))</f>
        <v>1922.8361026543114</v>
      </c>
      <c r="IN835">
        <f t="shared" si="713"/>
        <v>22211.759894386458</v>
      </c>
      <c r="LC835">
        <v>833</v>
      </c>
      <c r="LD835">
        <v>13</v>
      </c>
      <c r="LE835">
        <f t="shared" ref="LE835:LE898" si="731">LC835/LH$2</f>
        <v>0.89171479432612666</v>
      </c>
      <c r="LF835">
        <f t="shared" ref="LF835:LF898" si="732">IF(LC835&lt;LH$2,0,(LH$6*LH$2^LI$6)*(LC835-LH$2))</f>
        <v>0</v>
      </c>
      <c r="LG835">
        <f t="shared" si="714"/>
        <v>169</v>
      </c>
      <c r="LP835">
        <f t="shared" si="715"/>
        <v>0</v>
      </c>
      <c r="LY835">
        <f t="shared" si="716"/>
        <v>0</v>
      </c>
      <c r="MH835">
        <f t="shared" si="717"/>
        <v>0</v>
      </c>
      <c r="MQ835">
        <f t="shared" si="718"/>
        <v>0</v>
      </c>
      <c r="MZ835">
        <f t="shared" si="719"/>
        <v>0</v>
      </c>
      <c r="NI835">
        <f t="shared" si="720"/>
        <v>0</v>
      </c>
      <c r="NR835">
        <f t="shared" si="721"/>
        <v>0</v>
      </c>
      <c r="OA835">
        <f t="shared" si="722"/>
        <v>0</v>
      </c>
      <c r="OF835">
        <v>833</v>
      </c>
      <c r="OG835">
        <f>969-(136)</f>
        <v>833</v>
      </c>
      <c r="OH835">
        <f t="shared" ref="OH835:OH898" si="733">OF835/OK$2</f>
        <v>1.0688599190837798</v>
      </c>
      <c r="OI835">
        <f t="shared" ref="OI835:OI898" si="734">IF(OF835&lt;OK$2,0,(OK$6*OK$2^OL$6)*(OF835-OK$2))</f>
        <v>825.73911635799936</v>
      </c>
      <c r="OJ835">
        <f t="shared" si="723"/>
        <v>52.720431262672413</v>
      </c>
      <c r="OO835">
        <v>833</v>
      </c>
      <c r="OP835">
        <v>1060</v>
      </c>
      <c r="OQ835">
        <f t="shared" ref="OQ835:OQ898" si="735">OO835/OT$2</f>
        <v>1.1042073881390686</v>
      </c>
      <c r="OR835">
        <f t="shared" ref="OR835:OR898" si="736">IF(OO835&lt;OT$2,0,(OT$6*OT$2^OU$6)*(OO835-OT$2))</f>
        <v>1249.611061773646</v>
      </c>
      <c r="OS835">
        <f t="shared" si="724"/>
        <v>35952.354746929414</v>
      </c>
      <c r="PB835">
        <f t="shared" si="725"/>
        <v>0</v>
      </c>
      <c r="PK835">
        <f t="shared" si="726"/>
        <v>0</v>
      </c>
      <c r="QC835">
        <f t="shared" si="727"/>
        <v>0</v>
      </c>
      <c r="QL835">
        <f t="shared" si="728"/>
        <v>0</v>
      </c>
    </row>
    <row r="836" spans="244:454" x14ac:dyDescent="0.25">
      <c r="IJ836">
        <v>834</v>
      </c>
      <c r="IK836">
        <v>1793.8</v>
      </c>
      <c r="IL836">
        <f t="shared" si="729"/>
        <v>1.1617418509478199</v>
      </c>
      <c r="IM836">
        <f t="shared" si="730"/>
        <v>1939.54008161505</v>
      </c>
      <c r="IN836">
        <f t="shared" si="713"/>
        <v>21240.171389161445</v>
      </c>
      <c r="LC836">
        <v>834</v>
      </c>
      <c r="LD836">
        <v>28</v>
      </c>
      <c r="LE836">
        <f t="shared" si="731"/>
        <v>0.89278528027369697</v>
      </c>
      <c r="LF836">
        <f t="shared" si="732"/>
        <v>0</v>
      </c>
      <c r="LG836">
        <f t="shared" si="714"/>
        <v>784</v>
      </c>
      <c r="LP836">
        <f t="shared" si="715"/>
        <v>0</v>
      </c>
      <c r="LY836">
        <f t="shared" si="716"/>
        <v>0</v>
      </c>
      <c r="MH836">
        <f t="shared" si="717"/>
        <v>0</v>
      </c>
      <c r="MQ836">
        <f t="shared" si="718"/>
        <v>0</v>
      </c>
      <c r="MZ836">
        <f t="shared" si="719"/>
        <v>0</v>
      </c>
      <c r="NI836">
        <f t="shared" si="720"/>
        <v>0</v>
      </c>
      <c r="NR836">
        <f t="shared" si="721"/>
        <v>0</v>
      </c>
      <c r="OA836">
        <f t="shared" si="722"/>
        <v>0</v>
      </c>
      <c r="OF836">
        <v>834</v>
      </c>
      <c r="OG836">
        <f>969-(136)</f>
        <v>833</v>
      </c>
      <c r="OH836">
        <f t="shared" si="733"/>
        <v>1.0701430642447447</v>
      </c>
      <c r="OI836">
        <f t="shared" si="734"/>
        <v>841.12605211790208</v>
      </c>
      <c r="OJ836">
        <f t="shared" si="723"/>
        <v>66.032723022860836</v>
      </c>
      <c r="OO836">
        <v>834</v>
      </c>
      <c r="OP836">
        <v>1070</v>
      </c>
      <c r="OQ836">
        <f t="shared" si="735"/>
        <v>1.1055329672364744</v>
      </c>
      <c r="OR836">
        <f t="shared" si="736"/>
        <v>1265.5068474079972</v>
      </c>
      <c r="OS836">
        <f t="shared" si="724"/>
        <v>38222.927383413888</v>
      </c>
      <c r="PB836">
        <f t="shared" si="725"/>
        <v>0</v>
      </c>
      <c r="PK836">
        <f t="shared" si="726"/>
        <v>0</v>
      </c>
      <c r="QC836">
        <f t="shared" si="727"/>
        <v>0</v>
      </c>
      <c r="QL836">
        <f t="shared" si="728"/>
        <v>0</v>
      </c>
    </row>
    <row r="837" spans="244:454" x14ac:dyDescent="0.25">
      <c r="IJ837">
        <v>835</v>
      </c>
      <c r="IK837">
        <v>1813.8</v>
      </c>
      <c r="IL837">
        <f t="shared" si="729"/>
        <v>1.1631348267882851</v>
      </c>
      <c r="IM837">
        <f t="shared" si="730"/>
        <v>1956.2440605757886</v>
      </c>
      <c r="IN837">
        <f t="shared" si="713"/>
        <v>20290.310393318938</v>
      </c>
      <c r="LC837">
        <v>835</v>
      </c>
      <c r="LD837">
        <v>64</v>
      </c>
      <c r="LE837">
        <f t="shared" si="731"/>
        <v>0.89385576622126739</v>
      </c>
      <c r="LF837">
        <f t="shared" si="732"/>
        <v>0</v>
      </c>
      <c r="LG837">
        <f t="shared" si="714"/>
        <v>4096</v>
      </c>
      <c r="LP837">
        <f t="shared" si="715"/>
        <v>0</v>
      </c>
      <c r="LY837">
        <f t="shared" si="716"/>
        <v>0</v>
      </c>
      <c r="MH837">
        <f t="shared" si="717"/>
        <v>0</v>
      </c>
      <c r="MQ837">
        <f t="shared" si="718"/>
        <v>0</v>
      </c>
      <c r="MZ837">
        <f t="shared" si="719"/>
        <v>0</v>
      </c>
      <c r="NI837">
        <f t="shared" si="720"/>
        <v>0</v>
      </c>
      <c r="NR837">
        <f t="shared" si="721"/>
        <v>0</v>
      </c>
      <c r="OA837">
        <f t="shared" si="722"/>
        <v>0</v>
      </c>
      <c r="OF837">
        <v>835</v>
      </c>
      <c r="OG837">
        <f>989-(136)</f>
        <v>853</v>
      </c>
      <c r="OH837">
        <f t="shared" si="733"/>
        <v>1.0714262094057097</v>
      </c>
      <c r="OI837">
        <f t="shared" si="734"/>
        <v>856.51298787780468</v>
      </c>
      <c r="OJ837">
        <f t="shared" si="723"/>
        <v>12.341083829602601</v>
      </c>
      <c r="OO837">
        <v>835</v>
      </c>
      <c r="OP837">
        <v>1090</v>
      </c>
      <c r="OQ837">
        <f t="shared" si="735"/>
        <v>1.1068585463338803</v>
      </c>
      <c r="OR837">
        <f t="shared" si="736"/>
        <v>1281.4026330423485</v>
      </c>
      <c r="OS837">
        <f t="shared" si="724"/>
        <v>36634.967935543915</v>
      </c>
      <c r="PB837">
        <f t="shared" si="725"/>
        <v>0</v>
      </c>
      <c r="PK837">
        <f t="shared" si="726"/>
        <v>0</v>
      </c>
      <c r="QC837">
        <f t="shared" si="727"/>
        <v>0</v>
      </c>
      <c r="QL837">
        <f t="shared" si="728"/>
        <v>0</v>
      </c>
    </row>
    <row r="838" spans="244:454" x14ac:dyDescent="0.25">
      <c r="IJ838">
        <v>836</v>
      </c>
      <c r="IK838">
        <v>1843.8</v>
      </c>
      <c r="IL838">
        <f t="shared" si="729"/>
        <v>1.16452780262875</v>
      </c>
      <c r="IM838">
        <f t="shared" si="730"/>
        <v>1972.9480395365272</v>
      </c>
      <c r="IN838">
        <f t="shared" si="713"/>
        <v>16679.216116128398</v>
      </c>
      <c r="LC838">
        <v>836</v>
      </c>
      <c r="LD838">
        <v>48</v>
      </c>
      <c r="LE838">
        <f t="shared" si="731"/>
        <v>0.89492625216883781</v>
      </c>
      <c r="LF838">
        <f t="shared" si="732"/>
        <v>0</v>
      </c>
      <c r="LG838">
        <f t="shared" si="714"/>
        <v>2304</v>
      </c>
      <c r="LP838">
        <f t="shared" si="715"/>
        <v>0</v>
      </c>
      <c r="LY838">
        <f t="shared" si="716"/>
        <v>0</v>
      </c>
      <c r="MH838">
        <f t="shared" si="717"/>
        <v>0</v>
      </c>
      <c r="MQ838">
        <f t="shared" si="718"/>
        <v>0</v>
      </c>
      <c r="MZ838">
        <f t="shared" si="719"/>
        <v>0</v>
      </c>
      <c r="NI838">
        <f t="shared" si="720"/>
        <v>0</v>
      </c>
      <c r="NR838">
        <f t="shared" si="721"/>
        <v>0</v>
      </c>
      <c r="OA838">
        <f t="shared" si="722"/>
        <v>0</v>
      </c>
      <c r="OF838">
        <v>836</v>
      </c>
      <c r="OG838">
        <f>1000-(136)</f>
        <v>864</v>
      </c>
      <c r="OH838">
        <f t="shared" si="733"/>
        <v>1.0727093545666746</v>
      </c>
      <c r="OI838">
        <f t="shared" si="734"/>
        <v>871.89992363770739</v>
      </c>
      <c r="OJ838">
        <f t="shared" si="723"/>
        <v>62.408793481607937</v>
      </c>
      <c r="OO838">
        <v>836</v>
      </c>
      <c r="OP838">
        <v>1100</v>
      </c>
      <c r="OQ838">
        <f t="shared" si="735"/>
        <v>1.1081841254312861</v>
      </c>
      <c r="OR838">
        <f t="shared" si="736"/>
        <v>1297.2984186766996</v>
      </c>
      <c r="OS838">
        <f t="shared" si="724"/>
        <v>38926.666012326248</v>
      </c>
      <c r="PB838">
        <f t="shared" si="725"/>
        <v>0</v>
      </c>
      <c r="PK838">
        <f t="shared" si="726"/>
        <v>0</v>
      </c>
      <c r="QC838">
        <f t="shared" si="727"/>
        <v>0</v>
      </c>
      <c r="QL838">
        <f t="shared" si="728"/>
        <v>0</v>
      </c>
    </row>
    <row r="839" spans="244:454" x14ac:dyDescent="0.25">
      <c r="IJ839">
        <v>837</v>
      </c>
      <c r="IK839">
        <v>1843.8</v>
      </c>
      <c r="IL839">
        <f t="shared" si="729"/>
        <v>1.1659207784692149</v>
      </c>
      <c r="IM839">
        <f t="shared" si="730"/>
        <v>1989.6520184972658</v>
      </c>
      <c r="IN839">
        <f t="shared" si="713"/>
        <v>21272.811299726771</v>
      </c>
      <c r="LC839">
        <v>837</v>
      </c>
      <c r="LD839">
        <v>16</v>
      </c>
      <c r="LE839">
        <f t="shared" si="731"/>
        <v>0.89599673811640812</v>
      </c>
      <c r="LF839">
        <f t="shared" si="732"/>
        <v>0</v>
      </c>
      <c r="LG839">
        <f t="shared" si="714"/>
        <v>256</v>
      </c>
      <c r="LP839">
        <f t="shared" si="715"/>
        <v>0</v>
      </c>
      <c r="LY839">
        <f t="shared" si="716"/>
        <v>0</v>
      </c>
      <c r="MH839">
        <f t="shared" si="717"/>
        <v>0</v>
      </c>
      <c r="MQ839">
        <f t="shared" si="718"/>
        <v>0</v>
      </c>
      <c r="MZ839">
        <f t="shared" si="719"/>
        <v>0</v>
      </c>
      <c r="NI839">
        <f t="shared" si="720"/>
        <v>0</v>
      </c>
      <c r="NR839">
        <f t="shared" si="721"/>
        <v>0</v>
      </c>
      <c r="OA839">
        <f t="shared" si="722"/>
        <v>0</v>
      </c>
      <c r="OF839">
        <v>837</v>
      </c>
      <c r="OG839">
        <f>1030-(136)</f>
        <v>894</v>
      </c>
      <c r="OH839">
        <f t="shared" si="733"/>
        <v>1.0739924997276395</v>
      </c>
      <c r="OI839">
        <f t="shared" si="734"/>
        <v>887.2868593976101</v>
      </c>
      <c r="OJ839">
        <f t="shared" si="723"/>
        <v>45.066256747455817</v>
      </c>
      <c r="OO839">
        <v>837</v>
      </c>
      <c r="OP839">
        <v>1110</v>
      </c>
      <c r="OQ839">
        <f t="shared" si="735"/>
        <v>1.1095097045286919</v>
      </c>
      <c r="OR839">
        <f t="shared" si="736"/>
        <v>1313.194204311051</v>
      </c>
      <c r="OS839">
        <f t="shared" si="724"/>
        <v>41287.884665601116</v>
      </c>
      <c r="PB839">
        <f t="shared" si="725"/>
        <v>0</v>
      </c>
      <c r="PK839">
        <f t="shared" si="726"/>
        <v>0</v>
      </c>
      <c r="QC839">
        <f t="shared" si="727"/>
        <v>0</v>
      </c>
      <c r="QL839">
        <f t="shared" si="728"/>
        <v>0</v>
      </c>
    </row>
    <row r="840" spans="244:454" x14ac:dyDescent="0.25">
      <c r="IJ840">
        <v>838</v>
      </c>
      <c r="IK840">
        <v>1873.8</v>
      </c>
      <c r="IL840">
        <f t="shared" si="729"/>
        <v>1.1673137543096801</v>
      </c>
      <c r="IM840">
        <f t="shared" si="730"/>
        <v>2006.3559974580044</v>
      </c>
      <c r="IN840">
        <f t="shared" si="713"/>
        <v>17571.092462086472</v>
      </c>
      <c r="LC840">
        <v>838</v>
      </c>
      <c r="LD840">
        <v>21</v>
      </c>
      <c r="LE840">
        <f t="shared" si="731"/>
        <v>0.89706722406397854</v>
      </c>
      <c r="LF840">
        <f t="shared" si="732"/>
        <v>0</v>
      </c>
      <c r="LG840">
        <f t="shared" si="714"/>
        <v>441</v>
      </c>
      <c r="LP840">
        <f t="shared" si="715"/>
        <v>0</v>
      </c>
      <c r="LY840">
        <f t="shared" si="716"/>
        <v>0</v>
      </c>
      <c r="MH840">
        <f t="shared" si="717"/>
        <v>0</v>
      </c>
      <c r="MQ840">
        <f t="shared" si="718"/>
        <v>0</v>
      </c>
      <c r="MZ840">
        <f t="shared" si="719"/>
        <v>0</v>
      </c>
      <c r="NI840">
        <f t="shared" si="720"/>
        <v>0</v>
      </c>
      <c r="NR840">
        <f t="shared" si="721"/>
        <v>0</v>
      </c>
      <c r="OA840">
        <f t="shared" si="722"/>
        <v>0</v>
      </c>
      <c r="OF840">
        <v>838</v>
      </c>
      <c r="OG840">
        <f>1030-(136)</f>
        <v>894</v>
      </c>
      <c r="OH840">
        <f t="shared" si="733"/>
        <v>1.0752756448886045</v>
      </c>
      <c r="OI840">
        <f t="shared" si="734"/>
        <v>902.67379515751281</v>
      </c>
      <c r="OJ840">
        <f t="shared" si="723"/>
        <v>75.234722434492738</v>
      </c>
      <c r="OO840">
        <v>838</v>
      </c>
      <c r="OP840">
        <v>1130</v>
      </c>
      <c r="OQ840">
        <f t="shared" si="735"/>
        <v>1.1108352836260977</v>
      </c>
      <c r="OR840">
        <f t="shared" si="736"/>
        <v>1329.0899899454021</v>
      </c>
      <c r="OS840">
        <f t="shared" si="724"/>
        <v>39636.824096460296</v>
      </c>
      <c r="PB840">
        <f t="shared" si="725"/>
        <v>0</v>
      </c>
      <c r="PK840">
        <f t="shared" si="726"/>
        <v>0</v>
      </c>
      <c r="QC840">
        <f t="shared" si="727"/>
        <v>0</v>
      </c>
      <c r="QL840">
        <f t="shared" si="728"/>
        <v>0</v>
      </c>
    </row>
    <row r="841" spans="244:454" x14ac:dyDescent="0.25">
      <c r="IJ841">
        <v>839</v>
      </c>
      <c r="IK841">
        <v>1923.8</v>
      </c>
      <c r="IL841">
        <f t="shared" si="729"/>
        <v>1.168706730150145</v>
      </c>
      <c r="IM841">
        <f t="shared" si="730"/>
        <v>2023.059976418743</v>
      </c>
      <c r="IN841">
        <f t="shared" si="713"/>
        <v>9852.5429186494184</v>
      </c>
      <c r="LC841">
        <v>839</v>
      </c>
      <c r="LD841">
        <v>13</v>
      </c>
      <c r="LE841">
        <f t="shared" si="731"/>
        <v>0.89813771001154885</v>
      </c>
      <c r="LF841">
        <f t="shared" si="732"/>
        <v>0</v>
      </c>
      <c r="LG841">
        <f t="shared" si="714"/>
        <v>169</v>
      </c>
      <c r="LP841">
        <f t="shared" si="715"/>
        <v>0</v>
      </c>
      <c r="LY841">
        <f t="shared" si="716"/>
        <v>0</v>
      </c>
      <c r="MH841">
        <f t="shared" si="717"/>
        <v>0</v>
      </c>
      <c r="MQ841">
        <f t="shared" si="718"/>
        <v>0</v>
      </c>
      <c r="MZ841">
        <f t="shared" si="719"/>
        <v>0</v>
      </c>
      <c r="NI841">
        <f t="shared" si="720"/>
        <v>0</v>
      </c>
      <c r="NR841">
        <f t="shared" si="721"/>
        <v>0</v>
      </c>
      <c r="OA841">
        <f t="shared" si="722"/>
        <v>0</v>
      </c>
      <c r="OF841">
        <v>839</v>
      </c>
      <c r="OG841">
        <f>1060-(136)</f>
        <v>924</v>
      </c>
      <c r="OH841">
        <f t="shared" si="733"/>
        <v>1.0765587900495694</v>
      </c>
      <c r="OI841">
        <f t="shared" si="734"/>
        <v>918.06073091741541</v>
      </c>
      <c r="OJ841">
        <f t="shared" si="723"/>
        <v>35.274917235345171</v>
      </c>
      <c r="OO841">
        <v>839</v>
      </c>
      <c r="OP841">
        <v>1130</v>
      </c>
      <c r="OQ841">
        <f t="shared" si="735"/>
        <v>1.1121608627235036</v>
      </c>
      <c r="OR841">
        <f t="shared" si="736"/>
        <v>1344.9857755797534</v>
      </c>
      <c r="OS841">
        <f t="shared" si="724"/>
        <v>46218.883701628096</v>
      </c>
      <c r="PB841">
        <f t="shared" si="725"/>
        <v>0</v>
      </c>
      <c r="PK841">
        <f t="shared" si="726"/>
        <v>0</v>
      </c>
      <c r="QC841">
        <f t="shared" si="727"/>
        <v>0</v>
      </c>
      <c r="QL841">
        <f t="shared" si="728"/>
        <v>0</v>
      </c>
    </row>
    <row r="842" spans="244:454" x14ac:dyDescent="0.25">
      <c r="IJ842">
        <v>840</v>
      </c>
      <c r="IK842">
        <v>1923.8</v>
      </c>
      <c r="IL842">
        <f t="shared" si="729"/>
        <v>1.17009970599061</v>
      </c>
      <c r="IM842">
        <f t="shared" si="730"/>
        <v>2039.7639553794816</v>
      </c>
      <c r="IN842">
        <f t="shared" si="713"/>
        <v>13447.6389472544</v>
      </c>
      <c r="LC842">
        <v>840</v>
      </c>
      <c r="LD842">
        <v>21</v>
      </c>
      <c r="LE842">
        <f t="shared" si="731"/>
        <v>0.89920819595911927</v>
      </c>
      <c r="LF842">
        <f t="shared" si="732"/>
        <v>0</v>
      </c>
      <c r="LG842">
        <f t="shared" si="714"/>
        <v>441</v>
      </c>
      <c r="LP842">
        <f t="shared" si="715"/>
        <v>0</v>
      </c>
      <c r="LY842">
        <f t="shared" si="716"/>
        <v>0</v>
      </c>
      <c r="MH842">
        <f t="shared" si="717"/>
        <v>0</v>
      </c>
      <c r="MQ842">
        <f t="shared" si="718"/>
        <v>0</v>
      </c>
      <c r="MZ842">
        <f t="shared" si="719"/>
        <v>0</v>
      </c>
      <c r="NI842">
        <f t="shared" si="720"/>
        <v>0</v>
      </c>
      <c r="NR842">
        <f t="shared" si="721"/>
        <v>0</v>
      </c>
      <c r="OA842">
        <f t="shared" si="722"/>
        <v>0</v>
      </c>
      <c r="OF842">
        <v>840</v>
      </c>
      <c r="OG842">
        <f>1070-(136)</f>
        <v>934</v>
      </c>
      <c r="OH842">
        <f t="shared" si="733"/>
        <v>1.0778419352105344</v>
      </c>
      <c r="OI842">
        <f t="shared" si="734"/>
        <v>933.44766667731813</v>
      </c>
      <c r="OJ842">
        <f t="shared" si="723"/>
        <v>0.30507209934480023</v>
      </c>
      <c r="OO842">
        <v>840</v>
      </c>
      <c r="OP842">
        <v>1140</v>
      </c>
      <c r="OQ842">
        <f t="shared" si="735"/>
        <v>1.1134864418209094</v>
      </c>
      <c r="OR842">
        <f t="shared" si="736"/>
        <v>1360.8815612141045</v>
      </c>
      <c r="OS842">
        <f t="shared" si="724"/>
        <v>48788.664084380202</v>
      </c>
      <c r="PB842">
        <f t="shared" si="725"/>
        <v>0</v>
      </c>
      <c r="PK842">
        <f t="shared" si="726"/>
        <v>0</v>
      </c>
      <c r="QC842">
        <f t="shared" si="727"/>
        <v>0</v>
      </c>
      <c r="QL842">
        <f t="shared" si="728"/>
        <v>0</v>
      </c>
    </row>
    <row r="843" spans="244:454" x14ac:dyDescent="0.25">
      <c r="IJ843">
        <v>841</v>
      </c>
      <c r="IK843">
        <v>1923.8</v>
      </c>
      <c r="IL843">
        <f t="shared" si="729"/>
        <v>1.1714926818310751</v>
      </c>
      <c r="IM843">
        <f t="shared" si="730"/>
        <v>2056.4679343402204</v>
      </c>
      <c r="IN843">
        <f t="shared" si="713"/>
        <v>17600.780802101039</v>
      </c>
      <c r="LC843">
        <v>841</v>
      </c>
      <c r="LD843">
        <v>41</v>
      </c>
      <c r="LE843">
        <f t="shared" si="731"/>
        <v>0.90027868190668969</v>
      </c>
      <c r="LF843">
        <f t="shared" si="732"/>
        <v>0</v>
      </c>
      <c r="LG843">
        <f t="shared" si="714"/>
        <v>1681</v>
      </c>
      <c r="LP843">
        <f t="shared" si="715"/>
        <v>0</v>
      </c>
      <c r="LY843">
        <f t="shared" si="716"/>
        <v>0</v>
      </c>
      <c r="MH843">
        <f t="shared" si="717"/>
        <v>0</v>
      </c>
      <c r="MQ843">
        <f t="shared" si="718"/>
        <v>0</v>
      </c>
      <c r="MZ843">
        <f t="shared" si="719"/>
        <v>0</v>
      </c>
      <c r="NI843">
        <f t="shared" si="720"/>
        <v>0</v>
      </c>
      <c r="NR843">
        <f t="shared" si="721"/>
        <v>0</v>
      </c>
      <c r="OA843">
        <f t="shared" si="722"/>
        <v>0</v>
      </c>
      <c r="OF843">
        <v>841</v>
      </c>
      <c r="OG843">
        <f>1080-(136)</f>
        <v>944</v>
      </c>
      <c r="OH843">
        <f t="shared" si="733"/>
        <v>1.0791250803714991</v>
      </c>
      <c r="OI843">
        <f t="shared" si="734"/>
        <v>948.83460243722084</v>
      </c>
      <c r="OJ843">
        <f t="shared" si="723"/>
        <v>23.373380725981661</v>
      </c>
      <c r="OO843">
        <v>841</v>
      </c>
      <c r="OP843">
        <v>1160</v>
      </c>
      <c r="OQ843">
        <f t="shared" si="735"/>
        <v>1.1148120209183152</v>
      </c>
      <c r="OR843">
        <f t="shared" si="736"/>
        <v>1376.7773468484559</v>
      </c>
      <c r="OS843">
        <f t="shared" si="724"/>
        <v>46992.418106655736</v>
      </c>
      <c r="PB843">
        <f t="shared" si="725"/>
        <v>0</v>
      </c>
      <c r="PK843">
        <f t="shared" si="726"/>
        <v>0</v>
      </c>
      <c r="QC843">
        <f t="shared" si="727"/>
        <v>0</v>
      </c>
      <c r="QL843">
        <f t="shared" si="728"/>
        <v>0</v>
      </c>
    </row>
    <row r="844" spans="244:454" x14ac:dyDescent="0.25">
      <c r="IJ844">
        <v>842</v>
      </c>
      <c r="IK844">
        <v>1973.8</v>
      </c>
      <c r="IL844">
        <f t="shared" si="729"/>
        <v>1.1728856576715401</v>
      </c>
      <c r="IM844">
        <f t="shared" si="730"/>
        <v>2073.1719133009587</v>
      </c>
      <c r="IN844">
        <f t="shared" si="713"/>
        <v>9874.7771530932714</v>
      </c>
      <c r="LC844">
        <v>842</v>
      </c>
      <c r="LD844">
        <v>21</v>
      </c>
      <c r="LE844">
        <f t="shared" si="731"/>
        <v>0.90134916785426</v>
      </c>
      <c r="LF844">
        <f t="shared" si="732"/>
        <v>0</v>
      </c>
      <c r="LG844">
        <f t="shared" si="714"/>
        <v>441</v>
      </c>
      <c r="LP844">
        <f t="shared" si="715"/>
        <v>0</v>
      </c>
      <c r="LY844">
        <f t="shared" si="716"/>
        <v>0</v>
      </c>
      <c r="MH844">
        <f t="shared" si="717"/>
        <v>0</v>
      </c>
      <c r="MQ844">
        <f t="shared" si="718"/>
        <v>0</v>
      </c>
      <c r="MZ844">
        <f t="shared" si="719"/>
        <v>0</v>
      </c>
      <c r="NI844">
        <f t="shared" si="720"/>
        <v>0</v>
      </c>
      <c r="NR844">
        <f t="shared" si="721"/>
        <v>0</v>
      </c>
      <c r="OA844">
        <f t="shared" si="722"/>
        <v>0</v>
      </c>
      <c r="OF844">
        <v>842</v>
      </c>
      <c r="OG844">
        <f>1090-(136)</f>
        <v>954</v>
      </c>
      <c r="OH844">
        <f t="shared" si="733"/>
        <v>1.0804082255324641</v>
      </c>
      <c r="OI844">
        <f t="shared" si="734"/>
        <v>964.22153819712344</v>
      </c>
      <c r="OJ844">
        <f t="shared" si="723"/>
        <v>104.47984311525343</v>
      </c>
      <c r="OO844">
        <v>842</v>
      </c>
      <c r="OP844">
        <v>1190</v>
      </c>
      <c r="OQ844">
        <f t="shared" si="735"/>
        <v>1.116137600015721</v>
      </c>
      <c r="OR844">
        <f t="shared" si="736"/>
        <v>1392.6731324828072</v>
      </c>
      <c r="OS844">
        <f t="shared" si="724"/>
        <v>41076.398630393523</v>
      </c>
      <c r="PB844">
        <f t="shared" si="725"/>
        <v>0</v>
      </c>
      <c r="PK844">
        <f t="shared" si="726"/>
        <v>0</v>
      </c>
      <c r="QC844">
        <f t="shared" si="727"/>
        <v>0</v>
      </c>
      <c r="QL844">
        <f t="shared" si="728"/>
        <v>0</v>
      </c>
    </row>
    <row r="845" spans="244:454" x14ac:dyDescent="0.25">
      <c r="IJ845">
        <v>843</v>
      </c>
      <c r="IK845">
        <v>2013.8</v>
      </c>
      <c r="IL845">
        <f t="shared" si="729"/>
        <v>1.174278633512005</v>
      </c>
      <c r="IM845">
        <f t="shared" si="730"/>
        <v>2089.8758922616976</v>
      </c>
      <c r="IN845">
        <f t="shared" si="713"/>
        <v>5787.5413834134233</v>
      </c>
      <c r="LC845">
        <v>843</v>
      </c>
      <c r="LD845">
        <v>21</v>
      </c>
      <c r="LE845">
        <f t="shared" si="731"/>
        <v>0.90241965380183042</v>
      </c>
      <c r="LF845">
        <f t="shared" si="732"/>
        <v>0</v>
      </c>
      <c r="LG845">
        <f t="shared" si="714"/>
        <v>441</v>
      </c>
      <c r="LP845">
        <f t="shared" si="715"/>
        <v>0</v>
      </c>
      <c r="LY845">
        <f t="shared" si="716"/>
        <v>0</v>
      </c>
      <c r="MH845">
        <f t="shared" si="717"/>
        <v>0</v>
      </c>
      <c r="MQ845">
        <f t="shared" si="718"/>
        <v>0</v>
      </c>
      <c r="MZ845">
        <f t="shared" si="719"/>
        <v>0</v>
      </c>
      <c r="NI845">
        <f t="shared" si="720"/>
        <v>0</v>
      </c>
      <c r="NR845">
        <f t="shared" si="721"/>
        <v>0</v>
      </c>
      <c r="OA845">
        <f t="shared" si="722"/>
        <v>0</v>
      </c>
      <c r="OF845">
        <v>843</v>
      </c>
      <c r="OG845">
        <f>1090-(136)</f>
        <v>954</v>
      </c>
      <c r="OH845">
        <f t="shared" si="733"/>
        <v>1.081691370693429</v>
      </c>
      <c r="OI845">
        <f t="shared" si="734"/>
        <v>979.60847395702615</v>
      </c>
      <c r="OJ845">
        <f t="shared" si="723"/>
        <v>655.79393840768648</v>
      </c>
      <c r="OO845">
        <v>843</v>
      </c>
      <c r="OP845">
        <v>1180</v>
      </c>
      <c r="OQ845">
        <f t="shared" si="735"/>
        <v>1.1174631791131269</v>
      </c>
      <c r="OR845">
        <f t="shared" si="736"/>
        <v>1408.5689181171583</v>
      </c>
      <c r="OS845">
        <f t="shared" si="724"/>
        <v>52243.750329248222</v>
      </c>
      <c r="PB845">
        <f t="shared" si="725"/>
        <v>0</v>
      </c>
      <c r="PK845">
        <f t="shared" si="726"/>
        <v>0</v>
      </c>
      <c r="QC845">
        <f t="shared" si="727"/>
        <v>0</v>
      </c>
      <c r="QL845">
        <f t="shared" si="728"/>
        <v>0</v>
      </c>
    </row>
    <row r="846" spans="244:454" x14ac:dyDescent="0.25">
      <c r="IJ846">
        <v>844</v>
      </c>
      <c r="IK846">
        <v>2013.8</v>
      </c>
      <c r="IL846">
        <f t="shared" si="729"/>
        <v>1.1756716093524702</v>
      </c>
      <c r="IM846">
        <f t="shared" si="730"/>
        <v>2106.5798712224359</v>
      </c>
      <c r="IN846">
        <f t="shared" si="713"/>
        <v>8608.1045040518056</v>
      </c>
      <c r="LC846">
        <v>844</v>
      </c>
      <c r="LD846">
        <v>41</v>
      </c>
      <c r="LE846">
        <f t="shared" si="731"/>
        <v>0.90349013974940084</v>
      </c>
      <c r="LF846">
        <f t="shared" si="732"/>
        <v>0</v>
      </c>
      <c r="LG846">
        <f t="shared" si="714"/>
        <v>1681</v>
      </c>
      <c r="LP846">
        <f t="shared" si="715"/>
        <v>0</v>
      </c>
      <c r="LY846">
        <f t="shared" si="716"/>
        <v>0</v>
      </c>
      <c r="MH846">
        <f t="shared" si="717"/>
        <v>0</v>
      </c>
      <c r="MQ846">
        <f t="shared" si="718"/>
        <v>0</v>
      </c>
      <c r="MZ846">
        <f t="shared" si="719"/>
        <v>0</v>
      </c>
      <c r="NI846">
        <f t="shared" si="720"/>
        <v>0</v>
      </c>
      <c r="NR846">
        <f t="shared" si="721"/>
        <v>0</v>
      </c>
      <c r="OA846">
        <f t="shared" si="722"/>
        <v>0</v>
      </c>
      <c r="OF846">
        <v>844</v>
      </c>
      <c r="OG846">
        <f>1090-(136)</f>
        <v>954</v>
      </c>
      <c r="OH846">
        <f t="shared" si="733"/>
        <v>1.082974515854394</v>
      </c>
      <c r="OI846">
        <f t="shared" si="734"/>
        <v>994.99540971692886</v>
      </c>
      <c r="OJ846">
        <f t="shared" si="723"/>
        <v>1680.6236178588654</v>
      </c>
      <c r="OO846">
        <v>844</v>
      </c>
      <c r="OP846">
        <v>1160</v>
      </c>
      <c r="OQ846">
        <f t="shared" si="735"/>
        <v>1.1187887582105327</v>
      </c>
      <c r="OR846">
        <f t="shared" si="736"/>
        <v>1424.4647037515097</v>
      </c>
      <c r="OS846">
        <f t="shared" si="724"/>
        <v>69941.579530373769</v>
      </c>
      <c r="PB846">
        <f t="shared" si="725"/>
        <v>0</v>
      </c>
      <c r="PK846">
        <f t="shared" si="726"/>
        <v>0</v>
      </c>
      <c r="QC846">
        <f t="shared" si="727"/>
        <v>0</v>
      </c>
      <c r="QL846">
        <f t="shared" si="728"/>
        <v>0</v>
      </c>
    </row>
    <row r="847" spans="244:454" x14ac:dyDescent="0.25">
      <c r="IJ847">
        <v>845</v>
      </c>
      <c r="IK847">
        <v>2043.8</v>
      </c>
      <c r="IL847">
        <f t="shared" si="729"/>
        <v>1.1770645851929351</v>
      </c>
      <c r="IM847">
        <f t="shared" si="730"/>
        <v>2123.2838501831743</v>
      </c>
      <c r="IN847">
        <f t="shared" si="713"/>
        <v>6317.6824399413063</v>
      </c>
      <c r="LC847">
        <v>845</v>
      </c>
      <c r="LD847">
        <v>24</v>
      </c>
      <c r="LE847">
        <f t="shared" si="731"/>
        <v>0.90456062569697115</v>
      </c>
      <c r="LF847">
        <f t="shared" si="732"/>
        <v>0</v>
      </c>
      <c r="LG847">
        <f t="shared" si="714"/>
        <v>576</v>
      </c>
      <c r="LP847">
        <f t="shared" si="715"/>
        <v>0</v>
      </c>
      <c r="LY847">
        <f t="shared" si="716"/>
        <v>0</v>
      </c>
      <c r="MH847">
        <f t="shared" si="717"/>
        <v>0</v>
      </c>
      <c r="MQ847">
        <f t="shared" si="718"/>
        <v>0</v>
      </c>
      <c r="MZ847">
        <f t="shared" si="719"/>
        <v>0</v>
      </c>
      <c r="NI847">
        <f t="shared" si="720"/>
        <v>0</v>
      </c>
      <c r="NR847">
        <f t="shared" si="721"/>
        <v>0</v>
      </c>
      <c r="OA847">
        <f t="shared" si="722"/>
        <v>0</v>
      </c>
      <c r="OF847">
        <v>845</v>
      </c>
      <c r="OG847">
        <f>1100-(136)</f>
        <v>964</v>
      </c>
      <c r="OH847">
        <f t="shared" si="733"/>
        <v>1.0842576610153589</v>
      </c>
      <c r="OI847">
        <f t="shared" si="734"/>
        <v>1010.3823454768316</v>
      </c>
      <c r="OJ847">
        <f t="shared" si="723"/>
        <v>2151.3219719321582</v>
      </c>
      <c r="OO847">
        <v>845</v>
      </c>
      <c r="OP847">
        <v>1160</v>
      </c>
      <c r="OQ847">
        <f t="shared" si="735"/>
        <v>1.1201143373079385</v>
      </c>
      <c r="OR847">
        <f t="shared" si="736"/>
        <v>1440.3604893858608</v>
      </c>
      <c r="OS847">
        <f t="shared" si="724"/>
        <v>78602.004008679345</v>
      </c>
      <c r="PB847">
        <f t="shared" si="725"/>
        <v>0</v>
      </c>
      <c r="PK847">
        <f t="shared" si="726"/>
        <v>0</v>
      </c>
      <c r="QC847">
        <f t="shared" si="727"/>
        <v>0</v>
      </c>
      <c r="QL847">
        <f t="shared" si="728"/>
        <v>0</v>
      </c>
    </row>
    <row r="848" spans="244:454" x14ac:dyDescent="0.25">
      <c r="IJ848">
        <v>846</v>
      </c>
      <c r="IK848">
        <v>2073.8000000000002</v>
      </c>
      <c r="IL848">
        <f t="shared" si="729"/>
        <v>1.1784575610334</v>
      </c>
      <c r="IM848">
        <f t="shared" si="730"/>
        <v>2139.9878291439131</v>
      </c>
      <c r="IN848">
        <f t="shared" si="713"/>
        <v>4380.8287267838123</v>
      </c>
      <c r="LC848">
        <v>846</v>
      </c>
      <c r="LD848">
        <v>21</v>
      </c>
      <c r="LE848">
        <f t="shared" si="731"/>
        <v>0.90563111164454158</v>
      </c>
      <c r="LF848">
        <f t="shared" si="732"/>
        <v>0</v>
      </c>
      <c r="LG848">
        <f t="shared" si="714"/>
        <v>441</v>
      </c>
      <c r="LP848">
        <f t="shared" si="715"/>
        <v>0</v>
      </c>
      <c r="LY848">
        <f t="shared" si="716"/>
        <v>0</v>
      </c>
      <c r="MH848">
        <f t="shared" si="717"/>
        <v>0</v>
      </c>
      <c r="MQ848">
        <f t="shared" si="718"/>
        <v>0</v>
      </c>
      <c r="MZ848">
        <f t="shared" si="719"/>
        <v>0</v>
      </c>
      <c r="NI848">
        <f t="shared" si="720"/>
        <v>0</v>
      </c>
      <c r="NR848">
        <f t="shared" si="721"/>
        <v>0</v>
      </c>
      <c r="OA848">
        <f t="shared" si="722"/>
        <v>0</v>
      </c>
      <c r="OF848">
        <v>846</v>
      </c>
      <c r="OG848">
        <f>1110-(136)</f>
        <v>974</v>
      </c>
      <c r="OH848">
        <f t="shared" si="733"/>
        <v>1.0855408061763239</v>
      </c>
      <c r="OI848">
        <f t="shared" si="734"/>
        <v>1025.7692812367343</v>
      </c>
      <c r="OJ848">
        <f t="shared" si="723"/>
        <v>2680.0584797680885</v>
      </c>
      <c r="OO848">
        <v>846</v>
      </c>
      <c r="OP848">
        <v>1170</v>
      </c>
      <c r="OQ848">
        <f t="shared" si="735"/>
        <v>1.1214399164053446</v>
      </c>
      <c r="OR848">
        <f t="shared" si="736"/>
        <v>1456.2562750202121</v>
      </c>
      <c r="OS848">
        <f t="shared" si="724"/>
        <v>81942.654988447321</v>
      </c>
      <c r="PB848">
        <f t="shared" si="725"/>
        <v>0</v>
      </c>
      <c r="PK848">
        <f t="shared" si="726"/>
        <v>0</v>
      </c>
      <c r="QC848">
        <f t="shared" si="727"/>
        <v>0</v>
      </c>
      <c r="QL848">
        <f t="shared" si="728"/>
        <v>0</v>
      </c>
    </row>
    <row r="849" spans="244:454" x14ac:dyDescent="0.25">
      <c r="IJ849">
        <v>847</v>
      </c>
      <c r="IK849">
        <v>2093.8000000000002</v>
      </c>
      <c r="IL849">
        <f t="shared" si="729"/>
        <v>1.1798505368738652</v>
      </c>
      <c r="IM849">
        <f t="shared" si="730"/>
        <v>2156.6918081046515</v>
      </c>
      <c r="IN849">
        <f t="shared" si="713"/>
        <v>3955.379526672285</v>
      </c>
      <c r="LC849">
        <v>847</v>
      </c>
      <c r="LD849">
        <v>13</v>
      </c>
      <c r="LE849">
        <f t="shared" si="731"/>
        <v>0.906701597592112</v>
      </c>
      <c r="LF849">
        <f t="shared" si="732"/>
        <v>0</v>
      </c>
      <c r="LG849">
        <f t="shared" si="714"/>
        <v>169</v>
      </c>
      <c r="LP849">
        <f t="shared" si="715"/>
        <v>0</v>
      </c>
      <c r="LY849">
        <f t="shared" si="716"/>
        <v>0</v>
      </c>
      <c r="MH849">
        <f t="shared" si="717"/>
        <v>0</v>
      </c>
      <c r="MQ849">
        <f t="shared" si="718"/>
        <v>0</v>
      </c>
      <c r="MZ849">
        <f t="shared" si="719"/>
        <v>0</v>
      </c>
      <c r="NI849">
        <f t="shared" si="720"/>
        <v>0</v>
      </c>
      <c r="NR849">
        <f t="shared" si="721"/>
        <v>0</v>
      </c>
      <c r="OA849">
        <f t="shared" si="722"/>
        <v>0</v>
      </c>
      <c r="OF849">
        <v>847</v>
      </c>
      <c r="OG849">
        <f>1120-(136)</f>
        <v>984</v>
      </c>
      <c r="OH849">
        <f t="shared" si="733"/>
        <v>1.0868239513372888</v>
      </c>
      <c r="OI849">
        <f t="shared" si="734"/>
        <v>1041.1562169966369</v>
      </c>
      <c r="OJ849">
        <f t="shared" si="723"/>
        <v>3266.8331413666433</v>
      </c>
      <c r="OO849">
        <v>847</v>
      </c>
      <c r="OP849">
        <v>1180</v>
      </c>
      <c r="OQ849">
        <f t="shared" si="735"/>
        <v>1.1227654955027504</v>
      </c>
      <c r="OR849">
        <f t="shared" si="736"/>
        <v>1472.1520606545632</v>
      </c>
      <c r="OS849">
        <f t="shared" si="724"/>
        <v>85352.826544707597</v>
      </c>
      <c r="PB849">
        <f t="shared" si="725"/>
        <v>0</v>
      </c>
      <c r="PK849">
        <f t="shared" si="726"/>
        <v>0</v>
      </c>
      <c r="QC849">
        <f t="shared" si="727"/>
        <v>0</v>
      </c>
      <c r="QL849">
        <f t="shared" si="728"/>
        <v>0</v>
      </c>
    </row>
    <row r="850" spans="244:454" x14ac:dyDescent="0.25">
      <c r="IJ850">
        <v>848</v>
      </c>
      <c r="IK850">
        <v>2073.8000000000002</v>
      </c>
      <c r="IL850">
        <f t="shared" si="729"/>
        <v>1.1812435127143301</v>
      </c>
      <c r="IM850">
        <f t="shared" si="730"/>
        <v>2173.3957870653903</v>
      </c>
      <c r="IN850">
        <f t="shared" si="713"/>
        <v>9919.3208011745337</v>
      </c>
      <c r="LC850">
        <v>848</v>
      </c>
      <c r="LD850">
        <v>24</v>
      </c>
      <c r="LE850">
        <f t="shared" si="731"/>
        <v>0.90777208353968231</v>
      </c>
      <c r="LF850">
        <f t="shared" si="732"/>
        <v>0</v>
      </c>
      <c r="LG850">
        <f t="shared" si="714"/>
        <v>576</v>
      </c>
      <c r="LP850">
        <f t="shared" si="715"/>
        <v>0</v>
      </c>
      <c r="LY850">
        <f t="shared" si="716"/>
        <v>0</v>
      </c>
      <c r="MH850">
        <f t="shared" si="717"/>
        <v>0</v>
      </c>
      <c r="MQ850">
        <f t="shared" si="718"/>
        <v>0</v>
      </c>
      <c r="MZ850">
        <f t="shared" si="719"/>
        <v>0</v>
      </c>
      <c r="NI850">
        <f t="shared" si="720"/>
        <v>0</v>
      </c>
      <c r="NR850">
        <f t="shared" si="721"/>
        <v>0</v>
      </c>
      <c r="OA850">
        <f t="shared" si="722"/>
        <v>0</v>
      </c>
      <c r="OF850">
        <v>848</v>
      </c>
      <c r="OG850">
        <f>1130-(136)</f>
        <v>994</v>
      </c>
      <c r="OH850">
        <f t="shared" si="733"/>
        <v>1.0881070964982538</v>
      </c>
      <c r="OI850">
        <f t="shared" si="734"/>
        <v>1056.5431527565395</v>
      </c>
      <c r="OJ850">
        <f t="shared" si="723"/>
        <v>3911.6459567278325</v>
      </c>
      <c r="OO850">
        <v>848</v>
      </c>
      <c r="OP850">
        <v>1190</v>
      </c>
      <c r="OQ850">
        <f t="shared" si="735"/>
        <v>1.1240910746001562</v>
      </c>
      <c r="OR850">
        <f t="shared" si="736"/>
        <v>1488.0478462889146</v>
      </c>
      <c r="OS850">
        <f t="shared" si="724"/>
        <v>88832.518677460452</v>
      </c>
      <c r="PB850">
        <f t="shared" si="725"/>
        <v>0</v>
      </c>
      <c r="PK850">
        <f t="shared" si="726"/>
        <v>0</v>
      </c>
      <c r="QC850">
        <f t="shared" si="727"/>
        <v>0</v>
      </c>
      <c r="QL850">
        <f t="shared" si="728"/>
        <v>0</v>
      </c>
    </row>
    <row r="851" spans="244:454" x14ac:dyDescent="0.25">
      <c r="IJ851">
        <v>849</v>
      </c>
      <c r="IK851">
        <v>2173.8000000000002</v>
      </c>
      <c r="IL851">
        <f t="shared" si="729"/>
        <v>1.1826364885547951</v>
      </c>
      <c r="IM851">
        <f t="shared" si="730"/>
        <v>2190.0997660261287</v>
      </c>
      <c r="IN851">
        <f t="shared" si="713"/>
        <v>265.68237250653317</v>
      </c>
      <c r="LC851">
        <v>849</v>
      </c>
      <c r="LD851">
        <v>33</v>
      </c>
      <c r="LE851">
        <f t="shared" si="731"/>
        <v>0.90884256948725273</v>
      </c>
      <c r="LF851">
        <f t="shared" si="732"/>
        <v>0</v>
      </c>
      <c r="LG851">
        <f t="shared" si="714"/>
        <v>1089</v>
      </c>
      <c r="LP851">
        <f t="shared" si="715"/>
        <v>0</v>
      </c>
      <c r="LY851">
        <f t="shared" si="716"/>
        <v>0</v>
      </c>
      <c r="MH851">
        <f t="shared" si="717"/>
        <v>0</v>
      </c>
      <c r="MQ851">
        <f t="shared" si="718"/>
        <v>0</v>
      </c>
      <c r="MZ851">
        <f t="shared" si="719"/>
        <v>0</v>
      </c>
      <c r="NI851">
        <f t="shared" si="720"/>
        <v>0</v>
      </c>
      <c r="NR851">
        <f t="shared" si="721"/>
        <v>0</v>
      </c>
      <c r="OA851">
        <f t="shared" si="722"/>
        <v>0</v>
      </c>
      <c r="OF851">
        <v>849</v>
      </c>
      <c r="OG851">
        <f>1140-(136)</f>
        <v>1004</v>
      </c>
      <c r="OH851">
        <f t="shared" si="733"/>
        <v>1.0893902416592185</v>
      </c>
      <c r="OI851">
        <f t="shared" si="734"/>
        <v>1071.9300885164423</v>
      </c>
      <c r="OJ851">
        <f t="shared" si="723"/>
        <v>4614.4969258516876</v>
      </c>
      <c r="OO851">
        <v>849</v>
      </c>
      <c r="OP851">
        <v>1200</v>
      </c>
      <c r="OQ851">
        <f t="shared" si="735"/>
        <v>1.1254166536975621</v>
      </c>
      <c r="OR851">
        <f t="shared" si="736"/>
        <v>1503.9436319232657</v>
      </c>
      <c r="OS851">
        <f t="shared" si="724"/>
        <v>92381.731386705607</v>
      </c>
      <c r="PB851">
        <f t="shared" si="725"/>
        <v>0</v>
      </c>
      <c r="PK851">
        <f t="shared" si="726"/>
        <v>0</v>
      </c>
      <c r="QC851">
        <f t="shared" si="727"/>
        <v>0</v>
      </c>
      <c r="QL851">
        <f t="shared" si="728"/>
        <v>0</v>
      </c>
    </row>
    <row r="852" spans="244:454" x14ac:dyDescent="0.25">
      <c r="IJ852">
        <v>850</v>
      </c>
      <c r="IK852">
        <v>2193.8000000000002</v>
      </c>
      <c r="IL852">
        <f t="shared" si="729"/>
        <v>1.1840294643952602</v>
      </c>
      <c r="IM852">
        <f t="shared" si="730"/>
        <v>2206.8037449868675</v>
      </c>
      <c r="IN852">
        <f t="shared" si="713"/>
        <v>169.09738368347726</v>
      </c>
      <c r="LC852">
        <v>850</v>
      </c>
      <c r="LD852">
        <v>21</v>
      </c>
      <c r="LE852">
        <f t="shared" si="731"/>
        <v>0.90991305543482304</v>
      </c>
      <c r="LF852">
        <f t="shared" si="732"/>
        <v>0</v>
      </c>
      <c r="LG852">
        <f t="shared" si="714"/>
        <v>441</v>
      </c>
      <c r="LP852">
        <f t="shared" si="715"/>
        <v>0</v>
      </c>
      <c r="LY852">
        <f t="shared" si="716"/>
        <v>0</v>
      </c>
      <c r="MH852">
        <f t="shared" si="717"/>
        <v>0</v>
      </c>
      <c r="MQ852">
        <f t="shared" si="718"/>
        <v>0</v>
      </c>
      <c r="MZ852">
        <f t="shared" si="719"/>
        <v>0</v>
      </c>
      <c r="NI852">
        <f t="shared" si="720"/>
        <v>0</v>
      </c>
      <c r="NR852">
        <f t="shared" si="721"/>
        <v>0</v>
      </c>
      <c r="OA852">
        <f t="shared" si="722"/>
        <v>0</v>
      </c>
      <c r="OF852">
        <v>850</v>
      </c>
      <c r="OG852">
        <f>1150-(136)</f>
        <v>1014</v>
      </c>
      <c r="OH852">
        <f t="shared" si="733"/>
        <v>1.0906733868201834</v>
      </c>
      <c r="OI852">
        <f t="shared" si="734"/>
        <v>1087.3170242763449</v>
      </c>
      <c r="OJ852">
        <f t="shared" si="723"/>
        <v>5375.3860487381489</v>
      </c>
      <c r="OO852">
        <v>850</v>
      </c>
      <c r="OP852">
        <v>1220</v>
      </c>
      <c r="OQ852">
        <f t="shared" si="735"/>
        <v>1.1267422327949679</v>
      </c>
      <c r="OR852">
        <f t="shared" si="736"/>
        <v>1519.839417557617</v>
      </c>
      <c r="OS852">
        <f t="shared" si="724"/>
        <v>89903.676321291015</v>
      </c>
      <c r="PB852">
        <f t="shared" si="725"/>
        <v>0</v>
      </c>
      <c r="PK852">
        <f t="shared" si="726"/>
        <v>0</v>
      </c>
      <c r="QC852">
        <f t="shared" si="727"/>
        <v>0</v>
      </c>
      <c r="QL852">
        <f t="shared" si="728"/>
        <v>0</v>
      </c>
    </row>
    <row r="853" spans="244:454" x14ac:dyDescent="0.25">
      <c r="IJ853">
        <v>851</v>
      </c>
      <c r="IK853">
        <v>2243.8000000000002</v>
      </c>
      <c r="IL853">
        <f t="shared" si="729"/>
        <v>1.1854224402357252</v>
      </c>
      <c r="IM853">
        <f t="shared" si="730"/>
        <v>2223.5077239476059</v>
      </c>
      <c r="IN853">
        <f t="shared" si="713"/>
        <v>411.77646738657518</v>
      </c>
      <c r="LC853">
        <v>851</v>
      </c>
      <c r="LD853">
        <v>16</v>
      </c>
      <c r="LE853">
        <f t="shared" si="731"/>
        <v>0.91098354138239346</v>
      </c>
      <c r="LF853">
        <f t="shared" si="732"/>
        <v>0</v>
      </c>
      <c r="LG853">
        <f t="shared" si="714"/>
        <v>256</v>
      </c>
      <c r="LP853">
        <f t="shared" si="715"/>
        <v>0</v>
      </c>
      <c r="LY853">
        <f t="shared" si="716"/>
        <v>0</v>
      </c>
      <c r="MH853">
        <f t="shared" si="717"/>
        <v>0</v>
      </c>
      <c r="MQ853">
        <f t="shared" si="718"/>
        <v>0</v>
      </c>
      <c r="MZ853">
        <f t="shared" si="719"/>
        <v>0</v>
      </c>
      <c r="NI853">
        <f t="shared" si="720"/>
        <v>0</v>
      </c>
      <c r="NR853">
        <f t="shared" si="721"/>
        <v>0</v>
      </c>
      <c r="OA853">
        <f t="shared" si="722"/>
        <v>0</v>
      </c>
      <c r="OF853">
        <v>851</v>
      </c>
      <c r="OG853">
        <f>1160-(136)</f>
        <v>1024</v>
      </c>
      <c r="OH853">
        <f t="shared" si="733"/>
        <v>1.0919565319811484</v>
      </c>
      <c r="OI853">
        <f t="shared" si="734"/>
        <v>1102.7039600362477</v>
      </c>
      <c r="OJ853">
        <f t="shared" si="723"/>
        <v>6194.3133253872811</v>
      </c>
      <c r="OO853">
        <v>851</v>
      </c>
      <c r="OP853">
        <v>1230</v>
      </c>
      <c r="OQ853">
        <f t="shared" si="735"/>
        <v>1.1280678118923737</v>
      </c>
      <c r="OR853">
        <f t="shared" si="736"/>
        <v>1535.7352031919681</v>
      </c>
      <c r="OS853">
        <f t="shared" si="724"/>
        <v>93474.014470834052</v>
      </c>
      <c r="PB853">
        <f t="shared" si="725"/>
        <v>0</v>
      </c>
      <c r="PK853">
        <f t="shared" si="726"/>
        <v>0</v>
      </c>
      <c r="QC853">
        <f t="shared" si="727"/>
        <v>0</v>
      </c>
      <c r="QL853">
        <f t="shared" si="728"/>
        <v>0</v>
      </c>
    </row>
    <row r="854" spans="244:454" x14ac:dyDescent="0.25">
      <c r="IJ854">
        <v>852</v>
      </c>
      <c r="IK854">
        <v>2223.8000000000002</v>
      </c>
      <c r="IL854">
        <f t="shared" si="729"/>
        <v>1.1868154160761901</v>
      </c>
      <c r="IM854">
        <f t="shared" si="730"/>
        <v>2240.2117029083447</v>
      </c>
      <c r="IN854">
        <f t="shared" si="713"/>
        <v>269.34399235176409</v>
      </c>
      <c r="LC854">
        <v>852</v>
      </c>
      <c r="LD854">
        <v>16</v>
      </c>
      <c r="LE854">
        <f t="shared" si="731"/>
        <v>0.91205402732996388</v>
      </c>
      <c r="LF854">
        <f t="shared" si="732"/>
        <v>0</v>
      </c>
      <c r="LG854">
        <f t="shared" si="714"/>
        <v>256</v>
      </c>
      <c r="LP854">
        <f t="shared" si="715"/>
        <v>0</v>
      </c>
      <c r="LY854">
        <f t="shared" si="716"/>
        <v>0</v>
      </c>
      <c r="MH854">
        <f t="shared" si="717"/>
        <v>0</v>
      </c>
      <c r="MQ854">
        <f t="shared" si="718"/>
        <v>0</v>
      </c>
      <c r="MZ854">
        <f t="shared" si="719"/>
        <v>0</v>
      </c>
      <c r="NI854">
        <f t="shared" si="720"/>
        <v>0</v>
      </c>
      <c r="NR854">
        <f t="shared" si="721"/>
        <v>0</v>
      </c>
      <c r="OA854">
        <f t="shared" si="722"/>
        <v>0</v>
      </c>
      <c r="OF854">
        <v>852</v>
      </c>
      <c r="OG854">
        <f>1180-(136)</f>
        <v>1044</v>
      </c>
      <c r="OH854">
        <f t="shared" si="733"/>
        <v>1.0932396771421133</v>
      </c>
      <c r="OI854">
        <f t="shared" si="734"/>
        <v>1118.0908957961503</v>
      </c>
      <c r="OJ854">
        <f t="shared" si="723"/>
        <v>5489.4608398760074</v>
      </c>
      <c r="OO854">
        <v>852</v>
      </c>
      <c r="OP854">
        <v>1250</v>
      </c>
      <c r="OQ854">
        <f t="shared" si="735"/>
        <v>1.1293933909897795</v>
      </c>
      <c r="OR854">
        <f t="shared" si="736"/>
        <v>1551.6309888263195</v>
      </c>
      <c r="OS854">
        <f t="shared" si="724"/>
        <v>90981.253420343273</v>
      </c>
      <c r="PB854">
        <f t="shared" si="725"/>
        <v>0</v>
      </c>
      <c r="PK854">
        <f t="shared" si="726"/>
        <v>0</v>
      </c>
      <c r="QC854">
        <f t="shared" si="727"/>
        <v>0</v>
      </c>
      <c r="QL854">
        <f t="shared" si="728"/>
        <v>0</v>
      </c>
    </row>
    <row r="855" spans="244:454" x14ac:dyDescent="0.25">
      <c r="IJ855">
        <v>853</v>
      </c>
      <c r="IK855">
        <v>2263.8000000000002</v>
      </c>
      <c r="IL855">
        <f t="shared" si="729"/>
        <v>1.1882083919166553</v>
      </c>
      <c r="IM855">
        <f t="shared" si="730"/>
        <v>2256.9156818690831</v>
      </c>
      <c r="IN855">
        <f t="shared" si="713"/>
        <v>47.393836127674035</v>
      </c>
      <c r="LC855">
        <v>853</v>
      </c>
      <c r="LD855">
        <v>-28</v>
      </c>
      <c r="LE855">
        <f t="shared" si="731"/>
        <v>0.91312451327753419</v>
      </c>
      <c r="LF855">
        <f t="shared" si="732"/>
        <v>0</v>
      </c>
      <c r="LG855">
        <f t="shared" si="714"/>
        <v>784</v>
      </c>
      <c r="LP855">
        <f t="shared" si="715"/>
        <v>0</v>
      </c>
      <c r="LY855">
        <f t="shared" si="716"/>
        <v>0</v>
      </c>
      <c r="MH855">
        <f t="shared" si="717"/>
        <v>0</v>
      </c>
      <c r="MQ855">
        <f t="shared" si="718"/>
        <v>0</v>
      </c>
      <c r="MZ855">
        <f t="shared" si="719"/>
        <v>0</v>
      </c>
      <c r="NI855">
        <f t="shared" si="720"/>
        <v>0</v>
      </c>
      <c r="NR855">
        <f t="shared" si="721"/>
        <v>0</v>
      </c>
      <c r="OA855">
        <f t="shared" si="722"/>
        <v>0</v>
      </c>
      <c r="OF855">
        <v>853</v>
      </c>
      <c r="OG855">
        <f>1200-(136)</f>
        <v>1064</v>
      </c>
      <c r="OH855">
        <f t="shared" si="733"/>
        <v>1.0945228223030783</v>
      </c>
      <c r="OI855">
        <f t="shared" si="734"/>
        <v>1133.4778315560529</v>
      </c>
      <c r="OJ855">
        <f t="shared" si="723"/>
        <v>4827.1690777312651</v>
      </c>
      <c r="OO855">
        <v>853</v>
      </c>
      <c r="OP855">
        <v>1260</v>
      </c>
      <c r="OQ855">
        <f t="shared" si="735"/>
        <v>1.1307189700871854</v>
      </c>
      <c r="OR855">
        <f t="shared" si="736"/>
        <v>1567.5267744606708</v>
      </c>
      <c r="OS855">
        <f t="shared" si="724"/>
        <v>94572.717010184293</v>
      </c>
      <c r="PB855">
        <f t="shared" si="725"/>
        <v>0</v>
      </c>
      <c r="PK855">
        <f t="shared" si="726"/>
        <v>0</v>
      </c>
      <c r="QC855">
        <f t="shared" si="727"/>
        <v>0</v>
      </c>
      <c r="QL855">
        <f t="shared" si="728"/>
        <v>0</v>
      </c>
    </row>
    <row r="856" spans="244:454" x14ac:dyDescent="0.25">
      <c r="IJ856">
        <v>854</v>
      </c>
      <c r="IK856">
        <v>2323.8000000000002</v>
      </c>
      <c r="IL856">
        <f t="shared" si="729"/>
        <v>1.1896013677571202</v>
      </c>
      <c r="IM856">
        <f t="shared" si="730"/>
        <v>2273.6196608298219</v>
      </c>
      <c r="IN856">
        <f t="shared" si="713"/>
        <v>2518.0664392341291</v>
      </c>
      <c r="LC856">
        <v>854</v>
      </c>
      <c r="LD856">
        <v>56</v>
      </c>
      <c r="LE856">
        <f t="shared" si="731"/>
        <v>0.91419499922510461</v>
      </c>
      <c r="LF856">
        <f t="shared" si="732"/>
        <v>0</v>
      </c>
      <c r="LG856">
        <f t="shared" si="714"/>
        <v>3136</v>
      </c>
      <c r="LP856">
        <f t="shared" si="715"/>
        <v>0</v>
      </c>
      <c r="LY856">
        <f t="shared" si="716"/>
        <v>0</v>
      </c>
      <c r="MH856">
        <f t="shared" si="717"/>
        <v>0</v>
      </c>
      <c r="MQ856">
        <f t="shared" si="718"/>
        <v>0</v>
      </c>
      <c r="MZ856">
        <f t="shared" si="719"/>
        <v>0</v>
      </c>
      <c r="NI856">
        <f t="shared" si="720"/>
        <v>0</v>
      </c>
      <c r="NR856">
        <f t="shared" si="721"/>
        <v>0</v>
      </c>
      <c r="OA856">
        <f t="shared" si="722"/>
        <v>0</v>
      </c>
      <c r="OF856">
        <v>854</v>
      </c>
      <c r="OG856">
        <f>1210-(136)</f>
        <v>1074</v>
      </c>
      <c r="OH856">
        <f t="shared" si="733"/>
        <v>1.0958059674640432</v>
      </c>
      <c r="OI856">
        <f t="shared" si="734"/>
        <v>1148.8647673159558</v>
      </c>
      <c r="OJ856">
        <f t="shared" si="723"/>
        <v>5604.7333852721977</v>
      </c>
      <c r="OO856">
        <v>854</v>
      </c>
      <c r="OP856">
        <v>1280</v>
      </c>
      <c r="OQ856">
        <f t="shared" si="735"/>
        <v>1.1320445491845912</v>
      </c>
      <c r="OR856">
        <f t="shared" si="736"/>
        <v>1583.4225600950219</v>
      </c>
      <c r="OS856">
        <f t="shared" si="724"/>
        <v>92065.249974617196</v>
      </c>
      <c r="PB856">
        <f t="shared" si="725"/>
        <v>0</v>
      </c>
      <c r="PK856">
        <f t="shared" si="726"/>
        <v>0</v>
      </c>
      <c r="QC856">
        <f t="shared" si="727"/>
        <v>0</v>
      </c>
      <c r="QL856">
        <f t="shared" si="728"/>
        <v>0</v>
      </c>
    </row>
    <row r="857" spans="244:454" x14ac:dyDescent="0.25">
      <c r="IJ857">
        <v>855</v>
      </c>
      <c r="IK857">
        <v>2293.8000000000002</v>
      </c>
      <c r="IL857">
        <f t="shared" si="729"/>
        <v>1.1909943435975852</v>
      </c>
      <c r="IM857">
        <f t="shared" si="730"/>
        <v>2290.3236397905603</v>
      </c>
      <c r="IN857">
        <f t="shared" si="713"/>
        <v>12.085080305777147</v>
      </c>
      <c r="LC857">
        <v>855</v>
      </c>
      <c r="LD857">
        <v>24</v>
      </c>
      <c r="LE857">
        <f t="shared" si="731"/>
        <v>0.91526548517267503</v>
      </c>
      <c r="LF857">
        <f t="shared" si="732"/>
        <v>0</v>
      </c>
      <c r="LG857">
        <f t="shared" si="714"/>
        <v>576</v>
      </c>
      <c r="LP857">
        <f t="shared" si="715"/>
        <v>0</v>
      </c>
      <c r="LY857">
        <f t="shared" si="716"/>
        <v>0</v>
      </c>
      <c r="MH857">
        <f t="shared" si="717"/>
        <v>0</v>
      </c>
      <c r="MQ857">
        <f t="shared" si="718"/>
        <v>0</v>
      </c>
      <c r="MZ857">
        <f t="shared" si="719"/>
        <v>0</v>
      </c>
      <c r="NI857">
        <f t="shared" si="720"/>
        <v>0</v>
      </c>
      <c r="NR857">
        <f t="shared" si="721"/>
        <v>0</v>
      </c>
      <c r="OA857">
        <f t="shared" si="722"/>
        <v>0</v>
      </c>
      <c r="OF857">
        <v>855</v>
      </c>
      <c r="OG857">
        <f>1240-(136)</f>
        <v>1104</v>
      </c>
      <c r="OH857">
        <f t="shared" si="733"/>
        <v>1.0970891126250082</v>
      </c>
      <c r="OI857">
        <f t="shared" si="734"/>
        <v>1164.2517030758584</v>
      </c>
      <c r="OJ857">
        <f t="shared" si="723"/>
        <v>3630.2677235413994</v>
      </c>
      <c r="OO857">
        <v>855</v>
      </c>
      <c r="OP857">
        <v>1300</v>
      </c>
      <c r="OQ857">
        <f t="shared" si="735"/>
        <v>1.133370128281997</v>
      </c>
      <c r="OR857">
        <f t="shared" si="736"/>
        <v>1599.3183457293733</v>
      </c>
      <c r="OS857">
        <f t="shared" si="724"/>
        <v>89591.472090168623</v>
      </c>
      <c r="PB857">
        <f t="shared" si="725"/>
        <v>0</v>
      </c>
      <c r="PK857">
        <f t="shared" si="726"/>
        <v>0</v>
      </c>
      <c r="QC857">
        <f t="shared" si="727"/>
        <v>0</v>
      </c>
      <c r="QL857">
        <f t="shared" si="728"/>
        <v>0</v>
      </c>
    </row>
    <row r="858" spans="244:454" x14ac:dyDescent="0.25">
      <c r="IJ858">
        <v>856</v>
      </c>
      <c r="IK858">
        <v>2343.8000000000002</v>
      </c>
      <c r="IL858">
        <f t="shared" si="729"/>
        <v>1.1923873194380503</v>
      </c>
      <c r="IM858">
        <f t="shared" si="730"/>
        <v>2307.0276187512991</v>
      </c>
      <c r="IN858">
        <f t="shared" si="713"/>
        <v>1352.2080226998239</v>
      </c>
      <c r="LC858">
        <v>856</v>
      </c>
      <c r="LD858">
        <v>16</v>
      </c>
      <c r="LE858">
        <f t="shared" si="731"/>
        <v>0.91633597112024534</v>
      </c>
      <c r="LF858">
        <f t="shared" si="732"/>
        <v>0</v>
      </c>
      <c r="LG858">
        <f t="shared" si="714"/>
        <v>256</v>
      </c>
      <c r="LP858">
        <f t="shared" si="715"/>
        <v>0</v>
      </c>
      <c r="LY858">
        <f t="shared" si="716"/>
        <v>0</v>
      </c>
      <c r="MH858">
        <f t="shared" si="717"/>
        <v>0</v>
      </c>
      <c r="MQ858">
        <f t="shared" si="718"/>
        <v>0</v>
      </c>
      <c r="MZ858">
        <f t="shared" si="719"/>
        <v>0</v>
      </c>
      <c r="NI858">
        <f t="shared" si="720"/>
        <v>0</v>
      </c>
      <c r="NR858">
        <f t="shared" si="721"/>
        <v>0</v>
      </c>
      <c r="OA858">
        <f t="shared" si="722"/>
        <v>0</v>
      </c>
      <c r="OF858">
        <v>856</v>
      </c>
      <c r="OG858">
        <f>1250-(136)</f>
        <v>1114</v>
      </c>
      <c r="OH858">
        <f t="shared" si="733"/>
        <v>1.0983722577859731</v>
      </c>
      <c r="OI858">
        <f t="shared" si="734"/>
        <v>1179.638638835761</v>
      </c>
      <c r="OJ858">
        <f t="shared" si="723"/>
        <v>4308.4309082114669</v>
      </c>
      <c r="OO858">
        <v>856</v>
      </c>
      <c r="OP858">
        <v>1320</v>
      </c>
      <c r="OQ858">
        <f t="shared" si="735"/>
        <v>1.1346957073794028</v>
      </c>
      <c r="OR858">
        <f t="shared" si="736"/>
        <v>1615.2141313637244</v>
      </c>
      <c r="OS858">
        <f t="shared" si="724"/>
        <v>87151.383356838327</v>
      </c>
      <c r="PB858">
        <f t="shared" si="725"/>
        <v>0</v>
      </c>
      <c r="PK858">
        <f t="shared" si="726"/>
        <v>0</v>
      </c>
      <c r="QC858">
        <f t="shared" si="727"/>
        <v>0</v>
      </c>
      <c r="QL858">
        <f t="shared" si="728"/>
        <v>0</v>
      </c>
    </row>
    <row r="859" spans="244:454" x14ac:dyDescent="0.25">
      <c r="IJ859">
        <v>857</v>
      </c>
      <c r="IK859">
        <v>2373.8000000000002</v>
      </c>
      <c r="IL859">
        <f t="shared" si="729"/>
        <v>1.1937802952785153</v>
      </c>
      <c r="IM859">
        <f t="shared" si="730"/>
        <v>2323.7315977120375</v>
      </c>
      <c r="IN859">
        <f t="shared" si="713"/>
        <v>2506.8449076692714</v>
      </c>
      <c r="LC859">
        <v>857</v>
      </c>
      <c r="LD859">
        <v>21</v>
      </c>
      <c r="LE859">
        <f t="shared" si="731"/>
        <v>0.91740645706781576</v>
      </c>
      <c r="LF859">
        <f t="shared" si="732"/>
        <v>0</v>
      </c>
      <c r="LG859">
        <f t="shared" si="714"/>
        <v>441</v>
      </c>
      <c r="LP859">
        <f t="shared" si="715"/>
        <v>0</v>
      </c>
      <c r="LY859">
        <f t="shared" si="716"/>
        <v>0</v>
      </c>
      <c r="MH859">
        <f t="shared" si="717"/>
        <v>0</v>
      </c>
      <c r="MQ859">
        <f t="shared" si="718"/>
        <v>0</v>
      </c>
      <c r="MZ859">
        <f t="shared" si="719"/>
        <v>0</v>
      </c>
      <c r="NI859">
        <f t="shared" si="720"/>
        <v>0</v>
      </c>
      <c r="NR859">
        <f t="shared" si="721"/>
        <v>0</v>
      </c>
      <c r="OA859">
        <f t="shared" si="722"/>
        <v>0</v>
      </c>
      <c r="OF859">
        <v>857</v>
      </c>
      <c r="OG859">
        <f>1260-(136)</f>
        <v>1124</v>
      </c>
      <c r="OH859">
        <f t="shared" si="733"/>
        <v>1.0996554029469379</v>
      </c>
      <c r="OI859">
        <f t="shared" si="734"/>
        <v>1195.0255745956638</v>
      </c>
      <c r="OJ859">
        <f t="shared" si="723"/>
        <v>5044.6322466442007</v>
      </c>
      <c r="OO859">
        <v>857</v>
      </c>
      <c r="OP859">
        <v>1330</v>
      </c>
      <c r="OQ859">
        <f t="shared" si="735"/>
        <v>1.1360212864768087</v>
      </c>
      <c r="OR859">
        <f t="shared" si="736"/>
        <v>1631.1099169980757</v>
      </c>
      <c r="OS859">
        <f t="shared" si="724"/>
        <v>90667.182114588053</v>
      </c>
      <c r="PB859">
        <f t="shared" si="725"/>
        <v>0</v>
      </c>
      <c r="PK859">
        <f t="shared" si="726"/>
        <v>0</v>
      </c>
      <c r="QC859">
        <f t="shared" si="727"/>
        <v>0</v>
      </c>
      <c r="QL859">
        <f t="shared" si="728"/>
        <v>0</v>
      </c>
    </row>
    <row r="860" spans="244:454" x14ac:dyDescent="0.25">
      <c r="IJ860">
        <v>858</v>
      </c>
      <c r="IK860">
        <v>2423.8000000000002</v>
      </c>
      <c r="IL860">
        <f t="shared" si="729"/>
        <v>1.1951732711189802</v>
      </c>
      <c r="IM860">
        <f t="shared" si="730"/>
        <v>2340.4355766727763</v>
      </c>
      <c r="IN860">
        <f t="shared" si="713"/>
        <v>6949.6270766805928</v>
      </c>
      <c r="LC860">
        <v>858</v>
      </c>
      <c r="LD860">
        <v>21</v>
      </c>
      <c r="LE860">
        <f t="shared" si="731"/>
        <v>0.91847694301538618</v>
      </c>
      <c r="LF860">
        <f t="shared" si="732"/>
        <v>0</v>
      </c>
      <c r="LG860">
        <f t="shared" si="714"/>
        <v>441</v>
      </c>
      <c r="LP860">
        <f t="shared" si="715"/>
        <v>0</v>
      </c>
      <c r="LY860">
        <f t="shared" si="716"/>
        <v>0</v>
      </c>
      <c r="MH860">
        <f t="shared" si="717"/>
        <v>0</v>
      </c>
      <c r="MQ860">
        <f t="shared" si="718"/>
        <v>0</v>
      </c>
      <c r="MZ860">
        <f t="shared" si="719"/>
        <v>0</v>
      </c>
      <c r="NI860">
        <f t="shared" si="720"/>
        <v>0</v>
      </c>
      <c r="NR860">
        <f t="shared" si="721"/>
        <v>0</v>
      </c>
      <c r="OA860">
        <f t="shared" si="722"/>
        <v>0</v>
      </c>
      <c r="OF860">
        <v>858</v>
      </c>
      <c r="OG860">
        <f>1270-(136)</f>
        <v>1134</v>
      </c>
      <c r="OH860">
        <f t="shared" si="733"/>
        <v>1.1009385481079028</v>
      </c>
      <c r="OI860">
        <f t="shared" si="734"/>
        <v>1210.4125103555664</v>
      </c>
      <c r="OJ860">
        <f t="shared" si="723"/>
        <v>5838.8717388395398</v>
      </c>
      <c r="OO860">
        <v>858</v>
      </c>
      <c r="OP860">
        <v>1360</v>
      </c>
      <c r="OQ860">
        <f t="shared" si="735"/>
        <v>1.1373468655742147</v>
      </c>
      <c r="OR860">
        <f t="shared" si="736"/>
        <v>1647.0057026324268</v>
      </c>
      <c r="OS860">
        <f t="shared" si="724"/>
        <v>82372.27334353303</v>
      </c>
      <c r="PB860">
        <f t="shared" si="725"/>
        <v>0</v>
      </c>
      <c r="PK860">
        <f t="shared" si="726"/>
        <v>0</v>
      </c>
      <c r="QC860">
        <f t="shared" si="727"/>
        <v>0</v>
      </c>
      <c r="QL860">
        <f t="shared" si="728"/>
        <v>0</v>
      </c>
    </row>
    <row r="861" spans="244:454" x14ac:dyDescent="0.25">
      <c r="IJ861">
        <v>859</v>
      </c>
      <c r="IK861">
        <v>2463.8000000000002</v>
      </c>
      <c r="IL861">
        <f t="shared" si="729"/>
        <v>1.1965662469594454</v>
      </c>
      <c r="IM861">
        <f t="shared" si="730"/>
        <v>2357.1395556335146</v>
      </c>
      <c r="IN861">
        <f t="shared" si="713"/>
        <v>11376.450392456156</v>
      </c>
      <c r="LC861">
        <v>859</v>
      </c>
      <c r="LD861">
        <v>21</v>
      </c>
      <c r="LE861">
        <f t="shared" si="731"/>
        <v>0.91954742896295649</v>
      </c>
      <c r="LF861">
        <f t="shared" si="732"/>
        <v>0</v>
      </c>
      <c r="LG861">
        <f t="shared" si="714"/>
        <v>441</v>
      </c>
      <c r="LP861">
        <f t="shared" si="715"/>
        <v>0</v>
      </c>
      <c r="LY861">
        <f t="shared" si="716"/>
        <v>0</v>
      </c>
      <c r="MH861">
        <f t="shared" si="717"/>
        <v>0</v>
      </c>
      <c r="MQ861">
        <f t="shared" si="718"/>
        <v>0</v>
      </c>
      <c r="MZ861">
        <f t="shared" si="719"/>
        <v>0</v>
      </c>
      <c r="NI861">
        <f t="shared" si="720"/>
        <v>0</v>
      </c>
      <c r="NR861">
        <f t="shared" si="721"/>
        <v>0</v>
      </c>
      <c r="OA861">
        <f t="shared" si="722"/>
        <v>0</v>
      </c>
      <c r="OF861">
        <v>859</v>
      </c>
      <c r="OG861">
        <f>1280-(136)</f>
        <v>1144</v>
      </c>
      <c r="OH861">
        <f t="shared" si="733"/>
        <v>1.1022216932688678</v>
      </c>
      <c r="OI861">
        <f t="shared" si="734"/>
        <v>1225.799446115469</v>
      </c>
      <c r="OJ861">
        <f t="shared" si="723"/>
        <v>6691.1493847975134</v>
      </c>
      <c r="OO861">
        <v>859</v>
      </c>
      <c r="OP861">
        <v>1390</v>
      </c>
      <c r="OQ861">
        <f t="shared" si="735"/>
        <v>1.1386724446716205</v>
      </c>
      <c r="OR861">
        <f t="shared" si="736"/>
        <v>1662.9014882667782</v>
      </c>
      <c r="OS861">
        <f t="shared" si="724"/>
        <v>74475.222298222478</v>
      </c>
      <c r="PB861">
        <f t="shared" si="725"/>
        <v>0</v>
      </c>
      <c r="PK861">
        <f t="shared" si="726"/>
        <v>0</v>
      </c>
      <c r="QC861">
        <f t="shared" si="727"/>
        <v>0</v>
      </c>
      <c r="QL861">
        <f t="shared" si="728"/>
        <v>0</v>
      </c>
    </row>
    <row r="862" spans="244:454" x14ac:dyDescent="0.25">
      <c r="IJ862">
        <v>860</v>
      </c>
      <c r="IK862">
        <v>2463.8000000000002</v>
      </c>
      <c r="IL862">
        <f t="shared" si="729"/>
        <v>1.1979592227999103</v>
      </c>
      <c r="IM862">
        <f t="shared" si="730"/>
        <v>2373.8435345942535</v>
      </c>
      <c r="IN862">
        <f t="shared" si="713"/>
        <v>8092.1656682953053</v>
      </c>
      <c r="LC862">
        <v>860</v>
      </c>
      <c r="LD862">
        <v>24</v>
      </c>
      <c r="LE862">
        <f t="shared" si="731"/>
        <v>0.92061791491052691</v>
      </c>
      <c r="LF862">
        <f t="shared" si="732"/>
        <v>0</v>
      </c>
      <c r="LG862">
        <f t="shared" si="714"/>
        <v>576</v>
      </c>
      <c r="LP862">
        <f t="shared" si="715"/>
        <v>0</v>
      </c>
      <c r="LY862">
        <f t="shared" si="716"/>
        <v>0</v>
      </c>
      <c r="MH862">
        <f t="shared" si="717"/>
        <v>0</v>
      </c>
      <c r="MQ862">
        <f t="shared" si="718"/>
        <v>0</v>
      </c>
      <c r="MZ862">
        <f t="shared" si="719"/>
        <v>0</v>
      </c>
      <c r="NI862">
        <f t="shared" si="720"/>
        <v>0</v>
      </c>
      <c r="NR862">
        <f t="shared" si="721"/>
        <v>0</v>
      </c>
      <c r="OA862">
        <f t="shared" si="722"/>
        <v>0</v>
      </c>
      <c r="OF862">
        <v>860</v>
      </c>
      <c r="OG862">
        <f>1290-(136)</f>
        <v>1154</v>
      </c>
      <c r="OH862">
        <f t="shared" si="733"/>
        <v>1.1035048384298327</v>
      </c>
      <c r="OI862">
        <f t="shared" si="734"/>
        <v>1241.1863818753718</v>
      </c>
      <c r="OJ862">
        <f t="shared" si="723"/>
        <v>7601.4651845181615</v>
      </c>
      <c r="OO862">
        <v>860</v>
      </c>
      <c r="OP862">
        <v>1420</v>
      </c>
      <c r="OQ862">
        <f t="shared" si="735"/>
        <v>1.1399980237690264</v>
      </c>
      <c r="OR862">
        <f t="shared" si="736"/>
        <v>1678.7972739011293</v>
      </c>
      <c r="OS862">
        <f t="shared" si="724"/>
        <v>66976.028978656148</v>
      </c>
      <c r="PB862">
        <f t="shared" si="725"/>
        <v>0</v>
      </c>
      <c r="PK862">
        <f t="shared" si="726"/>
        <v>0</v>
      </c>
      <c r="QC862">
        <f t="shared" si="727"/>
        <v>0</v>
      </c>
      <c r="QL862">
        <f t="shared" si="728"/>
        <v>0</v>
      </c>
    </row>
    <row r="863" spans="244:454" x14ac:dyDescent="0.25">
      <c r="IJ863">
        <v>861</v>
      </c>
      <c r="IK863">
        <v>2413.8000000000002</v>
      </c>
      <c r="IL863">
        <f t="shared" si="729"/>
        <v>1.1993521986403752</v>
      </c>
      <c r="IM863">
        <f t="shared" si="730"/>
        <v>2390.5475135549918</v>
      </c>
      <c r="IN863">
        <f t="shared" si="713"/>
        <v>540.67812587529681</v>
      </c>
      <c r="LC863">
        <v>861</v>
      </c>
      <c r="LD863">
        <v>33</v>
      </c>
      <c r="LE863">
        <f t="shared" si="731"/>
        <v>0.92168840085809722</v>
      </c>
      <c r="LF863">
        <f t="shared" si="732"/>
        <v>0</v>
      </c>
      <c r="LG863">
        <f t="shared" si="714"/>
        <v>1089</v>
      </c>
      <c r="LP863">
        <f t="shared" si="715"/>
        <v>0</v>
      </c>
      <c r="LY863">
        <f t="shared" si="716"/>
        <v>0</v>
      </c>
      <c r="MH863">
        <f t="shared" si="717"/>
        <v>0</v>
      </c>
      <c r="MQ863">
        <f t="shared" si="718"/>
        <v>0</v>
      </c>
      <c r="MZ863">
        <f t="shared" si="719"/>
        <v>0</v>
      </c>
      <c r="NI863">
        <f t="shared" si="720"/>
        <v>0</v>
      </c>
      <c r="NR863">
        <f t="shared" si="721"/>
        <v>0</v>
      </c>
      <c r="OA863">
        <f t="shared" si="722"/>
        <v>0</v>
      </c>
      <c r="OF863">
        <v>861</v>
      </c>
      <c r="OG863">
        <f>1310-(136)</f>
        <v>1174</v>
      </c>
      <c r="OH863">
        <f t="shared" si="733"/>
        <v>1.1047879835907977</v>
      </c>
      <c r="OI863">
        <f t="shared" si="734"/>
        <v>1256.5733176352744</v>
      </c>
      <c r="OJ863">
        <f t="shared" si="723"/>
        <v>6818.3527852959196</v>
      </c>
      <c r="OO863">
        <v>861</v>
      </c>
      <c r="OP863">
        <v>1450</v>
      </c>
      <c r="OQ863">
        <f t="shared" si="735"/>
        <v>1.1413236028664322</v>
      </c>
      <c r="OR863">
        <f t="shared" si="736"/>
        <v>1694.6930595354806</v>
      </c>
      <c r="OS863">
        <f t="shared" si="724"/>
        <v>59874.693384834274</v>
      </c>
      <c r="PB863">
        <f t="shared" si="725"/>
        <v>0</v>
      </c>
      <c r="PK863">
        <f t="shared" si="726"/>
        <v>0</v>
      </c>
      <c r="QC863">
        <f t="shared" si="727"/>
        <v>0</v>
      </c>
      <c r="QL863">
        <f t="shared" si="728"/>
        <v>0</v>
      </c>
    </row>
    <row r="864" spans="244:454" x14ac:dyDescent="0.25">
      <c r="IJ864">
        <v>862</v>
      </c>
      <c r="IK864">
        <v>2483.8000000000002</v>
      </c>
      <c r="IL864">
        <f t="shared" si="729"/>
        <v>1.2007451744808404</v>
      </c>
      <c r="IM864">
        <f t="shared" si="730"/>
        <v>2407.2514925157307</v>
      </c>
      <c r="IN864">
        <f t="shared" si="713"/>
        <v>5859.6739980692673</v>
      </c>
      <c r="LC864">
        <v>862</v>
      </c>
      <c r="LD864">
        <v>28</v>
      </c>
      <c r="LE864">
        <f t="shared" si="731"/>
        <v>0.92275888680566764</v>
      </c>
      <c r="LF864">
        <f t="shared" si="732"/>
        <v>0</v>
      </c>
      <c r="LG864">
        <f t="shared" si="714"/>
        <v>784</v>
      </c>
      <c r="LP864">
        <f t="shared" si="715"/>
        <v>0</v>
      </c>
      <c r="LY864">
        <f t="shared" si="716"/>
        <v>0</v>
      </c>
      <c r="MH864">
        <f t="shared" si="717"/>
        <v>0</v>
      </c>
      <c r="MQ864">
        <f t="shared" si="718"/>
        <v>0</v>
      </c>
      <c r="MZ864">
        <f t="shared" si="719"/>
        <v>0</v>
      </c>
      <c r="NI864">
        <f t="shared" si="720"/>
        <v>0</v>
      </c>
      <c r="NR864">
        <f t="shared" si="721"/>
        <v>0</v>
      </c>
      <c r="OA864">
        <f t="shared" si="722"/>
        <v>0</v>
      </c>
      <c r="OF864">
        <v>862</v>
      </c>
      <c r="OG864">
        <f>1300-(136)</f>
        <v>1164</v>
      </c>
      <c r="OH864">
        <f t="shared" si="733"/>
        <v>1.1060711287517626</v>
      </c>
      <c r="OI864">
        <f t="shared" si="734"/>
        <v>1271.9602533951772</v>
      </c>
      <c r="OJ864">
        <f t="shared" si="723"/>
        <v>11655.416313150878</v>
      </c>
      <c r="OO864">
        <v>862</v>
      </c>
      <c r="OP864">
        <v>1540</v>
      </c>
      <c r="OQ864">
        <f t="shared" si="735"/>
        <v>1.142649181963838</v>
      </c>
      <c r="OR864">
        <f t="shared" si="736"/>
        <v>1710.588845169832</v>
      </c>
      <c r="OS864">
        <f t="shared" si="724"/>
        <v>29100.554096376909</v>
      </c>
      <c r="PB864">
        <f t="shared" si="725"/>
        <v>0</v>
      </c>
      <c r="PK864">
        <f t="shared" si="726"/>
        <v>0</v>
      </c>
      <c r="QC864">
        <f t="shared" si="727"/>
        <v>0</v>
      </c>
      <c r="QL864">
        <f t="shared" si="728"/>
        <v>0</v>
      </c>
    </row>
    <row r="865" spans="244:454" x14ac:dyDescent="0.25">
      <c r="IJ865">
        <v>863</v>
      </c>
      <c r="IK865">
        <v>2483.8000000000002</v>
      </c>
      <c r="IL865">
        <f t="shared" si="729"/>
        <v>1.2021381503213053</v>
      </c>
      <c r="IM865">
        <f t="shared" si="730"/>
        <v>2423.955471476469</v>
      </c>
      <c r="IN865">
        <f t="shared" si="713"/>
        <v>3581.3675942037339</v>
      </c>
      <c r="LC865">
        <v>863</v>
      </c>
      <c r="LD865">
        <v>16</v>
      </c>
      <c r="LE865">
        <f t="shared" si="731"/>
        <v>0.92382937275323807</v>
      </c>
      <c r="LF865">
        <f t="shared" si="732"/>
        <v>0</v>
      </c>
      <c r="LG865">
        <f t="shared" si="714"/>
        <v>256</v>
      </c>
      <c r="LP865">
        <f t="shared" si="715"/>
        <v>0</v>
      </c>
      <c r="LY865">
        <f t="shared" si="716"/>
        <v>0</v>
      </c>
      <c r="MH865">
        <f t="shared" si="717"/>
        <v>0</v>
      </c>
      <c r="MQ865">
        <f t="shared" si="718"/>
        <v>0</v>
      </c>
      <c r="MZ865">
        <f t="shared" si="719"/>
        <v>0</v>
      </c>
      <c r="NI865">
        <f t="shared" si="720"/>
        <v>0</v>
      </c>
      <c r="NR865">
        <f t="shared" si="721"/>
        <v>0</v>
      </c>
      <c r="OA865">
        <f t="shared" si="722"/>
        <v>0</v>
      </c>
      <c r="OF865">
        <v>863</v>
      </c>
      <c r="OG865">
        <f>1320-(136)</f>
        <v>1184</v>
      </c>
      <c r="OH865">
        <f t="shared" si="733"/>
        <v>1.1073542739127276</v>
      </c>
      <c r="OI865">
        <f t="shared" si="734"/>
        <v>1287.3471891550798</v>
      </c>
      <c r="OJ865">
        <f t="shared" si="723"/>
        <v>10680.64150625585</v>
      </c>
      <c r="OO865">
        <v>863</v>
      </c>
      <c r="OP865">
        <v>1500</v>
      </c>
      <c r="OQ865">
        <f t="shared" si="735"/>
        <v>1.1439747610612438</v>
      </c>
      <c r="OR865">
        <f t="shared" si="736"/>
        <v>1726.4846308041831</v>
      </c>
      <c r="OS865">
        <f t="shared" si="724"/>
        <v>51295.287990507124</v>
      </c>
      <c r="PB865">
        <f t="shared" si="725"/>
        <v>0</v>
      </c>
      <c r="PK865">
        <f t="shared" si="726"/>
        <v>0</v>
      </c>
      <c r="QC865">
        <f t="shared" si="727"/>
        <v>0</v>
      </c>
      <c r="QL865">
        <f t="shared" si="728"/>
        <v>0</v>
      </c>
    </row>
    <row r="866" spans="244:454" x14ac:dyDescent="0.25">
      <c r="IJ866">
        <v>864</v>
      </c>
      <c r="IK866">
        <v>2513.8000000000002</v>
      </c>
      <c r="IL866">
        <f t="shared" si="729"/>
        <v>1.2035311261617703</v>
      </c>
      <c r="IM866">
        <f t="shared" si="730"/>
        <v>2440.6594504372079</v>
      </c>
      <c r="IN866">
        <f t="shared" si="713"/>
        <v>5349.5399903472817</v>
      </c>
      <c r="LC866">
        <v>864</v>
      </c>
      <c r="LD866">
        <v>21</v>
      </c>
      <c r="LE866">
        <f t="shared" si="731"/>
        <v>0.92489985870080837</v>
      </c>
      <c r="LF866">
        <f t="shared" si="732"/>
        <v>0</v>
      </c>
      <c r="LG866">
        <f t="shared" si="714"/>
        <v>441</v>
      </c>
      <c r="LP866">
        <f t="shared" si="715"/>
        <v>0</v>
      </c>
      <c r="LY866">
        <f t="shared" si="716"/>
        <v>0</v>
      </c>
      <c r="MH866">
        <f t="shared" si="717"/>
        <v>0</v>
      </c>
      <c r="MQ866">
        <f t="shared" si="718"/>
        <v>0</v>
      </c>
      <c r="MZ866">
        <f t="shared" si="719"/>
        <v>0</v>
      </c>
      <c r="NI866">
        <f t="shared" si="720"/>
        <v>0</v>
      </c>
      <c r="NR866">
        <f t="shared" si="721"/>
        <v>0</v>
      </c>
      <c r="OA866">
        <f t="shared" si="722"/>
        <v>0</v>
      </c>
      <c r="OF866">
        <v>864</v>
      </c>
      <c r="OG866">
        <f>1320-(136)</f>
        <v>1184</v>
      </c>
      <c r="OH866">
        <f t="shared" si="733"/>
        <v>1.1086374190736925</v>
      </c>
      <c r="OI866">
        <f t="shared" si="734"/>
        <v>1302.7341249149824</v>
      </c>
      <c r="OJ866">
        <f t="shared" si="723"/>
        <v>14097.792419326652</v>
      </c>
      <c r="OO866">
        <v>864</v>
      </c>
      <c r="OP866">
        <v>1510</v>
      </c>
      <c r="OQ866">
        <f t="shared" si="735"/>
        <v>1.1453003401586497</v>
      </c>
      <c r="OR866">
        <f t="shared" si="736"/>
        <v>1742.3804164385344</v>
      </c>
      <c r="OS866">
        <f t="shared" si="724"/>
        <v>54000.657944146689</v>
      </c>
      <c r="PB866">
        <f t="shared" si="725"/>
        <v>0</v>
      </c>
      <c r="PK866">
        <f t="shared" si="726"/>
        <v>0</v>
      </c>
      <c r="QC866">
        <f t="shared" si="727"/>
        <v>0</v>
      </c>
      <c r="QL866">
        <f t="shared" si="728"/>
        <v>0</v>
      </c>
    </row>
    <row r="867" spans="244:454" x14ac:dyDescent="0.25">
      <c r="IJ867">
        <v>865</v>
      </c>
      <c r="IK867">
        <v>2543.8000000000002</v>
      </c>
      <c r="IL867">
        <f t="shared" si="729"/>
        <v>1.2049241020022354</v>
      </c>
      <c r="IM867">
        <f t="shared" si="730"/>
        <v>2457.3634293979462</v>
      </c>
      <c r="IN867">
        <f t="shared" si="713"/>
        <v>7471.2807374438589</v>
      </c>
      <c r="LC867">
        <v>865</v>
      </c>
      <c r="LD867">
        <v>33</v>
      </c>
      <c r="LE867">
        <f t="shared" si="731"/>
        <v>0.9259703446483788</v>
      </c>
      <c r="LF867">
        <f t="shared" si="732"/>
        <v>0</v>
      </c>
      <c r="LG867">
        <f t="shared" si="714"/>
        <v>1089</v>
      </c>
      <c r="LP867">
        <f t="shared" si="715"/>
        <v>0</v>
      </c>
      <c r="LY867">
        <f t="shared" si="716"/>
        <v>0</v>
      </c>
      <c r="MH867">
        <f t="shared" si="717"/>
        <v>0</v>
      </c>
      <c r="MQ867">
        <f t="shared" si="718"/>
        <v>0</v>
      </c>
      <c r="MZ867">
        <f t="shared" si="719"/>
        <v>0</v>
      </c>
      <c r="NI867">
        <f t="shared" si="720"/>
        <v>0</v>
      </c>
      <c r="NR867">
        <f t="shared" si="721"/>
        <v>0</v>
      </c>
      <c r="OA867">
        <f t="shared" si="722"/>
        <v>0</v>
      </c>
      <c r="OF867">
        <v>865</v>
      </c>
      <c r="OG867">
        <f>1320-(136)</f>
        <v>1184</v>
      </c>
      <c r="OH867">
        <f t="shared" si="733"/>
        <v>1.1099205642346575</v>
      </c>
      <c r="OI867">
        <f t="shared" si="734"/>
        <v>1318.1210606748853</v>
      </c>
      <c r="OJ867">
        <f t="shared" si="723"/>
        <v>17988.458916556254</v>
      </c>
      <c r="OO867">
        <v>865</v>
      </c>
      <c r="OP867">
        <v>1520</v>
      </c>
      <c r="OQ867">
        <f t="shared" si="735"/>
        <v>1.1466259192560555</v>
      </c>
      <c r="OR867">
        <f t="shared" si="736"/>
        <v>1758.2762020728856</v>
      </c>
      <c r="OS867">
        <f t="shared" si="724"/>
        <v>56775.548474278592</v>
      </c>
      <c r="PB867">
        <f t="shared" si="725"/>
        <v>0</v>
      </c>
      <c r="PK867">
        <f t="shared" si="726"/>
        <v>0</v>
      </c>
      <c r="QC867">
        <f t="shared" si="727"/>
        <v>0</v>
      </c>
      <c r="QL867">
        <f t="shared" si="728"/>
        <v>0</v>
      </c>
    </row>
    <row r="868" spans="244:454" x14ac:dyDescent="0.25">
      <c r="IJ868">
        <v>866</v>
      </c>
      <c r="IK868">
        <v>2563.8000000000002</v>
      </c>
      <c r="IL868">
        <f t="shared" si="729"/>
        <v>1.2063170778427004</v>
      </c>
      <c r="IM868">
        <f t="shared" si="730"/>
        <v>2474.067408358685</v>
      </c>
      <c r="IN868">
        <f t="shared" si="713"/>
        <v>8051.9380026670196</v>
      </c>
      <c r="LC868">
        <v>866</v>
      </c>
      <c r="LD868">
        <v>53</v>
      </c>
      <c r="LE868">
        <f t="shared" si="731"/>
        <v>0.92704083059594922</v>
      </c>
      <c r="LF868">
        <f t="shared" si="732"/>
        <v>0</v>
      </c>
      <c r="LG868">
        <f t="shared" si="714"/>
        <v>2809</v>
      </c>
      <c r="LP868">
        <f t="shared" si="715"/>
        <v>0</v>
      </c>
      <c r="LY868">
        <f t="shared" si="716"/>
        <v>0</v>
      </c>
      <c r="MH868">
        <f t="shared" si="717"/>
        <v>0</v>
      </c>
      <c r="MQ868">
        <f t="shared" si="718"/>
        <v>0</v>
      </c>
      <c r="MZ868">
        <f t="shared" si="719"/>
        <v>0</v>
      </c>
      <c r="NI868">
        <f t="shared" si="720"/>
        <v>0</v>
      </c>
      <c r="NR868">
        <f t="shared" si="721"/>
        <v>0</v>
      </c>
      <c r="OA868">
        <f t="shared" si="722"/>
        <v>0</v>
      </c>
      <c r="OF868">
        <v>866</v>
      </c>
      <c r="OG868">
        <f>1330-(136)</f>
        <v>1194</v>
      </c>
      <c r="OH868">
        <f t="shared" si="733"/>
        <v>1.1112037093956222</v>
      </c>
      <c r="OI868">
        <f t="shared" si="734"/>
        <v>1333.5079964347879</v>
      </c>
      <c r="OJ868">
        <f t="shared" si="723"/>
        <v>19462.481069248781</v>
      </c>
      <c r="OO868">
        <v>866</v>
      </c>
      <c r="OP868">
        <v>1540</v>
      </c>
      <c r="OQ868">
        <f t="shared" si="735"/>
        <v>1.1479514983534613</v>
      </c>
      <c r="OR868">
        <f t="shared" si="736"/>
        <v>1774.1719877072369</v>
      </c>
      <c r="OS868">
        <f t="shared" si="724"/>
        <v>54836.519826758304</v>
      </c>
      <c r="PB868">
        <f t="shared" si="725"/>
        <v>0</v>
      </c>
      <c r="PK868">
        <f t="shared" si="726"/>
        <v>0</v>
      </c>
      <c r="QC868">
        <f t="shared" si="727"/>
        <v>0</v>
      </c>
      <c r="QL868">
        <f t="shared" si="728"/>
        <v>0</v>
      </c>
    </row>
    <row r="869" spans="244:454" x14ac:dyDescent="0.25">
      <c r="IJ869">
        <v>867</v>
      </c>
      <c r="IK869">
        <v>2593.8000000000002</v>
      </c>
      <c r="IL869">
        <f t="shared" si="729"/>
        <v>1.2077100536831653</v>
      </c>
      <c r="IM869">
        <f t="shared" si="730"/>
        <v>2490.7713873194234</v>
      </c>
      <c r="IN869">
        <f t="shared" si="713"/>
        <v>10614.895030884305</v>
      </c>
      <c r="LC869">
        <v>867</v>
      </c>
      <c r="LD869">
        <v>96</v>
      </c>
      <c r="LE869">
        <f t="shared" si="731"/>
        <v>0.92811131654351953</v>
      </c>
      <c r="LF869">
        <f t="shared" si="732"/>
        <v>0</v>
      </c>
      <c r="LG869">
        <f t="shared" si="714"/>
        <v>9216</v>
      </c>
      <c r="LP869">
        <f t="shared" si="715"/>
        <v>0</v>
      </c>
      <c r="LY869">
        <f t="shared" si="716"/>
        <v>0</v>
      </c>
      <c r="MH869">
        <f t="shared" si="717"/>
        <v>0</v>
      </c>
      <c r="MQ869">
        <f t="shared" si="718"/>
        <v>0</v>
      </c>
      <c r="MZ869">
        <f t="shared" si="719"/>
        <v>0</v>
      </c>
      <c r="NI869">
        <f t="shared" si="720"/>
        <v>0</v>
      </c>
      <c r="NR869">
        <f t="shared" si="721"/>
        <v>0</v>
      </c>
      <c r="OA869">
        <f t="shared" si="722"/>
        <v>0</v>
      </c>
      <c r="OF869">
        <v>867</v>
      </c>
      <c r="OG869">
        <f>1340-(136)</f>
        <v>1204</v>
      </c>
      <c r="OH869">
        <f t="shared" si="733"/>
        <v>1.1124868545565871</v>
      </c>
      <c r="OI869">
        <f t="shared" si="734"/>
        <v>1348.8949321946905</v>
      </c>
      <c r="OJ869">
        <f t="shared" si="723"/>
        <v>20994.541375703946</v>
      </c>
      <c r="OO869">
        <v>867</v>
      </c>
      <c r="OP869">
        <v>1550</v>
      </c>
      <c r="OQ869">
        <f t="shared" si="735"/>
        <v>1.1492770774508672</v>
      </c>
      <c r="OR869">
        <f t="shared" si="736"/>
        <v>1790.067773341588</v>
      </c>
      <c r="OS869">
        <f t="shared" si="724"/>
        <v>57632.535797188073</v>
      </c>
      <c r="PB869">
        <f t="shared" si="725"/>
        <v>0</v>
      </c>
      <c r="PK869">
        <f t="shared" si="726"/>
        <v>0</v>
      </c>
      <c r="QC869">
        <f t="shared" si="727"/>
        <v>0</v>
      </c>
      <c r="QL869">
        <f t="shared" si="728"/>
        <v>0</v>
      </c>
    </row>
    <row r="870" spans="244:454" x14ac:dyDescent="0.25">
      <c r="IJ870">
        <v>868</v>
      </c>
      <c r="IK870">
        <v>2573.8000000000002</v>
      </c>
      <c r="IL870">
        <f t="shared" si="729"/>
        <v>1.2091030295236305</v>
      </c>
      <c r="IM870">
        <f t="shared" si="730"/>
        <v>2507.4753662801622</v>
      </c>
      <c r="IN870">
        <f t="shared" si="713"/>
        <v>4398.9570380706646</v>
      </c>
      <c r="LC870">
        <v>868</v>
      </c>
      <c r="LD870">
        <v>28</v>
      </c>
      <c r="LE870">
        <f t="shared" si="731"/>
        <v>0.92918180249108995</v>
      </c>
      <c r="LF870">
        <f t="shared" si="732"/>
        <v>0</v>
      </c>
      <c r="LG870">
        <f t="shared" si="714"/>
        <v>784</v>
      </c>
      <c r="LP870">
        <f t="shared" si="715"/>
        <v>0</v>
      </c>
      <c r="LY870">
        <f t="shared" si="716"/>
        <v>0</v>
      </c>
      <c r="MH870">
        <f t="shared" si="717"/>
        <v>0</v>
      </c>
      <c r="MQ870">
        <f t="shared" si="718"/>
        <v>0</v>
      </c>
      <c r="MZ870">
        <f t="shared" si="719"/>
        <v>0</v>
      </c>
      <c r="NI870">
        <f t="shared" si="720"/>
        <v>0</v>
      </c>
      <c r="NR870">
        <f t="shared" si="721"/>
        <v>0</v>
      </c>
      <c r="OA870">
        <f t="shared" si="722"/>
        <v>0</v>
      </c>
      <c r="OF870">
        <v>868</v>
      </c>
      <c r="OG870">
        <f>1350-(136)</f>
        <v>1214</v>
      </c>
      <c r="OH870">
        <f t="shared" si="733"/>
        <v>1.1137699997175521</v>
      </c>
      <c r="OI870">
        <f t="shared" si="734"/>
        <v>1364.2818679545933</v>
      </c>
      <c r="OJ870">
        <f t="shared" si="723"/>
        <v>22584.639835921811</v>
      </c>
      <c r="OO870">
        <v>868</v>
      </c>
      <c r="OP870">
        <v>1570</v>
      </c>
      <c r="OQ870">
        <f t="shared" si="735"/>
        <v>1.150602656548273</v>
      </c>
      <c r="OR870">
        <f t="shared" si="736"/>
        <v>1805.9635589759393</v>
      </c>
      <c r="OS870">
        <f t="shared" si="724"/>
        <v>55678.801164591605</v>
      </c>
      <c r="PB870">
        <f t="shared" si="725"/>
        <v>0</v>
      </c>
      <c r="PK870">
        <f t="shared" si="726"/>
        <v>0</v>
      </c>
      <c r="QC870">
        <f t="shared" si="727"/>
        <v>0</v>
      </c>
      <c r="QL870">
        <f t="shared" si="728"/>
        <v>0</v>
      </c>
    </row>
    <row r="871" spans="244:454" x14ac:dyDescent="0.25">
      <c r="IJ871">
        <v>869</v>
      </c>
      <c r="IK871">
        <v>2763.8</v>
      </c>
      <c r="IL871">
        <f t="shared" si="729"/>
        <v>1.2104960053640954</v>
      </c>
      <c r="IM871">
        <f t="shared" si="730"/>
        <v>2524.1793452409006</v>
      </c>
      <c r="IN871">
        <f t="shared" si="713"/>
        <v>57418.058187179595</v>
      </c>
      <c r="LC871">
        <v>869</v>
      </c>
      <c r="LD871">
        <v>41</v>
      </c>
      <c r="LE871">
        <f t="shared" si="731"/>
        <v>0.93025228843866026</v>
      </c>
      <c r="LF871">
        <f t="shared" si="732"/>
        <v>0</v>
      </c>
      <c r="LG871">
        <f t="shared" si="714"/>
        <v>1681</v>
      </c>
      <c r="LP871">
        <f t="shared" si="715"/>
        <v>0</v>
      </c>
      <c r="LY871">
        <f t="shared" si="716"/>
        <v>0</v>
      </c>
      <c r="MH871">
        <f t="shared" si="717"/>
        <v>0</v>
      </c>
      <c r="MQ871">
        <f t="shared" si="718"/>
        <v>0</v>
      </c>
      <c r="MZ871">
        <f t="shared" si="719"/>
        <v>0</v>
      </c>
      <c r="NI871">
        <f t="shared" si="720"/>
        <v>0</v>
      </c>
      <c r="NR871">
        <f t="shared" si="721"/>
        <v>0</v>
      </c>
      <c r="OA871">
        <f t="shared" si="722"/>
        <v>0</v>
      </c>
      <c r="OF871">
        <v>869</v>
      </c>
      <c r="OG871">
        <f>1360-(136)</f>
        <v>1224</v>
      </c>
      <c r="OH871">
        <f t="shared" si="733"/>
        <v>1.115053144878517</v>
      </c>
      <c r="OI871">
        <f t="shared" si="734"/>
        <v>1379.6688037144959</v>
      </c>
      <c r="OJ871">
        <f t="shared" si="723"/>
        <v>24232.776449902245</v>
      </c>
      <c r="OO871">
        <v>869</v>
      </c>
      <c r="OP871">
        <v>1610</v>
      </c>
      <c r="OQ871">
        <f t="shared" si="735"/>
        <v>1.1519282356456788</v>
      </c>
      <c r="OR871">
        <f t="shared" si="736"/>
        <v>1821.8593446102905</v>
      </c>
      <c r="OS871">
        <f t="shared" si="724"/>
        <v>44884.381898701809</v>
      </c>
      <c r="PB871">
        <f t="shared" si="725"/>
        <v>0</v>
      </c>
      <c r="PK871">
        <f t="shared" si="726"/>
        <v>0</v>
      </c>
      <c r="QC871">
        <f t="shared" si="727"/>
        <v>0</v>
      </c>
      <c r="QL871">
        <f t="shared" si="728"/>
        <v>0</v>
      </c>
    </row>
    <row r="872" spans="244:454" x14ac:dyDescent="0.25">
      <c r="IJ872">
        <v>870</v>
      </c>
      <c r="IK872">
        <v>2693.8</v>
      </c>
      <c r="IL872">
        <f t="shared" si="729"/>
        <v>1.2118889812045603</v>
      </c>
      <c r="IM872">
        <f t="shared" si="730"/>
        <v>2540.8833242016394</v>
      </c>
      <c r="IN872">
        <f t="shared" si="713"/>
        <v>23383.509737220971</v>
      </c>
      <c r="LC872">
        <v>870</v>
      </c>
      <c r="LD872">
        <v>73</v>
      </c>
      <c r="LE872">
        <f t="shared" si="731"/>
        <v>0.93132277438623068</v>
      </c>
      <c r="LF872">
        <f t="shared" si="732"/>
        <v>0</v>
      </c>
      <c r="LG872">
        <f t="shared" si="714"/>
        <v>5329</v>
      </c>
      <c r="LP872">
        <f t="shared" si="715"/>
        <v>0</v>
      </c>
      <c r="LY872">
        <f t="shared" si="716"/>
        <v>0</v>
      </c>
      <c r="MH872">
        <f t="shared" si="717"/>
        <v>0</v>
      </c>
      <c r="MQ872">
        <f t="shared" si="718"/>
        <v>0</v>
      </c>
      <c r="MZ872">
        <f t="shared" si="719"/>
        <v>0</v>
      </c>
      <c r="NI872">
        <f t="shared" si="720"/>
        <v>0</v>
      </c>
      <c r="NR872">
        <f t="shared" si="721"/>
        <v>0</v>
      </c>
      <c r="OA872">
        <f t="shared" si="722"/>
        <v>0</v>
      </c>
      <c r="OF872">
        <v>870</v>
      </c>
      <c r="OG872">
        <f>1390-(136)</f>
        <v>1254</v>
      </c>
      <c r="OH872">
        <f t="shared" si="733"/>
        <v>1.116336290039482</v>
      </c>
      <c r="OI872">
        <f t="shared" si="734"/>
        <v>1395.0557394743987</v>
      </c>
      <c r="OJ872">
        <f t="shared" si="723"/>
        <v>19896.721638669442</v>
      </c>
      <c r="OO872">
        <v>870</v>
      </c>
      <c r="OP872">
        <v>1630</v>
      </c>
      <c r="OQ872">
        <f t="shared" si="735"/>
        <v>1.1532538147430846</v>
      </c>
      <c r="OR872">
        <f t="shared" si="736"/>
        <v>1837.7551302446418</v>
      </c>
      <c r="OS872">
        <f t="shared" si="724"/>
        <v>43162.194142968081</v>
      </c>
      <c r="PB872">
        <f t="shared" si="725"/>
        <v>0</v>
      </c>
      <c r="PK872">
        <f t="shared" si="726"/>
        <v>0</v>
      </c>
      <c r="QC872">
        <f t="shared" si="727"/>
        <v>0</v>
      </c>
      <c r="QL872">
        <f t="shared" si="728"/>
        <v>0</v>
      </c>
    </row>
    <row r="873" spans="244:454" x14ac:dyDescent="0.25">
      <c r="IJ873">
        <v>871</v>
      </c>
      <c r="IK873">
        <v>2693.8</v>
      </c>
      <c r="IL873">
        <f t="shared" si="729"/>
        <v>1.2132819570450255</v>
      </c>
      <c r="IM873">
        <f t="shared" si="730"/>
        <v>2557.5873031623778</v>
      </c>
      <c r="IN873">
        <f t="shared" si="713"/>
        <v>18553.898779778025</v>
      </c>
      <c r="LC873">
        <v>871</v>
      </c>
      <c r="LD873">
        <v>41</v>
      </c>
      <c r="LE873">
        <f t="shared" si="731"/>
        <v>0.9323932603338011</v>
      </c>
      <c r="LF873">
        <f t="shared" si="732"/>
        <v>0</v>
      </c>
      <c r="LG873">
        <f t="shared" si="714"/>
        <v>1681</v>
      </c>
      <c r="LP873">
        <f t="shared" si="715"/>
        <v>0</v>
      </c>
      <c r="LY873">
        <f t="shared" si="716"/>
        <v>0</v>
      </c>
      <c r="MH873">
        <f t="shared" si="717"/>
        <v>0</v>
      </c>
      <c r="MQ873">
        <f t="shared" si="718"/>
        <v>0</v>
      </c>
      <c r="MZ873">
        <f t="shared" si="719"/>
        <v>0</v>
      </c>
      <c r="NI873">
        <f t="shared" si="720"/>
        <v>0</v>
      </c>
      <c r="NR873">
        <f t="shared" si="721"/>
        <v>0</v>
      </c>
      <c r="OA873">
        <f t="shared" si="722"/>
        <v>0</v>
      </c>
      <c r="OF873">
        <v>871</v>
      </c>
      <c r="OG873">
        <f>1410-(136)</f>
        <v>1274</v>
      </c>
      <c r="OH873">
        <f t="shared" si="733"/>
        <v>1.1176194352004469</v>
      </c>
      <c r="OI873">
        <f t="shared" si="734"/>
        <v>1410.4426752343013</v>
      </c>
      <c r="OJ873">
        <f t="shared" si="723"/>
        <v>18616.603625093019</v>
      </c>
      <c r="OO873">
        <v>871</v>
      </c>
      <c r="OP873">
        <v>1650</v>
      </c>
      <c r="OQ873">
        <f t="shared" si="735"/>
        <v>1.1545793938404907</v>
      </c>
      <c r="OR873">
        <f t="shared" si="736"/>
        <v>1853.6509158789929</v>
      </c>
      <c r="OS873">
        <f t="shared" si="724"/>
        <v>41473.695538352651</v>
      </c>
      <c r="PB873">
        <f t="shared" si="725"/>
        <v>0</v>
      </c>
      <c r="PK873">
        <f t="shared" si="726"/>
        <v>0</v>
      </c>
      <c r="QC873">
        <f t="shared" si="727"/>
        <v>0</v>
      </c>
      <c r="QL873">
        <f t="shared" si="728"/>
        <v>0</v>
      </c>
    </row>
    <row r="874" spans="244:454" x14ac:dyDescent="0.25">
      <c r="IJ874">
        <v>872</v>
      </c>
      <c r="IK874">
        <v>2683.8</v>
      </c>
      <c r="IL874">
        <f t="shared" si="729"/>
        <v>1.2146749328854904</v>
      </c>
      <c r="IM874">
        <f t="shared" si="730"/>
        <v>2574.2912821231166</v>
      </c>
      <c r="IN874">
        <f t="shared" si="713"/>
        <v>11992.159291038879</v>
      </c>
      <c r="LC874">
        <v>872</v>
      </c>
      <c r="LD874">
        <v>100</v>
      </c>
      <c r="LE874">
        <f t="shared" si="731"/>
        <v>0.93346374628137141</v>
      </c>
      <c r="LF874">
        <f t="shared" si="732"/>
        <v>0</v>
      </c>
      <c r="LG874">
        <f t="shared" si="714"/>
        <v>10000</v>
      </c>
      <c r="LP874">
        <f t="shared" si="715"/>
        <v>0</v>
      </c>
      <c r="LY874">
        <f t="shared" si="716"/>
        <v>0</v>
      </c>
      <c r="MH874">
        <f t="shared" si="717"/>
        <v>0</v>
      </c>
      <c r="MQ874">
        <f t="shared" si="718"/>
        <v>0</v>
      </c>
      <c r="MZ874">
        <f t="shared" si="719"/>
        <v>0</v>
      </c>
      <c r="NI874">
        <f t="shared" si="720"/>
        <v>0</v>
      </c>
      <c r="NR874">
        <f t="shared" si="721"/>
        <v>0</v>
      </c>
      <c r="OA874">
        <f t="shared" si="722"/>
        <v>0</v>
      </c>
      <c r="OF874">
        <v>872</v>
      </c>
      <c r="OG874">
        <f>1400-(136)</f>
        <v>1264</v>
      </c>
      <c r="OH874">
        <f t="shared" si="733"/>
        <v>1.1189025803614119</v>
      </c>
      <c r="OI874">
        <f t="shared" si="734"/>
        <v>1425.8296109942039</v>
      </c>
      <c r="OJ874">
        <f t="shared" si="723"/>
        <v>26188.82299453536</v>
      </c>
      <c r="OO874">
        <v>872</v>
      </c>
      <c r="OP874">
        <v>1660</v>
      </c>
      <c r="OQ874">
        <f t="shared" si="735"/>
        <v>1.1559049729378965</v>
      </c>
      <c r="OR874">
        <f t="shared" si="736"/>
        <v>1869.5467015133443</v>
      </c>
      <c r="OS874">
        <f t="shared" si="724"/>
        <v>43909.820115122595</v>
      </c>
      <c r="PB874">
        <f t="shared" si="725"/>
        <v>0</v>
      </c>
      <c r="PK874">
        <f t="shared" si="726"/>
        <v>0</v>
      </c>
      <c r="QC874">
        <f t="shared" si="727"/>
        <v>0</v>
      </c>
      <c r="QL874">
        <f t="shared" si="728"/>
        <v>0</v>
      </c>
    </row>
    <row r="875" spans="244:454" x14ac:dyDescent="0.25">
      <c r="IJ875">
        <v>873</v>
      </c>
      <c r="IK875">
        <v>2663.8</v>
      </c>
      <c r="IL875">
        <f t="shared" si="729"/>
        <v>1.2160679087259554</v>
      </c>
      <c r="IM875">
        <f t="shared" si="730"/>
        <v>2590.995261083855</v>
      </c>
      <c r="IN875">
        <f t="shared" si="713"/>
        <v>5300.5300086480665</v>
      </c>
      <c r="LC875">
        <v>873</v>
      </c>
      <c r="LD875">
        <v>56</v>
      </c>
      <c r="LE875">
        <f t="shared" si="731"/>
        <v>0.93453423222894183</v>
      </c>
      <c r="LF875">
        <f t="shared" si="732"/>
        <v>0</v>
      </c>
      <c r="LG875">
        <f t="shared" si="714"/>
        <v>3136</v>
      </c>
      <c r="LP875">
        <f t="shared" si="715"/>
        <v>0</v>
      </c>
      <c r="LY875">
        <f t="shared" si="716"/>
        <v>0</v>
      </c>
      <c r="MH875">
        <f t="shared" si="717"/>
        <v>0</v>
      </c>
      <c r="MQ875">
        <f t="shared" si="718"/>
        <v>0</v>
      </c>
      <c r="MZ875">
        <f t="shared" si="719"/>
        <v>0</v>
      </c>
      <c r="NI875">
        <f t="shared" si="720"/>
        <v>0</v>
      </c>
      <c r="NR875">
        <f t="shared" si="721"/>
        <v>0</v>
      </c>
      <c r="OA875">
        <f t="shared" si="722"/>
        <v>0</v>
      </c>
      <c r="OF875">
        <v>873</v>
      </c>
      <c r="OG875">
        <f>1420-(136)</f>
        <v>1284</v>
      </c>
      <c r="OH875">
        <f t="shared" si="733"/>
        <v>1.1201857255223768</v>
      </c>
      <c r="OI875">
        <f t="shared" si="734"/>
        <v>1441.2165467541067</v>
      </c>
      <c r="OJ875">
        <f t="shared" si="723"/>
        <v>24717.042573286228</v>
      </c>
      <c r="OO875">
        <v>873</v>
      </c>
      <c r="OP875">
        <v>1690</v>
      </c>
      <c r="OQ875">
        <f t="shared" si="735"/>
        <v>1.1572305520353023</v>
      </c>
      <c r="OR875">
        <f t="shared" si="736"/>
        <v>1885.4424871476956</v>
      </c>
      <c r="OS875">
        <f t="shared" si="724"/>
        <v>38197.76578247716</v>
      </c>
      <c r="PB875">
        <f t="shared" si="725"/>
        <v>0</v>
      </c>
      <c r="PK875">
        <f t="shared" si="726"/>
        <v>0</v>
      </c>
      <c r="QC875">
        <f t="shared" si="727"/>
        <v>0</v>
      </c>
      <c r="QL875">
        <f t="shared" si="728"/>
        <v>0</v>
      </c>
    </row>
    <row r="876" spans="244:454" x14ac:dyDescent="0.25">
      <c r="IJ876">
        <v>874</v>
      </c>
      <c r="IK876">
        <v>2783.8</v>
      </c>
      <c r="IL876">
        <f t="shared" si="729"/>
        <v>1.2174608845664205</v>
      </c>
      <c r="IM876">
        <f t="shared" si="730"/>
        <v>2607.6992400445938</v>
      </c>
      <c r="IN876">
        <f t="shared" si="713"/>
        <v>31011.477656871659</v>
      </c>
      <c r="LC876">
        <v>874</v>
      </c>
      <c r="LD876">
        <v>68</v>
      </c>
      <c r="LE876">
        <f t="shared" si="731"/>
        <v>0.93560471817651225</v>
      </c>
      <c r="LF876">
        <f t="shared" si="732"/>
        <v>0</v>
      </c>
      <c r="LG876">
        <f t="shared" si="714"/>
        <v>4624</v>
      </c>
      <c r="LP876">
        <f t="shared" si="715"/>
        <v>0</v>
      </c>
      <c r="LY876">
        <f t="shared" si="716"/>
        <v>0</v>
      </c>
      <c r="MH876">
        <f t="shared" si="717"/>
        <v>0</v>
      </c>
      <c r="MQ876">
        <f t="shared" si="718"/>
        <v>0</v>
      </c>
      <c r="MZ876">
        <f t="shared" si="719"/>
        <v>0</v>
      </c>
      <c r="NI876">
        <f t="shared" si="720"/>
        <v>0</v>
      </c>
      <c r="NR876">
        <f t="shared" si="721"/>
        <v>0</v>
      </c>
      <c r="OA876">
        <f t="shared" si="722"/>
        <v>0</v>
      </c>
      <c r="OF876">
        <v>874</v>
      </c>
      <c r="OG876">
        <f>1450-(136)</f>
        <v>1314</v>
      </c>
      <c r="OH876">
        <f t="shared" si="733"/>
        <v>1.1214688706833416</v>
      </c>
      <c r="OI876">
        <f t="shared" si="734"/>
        <v>1456.6034825140093</v>
      </c>
      <c r="OJ876">
        <f t="shared" si="723"/>
        <v>20335.753225123364</v>
      </c>
      <c r="OO876">
        <v>874</v>
      </c>
      <c r="OP876">
        <v>1670</v>
      </c>
      <c r="OQ876">
        <f t="shared" si="735"/>
        <v>1.1585561311327082</v>
      </c>
      <c r="OR876">
        <f t="shared" si="736"/>
        <v>1901.3382727820467</v>
      </c>
      <c r="OS876">
        <f t="shared" si="724"/>
        <v>53517.396453780653</v>
      </c>
      <c r="PB876">
        <f t="shared" si="725"/>
        <v>0</v>
      </c>
      <c r="PK876">
        <f t="shared" si="726"/>
        <v>0</v>
      </c>
      <c r="QC876">
        <f t="shared" si="727"/>
        <v>0</v>
      </c>
      <c r="QL876">
        <f t="shared" si="728"/>
        <v>0</v>
      </c>
    </row>
    <row r="877" spans="244:454" x14ac:dyDescent="0.25">
      <c r="IJ877">
        <v>875</v>
      </c>
      <c r="IK877">
        <v>2893.8</v>
      </c>
      <c r="IL877">
        <f t="shared" si="729"/>
        <v>1.2188538604068855</v>
      </c>
      <c r="IM877">
        <f t="shared" si="730"/>
        <v>2624.4032190053322</v>
      </c>
      <c r="IN877">
        <f t="shared" si="713"/>
        <v>72574.62561028912</v>
      </c>
      <c r="LC877">
        <v>875</v>
      </c>
      <c r="LD877">
        <v>44</v>
      </c>
      <c r="LE877">
        <f t="shared" si="731"/>
        <v>0.93667520412408256</v>
      </c>
      <c r="LF877">
        <f t="shared" si="732"/>
        <v>0</v>
      </c>
      <c r="LG877">
        <f t="shared" si="714"/>
        <v>1936</v>
      </c>
      <c r="LP877">
        <f t="shared" si="715"/>
        <v>0</v>
      </c>
      <c r="LY877">
        <f t="shared" si="716"/>
        <v>0</v>
      </c>
      <c r="MH877">
        <f t="shared" si="717"/>
        <v>0</v>
      </c>
      <c r="MQ877">
        <f t="shared" si="718"/>
        <v>0</v>
      </c>
      <c r="MZ877">
        <f t="shared" si="719"/>
        <v>0</v>
      </c>
      <c r="NI877">
        <f t="shared" si="720"/>
        <v>0</v>
      </c>
      <c r="NR877">
        <f t="shared" si="721"/>
        <v>0</v>
      </c>
      <c r="OA877">
        <f t="shared" si="722"/>
        <v>0</v>
      </c>
      <c r="OF877">
        <v>875</v>
      </c>
      <c r="OG877">
        <f>1440-(136)</f>
        <v>1304</v>
      </c>
      <c r="OH877">
        <f t="shared" si="733"/>
        <v>1.1227520158443065</v>
      </c>
      <c r="OI877">
        <f t="shared" si="734"/>
        <v>1471.9904182739119</v>
      </c>
      <c r="OJ877">
        <f t="shared" si="723"/>
        <v>28220.780631843882</v>
      </c>
      <c r="OO877">
        <v>875</v>
      </c>
      <c r="OP877">
        <v>1690</v>
      </c>
      <c r="OQ877">
        <f t="shared" si="735"/>
        <v>1.159881710230114</v>
      </c>
      <c r="OR877">
        <f t="shared" si="736"/>
        <v>1917.2340584163981</v>
      </c>
      <c r="OS877">
        <f t="shared" si="724"/>
        <v>51635.317304387005</v>
      </c>
      <c r="PB877">
        <f t="shared" si="725"/>
        <v>0</v>
      </c>
      <c r="PK877">
        <f t="shared" si="726"/>
        <v>0</v>
      </c>
      <c r="QC877">
        <f t="shared" si="727"/>
        <v>0</v>
      </c>
      <c r="QL877">
        <f t="shared" si="728"/>
        <v>0</v>
      </c>
    </row>
    <row r="878" spans="244:454" x14ac:dyDescent="0.25">
      <c r="IJ878">
        <v>876</v>
      </c>
      <c r="IK878">
        <v>2883.8</v>
      </c>
      <c r="IL878">
        <f t="shared" si="729"/>
        <v>1.2202468362473504</v>
      </c>
      <c r="IM878">
        <f t="shared" si="730"/>
        <v>2641.107197966071</v>
      </c>
      <c r="IN878">
        <f t="shared" si="713"/>
        <v>58899.796159079939</v>
      </c>
      <c r="LC878">
        <v>876</v>
      </c>
      <c r="LD878">
        <v>24</v>
      </c>
      <c r="LE878">
        <f t="shared" si="731"/>
        <v>0.93774569007165298</v>
      </c>
      <c r="LF878">
        <f t="shared" si="732"/>
        <v>0</v>
      </c>
      <c r="LG878">
        <f t="shared" si="714"/>
        <v>576</v>
      </c>
      <c r="LP878">
        <f t="shared" si="715"/>
        <v>0</v>
      </c>
      <c r="LY878">
        <f t="shared" si="716"/>
        <v>0</v>
      </c>
      <c r="MH878">
        <f t="shared" si="717"/>
        <v>0</v>
      </c>
      <c r="MQ878">
        <f t="shared" si="718"/>
        <v>0</v>
      </c>
      <c r="MZ878">
        <f t="shared" si="719"/>
        <v>0</v>
      </c>
      <c r="NI878">
        <f t="shared" si="720"/>
        <v>0</v>
      </c>
      <c r="NR878">
        <f t="shared" si="721"/>
        <v>0</v>
      </c>
      <c r="OA878">
        <f t="shared" si="722"/>
        <v>0</v>
      </c>
      <c r="OF878">
        <v>876</v>
      </c>
      <c r="OG878">
        <f>1450-(136)</f>
        <v>1314</v>
      </c>
      <c r="OH878">
        <f t="shared" si="733"/>
        <v>1.1240351610052715</v>
      </c>
      <c r="OI878">
        <f t="shared" si="734"/>
        <v>1487.3773540338148</v>
      </c>
      <c r="OJ878">
        <f t="shared" si="723"/>
        <v>30059.706891766742</v>
      </c>
      <c r="OO878">
        <v>876</v>
      </c>
      <c r="OP878">
        <v>1700</v>
      </c>
      <c r="OQ878">
        <f t="shared" si="735"/>
        <v>1.1612072893275198</v>
      </c>
      <c r="OR878">
        <f t="shared" si="736"/>
        <v>1933.1298440507492</v>
      </c>
      <c r="OS878">
        <f t="shared" si="724"/>
        <v>54349.524187126626</v>
      </c>
      <c r="PB878">
        <f t="shared" si="725"/>
        <v>0</v>
      </c>
      <c r="PK878">
        <f t="shared" si="726"/>
        <v>0</v>
      </c>
      <c r="QC878">
        <f t="shared" si="727"/>
        <v>0</v>
      </c>
      <c r="QL878">
        <f t="shared" si="728"/>
        <v>0</v>
      </c>
    </row>
    <row r="879" spans="244:454" x14ac:dyDescent="0.25">
      <c r="IJ879">
        <v>877</v>
      </c>
      <c r="IK879">
        <v>2883.8</v>
      </c>
      <c r="IL879">
        <f t="shared" si="729"/>
        <v>1.2216398120878156</v>
      </c>
      <c r="IM879">
        <f t="shared" si="730"/>
        <v>2657.8111769268094</v>
      </c>
      <c r="IN879">
        <f t="shared" si="713"/>
        <v>51070.948154005942</v>
      </c>
      <c r="LC879">
        <v>877</v>
      </c>
      <c r="LD879">
        <v>36</v>
      </c>
      <c r="LE879">
        <f t="shared" si="731"/>
        <v>0.9388161760192234</v>
      </c>
      <c r="LF879">
        <f t="shared" si="732"/>
        <v>0</v>
      </c>
      <c r="LG879">
        <f t="shared" si="714"/>
        <v>1296</v>
      </c>
      <c r="LP879">
        <f t="shared" si="715"/>
        <v>0</v>
      </c>
      <c r="LY879">
        <f t="shared" si="716"/>
        <v>0</v>
      </c>
      <c r="MH879">
        <f t="shared" si="717"/>
        <v>0</v>
      </c>
      <c r="MQ879">
        <f t="shared" si="718"/>
        <v>0</v>
      </c>
      <c r="MZ879">
        <f t="shared" si="719"/>
        <v>0</v>
      </c>
      <c r="NI879">
        <f t="shared" si="720"/>
        <v>0</v>
      </c>
      <c r="NR879">
        <f t="shared" si="721"/>
        <v>0</v>
      </c>
      <c r="OA879">
        <f t="shared" si="722"/>
        <v>0</v>
      </c>
      <c r="OF879">
        <v>877</v>
      </c>
      <c r="OG879">
        <f>1470-(136)</f>
        <v>1334</v>
      </c>
      <c r="OH879">
        <f t="shared" si="733"/>
        <v>1.1253183061662364</v>
      </c>
      <c r="OI879">
        <f t="shared" si="734"/>
        <v>1502.7642897937174</v>
      </c>
      <c r="OJ879">
        <f t="shared" si="723"/>
        <v>28481.385509577813</v>
      </c>
      <c r="OO879">
        <v>877</v>
      </c>
      <c r="OP879">
        <v>1720</v>
      </c>
      <c r="OQ879">
        <f t="shared" si="735"/>
        <v>1.1625328684249256</v>
      </c>
      <c r="OR879">
        <f t="shared" si="736"/>
        <v>1949.0256296851005</v>
      </c>
      <c r="OS879">
        <f t="shared" si="724"/>
        <v>52452.739052656791</v>
      </c>
      <c r="PB879">
        <f t="shared" si="725"/>
        <v>0</v>
      </c>
      <c r="PK879">
        <f t="shared" si="726"/>
        <v>0</v>
      </c>
      <c r="QC879">
        <f t="shared" si="727"/>
        <v>0</v>
      </c>
      <c r="QL879">
        <f t="shared" si="728"/>
        <v>0</v>
      </c>
    </row>
    <row r="880" spans="244:454" x14ac:dyDescent="0.25">
      <c r="IJ880">
        <v>878</v>
      </c>
      <c r="IK880">
        <v>2933.8</v>
      </c>
      <c r="IL880">
        <f t="shared" si="729"/>
        <v>1.2230327879282805</v>
      </c>
      <c r="IM880">
        <f t="shared" si="730"/>
        <v>2674.5151558875482</v>
      </c>
      <c r="IN880">
        <f t="shared" si="713"/>
        <v>67228.630386418532</v>
      </c>
      <c r="LC880">
        <v>878</v>
      </c>
      <c r="LD880">
        <v>33</v>
      </c>
      <c r="LE880">
        <f t="shared" si="731"/>
        <v>0.93988666196679371</v>
      </c>
      <c r="LF880">
        <f t="shared" si="732"/>
        <v>0</v>
      </c>
      <c r="LG880">
        <f t="shared" si="714"/>
        <v>1089</v>
      </c>
      <c r="LP880">
        <f t="shared" si="715"/>
        <v>0</v>
      </c>
      <c r="LY880">
        <f t="shared" si="716"/>
        <v>0</v>
      </c>
      <c r="MH880">
        <f t="shared" si="717"/>
        <v>0</v>
      </c>
      <c r="MQ880">
        <f t="shared" si="718"/>
        <v>0</v>
      </c>
      <c r="MZ880">
        <f t="shared" si="719"/>
        <v>0</v>
      </c>
      <c r="NI880">
        <f t="shared" si="720"/>
        <v>0</v>
      </c>
      <c r="NR880">
        <f t="shared" si="721"/>
        <v>0</v>
      </c>
      <c r="OA880">
        <f t="shared" si="722"/>
        <v>0</v>
      </c>
      <c r="OF880">
        <v>878</v>
      </c>
      <c r="OG880">
        <f>1480-(136)</f>
        <v>1344</v>
      </c>
      <c r="OH880">
        <f t="shared" si="733"/>
        <v>1.1266014513272014</v>
      </c>
      <c r="OI880">
        <f t="shared" si="734"/>
        <v>1518.15122555362</v>
      </c>
      <c r="OJ880">
        <f t="shared" si="723"/>
        <v>30328.649361827811</v>
      </c>
      <c r="OO880">
        <v>878</v>
      </c>
      <c r="OP880">
        <v>1740</v>
      </c>
      <c r="OQ880">
        <f t="shared" si="735"/>
        <v>1.1638584475223315</v>
      </c>
      <c r="OR880">
        <f t="shared" si="736"/>
        <v>1964.9214153194516</v>
      </c>
      <c r="OS880">
        <f t="shared" si="724"/>
        <v>50589.643069305246</v>
      </c>
      <c r="PB880">
        <f t="shared" si="725"/>
        <v>0</v>
      </c>
      <c r="PK880">
        <f t="shared" si="726"/>
        <v>0</v>
      </c>
      <c r="QC880">
        <f t="shared" si="727"/>
        <v>0</v>
      </c>
      <c r="QL880">
        <f t="shared" si="728"/>
        <v>0</v>
      </c>
    </row>
    <row r="881" spans="244:454" x14ac:dyDescent="0.25">
      <c r="IJ881">
        <v>879</v>
      </c>
      <c r="IK881">
        <v>3013.8</v>
      </c>
      <c r="IL881">
        <f t="shared" si="729"/>
        <v>1.2244257637687455</v>
      </c>
      <c r="IM881">
        <f t="shared" si="730"/>
        <v>2691.2191348482866</v>
      </c>
      <c r="IN881">
        <f t="shared" si="713"/>
        <v>104058.41456202805</v>
      </c>
      <c r="LC881">
        <v>879</v>
      </c>
      <c r="LD881">
        <v>170</v>
      </c>
      <c r="LE881">
        <f t="shared" si="731"/>
        <v>0.94095714791436413</v>
      </c>
      <c r="LF881">
        <f t="shared" si="732"/>
        <v>0</v>
      </c>
      <c r="LG881">
        <f t="shared" si="714"/>
        <v>28900</v>
      </c>
      <c r="LP881">
        <f t="shared" si="715"/>
        <v>0</v>
      </c>
      <c r="LY881">
        <f t="shared" si="716"/>
        <v>0</v>
      </c>
      <c r="MH881">
        <f t="shared" si="717"/>
        <v>0</v>
      </c>
      <c r="MQ881">
        <f t="shared" si="718"/>
        <v>0</v>
      </c>
      <c r="MZ881">
        <f t="shared" si="719"/>
        <v>0</v>
      </c>
      <c r="NI881">
        <f t="shared" si="720"/>
        <v>0</v>
      </c>
      <c r="NR881">
        <f t="shared" si="721"/>
        <v>0</v>
      </c>
      <c r="OA881">
        <f t="shared" si="722"/>
        <v>0</v>
      </c>
      <c r="OF881">
        <v>879</v>
      </c>
      <c r="OG881">
        <f>1520-(136)</f>
        <v>1384</v>
      </c>
      <c r="OH881">
        <f t="shared" si="733"/>
        <v>1.1278845964881663</v>
      </c>
      <c r="OI881">
        <f t="shared" si="734"/>
        <v>1533.5381613135228</v>
      </c>
      <c r="OJ881">
        <f t="shared" si="723"/>
        <v>22361.661689029159</v>
      </c>
      <c r="OO881">
        <v>879</v>
      </c>
      <c r="OP881">
        <v>1750</v>
      </c>
      <c r="OQ881">
        <f t="shared" si="735"/>
        <v>1.1651840266197373</v>
      </c>
      <c r="OR881">
        <f t="shared" si="736"/>
        <v>1980.817200953803</v>
      </c>
      <c r="OS881">
        <f t="shared" si="724"/>
        <v>53276.580256148263</v>
      </c>
      <c r="PB881">
        <f t="shared" si="725"/>
        <v>0</v>
      </c>
      <c r="PK881">
        <f t="shared" si="726"/>
        <v>0</v>
      </c>
      <c r="QC881">
        <f t="shared" si="727"/>
        <v>0</v>
      </c>
      <c r="QL881">
        <f t="shared" si="728"/>
        <v>0</v>
      </c>
    </row>
    <row r="882" spans="244:454" x14ac:dyDescent="0.25">
      <c r="IJ882">
        <v>880</v>
      </c>
      <c r="IK882">
        <v>3043.8</v>
      </c>
      <c r="IL882">
        <f t="shared" si="729"/>
        <v>1.2258187396092106</v>
      </c>
      <c r="IM882">
        <f t="shared" si="730"/>
        <v>2707.9231138090254</v>
      </c>
      <c r="IN882">
        <f t="shared" si="713"/>
        <v>112813.28267734504</v>
      </c>
      <c r="LC882">
        <v>880</v>
      </c>
      <c r="LD882">
        <v>21</v>
      </c>
      <c r="LE882">
        <f t="shared" si="731"/>
        <v>0.94202763386193444</v>
      </c>
      <c r="LF882">
        <f t="shared" si="732"/>
        <v>0</v>
      </c>
      <c r="LG882">
        <f t="shared" si="714"/>
        <v>441</v>
      </c>
      <c r="LP882">
        <f t="shared" si="715"/>
        <v>0</v>
      </c>
      <c r="LY882">
        <f t="shared" si="716"/>
        <v>0</v>
      </c>
      <c r="MH882">
        <f t="shared" si="717"/>
        <v>0</v>
      </c>
      <c r="MQ882">
        <f t="shared" si="718"/>
        <v>0</v>
      </c>
      <c r="MZ882">
        <f t="shared" si="719"/>
        <v>0</v>
      </c>
      <c r="NI882">
        <f t="shared" si="720"/>
        <v>0</v>
      </c>
      <c r="NR882">
        <f t="shared" si="721"/>
        <v>0</v>
      </c>
      <c r="OA882">
        <f t="shared" si="722"/>
        <v>0</v>
      </c>
      <c r="OF882">
        <v>880</v>
      </c>
      <c r="OG882">
        <f>1500-(136)</f>
        <v>1364</v>
      </c>
      <c r="OH882">
        <f t="shared" si="733"/>
        <v>1.1291677416491313</v>
      </c>
      <c r="OI882">
        <f t="shared" si="734"/>
        <v>1548.9250970734254</v>
      </c>
      <c r="OJ882">
        <f t="shared" si="723"/>
        <v>34197.291527615802</v>
      </c>
      <c r="OO882">
        <v>880</v>
      </c>
      <c r="OP882">
        <v>1770</v>
      </c>
      <c r="OQ882">
        <f t="shared" si="735"/>
        <v>1.1665096057171431</v>
      </c>
      <c r="OR882">
        <f t="shared" si="736"/>
        <v>1996.7129865881541</v>
      </c>
      <c r="OS882">
        <f t="shared" si="724"/>
        <v>51398.778287720532</v>
      </c>
      <c r="PB882">
        <f t="shared" si="725"/>
        <v>0</v>
      </c>
      <c r="PK882">
        <f t="shared" si="726"/>
        <v>0</v>
      </c>
      <c r="QC882">
        <f t="shared" si="727"/>
        <v>0</v>
      </c>
      <c r="QL882">
        <f t="shared" si="728"/>
        <v>0</v>
      </c>
    </row>
    <row r="883" spans="244:454" x14ac:dyDescent="0.25">
      <c r="IJ883">
        <v>881</v>
      </c>
      <c r="IK883">
        <v>3043.8</v>
      </c>
      <c r="IL883">
        <f t="shared" si="729"/>
        <v>1.2272117154496756</v>
      </c>
      <c r="IM883">
        <f t="shared" si="730"/>
        <v>2724.6270927697637</v>
      </c>
      <c r="IN883">
        <f t="shared" si="713"/>
        <v>101871.34470980111</v>
      </c>
      <c r="LC883">
        <v>881</v>
      </c>
      <c r="LD883">
        <v>53</v>
      </c>
      <c r="LE883">
        <f t="shared" si="731"/>
        <v>0.94309811980950486</v>
      </c>
      <c r="LF883">
        <f t="shared" si="732"/>
        <v>0</v>
      </c>
      <c r="LG883">
        <f t="shared" si="714"/>
        <v>2809</v>
      </c>
      <c r="LP883">
        <f t="shared" si="715"/>
        <v>0</v>
      </c>
      <c r="LY883">
        <f t="shared" si="716"/>
        <v>0</v>
      </c>
      <c r="MH883">
        <f t="shared" si="717"/>
        <v>0</v>
      </c>
      <c r="MQ883">
        <f t="shared" si="718"/>
        <v>0</v>
      </c>
      <c r="MZ883">
        <f t="shared" si="719"/>
        <v>0</v>
      </c>
      <c r="NI883">
        <f t="shared" si="720"/>
        <v>0</v>
      </c>
      <c r="NR883">
        <f t="shared" si="721"/>
        <v>0</v>
      </c>
      <c r="OA883">
        <f t="shared" si="722"/>
        <v>0</v>
      </c>
      <c r="OF883">
        <v>881</v>
      </c>
      <c r="OG883">
        <f>1590-(136)</f>
        <v>1454</v>
      </c>
      <c r="OH883">
        <f t="shared" si="733"/>
        <v>1.1304508868100962</v>
      </c>
      <c r="OI883">
        <f t="shared" si="734"/>
        <v>1564.3120328333282</v>
      </c>
      <c r="OJ883">
        <f t="shared" si="723"/>
        <v>12168.74458782128</v>
      </c>
      <c r="OO883">
        <v>881</v>
      </c>
      <c r="OP883">
        <v>1770</v>
      </c>
      <c r="OQ883">
        <f t="shared" si="735"/>
        <v>1.167835184814549</v>
      </c>
      <c r="OR883">
        <f t="shared" si="736"/>
        <v>2012.6087722225054</v>
      </c>
      <c r="OS883">
        <f t="shared" si="724"/>
        <v>58859.016359311521</v>
      </c>
      <c r="PB883">
        <f t="shared" si="725"/>
        <v>0</v>
      </c>
      <c r="PK883">
        <f t="shared" si="726"/>
        <v>0</v>
      </c>
      <c r="QC883">
        <f t="shared" si="727"/>
        <v>0</v>
      </c>
      <c r="QL883">
        <f t="shared" si="728"/>
        <v>0</v>
      </c>
    </row>
    <row r="884" spans="244:454" x14ac:dyDescent="0.25">
      <c r="IJ884">
        <v>882</v>
      </c>
      <c r="IK884">
        <v>3013.8</v>
      </c>
      <c r="IL884">
        <f t="shared" si="729"/>
        <v>1.2286046912901405</v>
      </c>
      <c r="IM884">
        <f t="shared" si="730"/>
        <v>2741.3310717305026</v>
      </c>
      <c r="IN884">
        <f t="shared" si="713"/>
        <v>74239.316872328636</v>
      </c>
      <c r="LC884">
        <v>882</v>
      </c>
      <c r="LD884">
        <v>36</v>
      </c>
      <c r="LE884">
        <f t="shared" si="731"/>
        <v>0.94416860575707529</v>
      </c>
      <c r="LF884">
        <f t="shared" si="732"/>
        <v>0</v>
      </c>
      <c r="LG884">
        <f t="shared" si="714"/>
        <v>1296</v>
      </c>
      <c r="LP884">
        <f t="shared" si="715"/>
        <v>0</v>
      </c>
      <c r="LY884">
        <f t="shared" si="716"/>
        <v>0</v>
      </c>
      <c r="MH884">
        <f t="shared" si="717"/>
        <v>0</v>
      </c>
      <c r="MQ884">
        <f t="shared" si="718"/>
        <v>0</v>
      </c>
      <c r="MZ884">
        <f t="shared" si="719"/>
        <v>0</v>
      </c>
      <c r="NI884">
        <f t="shared" si="720"/>
        <v>0</v>
      </c>
      <c r="NR884">
        <f t="shared" si="721"/>
        <v>0</v>
      </c>
      <c r="OA884">
        <f t="shared" si="722"/>
        <v>0</v>
      </c>
      <c r="OF884">
        <v>882</v>
      </c>
      <c r="OG884">
        <f>1530-(136)</f>
        <v>1394</v>
      </c>
      <c r="OH884">
        <f t="shared" si="733"/>
        <v>1.1317340319710609</v>
      </c>
      <c r="OI884">
        <f t="shared" si="734"/>
        <v>1579.6989685932308</v>
      </c>
      <c r="OJ884">
        <f t="shared" si="723"/>
        <v>34484.10693658972</v>
      </c>
      <c r="OO884">
        <v>882</v>
      </c>
      <c r="OP884">
        <v>1800</v>
      </c>
      <c r="OQ884">
        <f t="shared" si="735"/>
        <v>1.1691607639119548</v>
      </c>
      <c r="OR884">
        <f t="shared" si="736"/>
        <v>2028.5045578568565</v>
      </c>
      <c r="OS884">
        <f t="shared" si="724"/>
        <v>52214.332961357497</v>
      </c>
      <c r="PB884">
        <f t="shared" si="725"/>
        <v>0</v>
      </c>
      <c r="PK884">
        <f t="shared" si="726"/>
        <v>0</v>
      </c>
      <c r="QC884">
        <f t="shared" si="727"/>
        <v>0</v>
      </c>
      <c r="QL884">
        <f t="shared" si="728"/>
        <v>0</v>
      </c>
    </row>
    <row r="885" spans="244:454" x14ac:dyDescent="0.25">
      <c r="IJ885">
        <v>883</v>
      </c>
      <c r="IK885">
        <v>2983.8</v>
      </c>
      <c r="IL885">
        <f t="shared" si="729"/>
        <v>1.2299976671306057</v>
      </c>
      <c r="IM885">
        <f t="shared" si="730"/>
        <v>2758.0350506912409</v>
      </c>
      <c r="IN885">
        <f t="shared" si="713"/>
        <v>50969.812336386633</v>
      </c>
      <c r="LC885">
        <v>883</v>
      </c>
      <c r="LD885">
        <v>148</v>
      </c>
      <c r="LE885">
        <f t="shared" si="731"/>
        <v>0.9452390917046456</v>
      </c>
      <c r="LF885">
        <f t="shared" si="732"/>
        <v>0</v>
      </c>
      <c r="LG885">
        <f t="shared" si="714"/>
        <v>21904</v>
      </c>
      <c r="LP885">
        <f t="shared" si="715"/>
        <v>0</v>
      </c>
      <c r="LY885">
        <f t="shared" si="716"/>
        <v>0</v>
      </c>
      <c r="MH885">
        <f t="shared" si="717"/>
        <v>0</v>
      </c>
      <c r="MQ885">
        <f t="shared" si="718"/>
        <v>0</v>
      </c>
      <c r="MZ885">
        <f t="shared" si="719"/>
        <v>0</v>
      </c>
      <c r="NI885">
        <f t="shared" si="720"/>
        <v>0</v>
      </c>
      <c r="NR885">
        <f t="shared" si="721"/>
        <v>0</v>
      </c>
      <c r="OA885">
        <f t="shared" si="722"/>
        <v>0</v>
      </c>
      <c r="OF885">
        <v>883</v>
      </c>
      <c r="OG885">
        <f>1600-(136)</f>
        <v>1464</v>
      </c>
      <c r="OH885">
        <f t="shared" si="733"/>
        <v>1.1330171771320259</v>
      </c>
      <c r="OI885">
        <f t="shared" si="734"/>
        <v>1595.0859043531334</v>
      </c>
      <c r="OJ885">
        <f t="shared" si="723"/>
        <v>17183.514320078837</v>
      </c>
      <c r="OO885">
        <v>883</v>
      </c>
      <c r="OP885">
        <v>1840</v>
      </c>
      <c r="OQ885">
        <f t="shared" si="735"/>
        <v>1.1704863430093608</v>
      </c>
      <c r="OR885">
        <f t="shared" si="736"/>
        <v>2044.4003434912079</v>
      </c>
      <c r="OS885">
        <f t="shared" si="724"/>
        <v>41779.500419323769</v>
      </c>
      <c r="PB885">
        <f t="shared" si="725"/>
        <v>0</v>
      </c>
      <c r="PK885">
        <f t="shared" si="726"/>
        <v>0</v>
      </c>
      <c r="QC885">
        <f t="shared" si="727"/>
        <v>0</v>
      </c>
      <c r="QL885">
        <f t="shared" si="728"/>
        <v>0</v>
      </c>
    </row>
    <row r="886" spans="244:454" x14ac:dyDescent="0.25">
      <c r="IJ886">
        <v>884</v>
      </c>
      <c r="IK886">
        <v>3083.8</v>
      </c>
      <c r="IL886">
        <f t="shared" si="729"/>
        <v>1.2313906429710706</v>
      </c>
      <c r="IM886">
        <f t="shared" si="730"/>
        <v>2774.7390296519798</v>
      </c>
      <c r="IN886">
        <f t="shared" si="713"/>
        <v>95518.683392459963</v>
      </c>
      <c r="LC886">
        <v>884</v>
      </c>
      <c r="LD886">
        <v>64</v>
      </c>
      <c r="LE886">
        <f t="shared" si="731"/>
        <v>0.94630957765221602</v>
      </c>
      <c r="LF886">
        <f t="shared" si="732"/>
        <v>0</v>
      </c>
      <c r="LG886">
        <f t="shared" si="714"/>
        <v>4096</v>
      </c>
      <c r="LP886">
        <f t="shared" si="715"/>
        <v>0</v>
      </c>
      <c r="LY886">
        <f t="shared" si="716"/>
        <v>0</v>
      </c>
      <c r="MH886">
        <f t="shared" si="717"/>
        <v>0</v>
      </c>
      <c r="MQ886">
        <f t="shared" si="718"/>
        <v>0</v>
      </c>
      <c r="MZ886">
        <f t="shared" si="719"/>
        <v>0</v>
      </c>
      <c r="NI886">
        <f t="shared" si="720"/>
        <v>0</v>
      </c>
      <c r="NR886">
        <f t="shared" si="721"/>
        <v>0</v>
      </c>
      <c r="OA886">
        <f t="shared" si="722"/>
        <v>0</v>
      </c>
      <c r="OF886">
        <v>884</v>
      </c>
      <c r="OG886">
        <f>1620-(136)</f>
        <v>1484</v>
      </c>
      <c r="OH886">
        <f t="shared" si="733"/>
        <v>1.1343003222929908</v>
      </c>
      <c r="OI886">
        <f t="shared" si="734"/>
        <v>1610.4728401130362</v>
      </c>
      <c r="OJ886">
        <f t="shared" si="723"/>
        <v>15995.379286257625</v>
      </c>
      <c r="OO886">
        <v>884</v>
      </c>
      <c r="OP886">
        <v>1870</v>
      </c>
      <c r="OQ886">
        <f t="shared" si="735"/>
        <v>1.1718119221067667</v>
      </c>
      <c r="OR886">
        <f t="shared" si="736"/>
        <v>2060.2961291255592</v>
      </c>
      <c r="OS886">
        <f t="shared" si="724"/>
        <v>36212.616760171506</v>
      </c>
      <c r="PB886">
        <f t="shared" si="725"/>
        <v>0</v>
      </c>
      <c r="PK886">
        <f t="shared" si="726"/>
        <v>0</v>
      </c>
      <c r="QC886">
        <f t="shared" si="727"/>
        <v>0</v>
      </c>
      <c r="QL886">
        <f t="shared" si="728"/>
        <v>0</v>
      </c>
    </row>
    <row r="887" spans="244:454" x14ac:dyDescent="0.25">
      <c r="IJ887">
        <v>885</v>
      </c>
      <c r="IK887">
        <v>3113.8</v>
      </c>
      <c r="IL887">
        <f t="shared" si="729"/>
        <v>1.2327836188115355</v>
      </c>
      <c r="IM887">
        <f t="shared" si="730"/>
        <v>2791.4430086127181</v>
      </c>
      <c r="IN887">
        <f t="shared" si="713"/>
        <v>103914.02989626024</v>
      </c>
      <c r="LC887">
        <v>885</v>
      </c>
      <c r="LD887">
        <v>93</v>
      </c>
      <c r="LE887">
        <f t="shared" si="731"/>
        <v>0.94738006359978644</v>
      </c>
      <c r="LF887">
        <f t="shared" si="732"/>
        <v>0</v>
      </c>
      <c r="LG887">
        <f t="shared" si="714"/>
        <v>8649</v>
      </c>
      <c r="LP887">
        <f t="shared" si="715"/>
        <v>0</v>
      </c>
      <c r="LY887">
        <f t="shared" si="716"/>
        <v>0</v>
      </c>
      <c r="MH887">
        <f t="shared" si="717"/>
        <v>0</v>
      </c>
      <c r="MQ887">
        <f t="shared" si="718"/>
        <v>0</v>
      </c>
      <c r="MZ887">
        <f t="shared" si="719"/>
        <v>0</v>
      </c>
      <c r="NI887">
        <f t="shared" si="720"/>
        <v>0</v>
      </c>
      <c r="NR887">
        <f t="shared" si="721"/>
        <v>0</v>
      </c>
      <c r="OA887">
        <f t="shared" si="722"/>
        <v>0</v>
      </c>
      <c r="OF887">
        <v>885</v>
      </c>
      <c r="OG887">
        <f>1660-(136)</f>
        <v>1524</v>
      </c>
      <c r="OH887">
        <f t="shared" si="733"/>
        <v>1.1355834674539558</v>
      </c>
      <c r="OI887">
        <f t="shared" si="734"/>
        <v>1625.8597758729388</v>
      </c>
      <c r="OJ887">
        <f t="shared" si="723"/>
        <v>10375.41394088533</v>
      </c>
      <c r="OO887">
        <v>885</v>
      </c>
      <c r="OP887">
        <v>1900</v>
      </c>
      <c r="OQ887">
        <f t="shared" si="735"/>
        <v>1.1731375012041725</v>
      </c>
      <c r="OR887">
        <f t="shared" si="736"/>
        <v>2076.1919147599106</v>
      </c>
      <c r="OS887">
        <f t="shared" si="724"/>
        <v>31043.59082676359</v>
      </c>
      <c r="PB887">
        <f t="shared" si="725"/>
        <v>0</v>
      </c>
      <c r="PK887">
        <f t="shared" si="726"/>
        <v>0</v>
      </c>
      <c r="QC887">
        <f t="shared" si="727"/>
        <v>0</v>
      </c>
      <c r="QL887">
        <f t="shared" si="728"/>
        <v>0</v>
      </c>
    </row>
    <row r="888" spans="244:454" x14ac:dyDescent="0.25">
      <c r="IJ888">
        <v>886</v>
      </c>
      <c r="IK888">
        <v>3143.8</v>
      </c>
      <c r="IL888">
        <f t="shared" si="729"/>
        <v>1.2341765946520007</v>
      </c>
      <c r="IM888">
        <f t="shared" si="730"/>
        <v>2808.146987573457</v>
      </c>
      <c r="IN888">
        <f t="shared" si="713"/>
        <v>112662.94475101319</v>
      </c>
      <c r="LC888">
        <v>886</v>
      </c>
      <c r="LD888">
        <v>108</v>
      </c>
      <c r="LE888">
        <f t="shared" si="731"/>
        <v>0.94845054954735675</v>
      </c>
      <c r="LF888">
        <f t="shared" si="732"/>
        <v>0</v>
      </c>
      <c r="LG888">
        <f t="shared" si="714"/>
        <v>11664</v>
      </c>
      <c r="LP888">
        <f t="shared" si="715"/>
        <v>0</v>
      </c>
      <c r="LY888">
        <f t="shared" si="716"/>
        <v>0</v>
      </c>
      <c r="MH888">
        <f t="shared" si="717"/>
        <v>0</v>
      </c>
      <c r="MQ888">
        <f t="shared" si="718"/>
        <v>0</v>
      </c>
      <c r="MZ888">
        <f t="shared" si="719"/>
        <v>0</v>
      </c>
      <c r="NI888">
        <f t="shared" si="720"/>
        <v>0</v>
      </c>
      <c r="NR888">
        <f t="shared" si="721"/>
        <v>0</v>
      </c>
      <c r="OA888">
        <f t="shared" si="722"/>
        <v>0</v>
      </c>
      <c r="OF888">
        <v>886</v>
      </c>
      <c r="OG888">
        <f>1740-(136)</f>
        <v>1604</v>
      </c>
      <c r="OH888">
        <f t="shared" si="733"/>
        <v>1.1368666126149207</v>
      </c>
      <c r="OI888">
        <f t="shared" si="734"/>
        <v>1641.2467116328414</v>
      </c>
      <c r="OJ888">
        <f t="shared" si="723"/>
        <v>1387.3175274600446</v>
      </c>
      <c r="OO888">
        <v>886</v>
      </c>
      <c r="OP888">
        <v>1940</v>
      </c>
      <c r="OQ888">
        <f t="shared" si="735"/>
        <v>1.1744630803015783</v>
      </c>
      <c r="OR888">
        <f t="shared" si="736"/>
        <v>2092.0877003942614</v>
      </c>
      <c r="OS888">
        <f t="shared" si="724"/>
        <v>23130.668611214634</v>
      </c>
      <c r="PB888">
        <f t="shared" si="725"/>
        <v>0</v>
      </c>
      <c r="PK888">
        <f t="shared" si="726"/>
        <v>0</v>
      </c>
      <c r="QC888">
        <f t="shared" si="727"/>
        <v>0</v>
      </c>
      <c r="QL888">
        <f t="shared" si="728"/>
        <v>0</v>
      </c>
    </row>
    <row r="889" spans="244:454" x14ac:dyDescent="0.25">
      <c r="IJ889">
        <v>887</v>
      </c>
      <c r="IK889">
        <v>3213.8</v>
      </c>
      <c r="IL889">
        <f t="shared" si="729"/>
        <v>1.2355695704924656</v>
      </c>
      <c r="IM889">
        <f t="shared" si="730"/>
        <v>2824.8509665341953</v>
      </c>
      <c r="IN889">
        <f t="shared" si="713"/>
        <v>151281.35063398379</v>
      </c>
      <c r="LC889">
        <v>887</v>
      </c>
      <c r="LD889">
        <v>208</v>
      </c>
      <c r="LE889">
        <f t="shared" si="731"/>
        <v>0.94952103549492717</v>
      </c>
      <c r="LF889">
        <f t="shared" si="732"/>
        <v>0</v>
      </c>
      <c r="LG889">
        <f t="shared" si="714"/>
        <v>43264</v>
      </c>
      <c r="LP889">
        <f t="shared" si="715"/>
        <v>0</v>
      </c>
      <c r="LY889">
        <f t="shared" si="716"/>
        <v>0</v>
      </c>
      <c r="MH889">
        <f t="shared" si="717"/>
        <v>0</v>
      </c>
      <c r="MQ889">
        <f t="shared" si="718"/>
        <v>0</v>
      </c>
      <c r="MZ889">
        <f t="shared" si="719"/>
        <v>0</v>
      </c>
      <c r="NI889">
        <f t="shared" si="720"/>
        <v>0</v>
      </c>
      <c r="NR889">
        <f t="shared" si="721"/>
        <v>0</v>
      </c>
      <c r="OA889">
        <f t="shared" si="722"/>
        <v>0</v>
      </c>
      <c r="OF889">
        <v>887</v>
      </c>
      <c r="OG889">
        <f>1740-(136)</f>
        <v>1604</v>
      </c>
      <c r="OH889">
        <f t="shared" si="733"/>
        <v>1.1381497577758857</v>
      </c>
      <c r="OI889">
        <f t="shared" si="734"/>
        <v>1656.6336473927443</v>
      </c>
      <c r="OJ889">
        <f t="shared" si="723"/>
        <v>2770.3008378637337</v>
      </c>
      <c r="OO889">
        <v>887</v>
      </c>
      <c r="OP889">
        <v>1940</v>
      </c>
      <c r="OQ889">
        <f t="shared" si="735"/>
        <v>1.1757886593989841</v>
      </c>
      <c r="OR889">
        <f t="shared" si="736"/>
        <v>2107.9834860286128</v>
      </c>
      <c r="OS889">
        <f t="shared" si="724"/>
        <v>28218.451578325148</v>
      </c>
      <c r="PB889">
        <f t="shared" si="725"/>
        <v>0</v>
      </c>
      <c r="PK889">
        <f t="shared" si="726"/>
        <v>0</v>
      </c>
      <c r="QC889">
        <f t="shared" si="727"/>
        <v>0</v>
      </c>
      <c r="QL889">
        <f t="shared" si="728"/>
        <v>0</v>
      </c>
    </row>
    <row r="890" spans="244:454" x14ac:dyDescent="0.25">
      <c r="IJ890">
        <v>888</v>
      </c>
      <c r="IK890">
        <v>3263.8</v>
      </c>
      <c r="IL890">
        <f t="shared" si="729"/>
        <v>1.2369625463329306</v>
      </c>
      <c r="IM890">
        <f t="shared" si="730"/>
        <v>2841.5549454949341</v>
      </c>
      <c r="IN890">
        <f t="shared" si="713"/>
        <v>178290.88605398618</v>
      </c>
      <c r="LC890">
        <v>888</v>
      </c>
      <c r="LD890">
        <v>41</v>
      </c>
      <c r="LE890">
        <f t="shared" si="731"/>
        <v>0.95059152144249748</v>
      </c>
      <c r="LF890">
        <f t="shared" si="732"/>
        <v>0</v>
      </c>
      <c r="LG890">
        <f t="shared" si="714"/>
        <v>1681</v>
      </c>
      <c r="LP890">
        <f t="shared" si="715"/>
        <v>0</v>
      </c>
      <c r="LY890">
        <f t="shared" si="716"/>
        <v>0</v>
      </c>
      <c r="MH890">
        <f t="shared" si="717"/>
        <v>0</v>
      </c>
      <c r="MQ890">
        <f t="shared" si="718"/>
        <v>0</v>
      </c>
      <c r="MZ890">
        <f t="shared" si="719"/>
        <v>0</v>
      </c>
      <c r="NI890">
        <f t="shared" si="720"/>
        <v>0</v>
      </c>
      <c r="NR890">
        <f t="shared" si="721"/>
        <v>0</v>
      </c>
      <c r="OA890">
        <f t="shared" si="722"/>
        <v>0</v>
      </c>
      <c r="OF890">
        <v>888</v>
      </c>
      <c r="OG890">
        <f>1750-(136)</f>
        <v>1614</v>
      </c>
      <c r="OH890">
        <f t="shared" si="733"/>
        <v>1.1394329029368506</v>
      </c>
      <c r="OI890">
        <f t="shared" si="734"/>
        <v>1672.0205831526469</v>
      </c>
      <c r="OJ890">
        <f t="shared" si="723"/>
        <v>3366.3880693732076</v>
      </c>
      <c r="OO890">
        <v>888</v>
      </c>
      <c r="OP890">
        <v>1990</v>
      </c>
      <c r="OQ890">
        <f t="shared" si="735"/>
        <v>1.17711423849639</v>
      </c>
      <c r="OR890">
        <f t="shared" si="736"/>
        <v>2123.8792716629641</v>
      </c>
      <c r="OS890">
        <f t="shared" si="724"/>
        <v>17923.659381005749</v>
      </c>
      <c r="PB890">
        <f t="shared" si="725"/>
        <v>0</v>
      </c>
      <c r="PK890">
        <f t="shared" si="726"/>
        <v>0</v>
      </c>
      <c r="QC890">
        <f t="shared" si="727"/>
        <v>0</v>
      </c>
      <c r="QL890">
        <f t="shared" si="728"/>
        <v>0</v>
      </c>
    </row>
    <row r="891" spans="244:454" x14ac:dyDescent="0.25">
      <c r="IJ891">
        <v>889</v>
      </c>
      <c r="IK891">
        <v>3213.8</v>
      </c>
      <c r="IL891">
        <f t="shared" si="729"/>
        <v>1.2383555221733957</v>
      </c>
      <c r="IM891">
        <f t="shared" si="730"/>
        <v>2858.2589244556725</v>
      </c>
      <c r="IN891">
        <f t="shared" si="713"/>
        <v>126409.45639921732</v>
      </c>
      <c r="LC891">
        <v>889</v>
      </c>
      <c r="LD891">
        <v>125</v>
      </c>
      <c r="LE891">
        <f t="shared" si="731"/>
        <v>0.9516620073900679</v>
      </c>
      <c r="LF891">
        <f t="shared" si="732"/>
        <v>0</v>
      </c>
      <c r="LG891">
        <f t="shared" si="714"/>
        <v>15625</v>
      </c>
      <c r="LP891">
        <f t="shared" si="715"/>
        <v>0</v>
      </c>
      <c r="LY891">
        <f t="shared" si="716"/>
        <v>0</v>
      </c>
      <c r="MH891">
        <f t="shared" si="717"/>
        <v>0</v>
      </c>
      <c r="MQ891">
        <f t="shared" si="718"/>
        <v>0</v>
      </c>
      <c r="MZ891">
        <f t="shared" si="719"/>
        <v>0</v>
      </c>
      <c r="NI891">
        <f t="shared" si="720"/>
        <v>0</v>
      </c>
      <c r="NR891">
        <f t="shared" si="721"/>
        <v>0</v>
      </c>
      <c r="OA891">
        <f t="shared" si="722"/>
        <v>0</v>
      </c>
      <c r="OF891">
        <v>889</v>
      </c>
      <c r="OG891">
        <f>1790-(136)</f>
        <v>1654</v>
      </c>
      <c r="OH891">
        <f t="shared" si="733"/>
        <v>1.1407160480978156</v>
      </c>
      <c r="OI891">
        <f t="shared" si="734"/>
        <v>1687.4075189125494</v>
      </c>
      <c r="OJ891">
        <f t="shared" si="723"/>
        <v>1116.062319892349</v>
      </c>
      <c r="OO891">
        <v>889</v>
      </c>
      <c r="OP891">
        <v>2020</v>
      </c>
      <c r="OQ891">
        <f t="shared" si="735"/>
        <v>1.1784398175937958</v>
      </c>
      <c r="OR891">
        <f t="shared" si="736"/>
        <v>2139.7750572973155</v>
      </c>
      <c r="OS891">
        <f t="shared" si="724"/>
        <v>14346.064350575203</v>
      </c>
      <c r="PB891">
        <f t="shared" si="725"/>
        <v>0</v>
      </c>
      <c r="PK891">
        <f t="shared" si="726"/>
        <v>0</v>
      </c>
      <c r="QC891">
        <f t="shared" si="727"/>
        <v>0</v>
      </c>
      <c r="QL891">
        <f t="shared" si="728"/>
        <v>0</v>
      </c>
    </row>
    <row r="892" spans="244:454" x14ac:dyDescent="0.25">
      <c r="IJ892">
        <v>890</v>
      </c>
      <c r="IK892">
        <v>3243.8</v>
      </c>
      <c r="IL892">
        <f t="shared" si="729"/>
        <v>1.2397484980138607</v>
      </c>
      <c r="IM892">
        <f t="shared" si="730"/>
        <v>2874.9629034164113</v>
      </c>
      <c r="IN892">
        <f t="shared" si="713"/>
        <v>136040.80381621164</v>
      </c>
      <c r="LC892">
        <v>890</v>
      </c>
      <c r="LD892">
        <v>59</v>
      </c>
      <c r="LE892">
        <f t="shared" si="731"/>
        <v>0.95273249333763832</v>
      </c>
      <c r="LF892">
        <f t="shared" si="732"/>
        <v>0</v>
      </c>
      <c r="LG892">
        <f t="shared" si="714"/>
        <v>3481</v>
      </c>
      <c r="LP892">
        <f t="shared" si="715"/>
        <v>0</v>
      </c>
      <c r="LY892">
        <f t="shared" si="716"/>
        <v>0</v>
      </c>
      <c r="MH892">
        <f t="shared" si="717"/>
        <v>0</v>
      </c>
      <c r="MQ892">
        <f t="shared" si="718"/>
        <v>0</v>
      </c>
      <c r="MZ892">
        <f t="shared" si="719"/>
        <v>0</v>
      </c>
      <c r="NI892">
        <f t="shared" si="720"/>
        <v>0</v>
      </c>
      <c r="NR892">
        <f t="shared" si="721"/>
        <v>0</v>
      </c>
      <c r="OA892">
        <f t="shared" si="722"/>
        <v>0</v>
      </c>
      <c r="OF892">
        <v>890</v>
      </c>
      <c r="OG892">
        <f>1790-(136)</f>
        <v>1654</v>
      </c>
      <c r="OH892">
        <f t="shared" si="733"/>
        <v>1.1419991932587803</v>
      </c>
      <c r="OI892">
        <f t="shared" si="734"/>
        <v>1702.7944546724523</v>
      </c>
      <c r="OJ892">
        <f t="shared" si="723"/>
        <v>2380.8988067819996</v>
      </c>
      <c r="OO892">
        <v>890</v>
      </c>
      <c r="OP892">
        <v>2070</v>
      </c>
      <c r="OQ892">
        <f t="shared" si="735"/>
        <v>1.1797653966912016</v>
      </c>
      <c r="OR892">
        <f t="shared" si="736"/>
        <v>2155.6708429316664</v>
      </c>
      <c r="OS892">
        <f t="shared" si="724"/>
        <v>7339.4933286222476</v>
      </c>
      <c r="PB892">
        <f t="shared" si="725"/>
        <v>0</v>
      </c>
      <c r="PK892">
        <f t="shared" si="726"/>
        <v>0</v>
      </c>
      <c r="QC892">
        <f t="shared" si="727"/>
        <v>0</v>
      </c>
      <c r="QL892">
        <f t="shared" si="728"/>
        <v>0</v>
      </c>
    </row>
    <row r="893" spans="244:454" x14ac:dyDescent="0.25">
      <c r="IJ893">
        <v>891</v>
      </c>
      <c r="IK893">
        <v>3243.8</v>
      </c>
      <c r="IL893">
        <f t="shared" si="729"/>
        <v>1.2411414738543256</v>
      </c>
      <c r="IM893">
        <f t="shared" si="730"/>
        <v>2891.6668823771497</v>
      </c>
      <c r="IN893">
        <f t="shared" si="713"/>
        <v>123997.73252678826</v>
      </c>
      <c r="LC893">
        <v>891</v>
      </c>
      <c r="LD893">
        <v>462</v>
      </c>
      <c r="LE893">
        <f t="shared" si="731"/>
        <v>0.95380297928520863</v>
      </c>
      <c r="LF893">
        <f t="shared" si="732"/>
        <v>0</v>
      </c>
      <c r="LG893">
        <f t="shared" si="714"/>
        <v>213444</v>
      </c>
      <c r="LP893">
        <f t="shared" si="715"/>
        <v>0</v>
      </c>
      <c r="LY893">
        <f t="shared" si="716"/>
        <v>0</v>
      </c>
      <c r="MH893">
        <f t="shared" si="717"/>
        <v>0</v>
      </c>
      <c r="MQ893">
        <f t="shared" si="718"/>
        <v>0</v>
      </c>
      <c r="MZ893">
        <f t="shared" si="719"/>
        <v>0</v>
      </c>
      <c r="NI893">
        <f t="shared" si="720"/>
        <v>0</v>
      </c>
      <c r="NR893">
        <f t="shared" si="721"/>
        <v>0</v>
      </c>
      <c r="OA893">
        <f t="shared" si="722"/>
        <v>0</v>
      </c>
      <c r="OF893">
        <v>891</v>
      </c>
      <c r="OG893">
        <f>1870-(136)</f>
        <v>1734</v>
      </c>
      <c r="OH893">
        <f t="shared" si="733"/>
        <v>1.1432823384197452</v>
      </c>
      <c r="OI893">
        <f t="shared" si="734"/>
        <v>1718.1813904323549</v>
      </c>
      <c r="OJ893">
        <f t="shared" si="723"/>
        <v>250.22840865359393</v>
      </c>
      <c r="OO893">
        <v>891</v>
      </c>
      <c r="OP893">
        <v>2100</v>
      </c>
      <c r="OQ893">
        <f t="shared" si="735"/>
        <v>1.1810909757886074</v>
      </c>
      <c r="OR893">
        <f t="shared" si="736"/>
        <v>2171.5666285660177</v>
      </c>
      <c r="OS893">
        <f t="shared" si="724"/>
        <v>5121.7823243063403</v>
      </c>
      <c r="PB893">
        <f t="shared" si="725"/>
        <v>0</v>
      </c>
      <c r="PK893">
        <f t="shared" si="726"/>
        <v>0</v>
      </c>
      <c r="QC893">
        <f t="shared" si="727"/>
        <v>0</v>
      </c>
      <c r="QL893">
        <f t="shared" si="728"/>
        <v>0</v>
      </c>
    </row>
    <row r="894" spans="244:454" x14ac:dyDescent="0.25">
      <c r="IJ894">
        <v>892</v>
      </c>
      <c r="IK894">
        <v>3263.8</v>
      </c>
      <c r="IL894">
        <f t="shared" si="729"/>
        <v>1.2425344496947908</v>
      </c>
      <c r="IM894">
        <f t="shared" si="730"/>
        <v>2908.3708613378885</v>
      </c>
      <c r="IN894">
        <f t="shared" si="713"/>
        <v>126329.87261009059</v>
      </c>
      <c r="LC894">
        <v>892</v>
      </c>
      <c r="LD894">
        <v>44</v>
      </c>
      <c r="LE894">
        <f t="shared" si="731"/>
        <v>0.95487346523277905</v>
      </c>
      <c r="LF894">
        <f t="shared" si="732"/>
        <v>0</v>
      </c>
      <c r="LG894">
        <f t="shared" si="714"/>
        <v>1936</v>
      </c>
      <c r="LP894">
        <f t="shared" si="715"/>
        <v>0</v>
      </c>
      <c r="LY894">
        <f t="shared" si="716"/>
        <v>0</v>
      </c>
      <c r="MH894">
        <f t="shared" si="717"/>
        <v>0</v>
      </c>
      <c r="MQ894">
        <f t="shared" si="718"/>
        <v>0</v>
      </c>
      <c r="MZ894">
        <f t="shared" si="719"/>
        <v>0</v>
      </c>
      <c r="NI894">
        <f t="shared" si="720"/>
        <v>0</v>
      </c>
      <c r="NR894">
        <f t="shared" si="721"/>
        <v>0</v>
      </c>
      <c r="OA894">
        <f t="shared" si="722"/>
        <v>0</v>
      </c>
      <c r="OF894">
        <v>892</v>
      </c>
      <c r="OG894">
        <f>1870-(136)</f>
        <v>1734</v>
      </c>
      <c r="OH894">
        <f t="shared" si="733"/>
        <v>1.1445654835807102</v>
      </c>
      <c r="OI894">
        <f t="shared" si="734"/>
        <v>1733.5683261922577</v>
      </c>
      <c r="OJ894">
        <f t="shared" si="723"/>
        <v>0.18634227629073591</v>
      </c>
      <c r="OO894">
        <v>892</v>
      </c>
      <c r="OP894">
        <v>2120</v>
      </c>
      <c r="OQ894">
        <f t="shared" si="735"/>
        <v>1.1824165548860133</v>
      </c>
      <c r="OR894">
        <f t="shared" si="736"/>
        <v>2187.462414200369</v>
      </c>
      <c r="OS894">
        <f t="shared" si="724"/>
        <v>4551.1773297421541</v>
      </c>
      <c r="PB894">
        <f t="shared" si="725"/>
        <v>0</v>
      </c>
      <c r="PK894">
        <f t="shared" si="726"/>
        <v>0</v>
      </c>
      <c r="QC894">
        <f t="shared" si="727"/>
        <v>0</v>
      </c>
      <c r="QL894">
        <f t="shared" si="728"/>
        <v>0</v>
      </c>
    </row>
    <row r="895" spans="244:454" x14ac:dyDescent="0.25">
      <c r="IJ895">
        <v>893</v>
      </c>
      <c r="IK895">
        <v>3333.8</v>
      </c>
      <c r="IL895">
        <f t="shared" si="729"/>
        <v>1.2439274255352557</v>
      </c>
      <c r="IM895">
        <f t="shared" si="730"/>
        <v>2925.0748402986269</v>
      </c>
      <c r="IN895">
        <f t="shared" si="713"/>
        <v>167056.2561729131</v>
      </c>
      <c r="LC895">
        <v>893</v>
      </c>
      <c r="LD895">
        <v>93</v>
      </c>
      <c r="LE895">
        <f t="shared" si="731"/>
        <v>0.95594395118034947</v>
      </c>
      <c r="LF895">
        <f t="shared" si="732"/>
        <v>0</v>
      </c>
      <c r="LG895">
        <f t="shared" si="714"/>
        <v>8649</v>
      </c>
      <c r="LP895">
        <f t="shared" si="715"/>
        <v>0</v>
      </c>
      <c r="LY895">
        <f t="shared" si="716"/>
        <v>0</v>
      </c>
      <c r="MH895">
        <f t="shared" si="717"/>
        <v>0</v>
      </c>
      <c r="MQ895">
        <f t="shared" si="718"/>
        <v>0</v>
      </c>
      <c r="MZ895">
        <f t="shared" si="719"/>
        <v>0</v>
      </c>
      <c r="NI895">
        <f t="shared" si="720"/>
        <v>0</v>
      </c>
      <c r="NR895">
        <f t="shared" si="721"/>
        <v>0</v>
      </c>
      <c r="OA895">
        <f t="shared" si="722"/>
        <v>0</v>
      </c>
      <c r="OF895">
        <v>893</v>
      </c>
      <c r="OG895">
        <f>1890-(136)</f>
        <v>1754</v>
      </c>
      <c r="OH895">
        <f t="shared" si="733"/>
        <v>1.1458486287416751</v>
      </c>
      <c r="OI895">
        <f t="shared" si="734"/>
        <v>1748.9552619521603</v>
      </c>
      <c r="OJ895">
        <f t="shared" si="723"/>
        <v>25.449381971321515</v>
      </c>
      <c r="OO895">
        <v>893</v>
      </c>
      <c r="OP895">
        <v>2140</v>
      </c>
      <c r="OQ895">
        <f t="shared" si="735"/>
        <v>1.1837421339834191</v>
      </c>
      <c r="OR895">
        <f t="shared" si="736"/>
        <v>2203.3581998347204</v>
      </c>
      <c r="OS895">
        <f t="shared" si="724"/>
        <v>4014.2614862963619</v>
      </c>
      <c r="PB895">
        <f t="shared" si="725"/>
        <v>0</v>
      </c>
      <c r="PK895">
        <f t="shared" si="726"/>
        <v>0</v>
      </c>
      <c r="QC895">
        <f t="shared" si="727"/>
        <v>0</v>
      </c>
      <c r="QL895">
        <f t="shared" si="728"/>
        <v>0</v>
      </c>
    </row>
    <row r="896" spans="244:454" x14ac:dyDescent="0.25">
      <c r="IJ896">
        <v>894</v>
      </c>
      <c r="IK896">
        <v>3333.8</v>
      </c>
      <c r="IL896">
        <f t="shared" si="729"/>
        <v>1.2453204013757206</v>
      </c>
      <c r="IM896">
        <f t="shared" si="730"/>
        <v>2941.7788192593657</v>
      </c>
      <c r="IN896">
        <f t="shared" si="713"/>
        <v>153680.6061492812</v>
      </c>
      <c r="LC896">
        <v>894</v>
      </c>
      <c r="LD896">
        <v>272</v>
      </c>
      <c r="LE896">
        <f t="shared" si="731"/>
        <v>0.95701443712791978</v>
      </c>
      <c r="LF896">
        <f t="shared" si="732"/>
        <v>0</v>
      </c>
      <c r="LG896">
        <f t="shared" si="714"/>
        <v>73984</v>
      </c>
      <c r="LP896">
        <f t="shared" si="715"/>
        <v>0</v>
      </c>
      <c r="LY896">
        <f t="shared" si="716"/>
        <v>0</v>
      </c>
      <c r="MH896">
        <f t="shared" si="717"/>
        <v>0</v>
      </c>
      <c r="MQ896">
        <f t="shared" si="718"/>
        <v>0</v>
      </c>
      <c r="MZ896">
        <f t="shared" si="719"/>
        <v>0</v>
      </c>
      <c r="NI896">
        <f t="shared" si="720"/>
        <v>0</v>
      </c>
      <c r="NR896">
        <f t="shared" si="721"/>
        <v>0</v>
      </c>
      <c r="OA896">
        <f t="shared" si="722"/>
        <v>0</v>
      </c>
      <c r="OF896">
        <v>894</v>
      </c>
      <c r="OG896">
        <f>1950-(136)</f>
        <v>1814</v>
      </c>
      <c r="OH896">
        <f t="shared" si="733"/>
        <v>1.1471317739026401</v>
      </c>
      <c r="OI896">
        <f t="shared" si="734"/>
        <v>1764.3421977120629</v>
      </c>
      <c r="OJ896">
        <f t="shared" si="723"/>
        <v>2465.897328067851</v>
      </c>
      <c r="OO896">
        <v>894</v>
      </c>
      <c r="OP896">
        <v>2150</v>
      </c>
      <c r="OQ896">
        <f t="shared" si="735"/>
        <v>1.1850677130808249</v>
      </c>
      <c r="OR896">
        <f t="shared" si="736"/>
        <v>2219.2539854690717</v>
      </c>
      <c r="OS896">
        <f t="shared" si="724"/>
        <v>4796.1145033503972</v>
      </c>
      <c r="PB896">
        <f t="shared" si="725"/>
        <v>0</v>
      </c>
      <c r="PK896">
        <f t="shared" si="726"/>
        <v>0</v>
      </c>
      <c r="QC896">
        <f t="shared" si="727"/>
        <v>0</v>
      </c>
      <c r="QL896">
        <f t="shared" si="728"/>
        <v>0</v>
      </c>
    </row>
    <row r="897" spans="244:454" x14ac:dyDescent="0.25">
      <c r="IJ897">
        <v>895</v>
      </c>
      <c r="IK897">
        <v>3333.8</v>
      </c>
      <c r="IL897">
        <f t="shared" si="729"/>
        <v>1.2467133772161858</v>
      </c>
      <c r="IM897">
        <f t="shared" si="730"/>
        <v>2958.4827982201041</v>
      </c>
      <c r="IN897">
        <f t="shared" si="713"/>
        <v>140863.00195189123</v>
      </c>
      <c r="LC897">
        <v>895</v>
      </c>
      <c r="LD897">
        <v>64</v>
      </c>
      <c r="LE897">
        <f t="shared" si="731"/>
        <v>0.9580849230754902</v>
      </c>
      <c r="LF897">
        <f t="shared" si="732"/>
        <v>0</v>
      </c>
      <c r="LG897">
        <f t="shared" si="714"/>
        <v>4096</v>
      </c>
      <c r="LP897">
        <f t="shared" si="715"/>
        <v>0</v>
      </c>
      <c r="LY897">
        <f t="shared" si="716"/>
        <v>0</v>
      </c>
      <c r="MH897">
        <f t="shared" si="717"/>
        <v>0</v>
      </c>
      <c r="MQ897">
        <f t="shared" si="718"/>
        <v>0</v>
      </c>
      <c r="MZ897">
        <f t="shared" si="719"/>
        <v>0</v>
      </c>
      <c r="NI897">
        <f t="shared" si="720"/>
        <v>0</v>
      </c>
      <c r="NR897">
        <f t="shared" si="721"/>
        <v>0</v>
      </c>
      <c r="OA897">
        <f t="shared" si="722"/>
        <v>0</v>
      </c>
      <c r="OF897">
        <v>895</v>
      </c>
      <c r="OG897">
        <f>1940-(136)</f>
        <v>1804</v>
      </c>
      <c r="OH897">
        <f t="shared" si="733"/>
        <v>1.148414919063605</v>
      </c>
      <c r="OI897">
        <f t="shared" si="734"/>
        <v>1779.7291334719657</v>
      </c>
      <c r="OJ897">
        <f t="shared" si="723"/>
        <v>589.07496202165453</v>
      </c>
      <c r="OO897">
        <v>895</v>
      </c>
      <c r="OP897">
        <v>2170</v>
      </c>
      <c r="OQ897">
        <f t="shared" si="735"/>
        <v>1.1863932921782308</v>
      </c>
      <c r="OR897">
        <f t="shared" si="736"/>
        <v>2235.1497711034226</v>
      </c>
      <c r="OS897">
        <f t="shared" si="724"/>
        <v>4244.4926748283597</v>
      </c>
      <c r="PB897">
        <f t="shared" si="725"/>
        <v>0</v>
      </c>
      <c r="PK897">
        <f t="shared" si="726"/>
        <v>0</v>
      </c>
      <c r="QC897">
        <f t="shared" si="727"/>
        <v>0</v>
      </c>
      <c r="QL897">
        <f t="shared" si="728"/>
        <v>0</v>
      </c>
    </row>
    <row r="898" spans="244:454" x14ac:dyDescent="0.25">
      <c r="IJ898">
        <v>896</v>
      </c>
      <c r="IK898">
        <v>3363.8</v>
      </c>
      <c r="IL898">
        <f t="shared" si="729"/>
        <v>1.2481063530566507</v>
      </c>
      <c r="IM898">
        <f t="shared" si="730"/>
        <v>2975.1867771808429</v>
      </c>
      <c r="IN898">
        <f t="shared" ref="IN898:IN916" si="737">(IM898-IK898)^2</f>
        <v>151020.23694989199</v>
      </c>
      <c r="LC898">
        <v>896</v>
      </c>
      <c r="LD898">
        <v>64</v>
      </c>
      <c r="LE898">
        <f t="shared" si="731"/>
        <v>0.95915540902306062</v>
      </c>
      <c r="LF898">
        <f t="shared" si="732"/>
        <v>0</v>
      </c>
      <c r="LG898">
        <f t="shared" ref="LG898:LG961" si="738">(LF898-LD898)^2</f>
        <v>4096</v>
      </c>
      <c r="LP898">
        <f t="shared" ref="LP898:LP961" si="739">(LO898-LM898)^2</f>
        <v>0</v>
      </c>
      <c r="LY898">
        <f t="shared" ref="LY898:LY961" si="740">(LX898-LV898)^2</f>
        <v>0</v>
      </c>
      <c r="MH898">
        <f t="shared" ref="MH898:MH961" si="741">(MG898-ME898)^2</f>
        <v>0</v>
      </c>
      <c r="MQ898">
        <f t="shared" ref="MQ898:MQ961" si="742">(MP898-MN898)^2</f>
        <v>0</v>
      </c>
      <c r="MZ898">
        <f t="shared" ref="MZ898:MZ961" si="743">(MY898-MW898)^2</f>
        <v>0</v>
      </c>
      <c r="NI898">
        <f t="shared" ref="NI898:NI961" si="744">(NH898-NF898)^2</f>
        <v>0</v>
      </c>
      <c r="NR898">
        <f t="shared" ref="NR898:NR961" si="745">(NQ898-NO898)^2</f>
        <v>0</v>
      </c>
      <c r="OA898">
        <f t="shared" ref="OA898:OA961" si="746">(NZ898-NX898)^2</f>
        <v>0</v>
      </c>
      <c r="OF898">
        <v>896</v>
      </c>
      <c r="OG898">
        <f>1940-(136)</f>
        <v>1804</v>
      </c>
      <c r="OH898">
        <f t="shared" si="733"/>
        <v>1.14969806422457</v>
      </c>
      <c r="OI898">
        <f t="shared" si="734"/>
        <v>1795.1160692318683</v>
      </c>
      <c r="OJ898">
        <f t="shared" ref="OJ898:OJ961" si="747">(OI898-OG898)^2</f>
        <v>78.924225892956684</v>
      </c>
      <c r="OO898">
        <v>896</v>
      </c>
      <c r="OP898">
        <v>2170</v>
      </c>
      <c r="OQ898">
        <f t="shared" si="735"/>
        <v>1.1877188712756368</v>
      </c>
      <c r="OR898">
        <f t="shared" si="736"/>
        <v>2251.0455567377739</v>
      </c>
      <c r="OS898">
        <f t="shared" ref="OS898:OS961" si="748">(OR898-OP898)^2</f>
        <v>6568.3822669357369</v>
      </c>
      <c r="PB898">
        <f t="shared" ref="PB898:PB961" si="749">(PA898-OY898)^2</f>
        <v>0</v>
      </c>
      <c r="PK898">
        <f t="shared" ref="PK898:PK961" si="750">(PJ898-PH898)^2</f>
        <v>0</v>
      </c>
      <c r="QC898">
        <f t="shared" ref="QC898:QC961" si="751">(QB898-PZ898)^2</f>
        <v>0</v>
      </c>
      <c r="QL898">
        <f t="shared" ref="QL898:QL961" si="752">(QK898-QI898)^2</f>
        <v>0</v>
      </c>
    </row>
    <row r="899" spans="244:454" x14ac:dyDescent="0.25">
      <c r="IJ899">
        <v>897</v>
      </c>
      <c r="IK899">
        <v>3463.8</v>
      </c>
      <c r="IL899">
        <f t="shared" ref="IL899:IL916" si="753">IJ899/IO$2</f>
        <v>1.2494993288971157</v>
      </c>
      <c r="IM899">
        <f t="shared" ref="IM899:IM916" si="754">IF(IJ899&lt;IO$2,0,(IO$6*IO$2^IP$6)*(IJ899-IO$2))</f>
        <v>2991.8907561415813</v>
      </c>
      <c r="IN899">
        <f t="shared" si="737"/>
        <v>222698.33443902468</v>
      </c>
      <c r="LC899">
        <v>897</v>
      </c>
      <c r="LD899">
        <v>185</v>
      </c>
      <c r="LE899">
        <f t="shared" ref="LE899:LE962" si="755">LC899/LH$2</f>
        <v>0.96022589497063093</v>
      </c>
      <c r="LF899">
        <f t="shared" ref="LF899:LF962" si="756">IF(LC899&lt;LH$2,0,(LH$6*LH$2^LI$6)*(LC899-LH$2))</f>
        <v>0</v>
      </c>
      <c r="LG899">
        <f t="shared" si="738"/>
        <v>34225</v>
      </c>
      <c r="LP899">
        <f t="shared" si="739"/>
        <v>0</v>
      </c>
      <c r="LY899">
        <f t="shared" si="740"/>
        <v>0</v>
      </c>
      <c r="MH899">
        <f t="shared" si="741"/>
        <v>0</v>
      </c>
      <c r="MQ899">
        <f t="shared" si="742"/>
        <v>0</v>
      </c>
      <c r="MZ899">
        <f t="shared" si="743"/>
        <v>0</v>
      </c>
      <c r="NI899">
        <f t="shared" si="744"/>
        <v>0</v>
      </c>
      <c r="NR899">
        <f t="shared" si="745"/>
        <v>0</v>
      </c>
      <c r="OA899">
        <f t="shared" si="746"/>
        <v>0</v>
      </c>
      <c r="OF899">
        <v>897</v>
      </c>
      <c r="OG899">
        <f>1950-(136)</f>
        <v>1814</v>
      </c>
      <c r="OH899">
        <f t="shared" ref="OH899:OH920" si="757">OF899/OK$2</f>
        <v>1.1509812093855349</v>
      </c>
      <c r="OI899">
        <f t="shared" ref="OI899:OI920" si="758">IF(OF899&lt;OK$2,0,(OK$6*OK$2^OL$6)*(OF899-OK$2))</f>
        <v>1810.5030049917709</v>
      </c>
      <c r="OJ899">
        <f t="shared" si="747"/>
        <v>12.22897408757909</v>
      </c>
      <c r="OO899">
        <v>897</v>
      </c>
      <c r="OP899">
        <v>2200</v>
      </c>
      <c r="OQ899">
        <f t="shared" ref="OQ899:OQ962" si="759">OO899/OT$2</f>
        <v>1.1890444503730426</v>
      </c>
      <c r="OR899">
        <f t="shared" ref="OR899:OR962" si="760">IF(OO899&lt;OT$2,0,(OT$6*OT$2^OU$6)*(OO899-OT$2))</f>
        <v>2266.9413423721253</v>
      </c>
      <c r="OS899">
        <f t="shared" si="748"/>
        <v>4481.143318582097</v>
      </c>
      <c r="PB899">
        <f t="shared" si="749"/>
        <v>0</v>
      </c>
      <c r="PK899">
        <f t="shared" si="750"/>
        <v>0</v>
      </c>
      <c r="QC899">
        <f t="shared" si="751"/>
        <v>0</v>
      </c>
      <c r="QL899">
        <f t="shared" si="752"/>
        <v>0</v>
      </c>
    </row>
    <row r="900" spans="244:454" x14ac:dyDescent="0.25">
      <c r="IJ900">
        <v>898</v>
      </c>
      <c r="IK900">
        <v>3463.8</v>
      </c>
      <c r="IL900">
        <f t="shared" si="753"/>
        <v>1.2508923047375808</v>
      </c>
      <c r="IM900">
        <f t="shared" si="754"/>
        <v>3008.5947351023201</v>
      </c>
      <c r="IN900">
        <f t="shared" si="737"/>
        <v>207211.83319056709</v>
      </c>
      <c r="LC900">
        <v>898</v>
      </c>
      <c r="LD900">
        <v>56</v>
      </c>
      <c r="LE900">
        <f t="shared" si="755"/>
        <v>0.96129638091820135</v>
      </c>
      <c r="LF900">
        <f t="shared" si="756"/>
        <v>0</v>
      </c>
      <c r="LG900">
        <f t="shared" si="738"/>
        <v>3136</v>
      </c>
      <c r="LP900">
        <f t="shared" si="739"/>
        <v>0</v>
      </c>
      <c r="LY900">
        <f t="shared" si="740"/>
        <v>0</v>
      </c>
      <c r="MH900">
        <f t="shared" si="741"/>
        <v>0</v>
      </c>
      <c r="MQ900">
        <f t="shared" si="742"/>
        <v>0</v>
      </c>
      <c r="MZ900">
        <f t="shared" si="743"/>
        <v>0</v>
      </c>
      <c r="NI900">
        <f t="shared" si="744"/>
        <v>0</v>
      </c>
      <c r="NR900">
        <f t="shared" si="745"/>
        <v>0</v>
      </c>
      <c r="OA900">
        <f t="shared" si="746"/>
        <v>0</v>
      </c>
      <c r="OF900">
        <v>898</v>
      </c>
      <c r="OG900">
        <f>1970-(136)</f>
        <v>1834</v>
      </c>
      <c r="OH900">
        <f t="shared" si="757"/>
        <v>1.1522643545464997</v>
      </c>
      <c r="OI900">
        <f t="shared" si="758"/>
        <v>1825.8899407516737</v>
      </c>
      <c r="OJ900">
        <f t="shared" si="747"/>
        <v>65.773061011362174</v>
      </c>
      <c r="OO900">
        <v>898</v>
      </c>
      <c r="OP900">
        <v>2220</v>
      </c>
      <c r="OQ900">
        <f t="shared" si="759"/>
        <v>1.1903700294704485</v>
      </c>
      <c r="OR900">
        <f t="shared" si="760"/>
        <v>2282.8371280064766</v>
      </c>
      <c r="OS900">
        <f t="shared" si="748"/>
        <v>3948.50465610233</v>
      </c>
      <c r="PB900">
        <f t="shared" si="749"/>
        <v>0</v>
      </c>
      <c r="PK900">
        <f t="shared" si="750"/>
        <v>0</v>
      </c>
      <c r="QC900">
        <f t="shared" si="751"/>
        <v>0</v>
      </c>
      <c r="QL900">
        <f t="shared" si="752"/>
        <v>0</v>
      </c>
    </row>
    <row r="901" spans="244:454" x14ac:dyDescent="0.25">
      <c r="IJ901">
        <v>899</v>
      </c>
      <c r="IK901">
        <v>3433.8</v>
      </c>
      <c r="IL901">
        <f t="shared" si="753"/>
        <v>1.2522852805780458</v>
      </c>
      <c r="IM901">
        <f t="shared" si="754"/>
        <v>3025.2987140630585</v>
      </c>
      <c r="IN901">
        <f t="shared" si="737"/>
        <v>166873.300612135</v>
      </c>
      <c r="LC901">
        <v>899</v>
      </c>
      <c r="LD901">
        <v>201</v>
      </c>
      <c r="LE901">
        <f t="shared" si="755"/>
        <v>0.96236686686577166</v>
      </c>
      <c r="LF901">
        <f t="shared" si="756"/>
        <v>0</v>
      </c>
      <c r="LG901">
        <f t="shared" si="738"/>
        <v>40401</v>
      </c>
      <c r="LP901">
        <f t="shared" si="739"/>
        <v>0</v>
      </c>
      <c r="LY901">
        <f t="shared" si="740"/>
        <v>0</v>
      </c>
      <c r="MH901">
        <f t="shared" si="741"/>
        <v>0</v>
      </c>
      <c r="MQ901">
        <f t="shared" si="742"/>
        <v>0</v>
      </c>
      <c r="MZ901">
        <f t="shared" si="743"/>
        <v>0</v>
      </c>
      <c r="NI901">
        <f t="shared" si="744"/>
        <v>0</v>
      </c>
      <c r="NR901">
        <f t="shared" si="745"/>
        <v>0</v>
      </c>
      <c r="OA901">
        <f t="shared" si="746"/>
        <v>0</v>
      </c>
      <c r="OF901">
        <v>899</v>
      </c>
      <c r="OG901">
        <f>2000-(136)</f>
        <v>1864</v>
      </c>
      <c r="OH901">
        <f t="shared" si="757"/>
        <v>1.1535474997074646</v>
      </c>
      <c r="OI901">
        <f t="shared" si="758"/>
        <v>1841.2768765115763</v>
      </c>
      <c r="OJ901">
        <f t="shared" si="747"/>
        <v>516.34034107015077</v>
      </c>
      <c r="OO901">
        <v>899</v>
      </c>
      <c r="OP901">
        <v>2250</v>
      </c>
      <c r="OQ901">
        <f t="shared" si="759"/>
        <v>1.1916956085678543</v>
      </c>
      <c r="OR901">
        <f t="shared" si="760"/>
        <v>2298.7329136408275</v>
      </c>
      <c r="OS901">
        <f t="shared" si="748"/>
        <v>2374.896871924353</v>
      </c>
      <c r="PB901">
        <f t="shared" si="749"/>
        <v>0</v>
      </c>
      <c r="PK901">
        <f t="shared" si="750"/>
        <v>0</v>
      </c>
      <c r="QC901">
        <f t="shared" si="751"/>
        <v>0</v>
      </c>
      <c r="QL901">
        <f t="shared" si="752"/>
        <v>0</v>
      </c>
    </row>
    <row r="902" spans="244:454" x14ac:dyDescent="0.25">
      <c r="IJ902">
        <v>900</v>
      </c>
      <c r="IK902">
        <v>3463.8</v>
      </c>
      <c r="IL902">
        <f t="shared" si="753"/>
        <v>1.2536782564185107</v>
      </c>
      <c r="IM902">
        <f t="shared" si="754"/>
        <v>3042.0026930237973</v>
      </c>
      <c r="IN902">
        <f t="shared" si="737"/>
        <v>177912.96817237712</v>
      </c>
      <c r="LC902">
        <v>900</v>
      </c>
      <c r="LD902">
        <v>73</v>
      </c>
      <c r="LE902">
        <f t="shared" si="755"/>
        <v>0.96343735281334208</v>
      </c>
      <c r="LF902">
        <f t="shared" si="756"/>
        <v>0</v>
      </c>
      <c r="LG902">
        <f t="shared" si="738"/>
        <v>5329</v>
      </c>
      <c r="LP902">
        <f t="shared" si="739"/>
        <v>0</v>
      </c>
      <c r="LY902">
        <f t="shared" si="740"/>
        <v>0</v>
      </c>
      <c r="MH902">
        <f t="shared" si="741"/>
        <v>0</v>
      </c>
      <c r="MQ902">
        <f t="shared" si="742"/>
        <v>0</v>
      </c>
      <c r="MZ902">
        <f t="shared" si="743"/>
        <v>0</v>
      </c>
      <c r="NI902">
        <f t="shared" si="744"/>
        <v>0</v>
      </c>
      <c r="NR902">
        <f t="shared" si="745"/>
        <v>0</v>
      </c>
      <c r="OA902">
        <f t="shared" si="746"/>
        <v>0</v>
      </c>
      <c r="OF902">
        <v>900</v>
      </c>
      <c r="OG902">
        <f>2040-(136)</f>
        <v>1904</v>
      </c>
      <c r="OH902">
        <f t="shared" si="757"/>
        <v>1.1548306448684296</v>
      </c>
      <c r="OI902">
        <f t="shared" si="758"/>
        <v>1856.6638122714792</v>
      </c>
      <c r="OJ902">
        <f t="shared" si="747"/>
        <v>2240.7146686697656</v>
      </c>
      <c r="OO902">
        <v>900</v>
      </c>
      <c r="OP902">
        <v>2270</v>
      </c>
      <c r="OQ902">
        <f t="shared" si="759"/>
        <v>1.1930211876652601</v>
      </c>
      <c r="OR902">
        <f t="shared" si="760"/>
        <v>2314.6286992751789</v>
      </c>
      <c r="OS902">
        <f t="shared" si="748"/>
        <v>1991.7207989943502</v>
      </c>
      <c r="PB902">
        <f t="shared" si="749"/>
        <v>0</v>
      </c>
      <c r="PK902">
        <f t="shared" si="750"/>
        <v>0</v>
      </c>
      <c r="QC902">
        <f t="shared" si="751"/>
        <v>0</v>
      </c>
      <c r="QL902">
        <f t="shared" si="752"/>
        <v>0</v>
      </c>
    </row>
    <row r="903" spans="244:454" x14ac:dyDescent="0.25">
      <c r="IJ903">
        <v>901</v>
      </c>
      <c r="IK903">
        <v>3593.8</v>
      </c>
      <c r="IL903">
        <f t="shared" si="753"/>
        <v>1.2550712322589759</v>
      </c>
      <c r="IM903">
        <f t="shared" si="754"/>
        <v>3058.7066719845357</v>
      </c>
      <c r="IN903">
        <f t="shared" si="737"/>
        <v>286324.86968666554</v>
      </c>
      <c r="LC903">
        <v>901</v>
      </c>
      <c r="LD903">
        <v>125</v>
      </c>
      <c r="LE903">
        <f t="shared" si="755"/>
        <v>0.96450783876091251</v>
      </c>
      <c r="LF903">
        <f t="shared" si="756"/>
        <v>0</v>
      </c>
      <c r="LG903">
        <f t="shared" si="738"/>
        <v>15625</v>
      </c>
      <c r="LP903">
        <f t="shared" si="739"/>
        <v>0</v>
      </c>
      <c r="LY903">
        <f t="shared" si="740"/>
        <v>0</v>
      </c>
      <c r="MH903">
        <f t="shared" si="741"/>
        <v>0</v>
      </c>
      <c r="MQ903">
        <f t="shared" si="742"/>
        <v>0</v>
      </c>
      <c r="MZ903">
        <f t="shared" si="743"/>
        <v>0</v>
      </c>
      <c r="NI903">
        <f t="shared" si="744"/>
        <v>0</v>
      </c>
      <c r="NR903">
        <f t="shared" si="745"/>
        <v>0</v>
      </c>
      <c r="OA903">
        <f t="shared" si="746"/>
        <v>0</v>
      </c>
      <c r="OF903">
        <v>901</v>
      </c>
      <c r="OG903">
        <f>2040-(136)</f>
        <v>1904</v>
      </c>
      <c r="OH903">
        <f t="shared" si="757"/>
        <v>1.1561137900293945</v>
      </c>
      <c r="OI903">
        <f t="shared" si="758"/>
        <v>1872.0507480313818</v>
      </c>
      <c r="OJ903">
        <f t="shared" si="747"/>
        <v>1020.7547013542556</v>
      </c>
      <c r="OO903">
        <v>901</v>
      </c>
      <c r="OP903">
        <v>2290</v>
      </c>
      <c r="OQ903">
        <f t="shared" si="759"/>
        <v>1.1943467667626659</v>
      </c>
      <c r="OR903">
        <f t="shared" si="760"/>
        <v>2330.5244849095302</v>
      </c>
      <c r="OS903">
        <f t="shared" si="748"/>
        <v>1642.233877182741</v>
      </c>
      <c r="PB903">
        <f t="shared" si="749"/>
        <v>0</v>
      </c>
      <c r="PK903">
        <f t="shared" si="750"/>
        <v>0</v>
      </c>
      <c r="QC903">
        <f t="shared" si="751"/>
        <v>0</v>
      </c>
      <c r="QL903">
        <f t="shared" si="752"/>
        <v>0</v>
      </c>
    </row>
    <row r="904" spans="244:454" x14ac:dyDescent="0.25">
      <c r="IJ904">
        <v>902</v>
      </c>
      <c r="IK904">
        <v>3593.8</v>
      </c>
      <c r="IL904">
        <f t="shared" si="753"/>
        <v>1.2564642080994408</v>
      </c>
      <c r="IM904">
        <f t="shared" si="754"/>
        <v>3075.4106509452745</v>
      </c>
      <c r="IN904">
        <f t="shared" si="737"/>
        <v>268727.51721338223</v>
      </c>
      <c r="LC904">
        <v>902</v>
      </c>
      <c r="LD904">
        <v>156</v>
      </c>
      <c r="LE904">
        <f t="shared" si="755"/>
        <v>0.96557832470848282</v>
      </c>
      <c r="LF904">
        <f t="shared" si="756"/>
        <v>0</v>
      </c>
      <c r="LG904">
        <f t="shared" si="738"/>
        <v>24336</v>
      </c>
      <c r="LP904">
        <f t="shared" si="739"/>
        <v>0</v>
      </c>
      <c r="LY904">
        <f t="shared" si="740"/>
        <v>0</v>
      </c>
      <c r="MH904">
        <f t="shared" si="741"/>
        <v>0</v>
      </c>
      <c r="MQ904">
        <f t="shared" si="742"/>
        <v>0</v>
      </c>
      <c r="MZ904">
        <f t="shared" si="743"/>
        <v>0</v>
      </c>
      <c r="NI904">
        <f t="shared" si="744"/>
        <v>0</v>
      </c>
      <c r="NR904">
        <f t="shared" si="745"/>
        <v>0</v>
      </c>
      <c r="OA904">
        <f t="shared" si="746"/>
        <v>0</v>
      </c>
      <c r="OF904">
        <v>902</v>
      </c>
      <c r="OG904">
        <f>2040-(136)</f>
        <v>1904</v>
      </c>
      <c r="OH904">
        <f t="shared" si="757"/>
        <v>1.1573969351903595</v>
      </c>
      <c r="OI904">
        <f t="shared" si="758"/>
        <v>1887.4376837912844</v>
      </c>
      <c r="OJ904">
        <f t="shared" si="747"/>
        <v>274.31031819748443</v>
      </c>
      <c r="OO904">
        <v>902</v>
      </c>
      <c r="OP904">
        <v>2300</v>
      </c>
      <c r="OQ904">
        <f t="shared" si="759"/>
        <v>1.1956723458600718</v>
      </c>
      <c r="OR904">
        <f t="shared" si="760"/>
        <v>2346.4202705438815</v>
      </c>
      <c r="OS904">
        <f t="shared" si="748"/>
        <v>2154.8415173671565</v>
      </c>
      <c r="PB904">
        <f t="shared" si="749"/>
        <v>0</v>
      </c>
      <c r="PK904">
        <f t="shared" si="750"/>
        <v>0</v>
      </c>
      <c r="QC904">
        <f t="shared" si="751"/>
        <v>0</v>
      </c>
      <c r="QL904">
        <f t="shared" si="752"/>
        <v>0</v>
      </c>
    </row>
    <row r="905" spans="244:454" x14ac:dyDescent="0.25">
      <c r="IJ905">
        <v>903</v>
      </c>
      <c r="IK905">
        <v>3593.8</v>
      </c>
      <c r="IL905">
        <f t="shared" si="753"/>
        <v>1.2578571839399058</v>
      </c>
      <c r="IM905">
        <f t="shared" si="754"/>
        <v>3092.1146299060129</v>
      </c>
      <c r="IN905">
        <f t="shared" si="737"/>
        <v>251688.21056634103</v>
      </c>
      <c r="LC905">
        <v>903</v>
      </c>
      <c r="LD905">
        <v>148</v>
      </c>
      <c r="LE905">
        <f t="shared" si="755"/>
        <v>0.96664881065605324</v>
      </c>
      <c r="LF905">
        <f t="shared" si="756"/>
        <v>0</v>
      </c>
      <c r="LG905">
        <f t="shared" si="738"/>
        <v>21904</v>
      </c>
      <c r="LP905">
        <f t="shared" si="739"/>
        <v>0</v>
      </c>
      <c r="LY905">
        <f t="shared" si="740"/>
        <v>0</v>
      </c>
      <c r="MH905">
        <f t="shared" si="741"/>
        <v>0</v>
      </c>
      <c r="MQ905">
        <f t="shared" si="742"/>
        <v>0</v>
      </c>
      <c r="MZ905">
        <f t="shared" si="743"/>
        <v>0</v>
      </c>
      <c r="NI905">
        <f t="shared" si="744"/>
        <v>0</v>
      </c>
      <c r="NR905">
        <f t="shared" si="745"/>
        <v>0</v>
      </c>
      <c r="OA905">
        <f t="shared" si="746"/>
        <v>0</v>
      </c>
      <c r="OF905">
        <v>903</v>
      </c>
      <c r="OG905">
        <f>2090-(136)</f>
        <v>1954</v>
      </c>
      <c r="OH905">
        <f t="shared" si="757"/>
        <v>1.1586800803513244</v>
      </c>
      <c r="OI905">
        <f t="shared" si="758"/>
        <v>1902.8246195511872</v>
      </c>
      <c r="OJ905">
        <f t="shared" si="747"/>
        <v>2618.9195640807316</v>
      </c>
      <c r="OO905">
        <v>903</v>
      </c>
      <c r="OP905">
        <v>2320</v>
      </c>
      <c r="OQ905">
        <f t="shared" si="759"/>
        <v>1.1969979249574776</v>
      </c>
      <c r="OR905">
        <f t="shared" si="760"/>
        <v>2362.3160561782324</v>
      </c>
      <c r="OS905">
        <f t="shared" si="748"/>
        <v>1790.648610479323</v>
      </c>
      <c r="PB905">
        <f t="shared" si="749"/>
        <v>0</v>
      </c>
      <c r="PK905">
        <f t="shared" si="750"/>
        <v>0</v>
      </c>
      <c r="QC905">
        <f t="shared" si="751"/>
        <v>0</v>
      </c>
      <c r="QL905">
        <f t="shared" si="752"/>
        <v>0</v>
      </c>
    </row>
    <row r="906" spans="244:454" x14ac:dyDescent="0.25">
      <c r="IJ906">
        <v>904</v>
      </c>
      <c r="IK906">
        <v>3633.8</v>
      </c>
      <c r="IL906">
        <f t="shared" si="753"/>
        <v>1.2592501597803709</v>
      </c>
      <c r="IM906">
        <f t="shared" si="754"/>
        <v>3108.8186088667517</v>
      </c>
      <c r="IN906">
        <f t="shared" si="737"/>
        <v>275605.46103620087</v>
      </c>
      <c r="LC906">
        <v>904</v>
      </c>
      <c r="LD906">
        <v>272</v>
      </c>
      <c r="LE906">
        <f t="shared" si="755"/>
        <v>0.96771929660362366</v>
      </c>
      <c r="LF906">
        <f t="shared" si="756"/>
        <v>0</v>
      </c>
      <c r="LG906">
        <f t="shared" si="738"/>
        <v>73984</v>
      </c>
      <c r="LP906">
        <f t="shared" si="739"/>
        <v>0</v>
      </c>
      <c r="LY906">
        <f t="shared" si="740"/>
        <v>0</v>
      </c>
      <c r="MH906">
        <f t="shared" si="741"/>
        <v>0</v>
      </c>
      <c r="MQ906">
        <f t="shared" si="742"/>
        <v>0</v>
      </c>
      <c r="MZ906">
        <f t="shared" si="743"/>
        <v>0</v>
      </c>
      <c r="NI906">
        <f t="shared" si="744"/>
        <v>0</v>
      </c>
      <c r="NR906">
        <f t="shared" si="745"/>
        <v>0</v>
      </c>
      <c r="OA906">
        <f t="shared" si="746"/>
        <v>0</v>
      </c>
      <c r="OF906">
        <v>904</v>
      </c>
      <c r="OG906">
        <f>2140-(136)</f>
        <v>2004</v>
      </c>
      <c r="OH906">
        <f t="shared" si="757"/>
        <v>1.1599632255122894</v>
      </c>
      <c r="OI906">
        <f t="shared" si="758"/>
        <v>1918.2115553110898</v>
      </c>
      <c r="OJ906">
        <f t="shared" si="747"/>
        <v>7359.6572421422052</v>
      </c>
      <c r="OO906">
        <v>904</v>
      </c>
      <c r="OP906">
        <v>2340</v>
      </c>
      <c r="OQ906">
        <f t="shared" si="759"/>
        <v>1.1983235040548834</v>
      </c>
      <c r="OR906">
        <f t="shared" si="760"/>
        <v>2378.2118418125838</v>
      </c>
      <c r="OS906">
        <f t="shared" si="748"/>
        <v>1460.1448547099253</v>
      </c>
      <c r="PB906">
        <f t="shared" si="749"/>
        <v>0</v>
      </c>
      <c r="PK906">
        <f t="shared" si="750"/>
        <v>0</v>
      </c>
      <c r="QC906">
        <f t="shared" si="751"/>
        <v>0</v>
      </c>
      <c r="QL906">
        <f t="shared" si="752"/>
        <v>0</v>
      </c>
    </row>
    <row r="907" spans="244:454" x14ac:dyDescent="0.25">
      <c r="IJ907">
        <v>905</v>
      </c>
      <c r="IK907">
        <v>3593.8</v>
      </c>
      <c r="IL907">
        <f t="shared" si="753"/>
        <v>1.2606431356208359</v>
      </c>
      <c r="IM907">
        <f t="shared" si="754"/>
        <v>3125.52258782749</v>
      </c>
      <c r="IN907">
        <f t="shared" si="737"/>
        <v>219283.73475098296</v>
      </c>
      <c r="LC907">
        <v>905</v>
      </c>
      <c r="LD907">
        <v>96</v>
      </c>
      <c r="LE907">
        <f t="shared" si="755"/>
        <v>0.96878978255119397</v>
      </c>
      <c r="LF907">
        <f t="shared" si="756"/>
        <v>0</v>
      </c>
      <c r="LG907">
        <f t="shared" si="738"/>
        <v>9216</v>
      </c>
      <c r="LP907">
        <f t="shared" si="739"/>
        <v>0</v>
      </c>
      <c r="LY907">
        <f t="shared" si="740"/>
        <v>0</v>
      </c>
      <c r="MH907">
        <f t="shared" si="741"/>
        <v>0</v>
      </c>
      <c r="MQ907">
        <f t="shared" si="742"/>
        <v>0</v>
      </c>
      <c r="MZ907">
        <f t="shared" si="743"/>
        <v>0</v>
      </c>
      <c r="NI907">
        <f t="shared" si="744"/>
        <v>0</v>
      </c>
      <c r="NR907">
        <f t="shared" si="745"/>
        <v>0</v>
      </c>
      <c r="OA907">
        <f t="shared" si="746"/>
        <v>0</v>
      </c>
      <c r="OF907">
        <v>905</v>
      </c>
      <c r="OG907">
        <f>2170-(136)</f>
        <v>2034</v>
      </c>
      <c r="OH907">
        <f t="shared" si="757"/>
        <v>1.1612463706732543</v>
      </c>
      <c r="OI907">
        <f t="shared" si="758"/>
        <v>1933.5984910709924</v>
      </c>
      <c r="OJ907">
        <f t="shared" si="747"/>
        <v>10080.462995221595</v>
      </c>
      <c r="OO907">
        <v>905</v>
      </c>
      <c r="OP907">
        <v>2350</v>
      </c>
      <c r="OQ907">
        <f t="shared" si="759"/>
        <v>1.1996490831522892</v>
      </c>
      <c r="OR907">
        <f t="shared" si="760"/>
        <v>2394.1076274469351</v>
      </c>
      <c r="OS907">
        <f t="shared" si="748"/>
        <v>1945.4827989976236</v>
      </c>
      <c r="PB907">
        <f t="shared" si="749"/>
        <v>0</v>
      </c>
      <c r="PK907">
        <f t="shared" si="750"/>
        <v>0</v>
      </c>
      <c r="QC907">
        <f t="shared" si="751"/>
        <v>0</v>
      </c>
      <c r="QL907">
        <f t="shared" si="752"/>
        <v>0</v>
      </c>
    </row>
    <row r="908" spans="244:454" x14ac:dyDescent="0.25">
      <c r="IJ908">
        <v>906</v>
      </c>
      <c r="IK908">
        <v>3733.8</v>
      </c>
      <c r="IL908">
        <f t="shared" si="753"/>
        <v>1.2620361114613008</v>
      </c>
      <c r="IM908">
        <f t="shared" si="754"/>
        <v>3142.2265667882289</v>
      </c>
      <c r="IN908">
        <f t="shared" si="737"/>
        <v>349959.12688196206</v>
      </c>
      <c r="LC908">
        <v>906</v>
      </c>
      <c r="LD908">
        <v>93</v>
      </c>
      <c r="LE908">
        <f t="shared" si="755"/>
        <v>0.96986026849876439</v>
      </c>
      <c r="LF908">
        <f t="shared" si="756"/>
        <v>0</v>
      </c>
      <c r="LG908">
        <f t="shared" si="738"/>
        <v>8649</v>
      </c>
      <c r="LP908">
        <f t="shared" si="739"/>
        <v>0</v>
      </c>
      <c r="LY908">
        <f t="shared" si="740"/>
        <v>0</v>
      </c>
      <c r="MH908">
        <f t="shared" si="741"/>
        <v>0</v>
      </c>
      <c r="MQ908">
        <f t="shared" si="742"/>
        <v>0</v>
      </c>
      <c r="MZ908">
        <f t="shared" si="743"/>
        <v>0</v>
      </c>
      <c r="NI908">
        <f t="shared" si="744"/>
        <v>0</v>
      </c>
      <c r="NR908">
        <f t="shared" si="745"/>
        <v>0</v>
      </c>
      <c r="OA908">
        <f t="shared" si="746"/>
        <v>0</v>
      </c>
      <c r="OF908">
        <v>906</v>
      </c>
      <c r="OG908">
        <f>2200-(136)</f>
        <v>2064</v>
      </c>
      <c r="OH908">
        <f t="shared" si="757"/>
        <v>1.162529515834219</v>
      </c>
      <c r="OI908">
        <f t="shared" si="758"/>
        <v>1948.9854268308952</v>
      </c>
      <c r="OJ908">
        <f t="shared" si="747"/>
        <v>13228.352041271357</v>
      </c>
      <c r="OO908">
        <v>906</v>
      </c>
      <c r="OP908">
        <v>2370</v>
      </c>
      <c r="OQ908">
        <f t="shared" si="759"/>
        <v>1.2009746622496951</v>
      </c>
      <c r="OR908">
        <f t="shared" si="760"/>
        <v>2410.0034130812865</v>
      </c>
      <c r="OS908">
        <f t="shared" si="748"/>
        <v>1600.2730581520402</v>
      </c>
      <c r="PB908">
        <f t="shared" si="749"/>
        <v>0</v>
      </c>
      <c r="PK908">
        <f t="shared" si="750"/>
        <v>0</v>
      </c>
      <c r="QC908">
        <f t="shared" si="751"/>
        <v>0</v>
      </c>
      <c r="QL908">
        <f t="shared" si="752"/>
        <v>0</v>
      </c>
    </row>
    <row r="909" spans="244:454" x14ac:dyDescent="0.25">
      <c r="IJ909">
        <v>907</v>
      </c>
      <c r="IK909">
        <v>3763.8</v>
      </c>
      <c r="IL909">
        <f t="shared" si="753"/>
        <v>1.263429087301766</v>
      </c>
      <c r="IM909">
        <f t="shared" si="754"/>
        <v>3158.9305457489672</v>
      </c>
      <c r="IN909">
        <f t="shared" si="737"/>
        <v>365867.05668594246</v>
      </c>
      <c r="LC909">
        <v>907</v>
      </c>
      <c r="LD909">
        <v>178</v>
      </c>
      <c r="LE909">
        <f t="shared" si="755"/>
        <v>0.9709307544463347</v>
      </c>
      <c r="LF909">
        <f t="shared" si="756"/>
        <v>0</v>
      </c>
      <c r="LG909">
        <f t="shared" si="738"/>
        <v>31684</v>
      </c>
      <c r="LP909">
        <f t="shared" si="739"/>
        <v>0</v>
      </c>
      <c r="LY909">
        <f t="shared" si="740"/>
        <v>0</v>
      </c>
      <c r="MH909">
        <f t="shared" si="741"/>
        <v>0</v>
      </c>
      <c r="MQ909">
        <f t="shared" si="742"/>
        <v>0</v>
      </c>
      <c r="MZ909">
        <f t="shared" si="743"/>
        <v>0</v>
      </c>
      <c r="NI909">
        <f t="shared" si="744"/>
        <v>0</v>
      </c>
      <c r="NR909">
        <f t="shared" si="745"/>
        <v>0</v>
      </c>
      <c r="OA909">
        <f t="shared" si="746"/>
        <v>0</v>
      </c>
      <c r="OF909">
        <v>907</v>
      </c>
      <c r="OG909">
        <f>2240-(136)</f>
        <v>2104</v>
      </c>
      <c r="OH909">
        <f t="shared" si="757"/>
        <v>1.163812660995184</v>
      </c>
      <c r="OI909">
        <f t="shared" si="758"/>
        <v>1964.3723625907978</v>
      </c>
      <c r="OJ909">
        <f t="shared" si="747"/>
        <v>19495.877128475637</v>
      </c>
      <c r="OO909">
        <v>907</v>
      </c>
      <c r="OP909">
        <v>2370</v>
      </c>
      <c r="OQ909">
        <f t="shared" si="759"/>
        <v>1.2023002413471009</v>
      </c>
      <c r="OR909">
        <f t="shared" si="760"/>
        <v>2425.8991987156378</v>
      </c>
      <c r="OS909">
        <f t="shared" si="748"/>
        <v>3124.7204170503619</v>
      </c>
      <c r="PB909">
        <f t="shared" si="749"/>
        <v>0</v>
      </c>
      <c r="PK909">
        <f t="shared" si="750"/>
        <v>0</v>
      </c>
      <c r="QC909">
        <f t="shared" si="751"/>
        <v>0</v>
      </c>
      <c r="QL909">
        <f t="shared" si="752"/>
        <v>0</v>
      </c>
    </row>
    <row r="910" spans="244:454" x14ac:dyDescent="0.25">
      <c r="IJ910">
        <v>908</v>
      </c>
      <c r="IK910">
        <v>3663.8</v>
      </c>
      <c r="IL910">
        <f t="shared" si="753"/>
        <v>1.2648220631422309</v>
      </c>
      <c r="IM910">
        <f t="shared" si="754"/>
        <v>3175.6345247097061</v>
      </c>
      <c r="IN910">
        <f t="shared" si="737"/>
        <v>238305.53126539878</v>
      </c>
      <c r="LC910">
        <v>908</v>
      </c>
      <c r="LD910">
        <v>79</v>
      </c>
      <c r="LE910">
        <f t="shared" si="755"/>
        <v>0.97200124039390512</v>
      </c>
      <c r="LF910">
        <f t="shared" si="756"/>
        <v>0</v>
      </c>
      <c r="LG910">
        <f t="shared" si="738"/>
        <v>6241</v>
      </c>
      <c r="LP910">
        <f t="shared" si="739"/>
        <v>0</v>
      </c>
      <c r="LY910">
        <f t="shared" si="740"/>
        <v>0</v>
      </c>
      <c r="MH910">
        <f t="shared" si="741"/>
        <v>0</v>
      </c>
      <c r="MQ910">
        <f t="shared" si="742"/>
        <v>0</v>
      </c>
      <c r="MZ910">
        <f t="shared" si="743"/>
        <v>0</v>
      </c>
      <c r="NI910">
        <f t="shared" si="744"/>
        <v>0</v>
      </c>
      <c r="NR910">
        <f t="shared" si="745"/>
        <v>0</v>
      </c>
      <c r="OA910">
        <f t="shared" si="746"/>
        <v>0</v>
      </c>
      <c r="OF910">
        <v>908</v>
      </c>
      <c r="OG910">
        <f>2290-(136)</f>
        <v>2154</v>
      </c>
      <c r="OH910">
        <f t="shared" si="757"/>
        <v>1.1650958061561489</v>
      </c>
      <c r="OI910">
        <f t="shared" si="758"/>
        <v>1979.7592983507004</v>
      </c>
      <c r="OJ910">
        <f t="shared" si="747"/>
        <v>30359.822111240228</v>
      </c>
      <c r="OO910">
        <v>908</v>
      </c>
      <c r="OP910">
        <v>2390</v>
      </c>
      <c r="OQ910">
        <f t="shared" si="759"/>
        <v>1.2036258204445069</v>
      </c>
      <c r="OR910">
        <f t="shared" si="760"/>
        <v>2441.7949843499887</v>
      </c>
      <c r="OS910">
        <f t="shared" si="748"/>
        <v>2682.7204038155724</v>
      </c>
      <c r="PB910">
        <f t="shared" si="749"/>
        <v>0</v>
      </c>
      <c r="PK910">
        <f t="shared" si="750"/>
        <v>0</v>
      </c>
      <c r="QC910">
        <f t="shared" si="751"/>
        <v>0</v>
      </c>
      <c r="QL910">
        <f t="shared" si="752"/>
        <v>0</v>
      </c>
    </row>
    <row r="911" spans="244:454" x14ac:dyDescent="0.25">
      <c r="IJ911">
        <v>909</v>
      </c>
      <c r="IK911">
        <v>3833.8</v>
      </c>
      <c r="IL911">
        <f t="shared" si="753"/>
        <v>1.2662150389826958</v>
      </c>
      <c r="IM911">
        <f t="shared" si="754"/>
        <v>3192.3385036704444</v>
      </c>
      <c r="IN911">
        <f t="shared" si="737"/>
        <v>411472.85127335269</v>
      </c>
      <c r="LC911">
        <v>909</v>
      </c>
      <c r="LD911">
        <v>73</v>
      </c>
      <c r="LE911">
        <f t="shared" si="755"/>
        <v>0.97307172634147554</v>
      </c>
      <c r="LF911">
        <f t="shared" si="756"/>
        <v>0</v>
      </c>
      <c r="LG911">
        <f t="shared" si="738"/>
        <v>5329</v>
      </c>
      <c r="LP911">
        <f t="shared" si="739"/>
        <v>0</v>
      </c>
      <c r="LY911">
        <f t="shared" si="740"/>
        <v>0</v>
      </c>
      <c r="MH911">
        <f t="shared" si="741"/>
        <v>0</v>
      </c>
      <c r="MQ911">
        <f t="shared" si="742"/>
        <v>0</v>
      </c>
      <c r="MZ911">
        <f t="shared" si="743"/>
        <v>0</v>
      </c>
      <c r="NI911">
        <f t="shared" si="744"/>
        <v>0</v>
      </c>
      <c r="NR911">
        <f t="shared" si="745"/>
        <v>0</v>
      </c>
      <c r="OA911">
        <f t="shared" si="746"/>
        <v>0</v>
      </c>
      <c r="OF911">
        <v>909</v>
      </c>
      <c r="OG911">
        <f>2270-(136)</f>
        <v>2134</v>
      </c>
      <c r="OH911">
        <f t="shared" si="757"/>
        <v>1.1663789513171139</v>
      </c>
      <c r="OI911">
        <f t="shared" si="758"/>
        <v>1995.1462341106032</v>
      </c>
      <c r="OJ911">
        <f t="shared" si="747"/>
        <v>19280.3683016674</v>
      </c>
      <c r="OO911">
        <v>909</v>
      </c>
      <c r="OP911">
        <v>2420</v>
      </c>
      <c r="OQ911">
        <f t="shared" si="759"/>
        <v>1.2049513995419128</v>
      </c>
      <c r="OR911">
        <f t="shared" si="760"/>
        <v>2457.69076998434</v>
      </c>
      <c r="OS911">
        <f t="shared" si="748"/>
        <v>1420.5941420124268</v>
      </c>
      <c r="PB911">
        <f t="shared" si="749"/>
        <v>0</v>
      </c>
      <c r="PK911">
        <f t="shared" si="750"/>
        <v>0</v>
      </c>
      <c r="QC911">
        <f t="shared" si="751"/>
        <v>0</v>
      </c>
      <c r="QL911">
        <f t="shared" si="752"/>
        <v>0</v>
      </c>
    </row>
    <row r="912" spans="244:454" x14ac:dyDescent="0.25">
      <c r="IJ912">
        <v>910</v>
      </c>
      <c r="IK912">
        <v>3793.8</v>
      </c>
      <c r="IL912">
        <f t="shared" si="753"/>
        <v>1.267608014823161</v>
      </c>
      <c r="IM912">
        <f t="shared" si="754"/>
        <v>3209.0424826311828</v>
      </c>
      <c r="IN912">
        <f t="shared" si="737"/>
        <v>341941.35411934275</v>
      </c>
      <c r="LC912">
        <v>910</v>
      </c>
      <c r="LD912">
        <v>93</v>
      </c>
      <c r="LE912">
        <f t="shared" si="755"/>
        <v>0.97414221228904585</v>
      </c>
      <c r="LF912">
        <f t="shared" si="756"/>
        <v>0</v>
      </c>
      <c r="LG912">
        <f t="shared" si="738"/>
        <v>8649</v>
      </c>
      <c r="LP912">
        <f t="shared" si="739"/>
        <v>0</v>
      </c>
      <c r="LY912">
        <f t="shared" si="740"/>
        <v>0</v>
      </c>
      <c r="MH912">
        <f t="shared" si="741"/>
        <v>0</v>
      </c>
      <c r="MQ912">
        <f t="shared" si="742"/>
        <v>0</v>
      </c>
      <c r="MZ912">
        <f t="shared" si="743"/>
        <v>0</v>
      </c>
      <c r="NI912">
        <f t="shared" si="744"/>
        <v>0</v>
      </c>
      <c r="NR912">
        <f t="shared" si="745"/>
        <v>0</v>
      </c>
      <c r="OA912">
        <f t="shared" si="746"/>
        <v>0</v>
      </c>
      <c r="OF912">
        <v>910</v>
      </c>
      <c r="OG912">
        <f>2320-(136)</f>
        <v>2184</v>
      </c>
      <c r="OH912">
        <f t="shared" si="757"/>
        <v>1.1676620964780788</v>
      </c>
      <c r="OI912">
        <f t="shared" si="758"/>
        <v>2010.5331698705058</v>
      </c>
      <c r="OJ912">
        <f t="shared" si="747"/>
        <v>30090.741155174783</v>
      </c>
      <c r="OO912">
        <v>910</v>
      </c>
      <c r="OP912">
        <v>2450</v>
      </c>
      <c r="OQ912">
        <f t="shared" si="759"/>
        <v>1.2062769786393186</v>
      </c>
      <c r="OR912">
        <f t="shared" si="760"/>
        <v>2473.5865556186914</v>
      </c>
      <c r="OS912">
        <f t="shared" si="748"/>
        <v>556.32560595362111</v>
      </c>
      <c r="PB912">
        <f t="shared" si="749"/>
        <v>0</v>
      </c>
      <c r="PK912">
        <f t="shared" si="750"/>
        <v>0</v>
      </c>
      <c r="QC912">
        <f t="shared" si="751"/>
        <v>0</v>
      </c>
      <c r="QL912">
        <f t="shared" si="752"/>
        <v>0</v>
      </c>
    </row>
    <row r="913" spans="244:454" x14ac:dyDescent="0.25">
      <c r="IJ913">
        <v>911</v>
      </c>
      <c r="IK913">
        <v>3793.8</v>
      </c>
      <c r="IL913">
        <f t="shared" si="753"/>
        <v>1.2690009906636259</v>
      </c>
      <c r="IM913">
        <f t="shared" si="754"/>
        <v>3225.7464615919216</v>
      </c>
      <c r="IN913">
        <f t="shared" si="737"/>
        <v>322684.82249793841</v>
      </c>
      <c r="LC913">
        <v>911</v>
      </c>
      <c r="LD913">
        <v>185</v>
      </c>
      <c r="LE913">
        <f t="shared" si="755"/>
        <v>0.97521269823661627</v>
      </c>
      <c r="LF913">
        <f t="shared" si="756"/>
        <v>0</v>
      </c>
      <c r="LG913">
        <f t="shared" si="738"/>
        <v>34225</v>
      </c>
      <c r="LP913">
        <f t="shared" si="739"/>
        <v>0</v>
      </c>
      <c r="LY913">
        <f t="shared" si="740"/>
        <v>0</v>
      </c>
      <c r="MH913">
        <f t="shared" si="741"/>
        <v>0</v>
      </c>
      <c r="MQ913">
        <f t="shared" si="742"/>
        <v>0</v>
      </c>
      <c r="MZ913">
        <f t="shared" si="743"/>
        <v>0</v>
      </c>
      <c r="NI913">
        <f t="shared" si="744"/>
        <v>0</v>
      </c>
      <c r="NR913">
        <f t="shared" si="745"/>
        <v>0</v>
      </c>
      <c r="OA913">
        <f t="shared" si="746"/>
        <v>0</v>
      </c>
      <c r="OF913">
        <v>911</v>
      </c>
      <c r="OG913">
        <f>2340-(136)</f>
        <v>2204</v>
      </c>
      <c r="OH913">
        <f t="shared" si="757"/>
        <v>1.1689452416390438</v>
      </c>
      <c r="OI913">
        <f t="shared" si="758"/>
        <v>2025.9201056304087</v>
      </c>
      <c r="OJ913">
        <f t="shared" si="747"/>
        <v>31712.448778684804</v>
      </c>
      <c r="OO913">
        <v>911</v>
      </c>
      <c r="OP913">
        <v>2520</v>
      </c>
      <c r="OQ913">
        <f t="shared" si="759"/>
        <v>1.2076025577367244</v>
      </c>
      <c r="OR913">
        <f t="shared" si="760"/>
        <v>2489.4823412530427</v>
      </c>
      <c r="OS913">
        <f t="shared" si="748"/>
        <v>931.32749539573911</v>
      </c>
      <c r="PB913">
        <f t="shared" si="749"/>
        <v>0</v>
      </c>
      <c r="PK913">
        <f t="shared" si="750"/>
        <v>0</v>
      </c>
      <c r="QC913">
        <f t="shared" si="751"/>
        <v>0</v>
      </c>
      <c r="QL913">
        <f t="shared" si="752"/>
        <v>0</v>
      </c>
    </row>
    <row r="914" spans="244:454" x14ac:dyDescent="0.25">
      <c r="IJ914">
        <v>912</v>
      </c>
      <c r="IK914">
        <v>3763.8</v>
      </c>
      <c r="IL914">
        <f t="shared" si="753"/>
        <v>1.2703939665040909</v>
      </c>
      <c r="IM914">
        <f t="shared" si="754"/>
        <v>3242.45044055266</v>
      </c>
      <c r="IN914">
        <f t="shared" si="737"/>
        <v>271805.36313593574</v>
      </c>
      <c r="LC914">
        <v>912</v>
      </c>
      <c r="LD914">
        <v>288</v>
      </c>
      <c r="LE914">
        <f t="shared" si="755"/>
        <v>0.97628318418418669</v>
      </c>
      <c r="LF914">
        <f t="shared" si="756"/>
        <v>0</v>
      </c>
      <c r="LG914">
        <f t="shared" si="738"/>
        <v>82944</v>
      </c>
      <c r="LP914">
        <f t="shared" si="739"/>
        <v>0</v>
      </c>
      <c r="LY914">
        <f t="shared" si="740"/>
        <v>0</v>
      </c>
      <c r="MH914">
        <f t="shared" si="741"/>
        <v>0</v>
      </c>
      <c r="MQ914">
        <f t="shared" si="742"/>
        <v>0</v>
      </c>
      <c r="MZ914">
        <f t="shared" si="743"/>
        <v>0</v>
      </c>
      <c r="NI914">
        <f t="shared" si="744"/>
        <v>0</v>
      </c>
      <c r="NR914">
        <f t="shared" si="745"/>
        <v>0</v>
      </c>
      <c r="OA914">
        <f t="shared" si="746"/>
        <v>0</v>
      </c>
      <c r="OF914">
        <v>912</v>
      </c>
      <c r="OG914">
        <f>2350-(136)</f>
        <v>2214</v>
      </c>
      <c r="OH914">
        <f t="shared" si="757"/>
        <v>1.1702283868000087</v>
      </c>
      <c r="OI914">
        <f t="shared" si="758"/>
        <v>2041.3070413903113</v>
      </c>
      <c r="OJ914">
        <f t="shared" si="747"/>
        <v>29822.857953367664</v>
      </c>
      <c r="OO914">
        <v>912</v>
      </c>
      <c r="OP914">
        <v>2560</v>
      </c>
      <c r="OQ914">
        <f t="shared" si="759"/>
        <v>1.2089281368341303</v>
      </c>
      <c r="OR914">
        <f t="shared" si="760"/>
        <v>2505.3781268873936</v>
      </c>
      <c r="OS914">
        <f t="shared" si="748"/>
        <v>2983.5490223296747</v>
      </c>
      <c r="PB914">
        <f t="shared" si="749"/>
        <v>0</v>
      </c>
      <c r="PK914">
        <f t="shared" si="750"/>
        <v>0</v>
      </c>
      <c r="QC914">
        <f t="shared" si="751"/>
        <v>0</v>
      </c>
      <c r="QL914">
        <f t="shared" si="752"/>
        <v>0</v>
      </c>
    </row>
    <row r="915" spans="244:454" x14ac:dyDescent="0.25">
      <c r="IJ915">
        <v>914</v>
      </c>
      <c r="IK915">
        <v>3863.8</v>
      </c>
      <c r="IL915">
        <f t="shared" si="753"/>
        <v>1.273179918185021</v>
      </c>
      <c r="IM915">
        <f t="shared" si="754"/>
        <v>3275.8583984741372</v>
      </c>
      <c r="IN915">
        <f t="shared" si="737"/>
        <v>345675.3268047967</v>
      </c>
      <c r="LC915">
        <v>913</v>
      </c>
      <c r="LD915">
        <v>100</v>
      </c>
      <c r="LE915">
        <f t="shared" si="755"/>
        <v>0.977353670131757</v>
      </c>
      <c r="LF915">
        <f t="shared" si="756"/>
        <v>0</v>
      </c>
      <c r="LG915">
        <f t="shared" si="738"/>
        <v>10000</v>
      </c>
      <c r="LP915">
        <f t="shared" si="739"/>
        <v>0</v>
      </c>
      <c r="LY915">
        <f t="shared" si="740"/>
        <v>0</v>
      </c>
      <c r="MH915">
        <f t="shared" si="741"/>
        <v>0</v>
      </c>
      <c r="MQ915">
        <f t="shared" si="742"/>
        <v>0</v>
      </c>
      <c r="MZ915">
        <f t="shared" si="743"/>
        <v>0</v>
      </c>
      <c r="NI915">
        <f t="shared" si="744"/>
        <v>0</v>
      </c>
      <c r="NR915">
        <f t="shared" si="745"/>
        <v>0</v>
      </c>
      <c r="OA915">
        <f t="shared" si="746"/>
        <v>0</v>
      </c>
      <c r="OF915">
        <v>913</v>
      </c>
      <c r="OG915">
        <f>2390-(136)</f>
        <v>2254</v>
      </c>
      <c r="OH915">
        <f t="shared" si="757"/>
        <v>1.1715115319609737</v>
      </c>
      <c r="OI915">
        <f t="shared" si="758"/>
        <v>2056.6939771502139</v>
      </c>
      <c r="OJ915">
        <f t="shared" si="747"/>
        <v>38929.666652800326</v>
      </c>
      <c r="OO915">
        <v>913</v>
      </c>
      <c r="OP915">
        <v>2570</v>
      </c>
      <c r="OQ915">
        <f t="shared" si="759"/>
        <v>1.2102537159315361</v>
      </c>
      <c r="OR915">
        <f t="shared" si="760"/>
        <v>2521.2739125217449</v>
      </c>
      <c r="OS915">
        <f t="shared" si="748"/>
        <v>2374.2316009385654</v>
      </c>
      <c r="PB915">
        <f t="shared" si="749"/>
        <v>0</v>
      </c>
      <c r="PK915">
        <f t="shared" si="750"/>
        <v>0</v>
      </c>
      <c r="QC915">
        <f t="shared" si="751"/>
        <v>0</v>
      </c>
      <c r="QL915">
        <f t="shared" si="752"/>
        <v>0</v>
      </c>
    </row>
    <row r="916" spans="244:454" x14ac:dyDescent="0.25">
      <c r="IJ916">
        <v>915</v>
      </c>
      <c r="IK916">
        <v>3933.8</v>
      </c>
      <c r="IL916">
        <f t="shared" si="753"/>
        <v>1.2745728940254859</v>
      </c>
      <c r="IM916">
        <f t="shared" si="754"/>
        <v>3292.562377434876</v>
      </c>
      <c r="IN916">
        <f t="shared" si="737"/>
        <v>411185.68859297264</v>
      </c>
      <c r="LC916">
        <v>914</v>
      </c>
      <c r="LD916">
        <v>148</v>
      </c>
      <c r="LE916">
        <f t="shared" si="755"/>
        <v>0.97842415607932742</v>
      </c>
      <c r="LF916">
        <f t="shared" si="756"/>
        <v>0</v>
      </c>
      <c r="LG916">
        <f t="shared" si="738"/>
        <v>21904</v>
      </c>
      <c r="LP916">
        <f t="shared" si="739"/>
        <v>0</v>
      </c>
      <c r="LY916">
        <f t="shared" si="740"/>
        <v>0</v>
      </c>
      <c r="MH916">
        <f t="shared" si="741"/>
        <v>0</v>
      </c>
      <c r="MQ916">
        <f t="shared" si="742"/>
        <v>0</v>
      </c>
      <c r="MZ916">
        <f t="shared" si="743"/>
        <v>0</v>
      </c>
      <c r="NI916">
        <f t="shared" si="744"/>
        <v>0</v>
      </c>
      <c r="NR916">
        <f t="shared" si="745"/>
        <v>0</v>
      </c>
      <c r="OA916">
        <f t="shared" si="746"/>
        <v>0</v>
      </c>
      <c r="OF916">
        <v>914</v>
      </c>
      <c r="OG916">
        <f>2350-(136)</f>
        <v>2214</v>
      </c>
      <c r="OH916">
        <f t="shared" si="757"/>
        <v>1.1727946771219384</v>
      </c>
      <c r="OI916">
        <f t="shared" si="758"/>
        <v>2072.0809129101167</v>
      </c>
      <c r="OJ916">
        <f t="shared" si="747"/>
        <v>20141.027280425882</v>
      </c>
      <c r="OO916">
        <v>914</v>
      </c>
      <c r="OP916">
        <v>2590</v>
      </c>
      <c r="OQ916">
        <f t="shared" si="759"/>
        <v>1.2115792950289419</v>
      </c>
      <c r="OR916">
        <f t="shared" si="760"/>
        <v>2537.1696981560963</v>
      </c>
      <c r="OS916">
        <f t="shared" si="748"/>
        <v>2791.0407929179773</v>
      </c>
      <c r="PB916">
        <f t="shared" si="749"/>
        <v>0</v>
      </c>
      <c r="PK916">
        <f t="shared" si="750"/>
        <v>0</v>
      </c>
      <c r="QC916">
        <f t="shared" si="751"/>
        <v>0</v>
      </c>
      <c r="QL916">
        <f t="shared" si="752"/>
        <v>0</v>
      </c>
    </row>
    <row r="917" spans="244:454" x14ac:dyDescent="0.25">
      <c r="LC917">
        <v>915</v>
      </c>
      <c r="LD917">
        <v>178</v>
      </c>
      <c r="LE917">
        <f t="shared" si="755"/>
        <v>0.97949464202689784</v>
      </c>
      <c r="LF917">
        <f t="shared" si="756"/>
        <v>0</v>
      </c>
      <c r="LG917">
        <f t="shared" si="738"/>
        <v>31684</v>
      </c>
      <c r="LP917">
        <f t="shared" si="739"/>
        <v>0</v>
      </c>
      <c r="LY917">
        <f t="shared" si="740"/>
        <v>0</v>
      </c>
      <c r="MH917">
        <f t="shared" si="741"/>
        <v>0</v>
      </c>
      <c r="MQ917">
        <f t="shared" si="742"/>
        <v>0</v>
      </c>
      <c r="MZ917">
        <f t="shared" si="743"/>
        <v>0</v>
      </c>
      <c r="NI917">
        <f t="shared" si="744"/>
        <v>0</v>
      </c>
      <c r="NR917">
        <f t="shared" si="745"/>
        <v>0</v>
      </c>
      <c r="OA917">
        <f t="shared" si="746"/>
        <v>0</v>
      </c>
      <c r="OF917">
        <v>915</v>
      </c>
      <c r="OG917">
        <f>2420-(136)</f>
        <v>2284</v>
      </c>
      <c r="OH917">
        <f t="shared" si="757"/>
        <v>1.1740778222829034</v>
      </c>
      <c r="OI917">
        <f t="shared" si="758"/>
        <v>2087.4678486700195</v>
      </c>
      <c r="OJ917">
        <f t="shared" si="747"/>
        <v>38624.88650639035</v>
      </c>
      <c r="OO917">
        <v>915</v>
      </c>
      <c r="OP917">
        <v>2610</v>
      </c>
      <c r="OQ917">
        <f t="shared" si="759"/>
        <v>1.2129048741263477</v>
      </c>
      <c r="OR917">
        <f t="shared" si="760"/>
        <v>2553.0654837904476</v>
      </c>
      <c r="OS917">
        <f t="shared" si="748"/>
        <v>3241.5391360157832</v>
      </c>
      <c r="PB917">
        <f t="shared" si="749"/>
        <v>0</v>
      </c>
      <c r="PK917">
        <f t="shared" si="750"/>
        <v>0</v>
      </c>
      <c r="QC917">
        <f t="shared" si="751"/>
        <v>0</v>
      </c>
      <c r="QL917">
        <f t="shared" si="752"/>
        <v>0</v>
      </c>
    </row>
    <row r="918" spans="244:454" x14ac:dyDescent="0.25">
      <c r="LC918">
        <v>916</v>
      </c>
      <c r="LD918">
        <v>170</v>
      </c>
      <c r="LE918">
        <f t="shared" si="755"/>
        <v>0.98056512797446815</v>
      </c>
      <c r="LF918">
        <f t="shared" si="756"/>
        <v>0</v>
      </c>
      <c r="LG918">
        <f t="shared" si="738"/>
        <v>28900</v>
      </c>
      <c r="LP918">
        <f t="shared" si="739"/>
        <v>0</v>
      </c>
      <c r="LY918">
        <f t="shared" si="740"/>
        <v>0</v>
      </c>
      <c r="MH918">
        <f t="shared" si="741"/>
        <v>0</v>
      </c>
      <c r="MQ918">
        <f t="shared" si="742"/>
        <v>0</v>
      </c>
      <c r="MZ918">
        <f t="shared" si="743"/>
        <v>0</v>
      </c>
      <c r="NI918">
        <f t="shared" si="744"/>
        <v>0</v>
      </c>
      <c r="NR918">
        <f t="shared" si="745"/>
        <v>0</v>
      </c>
      <c r="OA918">
        <f t="shared" si="746"/>
        <v>0</v>
      </c>
      <c r="OF918">
        <v>916</v>
      </c>
      <c r="OG918">
        <f>2450-(136)</f>
        <v>2314</v>
      </c>
      <c r="OH918">
        <f t="shared" si="757"/>
        <v>1.1753609674438683</v>
      </c>
      <c r="OI918">
        <f t="shared" si="758"/>
        <v>2102.8547844299219</v>
      </c>
      <c r="OJ918">
        <f t="shared" si="747"/>
        <v>44582.302058134752</v>
      </c>
      <c r="OO918">
        <v>916</v>
      </c>
      <c r="OP918">
        <v>2640</v>
      </c>
      <c r="OQ918">
        <f t="shared" si="759"/>
        <v>1.2142304532237536</v>
      </c>
      <c r="OR918">
        <f t="shared" si="760"/>
        <v>2568.961269424799</v>
      </c>
      <c r="OS918">
        <f t="shared" si="748"/>
        <v>5046.501241736004</v>
      </c>
      <c r="PB918">
        <f t="shared" si="749"/>
        <v>0</v>
      </c>
      <c r="PK918">
        <f t="shared" si="750"/>
        <v>0</v>
      </c>
      <c r="QC918">
        <f t="shared" si="751"/>
        <v>0</v>
      </c>
      <c r="QL918">
        <f t="shared" si="752"/>
        <v>0</v>
      </c>
    </row>
    <row r="919" spans="244:454" x14ac:dyDescent="0.25">
      <c r="LC919">
        <v>917</v>
      </c>
      <c r="LD919">
        <v>245</v>
      </c>
      <c r="LE919">
        <f t="shared" si="755"/>
        <v>0.98163561392203857</v>
      </c>
      <c r="LF919">
        <f t="shared" si="756"/>
        <v>0</v>
      </c>
      <c r="LG919">
        <f t="shared" si="738"/>
        <v>60025</v>
      </c>
      <c r="LP919">
        <f t="shared" si="739"/>
        <v>0</v>
      </c>
      <c r="LY919">
        <f t="shared" si="740"/>
        <v>0</v>
      </c>
      <c r="MH919">
        <f t="shared" si="741"/>
        <v>0</v>
      </c>
      <c r="MQ919">
        <f t="shared" si="742"/>
        <v>0</v>
      </c>
      <c r="MZ919">
        <f t="shared" si="743"/>
        <v>0</v>
      </c>
      <c r="NI919">
        <f t="shared" si="744"/>
        <v>0</v>
      </c>
      <c r="NR919">
        <f t="shared" si="745"/>
        <v>0</v>
      </c>
      <c r="OA919">
        <f t="shared" si="746"/>
        <v>0</v>
      </c>
      <c r="OF919">
        <v>917</v>
      </c>
      <c r="OG919">
        <f>2490-(136)</f>
        <v>2354</v>
      </c>
      <c r="OH919">
        <f t="shared" si="757"/>
        <v>1.1766441126048333</v>
      </c>
      <c r="OI919">
        <f t="shared" si="758"/>
        <v>2118.2417201898247</v>
      </c>
      <c r="OJ919">
        <f t="shared" si="747"/>
        <v>55581.966499052898</v>
      </c>
      <c r="OO919">
        <v>917</v>
      </c>
      <c r="OP919">
        <v>2670</v>
      </c>
      <c r="OQ919">
        <f t="shared" si="759"/>
        <v>1.2155560323211594</v>
      </c>
      <c r="OR919">
        <f t="shared" si="760"/>
        <v>2584.8570550591498</v>
      </c>
      <c r="OS919">
        <f t="shared" si="748"/>
        <v>7249.321073200641</v>
      </c>
      <c r="PB919">
        <f t="shared" si="749"/>
        <v>0</v>
      </c>
      <c r="PK919">
        <f t="shared" si="750"/>
        <v>0</v>
      </c>
      <c r="QC919">
        <f t="shared" si="751"/>
        <v>0</v>
      </c>
      <c r="QL919">
        <f t="shared" si="752"/>
        <v>0</v>
      </c>
    </row>
    <row r="920" spans="244:454" x14ac:dyDescent="0.25">
      <c r="LC920">
        <v>918</v>
      </c>
      <c r="LD920">
        <v>120</v>
      </c>
      <c r="LE920">
        <f t="shared" si="755"/>
        <v>0.98270609986960888</v>
      </c>
      <c r="LF920">
        <f t="shared" si="756"/>
        <v>0</v>
      </c>
      <c r="LG920">
        <f t="shared" si="738"/>
        <v>14400</v>
      </c>
      <c r="LP920">
        <f t="shared" si="739"/>
        <v>0</v>
      </c>
      <c r="LY920">
        <f t="shared" si="740"/>
        <v>0</v>
      </c>
      <c r="MH920">
        <f t="shared" si="741"/>
        <v>0</v>
      </c>
      <c r="MQ920">
        <f t="shared" si="742"/>
        <v>0</v>
      </c>
      <c r="MZ920">
        <f t="shared" si="743"/>
        <v>0</v>
      </c>
      <c r="NI920">
        <f t="shared" si="744"/>
        <v>0</v>
      </c>
      <c r="NR920">
        <f t="shared" si="745"/>
        <v>0</v>
      </c>
      <c r="OA920">
        <f t="shared" si="746"/>
        <v>0</v>
      </c>
      <c r="OF920">
        <v>918</v>
      </c>
      <c r="OG920">
        <f>2500-(136)</f>
        <v>2364</v>
      </c>
      <c r="OH920">
        <f t="shared" si="757"/>
        <v>1.1779272577657982</v>
      </c>
      <c r="OI920">
        <f t="shared" si="758"/>
        <v>2133.6286559497275</v>
      </c>
      <c r="OJ920">
        <f t="shared" si="747"/>
        <v>53070.956159529</v>
      </c>
      <c r="OO920">
        <v>918</v>
      </c>
      <c r="OP920">
        <v>2700</v>
      </c>
      <c r="OQ920">
        <f t="shared" si="759"/>
        <v>1.2168816114185652</v>
      </c>
      <c r="OR920">
        <f t="shared" si="760"/>
        <v>2600.7528406935012</v>
      </c>
      <c r="OS920">
        <f t="shared" si="748"/>
        <v>9849.9986304095546</v>
      </c>
      <c r="PB920">
        <f t="shared" si="749"/>
        <v>0</v>
      </c>
      <c r="PK920">
        <f t="shared" si="750"/>
        <v>0</v>
      </c>
      <c r="QC920">
        <f t="shared" si="751"/>
        <v>0</v>
      </c>
      <c r="QL920">
        <f t="shared" si="752"/>
        <v>0</v>
      </c>
    </row>
    <row r="921" spans="244:454" x14ac:dyDescent="0.25">
      <c r="LC921">
        <v>919</v>
      </c>
      <c r="LD921">
        <v>113</v>
      </c>
      <c r="LE921">
        <f t="shared" si="755"/>
        <v>0.98377658581717931</v>
      </c>
      <c r="LF921">
        <f t="shared" si="756"/>
        <v>0</v>
      </c>
      <c r="LG921">
        <f t="shared" si="738"/>
        <v>12769</v>
      </c>
      <c r="LP921">
        <f t="shared" si="739"/>
        <v>0</v>
      </c>
      <c r="LY921">
        <f t="shared" si="740"/>
        <v>0</v>
      </c>
      <c r="MH921">
        <f t="shared" si="741"/>
        <v>0</v>
      </c>
      <c r="MQ921">
        <f t="shared" si="742"/>
        <v>0</v>
      </c>
      <c r="MZ921">
        <f t="shared" si="743"/>
        <v>0</v>
      </c>
      <c r="NI921">
        <f t="shared" si="744"/>
        <v>0</v>
      </c>
      <c r="NR921">
        <f t="shared" si="745"/>
        <v>0</v>
      </c>
      <c r="OA921">
        <f t="shared" si="746"/>
        <v>0</v>
      </c>
      <c r="OJ921">
        <f t="shared" si="747"/>
        <v>0</v>
      </c>
      <c r="OO921">
        <v>919</v>
      </c>
      <c r="OP921">
        <v>2740</v>
      </c>
      <c r="OQ921">
        <f t="shared" si="759"/>
        <v>1.218207190515971</v>
      </c>
      <c r="OR921">
        <f t="shared" si="760"/>
        <v>2616.6486263278525</v>
      </c>
      <c r="OS921">
        <f t="shared" si="748"/>
        <v>15215.561386805757</v>
      </c>
      <c r="PB921">
        <f t="shared" si="749"/>
        <v>0</v>
      </c>
      <c r="PK921">
        <f t="shared" si="750"/>
        <v>0</v>
      </c>
      <c r="QC921">
        <f t="shared" si="751"/>
        <v>0</v>
      </c>
      <c r="QL921">
        <f t="shared" si="752"/>
        <v>0</v>
      </c>
    </row>
    <row r="922" spans="244:454" x14ac:dyDescent="0.25">
      <c r="LC922">
        <v>920</v>
      </c>
      <c r="LD922">
        <v>163</v>
      </c>
      <c r="LE922">
        <f t="shared" si="755"/>
        <v>0.98484707176474973</v>
      </c>
      <c r="LF922">
        <f t="shared" si="756"/>
        <v>0</v>
      </c>
      <c r="LG922">
        <f t="shared" si="738"/>
        <v>26569</v>
      </c>
      <c r="LP922">
        <f t="shared" si="739"/>
        <v>0</v>
      </c>
      <c r="LY922">
        <f t="shared" si="740"/>
        <v>0</v>
      </c>
      <c r="MH922">
        <f t="shared" si="741"/>
        <v>0</v>
      </c>
      <c r="MQ922">
        <f t="shared" si="742"/>
        <v>0</v>
      </c>
      <c r="MZ922">
        <f t="shared" si="743"/>
        <v>0</v>
      </c>
      <c r="NI922">
        <f t="shared" si="744"/>
        <v>0</v>
      </c>
      <c r="NR922">
        <f t="shared" si="745"/>
        <v>0</v>
      </c>
      <c r="OA922">
        <f t="shared" si="746"/>
        <v>0</v>
      </c>
      <c r="OJ922">
        <f t="shared" si="747"/>
        <v>0</v>
      </c>
      <c r="OO922">
        <v>920</v>
      </c>
      <c r="OP922">
        <v>2760</v>
      </c>
      <c r="OQ922">
        <f t="shared" si="759"/>
        <v>1.2195327696133769</v>
      </c>
      <c r="OR922">
        <f t="shared" si="760"/>
        <v>2632.5444119622039</v>
      </c>
      <c r="OS922">
        <f t="shared" si="748"/>
        <v>16244.9269220604</v>
      </c>
      <c r="PB922">
        <f t="shared" si="749"/>
        <v>0</v>
      </c>
      <c r="PK922">
        <f t="shared" si="750"/>
        <v>0</v>
      </c>
      <c r="QC922">
        <f t="shared" si="751"/>
        <v>0</v>
      </c>
      <c r="QL922">
        <f t="shared" si="752"/>
        <v>0</v>
      </c>
    </row>
    <row r="923" spans="244:454" x14ac:dyDescent="0.25">
      <c r="LC923">
        <v>921</v>
      </c>
      <c r="LD923">
        <v>342</v>
      </c>
      <c r="LE923">
        <f t="shared" si="755"/>
        <v>0.98591755771232004</v>
      </c>
      <c r="LF923">
        <f t="shared" si="756"/>
        <v>0</v>
      </c>
      <c r="LG923">
        <f t="shared" si="738"/>
        <v>116964</v>
      </c>
      <c r="LP923">
        <f t="shared" si="739"/>
        <v>0</v>
      </c>
      <c r="LY923">
        <f t="shared" si="740"/>
        <v>0</v>
      </c>
      <c r="MH923">
        <f t="shared" si="741"/>
        <v>0</v>
      </c>
      <c r="MQ923">
        <f t="shared" si="742"/>
        <v>0</v>
      </c>
      <c r="MZ923">
        <f t="shared" si="743"/>
        <v>0</v>
      </c>
      <c r="NI923">
        <f t="shared" si="744"/>
        <v>0</v>
      </c>
      <c r="NR923">
        <f t="shared" si="745"/>
        <v>0</v>
      </c>
      <c r="OA923">
        <f t="shared" si="746"/>
        <v>0</v>
      </c>
      <c r="OJ923">
        <f t="shared" si="747"/>
        <v>0</v>
      </c>
      <c r="OO923">
        <v>921</v>
      </c>
      <c r="OP923">
        <v>2760</v>
      </c>
      <c r="OQ923">
        <f t="shared" si="759"/>
        <v>1.2208583487107829</v>
      </c>
      <c r="OR923">
        <f t="shared" si="760"/>
        <v>2648.4401975965548</v>
      </c>
      <c r="OS923">
        <f t="shared" si="748"/>
        <v>12445.589512295748</v>
      </c>
      <c r="PB923">
        <f t="shared" si="749"/>
        <v>0</v>
      </c>
      <c r="PK923">
        <f t="shared" si="750"/>
        <v>0</v>
      </c>
      <c r="QC923">
        <f t="shared" si="751"/>
        <v>0</v>
      </c>
      <c r="QL923">
        <f t="shared" si="752"/>
        <v>0</v>
      </c>
    </row>
    <row r="924" spans="244:454" x14ac:dyDescent="0.25">
      <c r="LC924">
        <v>922</v>
      </c>
      <c r="LD924">
        <v>125</v>
      </c>
      <c r="LE924">
        <f t="shared" si="755"/>
        <v>0.98698804365989046</v>
      </c>
      <c r="LF924">
        <f t="shared" si="756"/>
        <v>0</v>
      </c>
      <c r="LG924">
        <f t="shared" si="738"/>
        <v>15625</v>
      </c>
      <c r="LP924">
        <f t="shared" si="739"/>
        <v>0</v>
      </c>
      <c r="LY924">
        <f t="shared" si="740"/>
        <v>0</v>
      </c>
      <c r="MH924">
        <f t="shared" si="741"/>
        <v>0</v>
      </c>
      <c r="MQ924">
        <f t="shared" si="742"/>
        <v>0</v>
      </c>
      <c r="MZ924">
        <f t="shared" si="743"/>
        <v>0</v>
      </c>
      <c r="NI924">
        <f t="shared" si="744"/>
        <v>0</v>
      </c>
      <c r="NR924">
        <f t="shared" si="745"/>
        <v>0</v>
      </c>
      <c r="OA924">
        <f t="shared" si="746"/>
        <v>0</v>
      </c>
      <c r="OJ924">
        <f t="shared" si="747"/>
        <v>0</v>
      </c>
      <c r="OO924">
        <v>922</v>
      </c>
      <c r="OP924">
        <v>2790</v>
      </c>
      <c r="OQ924">
        <f t="shared" si="759"/>
        <v>1.2221839278081887</v>
      </c>
      <c r="OR924">
        <f t="shared" si="760"/>
        <v>2664.3359832309061</v>
      </c>
      <c r="OS924">
        <f t="shared" si="748"/>
        <v>15791.445110543114</v>
      </c>
      <c r="PB924">
        <f t="shared" si="749"/>
        <v>0</v>
      </c>
      <c r="PK924">
        <f t="shared" si="750"/>
        <v>0</v>
      </c>
      <c r="QC924">
        <f t="shared" si="751"/>
        <v>0</v>
      </c>
      <c r="QL924">
        <f t="shared" si="752"/>
        <v>0</v>
      </c>
    </row>
    <row r="925" spans="244:454" x14ac:dyDescent="0.25">
      <c r="LC925">
        <v>923</v>
      </c>
      <c r="LD925">
        <v>191</v>
      </c>
      <c r="LE925">
        <f t="shared" si="755"/>
        <v>0.98805852960746088</v>
      </c>
      <c r="LF925">
        <f t="shared" si="756"/>
        <v>0</v>
      </c>
      <c r="LG925">
        <f t="shared" si="738"/>
        <v>36481</v>
      </c>
      <c r="LP925">
        <f t="shared" si="739"/>
        <v>0</v>
      </c>
      <c r="LY925">
        <f t="shared" si="740"/>
        <v>0</v>
      </c>
      <c r="MH925">
        <f t="shared" si="741"/>
        <v>0</v>
      </c>
      <c r="MQ925">
        <f t="shared" si="742"/>
        <v>0</v>
      </c>
      <c r="MZ925">
        <f t="shared" si="743"/>
        <v>0</v>
      </c>
      <c r="NI925">
        <f t="shared" si="744"/>
        <v>0</v>
      </c>
      <c r="NR925">
        <f t="shared" si="745"/>
        <v>0</v>
      </c>
      <c r="OA925">
        <f t="shared" si="746"/>
        <v>0</v>
      </c>
      <c r="OJ925">
        <f t="shared" si="747"/>
        <v>0</v>
      </c>
      <c r="OO925">
        <v>923</v>
      </c>
      <c r="OP925">
        <v>2820</v>
      </c>
      <c r="OQ925">
        <f t="shared" si="759"/>
        <v>1.2235095069055946</v>
      </c>
      <c r="OR925">
        <f t="shared" si="760"/>
        <v>2680.2317688652574</v>
      </c>
      <c r="OS925">
        <f t="shared" si="748"/>
        <v>19535.15843453482</v>
      </c>
      <c r="PB925">
        <f t="shared" si="749"/>
        <v>0</v>
      </c>
      <c r="PK925">
        <f t="shared" si="750"/>
        <v>0</v>
      </c>
      <c r="QC925">
        <f t="shared" si="751"/>
        <v>0</v>
      </c>
      <c r="QL925">
        <f t="shared" si="752"/>
        <v>0</v>
      </c>
    </row>
    <row r="926" spans="244:454" x14ac:dyDescent="0.25">
      <c r="LC926">
        <v>924</v>
      </c>
      <c r="LD926">
        <v>153</v>
      </c>
      <c r="LE926">
        <f t="shared" si="755"/>
        <v>0.98912901555503119</v>
      </c>
      <c r="LF926">
        <f t="shared" si="756"/>
        <v>0</v>
      </c>
      <c r="LG926">
        <f t="shared" si="738"/>
        <v>23409</v>
      </c>
      <c r="LP926">
        <f t="shared" si="739"/>
        <v>0</v>
      </c>
      <c r="LY926">
        <f t="shared" si="740"/>
        <v>0</v>
      </c>
      <c r="MH926">
        <f t="shared" si="741"/>
        <v>0</v>
      </c>
      <c r="MQ926">
        <f t="shared" si="742"/>
        <v>0</v>
      </c>
      <c r="MZ926">
        <f t="shared" si="743"/>
        <v>0</v>
      </c>
      <c r="NI926">
        <f t="shared" si="744"/>
        <v>0</v>
      </c>
      <c r="NR926">
        <f t="shared" si="745"/>
        <v>0</v>
      </c>
      <c r="OA926">
        <f t="shared" si="746"/>
        <v>0</v>
      </c>
      <c r="OJ926">
        <f t="shared" si="747"/>
        <v>0</v>
      </c>
      <c r="OO926">
        <v>924</v>
      </c>
      <c r="OP926">
        <v>2870</v>
      </c>
      <c r="OQ926">
        <f t="shared" si="759"/>
        <v>1.2248350860030004</v>
      </c>
      <c r="OR926">
        <f t="shared" si="760"/>
        <v>2696.1275544996088</v>
      </c>
      <c r="OS926">
        <f t="shared" si="748"/>
        <v>30231.627304286514</v>
      </c>
      <c r="PB926">
        <f t="shared" si="749"/>
        <v>0</v>
      </c>
      <c r="PK926">
        <f t="shared" si="750"/>
        <v>0</v>
      </c>
      <c r="QC926">
        <f t="shared" si="751"/>
        <v>0</v>
      </c>
      <c r="QL926">
        <f t="shared" si="752"/>
        <v>0</v>
      </c>
    </row>
    <row r="927" spans="244:454" x14ac:dyDescent="0.25">
      <c r="LC927">
        <v>925</v>
      </c>
      <c r="LD927">
        <v>285</v>
      </c>
      <c r="LE927">
        <f t="shared" si="755"/>
        <v>0.99019950150260161</v>
      </c>
      <c r="LF927">
        <f t="shared" si="756"/>
        <v>0</v>
      </c>
      <c r="LG927">
        <f t="shared" si="738"/>
        <v>81225</v>
      </c>
      <c r="LP927">
        <f t="shared" si="739"/>
        <v>0</v>
      </c>
      <c r="LY927">
        <f t="shared" si="740"/>
        <v>0</v>
      </c>
      <c r="MH927">
        <f t="shared" si="741"/>
        <v>0</v>
      </c>
      <c r="MQ927">
        <f t="shared" si="742"/>
        <v>0</v>
      </c>
      <c r="MZ927">
        <f t="shared" si="743"/>
        <v>0</v>
      </c>
      <c r="NI927">
        <f t="shared" si="744"/>
        <v>0</v>
      </c>
      <c r="NR927">
        <f t="shared" si="745"/>
        <v>0</v>
      </c>
      <c r="OA927">
        <f t="shared" si="746"/>
        <v>0</v>
      </c>
      <c r="OJ927">
        <f t="shared" si="747"/>
        <v>0</v>
      </c>
      <c r="OO927">
        <v>925</v>
      </c>
      <c r="OP927">
        <v>2890</v>
      </c>
      <c r="OQ927">
        <f t="shared" si="759"/>
        <v>1.2261606651004062</v>
      </c>
      <c r="OR927">
        <f t="shared" si="760"/>
        <v>2712.0233401339597</v>
      </c>
      <c r="OS927">
        <f t="shared" si="748"/>
        <v>31675.691457072215</v>
      </c>
      <c r="PB927">
        <f t="shared" si="749"/>
        <v>0</v>
      </c>
      <c r="PK927">
        <f t="shared" si="750"/>
        <v>0</v>
      </c>
      <c r="QC927">
        <f t="shared" si="751"/>
        <v>0</v>
      </c>
      <c r="QL927">
        <f t="shared" si="752"/>
        <v>0</v>
      </c>
    </row>
    <row r="928" spans="244:454" x14ac:dyDescent="0.25">
      <c r="LC928">
        <v>926</v>
      </c>
      <c r="LD928">
        <v>185</v>
      </c>
      <c r="LE928">
        <f t="shared" si="755"/>
        <v>0.99126998745017192</v>
      </c>
      <c r="LF928">
        <f t="shared" si="756"/>
        <v>0</v>
      </c>
      <c r="LG928">
        <f t="shared" si="738"/>
        <v>34225</v>
      </c>
      <c r="LP928">
        <f t="shared" si="739"/>
        <v>0</v>
      </c>
      <c r="LY928">
        <f t="shared" si="740"/>
        <v>0</v>
      </c>
      <c r="MH928">
        <f t="shared" si="741"/>
        <v>0</v>
      </c>
      <c r="MQ928">
        <f t="shared" si="742"/>
        <v>0</v>
      </c>
      <c r="MZ928">
        <f t="shared" si="743"/>
        <v>0</v>
      </c>
      <c r="NI928">
        <f t="shared" si="744"/>
        <v>0</v>
      </c>
      <c r="NR928">
        <f t="shared" si="745"/>
        <v>0</v>
      </c>
      <c r="OA928">
        <f t="shared" si="746"/>
        <v>0</v>
      </c>
      <c r="OJ928">
        <f t="shared" si="747"/>
        <v>0</v>
      </c>
      <c r="OO928">
        <v>926</v>
      </c>
      <c r="OP928">
        <v>2920</v>
      </c>
      <c r="OQ928">
        <f t="shared" si="759"/>
        <v>1.227486244197812</v>
      </c>
      <c r="OR928">
        <f t="shared" si="760"/>
        <v>2727.919125768311</v>
      </c>
      <c r="OS928">
        <f t="shared" si="748"/>
        <v>36895.062245609923</v>
      </c>
      <c r="PB928">
        <f t="shared" si="749"/>
        <v>0</v>
      </c>
      <c r="PK928">
        <f t="shared" si="750"/>
        <v>0</v>
      </c>
      <c r="QC928">
        <f t="shared" si="751"/>
        <v>0</v>
      </c>
      <c r="QL928">
        <f t="shared" si="752"/>
        <v>0</v>
      </c>
    </row>
    <row r="929" spans="315:454" x14ac:dyDescent="0.25">
      <c r="LC929">
        <v>927</v>
      </c>
      <c r="LD929">
        <v>173</v>
      </c>
      <c r="LE929">
        <f t="shared" si="755"/>
        <v>0.99234047339774234</v>
      </c>
      <c r="LF929">
        <f t="shared" si="756"/>
        <v>0</v>
      </c>
      <c r="LG929">
        <f t="shared" si="738"/>
        <v>29929</v>
      </c>
      <c r="LP929">
        <f t="shared" si="739"/>
        <v>0</v>
      </c>
      <c r="LY929">
        <f t="shared" si="740"/>
        <v>0</v>
      </c>
      <c r="MH929">
        <f t="shared" si="741"/>
        <v>0</v>
      </c>
      <c r="MQ929">
        <f t="shared" si="742"/>
        <v>0</v>
      </c>
      <c r="MZ929">
        <f t="shared" si="743"/>
        <v>0</v>
      </c>
      <c r="NI929">
        <f t="shared" si="744"/>
        <v>0</v>
      </c>
      <c r="NR929">
        <f t="shared" si="745"/>
        <v>0</v>
      </c>
      <c r="OA929">
        <f t="shared" si="746"/>
        <v>0</v>
      </c>
      <c r="OJ929">
        <f t="shared" si="747"/>
        <v>0</v>
      </c>
      <c r="OO929">
        <v>927</v>
      </c>
      <c r="OP929">
        <v>2920</v>
      </c>
      <c r="OQ929">
        <f t="shared" si="759"/>
        <v>1.2288118232952179</v>
      </c>
      <c r="OR929">
        <f t="shared" si="760"/>
        <v>2743.8149114026623</v>
      </c>
      <c r="OS929">
        <f t="shared" si="748"/>
        <v>31041.18544405172</v>
      </c>
      <c r="PB929">
        <f t="shared" si="749"/>
        <v>0</v>
      </c>
      <c r="PK929">
        <f t="shared" si="750"/>
        <v>0</v>
      </c>
      <c r="QC929">
        <f t="shared" si="751"/>
        <v>0</v>
      </c>
      <c r="QL929">
        <f t="shared" si="752"/>
        <v>0</v>
      </c>
    </row>
    <row r="930" spans="315:454" x14ac:dyDescent="0.25">
      <c r="LC930">
        <v>928</v>
      </c>
      <c r="LD930">
        <v>163</v>
      </c>
      <c r="LE930">
        <f t="shared" si="755"/>
        <v>0.99341095934531276</v>
      </c>
      <c r="LF930">
        <f t="shared" si="756"/>
        <v>0</v>
      </c>
      <c r="LG930">
        <f t="shared" si="738"/>
        <v>26569</v>
      </c>
      <c r="LP930">
        <f t="shared" si="739"/>
        <v>0</v>
      </c>
      <c r="LY930">
        <f t="shared" si="740"/>
        <v>0</v>
      </c>
      <c r="MH930">
        <f t="shared" si="741"/>
        <v>0</v>
      </c>
      <c r="MQ930">
        <f t="shared" si="742"/>
        <v>0</v>
      </c>
      <c r="MZ930">
        <f t="shared" si="743"/>
        <v>0</v>
      </c>
      <c r="NI930">
        <f t="shared" si="744"/>
        <v>0</v>
      </c>
      <c r="NR930">
        <f t="shared" si="745"/>
        <v>0</v>
      </c>
      <c r="OA930">
        <f t="shared" si="746"/>
        <v>0</v>
      </c>
      <c r="OJ930">
        <f t="shared" si="747"/>
        <v>0</v>
      </c>
      <c r="OO930">
        <v>928</v>
      </c>
      <c r="OP930">
        <v>2970</v>
      </c>
      <c r="OQ930">
        <f t="shared" si="759"/>
        <v>1.2301374023926237</v>
      </c>
      <c r="OR930">
        <f t="shared" si="760"/>
        <v>2759.7106970370137</v>
      </c>
      <c r="OS930">
        <f t="shared" si="748"/>
        <v>44221.590940658643</v>
      </c>
      <c r="PB930">
        <f t="shared" si="749"/>
        <v>0</v>
      </c>
      <c r="PK930">
        <f t="shared" si="750"/>
        <v>0</v>
      </c>
      <c r="QC930">
        <f t="shared" si="751"/>
        <v>0</v>
      </c>
      <c r="QL930">
        <f t="shared" si="752"/>
        <v>0</v>
      </c>
    </row>
    <row r="931" spans="315:454" x14ac:dyDescent="0.25">
      <c r="LC931">
        <v>929</v>
      </c>
      <c r="LD931">
        <v>215</v>
      </c>
      <c r="LE931">
        <f t="shared" si="755"/>
        <v>0.99448144529288307</v>
      </c>
      <c r="LF931">
        <f t="shared" si="756"/>
        <v>0</v>
      </c>
      <c r="LG931">
        <f t="shared" si="738"/>
        <v>46225</v>
      </c>
      <c r="LP931">
        <f t="shared" si="739"/>
        <v>0</v>
      </c>
      <c r="LY931">
        <f t="shared" si="740"/>
        <v>0</v>
      </c>
      <c r="MH931">
        <f t="shared" si="741"/>
        <v>0</v>
      </c>
      <c r="MQ931">
        <f t="shared" si="742"/>
        <v>0</v>
      </c>
      <c r="MZ931">
        <f t="shared" si="743"/>
        <v>0</v>
      </c>
      <c r="NI931">
        <f t="shared" si="744"/>
        <v>0</v>
      </c>
      <c r="NR931">
        <f t="shared" si="745"/>
        <v>0</v>
      </c>
      <c r="OA931">
        <f t="shared" si="746"/>
        <v>0</v>
      </c>
      <c r="OJ931">
        <f t="shared" si="747"/>
        <v>0</v>
      </c>
      <c r="OO931">
        <v>929</v>
      </c>
      <c r="OP931">
        <v>3010</v>
      </c>
      <c r="OQ931">
        <f t="shared" si="759"/>
        <v>1.2314629814900295</v>
      </c>
      <c r="OR931">
        <f t="shared" si="760"/>
        <v>2775.606482671365</v>
      </c>
      <c r="OS931">
        <f t="shared" si="748"/>
        <v>54940.320965689105</v>
      </c>
      <c r="PB931">
        <f t="shared" si="749"/>
        <v>0</v>
      </c>
      <c r="PK931">
        <f t="shared" si="750"/>
        <v>0</v>
      </c>
      <c r="QC931">
        <f t="shared" si="751"/>
        <v>0</v>
      </c>
      <c r="QL931">
        <f t="shared" si="752"/>
        <v>0</v>
      </c>
    </row>
    <row r="932" spans="315:454" x14ac:dyDescent="0.25">
      <c r="LC932">
        <v>930</v>
      </c>
      <c r="LD932">
        <v>235</v>
      </c>
      <c r="LE932">
        <f t="shared" si="755"/>
        <v>0.99555193124045349</v>
      </c>
      <c r="LF932">
        <f t="shared" si="756"/>
        <v>0</v>
      </c>
      <c r="LG932">
        <f t="shared" si="738"/>
        <v>55225</v>
      </c>
      <c r="LP932">
        <f t="shared" si="739"/>
        <v>0</v>
      </c>
      <c r="LY932">
        <f t="shared" si="740"/>
        <v>0</v>
      </c>
      <c r="MH932">
        <f t="shared" si="741"/>
        <v>0</v>
      </c>
      <c r="MQ932">
        <f t="shared" si="742"/>
        <v>0</v>
      </c>
      <c r="MZ932">
        <f t="shared" si="743"/>
        <v>0</v>
      </c>
      <c r="NI932">
        <f t="shared" si="744"/>
        <v>0</v>
      </c>
      <c r="NR932">
        <f t="shared" si="745"/>
        <v>0</v>
      </c>
      <c r="OA932">
        <f t="shared" si="746"/>
        <v>0</v>
      </c>
      <c r="OJ932">
        <f t="shared" si="747"/>
        <v>0</v>
      </c>
      <c r="OO932">
        <v>930</v>
      </c>
      <c r="OP932">
        <v>3040</v>
      </c>
      <c r="OQ932">
        <f t="shared" si="759"/>
        <v>1.2327885605874354</v>
      </c>
      <c r="OR932">
        <f t="shared" si="760"/>
        <v>2791.5022683057159</v>
      </c>
      <c r="OS932">
        <f t="shared" si="748"/>
        <v>61751.122657204403</v>
      </c>
      <c r="PB932">
        <f t="shared" si="749"/>
        <v>0</v>
      </c>
      <c r="PK932">
        <f t="shared" si="750"/>
        <v>0</v>
      </c>
      <c r="QC932">
        <f t="shared" si="751"/>
        <v>0</v>
      </c>
      <c r="QL932">
        <f t="shared" si="752"/>
        <v>0</v>
      </c>
    </row>
    <row r="933" spans="315:454" x14ac:dyDescent="0.25">
      <c r="LC933">
        <v>931</v>
      </c>
      <c r="LD933">
        <v>656</v>
      </c>
      <c r="LE933">
        <f t="shared" si="755"/>
        <v>0.99662241718802391</v>
      </c>
      <c r="LF933">
        <f t="shared" si="756"/>
        <v>0</v>
      </c>
      <c r="LG933">
        <f t="shared" si="738"/>
        <v>430336</v>
      </c>
      <c r="LP933">
        <f t="shared" si="739"/>
        <v>0</v>
      </c>
      <c r="LY933">
        <f t="shared" si="740"/>
        <v>0</v>
      </c>
      <c r="MH933">
        <f t="shared" si="741"/>
        <v>0</v>
      </c>
      <c r="MQ933">
        <f t="shared" si="742"/>
        <v>0</v>
      </c>
      <c r="MZ933">
        <f t="shared" si="743"/>
        <v>0</v>
      </c>
      <c r="NI933">
        <f t="shared" si="744"/>
        <v>0</v>
      </c>
      <c r="NR933">
        <f t="shared" si="745"/>
        <v>0</v>
      </c>
      <c r="OA933">
        <f t="shared" si="746"/>
        <v>0</v>
      </c>
      <c r="OJ933">
        <f t="shared" si="747"/>
        <v>0</v>
      </c>
      <c r="OO933">
        <v>931</v>
      </c>
      <c r="OP933">
        <v>3060</v>
      </c>
      <c r="OQ933">
        <f t="shared" si="759"/>
        <v>1.2341141396848412</v>
      </c>
      <c r="OR933">
        <f t="shared" si="760"/>
        <v>2807.3980539400673</v>
      </c>
      <c r="OS933">
        <f t="shared" si="748"/>
        <v>63807.743153265168</v>
      </c>
      <c r="PB933">
        <f t="shared" si="749"/>
        <v>0</v>
      </c>
      <c r="PK933">
        <f t="shared" si="750"/>
        <v>0</v>
      </c>
      <c r="QC933">
        <f t="shared" si="751"/>
        <v>0</v>
      </c>
      <c r="QL933">
        <f t="shared" si="752"/>
        <v>0</v>
      </c>
    </row>
    <row r="934" spans="315:454" x14ac:dyDescent="0.25">
      <c r="LC934">
        <v>932</v>
      </c>
      <c r="LD934">
        <v>160</v>
      </c>
      <c r="LE934">
        <f t="shared" si="755"/>
        <v>0.99769290313559422</v>
      </c>
      <c r="LF934">
        <f t="shared" si="756"/>
        <v>0</v>
      </c>
      <c r="LG934">
        <f t="shared" si="738"/>
        <v>25600</v>
      </c>
      <c r="LP934">
        <f t="shared" si="739"/>
        <v>0</v>
      </c>
      <c r="LY934">
        <f t="shared" si="740"/>
        <v>0</v>
      </c>
      <c r="MH934">
        <f t="shared" si="741"/>
        <v>0</v>
      </c>
      <c r="MQ934">
        <f t="shared" si="742"/>
        <v>0</v>
      </c>
      <c r="MZ934">
        <f t="shared" si="743"/>
        <v>0</v>
      </c>
      <c r="NI934">
        <f t="shared" si="744"/>
        <v>0</v>
      </c>
      <c r="NR934">
        <f t="shared" si="745"/>
        <v>0</v>
      </c>
      <c r="OA934">
        <f t="shared" si="746"/>
        <v>0</v>
      </c>
      <c r="OJ934">
        <f t="shared" si="747"/>
        <v>0</v>
      </c>
      <c r="OO934">
        <v>932</v>
      </c>
      <c r="OP934">
        <v>3090</v>
      </c>
      <c r="OQ934">
        <f t="shared" si="759"/>
        <v>1.235439718782247</v>
      </c>
      <c r="OR934">
        <f t="shared" si="760"/>
        <v>2823.2938395744186</v>
      </c>
      <c r="OS934">
        <f t="shared" si="748"/>
        <v>71132.176008955968</v>
      </c>
      <c r="PB934">
        <f t="shared" si="749"/>
        <v>0</v>
      </c>
      <c r="PK934">
        <f t="shared" si="750"/>
        <v>0</v>
      </c>
      <c r="QC934">
        <f t="shared" si="751"/>
        <v>0</v>
      </c>
      <c r="QL934">
        <f t="shared" si="752"/>
        <v>0</v>
      </c>
    </row>
    <row r="935" spans="315:454" x14ac:dyDescent="0.25">
      <c r="LC935">
        <v>933</v>
      </c>
      <c r="LD935">
        <v>163</v>
      </c>
      <c r="LE935">
        <f t="shared" si="755"/>
        <v>0.99876338908316464</v>
      </c>
      <c r="LF935">
        <f t="shared" si="756"/>
        <v>0</v>
      </c>
      <c r="LG935">
        <f t="shared" si="738"/>
        <v>26569</v>
      </c>
      <c r="LP935">
        <f t="shared" si="739"/>
        <v>0</v>
      </c>
      <c r="LY935">
        <f t="shared" si="740"/>
        <v>0</v>
      </c>
      <c r="MH935">
        <f t="shared" si="741"/>
        <v>0</v>
      </c>
      <c r="MQ935">
        <f t="shared" si="742"/>
        <v>0</v>
      </c>
      <c r="MZ935">
        <f t="shared" si="743"/>
        <v>0</v>
      </c>
      <c r="NI935">
        <f t="shared" si="744"/>
        <v>0</v>
      </c>
      <c r="NR935">
        <f t="shared" si="745"/>
        <v>0</v>
      </c>
      <c r="OA935">
        <f t="shared" si="746"/>
        <v>0</v>
      </c>
      <c r="OJ935">
        <f t="shared" si="747"/>
        <v>0</v>
      </c>
      <c r="OO935">
        <v>933</v>
      </c>
      <c r="OP935">
        <v>3120</v>
      </c>
      <c r="OQ935">
        <f t="shared" si="759"/>
        <v>1.2367652978796531</v>
      </c>
      <c r="OR935">
        <f t="shared" si="760"/>
        <v>2839.1896252087699</v>
      </c>
      <c r="OS935">
        <f t="shared" si="748"/>
        <v>78854.466590391094</v>
      </c>
      <c r="PB935">
        <f t="shared" si="749"/>
        <v>0</v>
      </c>
      <c r="PK935">
        <f t="shared" si="750"/>
        <v>0</v>
      </c>
      <c r="QC935">
        <f t="shared" si="751"/>
        <v>0</v>
      </c>
      <c r="QL935">
        <f t="shared" si="752"/>
        <v>0</v>
      </c>
    </row>
    <row r="936" spans="315:454" x14ac:dyDescent="0.25">
      <c r="LC936">
        <v>934</v>
      </c>
      <c r="LD936">
        <v>188</v>
      </c>
      <c r="LE936">
        <f t="shared" si="755"/>
        <v>0.99983387503073506</v>
      </c>
      <c r="LF936">
        <f t="shared" si="756"/>
        <v>0</v>
      </c>
      <c r="LG936">
        <f t="shared" si="738"/>
        <v>35344</v>
      </c>
      <c r="LP936">
        <f t="shared" si="739"/>
        <v>0</v>
      </c>
      <c r="LY936">
        <f t="shared" si="740"/>
        <v>0</v>
      </c>
      <c r="MH936">
        <f t="shared" si="741"/>
        <v>0</v>
      </c>
      <c r="MQ936">
        <f t="shared" si="742"/>
        <v>0</v>
      </c>
      <c r="MZ936">
        <f t="shared" si="743"/>
        <v>0</v>
      </c>
      <c r="NI936">
        <f t="shared" si="744"/>
        <v>0</v>
      </c>
      <c r="NR936">
        <f t="shared" si="745"/>
        <v>0</v>
      </c>
      <c r="OA936">
        <f t="shared" si="746"/>
        <v>0</v>
      </c>
      <c r="OJ936">
        <f t="shared" si="747"/>
        <v>0</v>
      </c>
      <c r="OO936">
        <v>934</v>
      </c>
      <c r="OP936">
        <v>3160</v>
      </c>
      <c r="OQ936">
        <f t="shared" si="759"/>
        <v>1.2380908769770589</v>
      </c>
      <c r="OR936">
        <f t="shared" si="760"/>
        <v>2855.0854108431208</v>
      </c>
      <c r="OS936">
        <f t="shared" si="748"/>
        <v>92972.906680708416</v>
      </c>
      <c r="PB936">
        <f t="shared" si="749"/>
        <v>0</v>
      </c>
      <c r="PK936">
        <f t="shared" si="750"/>
        <v>0</v>
      </c>
      <c r="QC936">
        <f t="shared" si="751"/>
        <v>0</v>
      </c>
      <c r="QL936">
        <f t="shared" si="752"/>
        <v>0</v>
      </c>
    </row>
    <row r="937" spans="315:454" x14ac:dyDescent="0.25">
      <c r="LC937">
        <v>935</v>
      </c>
      <c r="LD937">
        <v>176</v>
      </c>
      <c r="LE937">
        <f t="shared" si="755"/>
        <v>1.0009043609783055</v>
      </c>
      <c r="LF937">
        <f t="shared" si="756"/>
        <v>10.844715547603011</v>
      </c>
      <c r="LG937">
        <f t="shared" si="738"/>
        <v>27276.267982552163</v>
      </c>
      <c r="LP937">
        <f t="shared" si="739"/>
        <v>0</v>
      </c>
      <c r="LY937">
        <f t="shared" si="740"/>
        <v>0</v>
      </c>
      <c r="MH937">
        <f t="shared" si="741"/>
        <v>0</v>
      </c>
      <c r="MQ937">
        <f t="shared" si="742"/>
        <v>0</v>
      </c>
      <c r="MZ937">
        <f t="shared" si="743"/>
        <v>0</v>
      </c>
      <c r="NI937">
        <f t="shared" si="744"/>
        <v>0</v>
      </c>
      <c r="NR937">
        <f t="shared" si="745"/>
        <v>0</v>
      </c>
      <c r="OA937">
        <f t="shared" si="746"/>
        <v>0</v>
      </c>
      <c r="OJ937">
        <f t="shared" si="747"/>
        <v>0</v>
      </c>
      <c r="OO937">
        <v>935</v>
      </c>
      <c r="OP937">
        <v>3160</v>
      </c>
      <c r="OQ937">
        <f t="shared" si="759"/>
        <v>1.2394164560744647</v>
      </c>
      <c r="OR937">
        <f t="shared" si="760"/>
        <v>2870.9811964774722</v>
      </c>
      <c r="OS937">
        <f t="shared" si="748"/>
        <v>83531.868789593544</v>
      </c>
      <c r="PB937">
        <f t="shared" si="749"/>
        <v>0</v>
      </c>
      <c r="PK937">
        <f t="shared" si="750"/>
        <v>0</v>
      </c>
      <c r="QC937">
        <f t="shared" si="751"/>
        <v>0</v>
      </c>
      <c r="QL937">
        <f t="shared" si="752"/>
        <v>0</v>
      </c>
    </row>
    <row r="938" spans="315:454" x14ac:dyDescent="0.25">
      <c r="LC938">
        <v>936</v>
      </c>
      <c r="LD938">
        <v>231</v>
      </c>
      <c r="LE938">
        <f t="shared" si="755"/>
        <v>1.0019748469258758</v>
      </c>
      <c r="LF938">
        <f t="shared" si="756"/>
        <v>23.681531683633533</v>
      </c>
      <c r="LG938">
        <f t="shared" si="738"/>
        <v>42980.947305044254</v>
      </c>
      <c r="LP938">
        <f t="shared" si="739"/>
        <v>0</v>
      </c>
      <c r="LY938">
        <f t="shared" si="740"/>
        <v>0</v>
      </c>
      <c r="MH938">
        <f t="shared" si="741"/>
        <v>0</v>
      </c>
      <c r="MQ938">
        <f t="shared" si="742"/>
        <v>0</v>
      </c>
      <c r="MZ938">
        <f t="shared" si="743"/>
        <v>0</v>
      </c>
      <c r="NI938">
        <f t="shared" si="744"/>
        <v>0</v>
      </c>
      <c r="NR938">
        <f t="shared" si="745"/>
        <v>0</v>
      </c>
      <c r="OA938">
        <f t="shared" si="746"/>
        <v>0</v>
      </c>
      <c r="OJ938">
        <f t="shared" si="747"/>
        <v>0</v>
      </c>
      <c r="OO938">
        <v>936</v>
      </c>
      <c r="OP938">
        <v>3190</v>
      </c>
      <c r="OQ938">
        <f t="shared" si="759"/>
        <v>1.2407420351718705</v>
      </c>
      <c r="OR938">
        <f t="shared" si="760"/>
        <v>2886.8769821118235</v>
      </c>
      <c r="OS938">
        <f t="shared" si="748"/>
        <v>91883.56397363577</v>
      </c>
      <c r="PB938">
        <f t="shared" si="749"/>
        <v>0</v>
      </c>
      <c r="PK938">
        <f t="shared" si="750"/>
        <v>0</v>
      </c>
      <c r="QC938">
        <f t="shared" si="751"/>
        <v>0</v>
      </c>
      <c r="QL938">
        <f t="shared" si="752"/>
        <v>0</v>
      </c>
    </row>
    <row r="939" spans="315:454" x14ac:dyDescent="0.25">
      <c r="LC939">
        <v>937</v>
      </c>
      <c r="LD939">
        <v>188</v>
      </c>
      <c r="LE939">
        <f t="shared" si="755"/>
        <v>1.0030453328734461</v>
      </c>
      <c r="LF939">
        <f t="shared" si="756"/>
        <v>36.518347819664058</v>
      </c>
      <c r="LG939">
        <f t="shared" si="738"/>
        <v>22946.690947284278</v>
      </c>
      <c r="LP939">
        <f t="shared" si="739"/>
        <v>0</v>
      </c>
      <c r="LY939">
        <f t="shared" si="740"/>
        <v>0</v>
      </c>
      <c r="MH939">
        <f t="shared" si="741"/>
        <v>0</v>
      </c>
      <c r="MQ939">
        <f t="shared" si="742"/>
        <v>0</v>
      </c>
      <c r="MZ939">
        <f t="shared" si="743"/>
        <v>0</v>
      </c>
      <c r="NI939">
        <f t="shared" si="744"/>
        <v>0</v>
      </c>
      <c r="NR939">
        <f t="shared" si="745"/>
        <v>0</v>
      </c>
      <c r="OA939">
        <f t="shared" si="746"/>
        <v>0</v>
      </c>
      <c r="OJ939">
        <f t="shared" si="747"/>
        <v>0</v>
      </c>
      <c r="OO939">
        <v>937</v>
      </c>
      <c r="OP939">
        <v>3220</v>
      </c>
      <c r="OQ939">
        <f t="shared" si="759"/>
        <v>1.2420676142692764</v>
      </c>
      <c r="OR939">
        <f t="shared" si="760"/>
        <v>2902.7727677461748</v>
      </c>
      <c r="OS939">
        <f t="shared" si="748"/>
        <v>100633.11688342232</v>
      </c>
      <c r="PB939">
        <f t="shared" si="749"/>
        <v>0</v>
      </c>
      <c r="PK939">
        <f t="shared" si="750"/>
        <v>0</v>
      </c>
      <c r="QC939">
        <f t="shared" si="751"/>
        <v>0</v>
      </c>
      <c r="QL939">
        <f t="shared" si="752"/>
        <v>0</v>
      </c>
    </row>
    <row r="940" spans="315:454" x14ac:dyDescent="0.25">
      <c r="LC940">
        <v>938</v>
      </c>
      <c r="LD940">
        <v>201</v>
      </c>
      <c r="LE940">
        <f t="shared" si="755"/>
        <v>1.0041158188210166</v>
      </c>
      <c r="LF940">
        <f t="shared" si="756"/>
        <v>49.355163955694579</v>
      </c>
      <c r="LG940">
        <f t="shared" si="738"/>
        <v>22996.156298904269</v>
      </c>
      <c r="LP940">
        <f t="shared" si="739"/>
        <v>0</v>
      </c>
      <c r="LY940">
        <f t="shared" si="740"/>
        <v>0</v>
      </c>
      <c r="MH940">
        <f t="shared" si="741"/>
        <v>0</v>
      </c>
      <c r="MQ940">
        <f t="shared" si="742"/>
        <v>0</v>
      </c>
      <c r="MZ940">
        <f t="shared" si="743"/>
        <v>0</v>
      </c>
      <c r="NI940">
        <f t="shared" si="744"/>
        <v>0</v>
      </c>
      <c r="NR940">
        <f t="shared" si="745"/>
        <v>0</v>
      </c>
      <c r="OA940">
        <f t="shared" si="746"/>
        <v>0</v>
      </c>
      <c r="OJ940">
        <f t="shared" si="747"/>
        <v>0</v>
      </c>
      <c r="OO940">
        <v>938</v>
      </c>
      <c r="OP940">
        <v>3260</v>
      </c>
      <c r="OQ940">
        <f t="shared" si="759"/>
        <v>1.2433931933666822</v>
      </c>
      <c r="OR940">
        <f t="shared" si="760"/>
        <v>2918.6685533805262</v>
      </c>
      <c r="OS940">
        <f t="shared" si="748"/>
        <v>116507.1564513427</v>
      </c>
      <c r="PB940">
        <f t="shared" si="749"/>
        <v>0</v>
      </c>
      <c r="PK940">
        <f t="shared" si="750"/>
        <v>0</v>
      </c>
      <c r="QC940">
        <f t="shared" si="751"/>
        <v>0</v>
      </c>
      <c r="QL940">
        <f t="shared" si="752"/>
        <v>0</v>
      </c>
    </row>
    <row r="941" spans="315:454" x14ac:dyDescent="0.25">
      <c r="LC941">
        <v>939</v>
      </c>
      <c r="LD941">
        <v>255</v>
      </c>
      <c r="LE941">
        <f t="shared" si="755"/>
        <v>1.0051863047685869</v>
      </c>
      <c r="LF941">
        <f t="shared" si="756"/>
        <v>62.1919800917251</v>
      </c>
      <c r="LG941">
        <f t="shared" si="738"/>
        <v>37174.932540949732</v>
      </c>
      <c r="LP941">
        <f t="shared" si="739"/>
        <v>0</v>
      </c>
      <c r="LY941">
        <f t="shared" si="740"/>
        <v>0</v>
      </c>
      <c r="MH941">
        <f t="shared" si="741"/>
        <v>0</v>
      </c>
      <c r="MQ941">
        <f t="shared" si="742"/>
        <v>0</v>
      </c>
      <c r="MZ941">
        <f t="shared" si="743"/>
        <v>0</v>
      </c>
      <c r="NI941">
        <f t="shared" si="744"/>
        <v>0</v>
      </c>
      <c r="NR941">
        <f t="shared" si="745"/>
        <v>0</v>
      </c>
      <c r="OA941">
        <f t="shared" si="746"/>
        <v>0</v>
      </c>
      <c r="OJ941">
        <f t="shared" si="747"/>
        <v>0</v>
      </c>
      <c r="OO941">
        <v>939</v>
      </c>
      <c r="OP941">
        <v>3260</v>
      </c>
      <c r="OQ941">
        <f t="shared" si="759"/>
        <v>1.244718772464088</v>
      </c>
      <c r="OR941">
        <f t="shared" si="760"/>
        <v>2934.5643390148771</v>
      </c>
      <c r="OS941">
        <f t="shared" si="748"/>
        <v>105908.36944082385</v>
      </c>
      <c r="PB941">
        <f t="shared" si="749"/>
        <v>0</v>
      </c>
      <c r="PK941">
        <f t="shared" si="750"/>
        <v>0</v>
      </c>
      <c r="QC941">
        <f t="shared" si="751"/>
        <v>0</v>
      </c>
      <c r="QL941">
        <f t="shared" si="752"/>
        <v>0</v>
      </c>
    </row>
    <row r="942" spans="315:454" x14ac:dyDescent="0.25">
      <c r="LC942">
        <v>940</v>
      </c>
      <c r="LD942">
        <v>342</v>
      </c>
      <c r="LE942">
        <f t="shared" si="755"/>
        <v>1.0062567907161573</v>
      </c>
      <c r="LF942">
        <f t="shared" si="756"/>
        <v>75.02879622775562</v>
      </c>
      <c r="LG942">
        <f t="shared" si="738"/>
        <v>71273.62364360124</v>
      </c>
      <c r="LP942">
        <f t="shared" si="739"/>
        <v>0</v>
      </c>
      <c r="LY942">
        <f t="shared" si="740"/>
        <v>0</v>
      </c>
      <c r="MH942">
        <f t="shared" si="741"/>
        <v>0</v>
      </c>
      <c r="MQ942">
        <f t="shared" si="742"/>
        <v>0</v>
      </c>
      <c r="MZ942">
        <f t="shared" si="743"/>
        <v>0</v>
      </c>
      <c r="NI942">
        <f t="shared" si="744"/>
        <v>0</v>
      </c>
      <c r="NR942">
        <f t="shared" si="745"/>
        <v>0</v>
      </c>
      <c r="OA942">
        <f t="shared" si="746"/>
        <v>0</v>
      </c>
      <c r="OJ942">
        <f t="shared" si="747"/>
        <v>0</v>
      </c>
      <c r="OO942">
        <v>940</v>
      </c>
      <c r="OP942">
        <v>3290</v>
      </c>
      <c r="OQ942">
        <f t="shared" si="759"/>
        <v>1.2460443515614938</v>
      </c>
      <c r="OR942">
        <f t="shared" si="760"/>
        <v>2950.4601246492284</v>
      </c>
      <c r="OS942">
        <f t="shared" si="748"/>
        <v>115287.3269532175</v>
      </c>
      <c r="PB942">
        <f t="shared" si="749"/>
        <v>0</v>
      </c>
      <c r="PK942">
        <f t="shared" si="750"/>
        <v>0</v>
      </c>
      <c r="QC942">
        <f t="shared" si="751"/>
        <v>0</v>
      </c>
      <c r="QL942">
        <f t="shared" si="752"/>
        <v>0</v>
      </c>
    </row>
    <row r="943" spans="315:454" x14ac:dyDescent="0.25">
      <c r="LC943">
        <v>941</v>
      </c>
      <c r="LD943">
        <v>218</v>
      </c>
      <c r="LE943">
        <f t="shared" si="755"/>
        <v>1.0073272766637276</v>
      </c>
      <c r="LF943">
        <f t="shared" si="756"/>
        <v>87.865612363786141</v>
      </c>
      <c r="LG943">
        <f t="shared" si="738"/>
        <v>16934.958845452369</v>
      </c>
      <c r="LP943">
        <f t="shared" si="739"/>
        <v>0</v>
      </c>
      <c r="LY943">
        <f t="shared" si="740"/>
        <v>0</v>
      </c>
      <c r="MH943">
        <f t="shared" si="741"/>
        <v>0</v>
      </c>
      <c r="MQ943">
        <f t="shared" si="742"/>
        <v>0</v>
      </c>
      <c r="MZ943">
        <f t="shared" si="743"/>
        <v>0</v>
      </c>
      <c r="NI943">
        <f t="shared" si="744"/>
        <v>0</v>
      </c>
      <c r="NR943">
        <f t="shared" si="745"/>
        <v>0</v>
      </c>
      <c r="OA943">
        <f t="shared" si="746"/>
        <v>0</v>
      </c>
      <c r="OJ943">
        <f t="shared" si="747"/>
        <v>0</v>
      </c>
      <c r="OO943">
        <v>941</v>
      </c>
      <c r="OP943">
        <v>3320</v>
      </c>
      <c r="OQ943">
        <f t="shared" si="759"/>
        <v>1.2473699306588997</v>
      </c>
      <c r="OR943">
        <f t="shared" si="760"/>
        <v>2966.3559102835798</v>
      </c>
      <c r="OS943">
        <f t="shared" si="748"/>
        <v>125064.14219135548</v>
      </c>
      <c r="PB943">
        <f t="shared" si="749"/>
        <v>0</v>
      </c>
      <c r="PK943">
        <f t="shared" si="750"/>
        <v>0</v>
      </c>
      <c r="QC943">
        <f t="shared" si="751"/>
        <v>0</v>
      </c>
      <c r="QL943">
        <f t="shared" si="752"/>
        <v>0</v>
      </c>
    </row>
    <row r="944" spans="315:454" x14ac:dyDescent="0.25">
      <c r="LC944">
        <v>942</v>
      </c>
      <c r="LD944">
        <v>248</v>
      </c>
      <c r="LE944">
        <f t="shared" si="755"/>
        <v>1.0083977626112981</v>
      </c>
      <c r="LF944">
        <f t="shared" si="756"/>
        <v>100.70242849981666</v>
      </c>
      <c r="LG944">
        <f t="shared" si="738"/>
        <v>21696.574569851618</v>
      </c>
      <c r="LP944">
        <f t="shared" si="739"/>
        <v>0</v>
      </c>
      <c r="LY944">
        <f t="shared" si="740"/>
        <v>0</v>
      </c>
      <c r="MH944">
        <f t="shared" si="741"/>
        <v>0</v>
      </c>
      <c r="MQ944">
        <f t="shared" si="742"/>
        <v>0</v>
      </c>
      <c r="MZ944">
        <f t="shared" si="743"/>
        <v>0</v>
      </c>
      <c r="NI944">
        <f t="shared" si="744"/>
        <v>0</v>
      </c>
      <c r="NR944">
        <f t="shared" si="745"/>
        <v>0</v>
      </c>
      <c r="OA944">
        <f t="shared" si="746"/>
        <v>0</v>
      </c>
      <c r="OJ944">
        <f t="shared" si="747"/>
        <v>0</v>
      </c>
      <c r="OO944">
        <v>942</v>
      </c>
      <c r="OP944">
        <v>3340</v>
      </c>
      <c r="OQ944">
        <f t="shared" si="759"/>
        <v>1.2486955097563055</v>
      </c>
      <c r="OR944">
        <f t="shared" si="760"/>
        <v>2982.2516959179311</v>
      </c>
      <c r="OS944">
        <f t="shared" si="748"/>
        <v>127983.84907359643</v>
      </c>
      <c r="PB944">
        <f t="shared" si="749"/>
        <v>0</v>
      </c>
      <c r="PK944">
        <f t="shared" si="750"/>
        <v>0</v>
      </c>
      <c r="QC944">
        <f t="shared" si="751"/>
        <v>0</v>
      </c>
      <c r="QL944">
        <f t="shared" si="752"/>
        <v>0</v>
      </c>
    </row>
    <row r="945" spans="315:454" x14ac:dyDescent="0.25">
      <c r="LC945">
        <v>943</v>
      </c>
      <c r="LD945">
        <v>312</v>
      </c>
      <c r="LE945">
        <f t="shared" si="755"/>
        <v>1.0094682485588684</v>
      </c>
      <c r="LF945">
        <f t="shared" si="756"/>
        <v>113.5392446358472</v>
      </c>
      <c r="LG945">
        <f t="shared" si="738"/>
        <v>39386.67141971011</v>
      </c>
      <c r="LP945">
        <f t="shared" si="739"/>
        <v>0</v>
      </c>
      <c r="LY945">
        <f t="shared" si="740"/>
        <v>0</v>
      </c>
      <c r="MH945">
        <f t="shared" si="741"/>
        <v>0</v>
      </c>
      <c r="MQ945">
        <f t="shared" si="742"/>
        <v>0</v>
      </c>
      <c r="MZ945">
        <f t="shared" si="743"/>
        <v>0</v>
      </c>
      <c r="NI945">
        <f t="shared" si="744"/>
        <v>0</v>
      </c>
      <c r="NR945">
        <f t="shared" si="745"/>
        <v>0</v>
      </c>
      <c r="OA945">
        <f t="shared" si="746"/>
        <v>0</v>
      </c>
      <c r="OJ945">
        <f t="shared" si="747"/>
        <v>0</v>
      </c>
      <c r="OO945">
        <v>943</v>
      </c>
      <c r="OP945">
        <v>3410</v>
      </c>
      <c r="OQ945">
        <f t="shared" si="759"/>
        <v>1.2500210888537113</v>
      </c>
      <c r="OR945">
        <f t="shared" si="760"/>
        <v>2998.147481552282</v>
      </c>
      <c r="OS945">
        <f t="shared" si="748"/>
        <v>169622.4969517279</v>
      </c>
      <c r="PB945">
        <f t="shared" si="749"/>
        <v>0</v>
      </c>
      <c r="PK945">
        <f t="shared" si="750"/>
        <v>0</v>
      </c>
      <c r="QC945">
        <f t="shared" si="751"/>
        <v>0</v>
      </c>
      <c r="QL945">
        <f t="shared" si="752"/>
        <v>0</v>
      </c>
    </row>
    <row r="946" spans="315:454" x14ac:dyDescent="0.25">
      <c r="LC946">
        <v>944</v>
      </c>
      <c r="LD946">
        <v>325</v>
      </c>
      <c r="LE946">
        <f t="shared" si="755"/>
        <v>1.0105387345064387</v>
      </c>
      <c r="LF946">
        <f t="shared" si="756"/>
        <v>126.37606077187772</v>
      </c>
      <c r="LG946">
        <f t="shared" si="738"/>
        <v>39451.469234496813</v>
      </c>
      <c r="LP946">
        <f t="shared" si="739"/>
        <v>0</v>
      </c>
      <c r="LY946">
        <f t="shared" si="740"/>
        <v>0</v>
      </c>
      <c r="MH946">
        <f t="shared" si="741"/>
        <v>0</v>
      </c>
      <c r="MQ946">
        <f t="shared" si="742"/>
        <v>0</v>
      </c>
      <c r="MZ946">
        <f t="shared" si="743"/>
        <v>0</v>
      </c>
      <c r="NI946">
        <f t="shared" si="744"/>
        <v>0</v>
      </c>
      <c r="NR946">
        <f t="shared" si="745"/>
        <v>0</v>
      </c>
      <c r="OA946">
        <f t="shared" si="746"/>
        <v>0</v>
      </c>
      <c r="OJ946">
        <f t="shared" si="747"/>
        <v>0</v>
      </c>
      <c r="OO946">
        <v>944</v>
      </c>
      <c r="OP946">
        <v>3470</v>
      </c>
      <c r="OQ946">
        <f t="shared" si="759"/>
        <v>1.2513466679511172</v>
      </c>
      <c r="OR946">
        <f t="shared" si="760"/>
        <v>3014.0432671866333</v>
      </c>
      <c r="OS946">
        <f t="shared" si="748"/>
        <v>207896.54219783985</v>
      </c>
      <c r="PB946">
        <f t="shared" si="749"/>
        <v>0</v>
      </c>
      <c r="PK946">
        <f t="shared" si="750"/>
        <v>0</v>
      </c>
      <c r="QC946">
        <f t="shared" si="751"/>
        <v>0</v>
      </c>
      <c r="QL946">
        <f t="shared" si="752"/>
        <v>0</v>
      </c>
    </row>
    <row r="947" spans="315:454" x14ac:dyDescent="0.25">
      <c r="LC947">
        <v>945</v>
      </c>
      <c r="LD947">
        <v>305</v>
      </c>
      <c r="LE947">
        <f t="shared" si="755"/>
        <v>1.0116092204540093</v>
      </c>
      <c r="LF947">
        <f t="shared" si="756"/>
        <v>139.21287690790822</v>
      </c>
      <c r="LG947">
        <f t="shared" si="738"/>
        <v>27485.37018315239</v>
      </c>
      <c r="LP947">
        <f t="shared" si="739"/>
        <v>0</v>
      </c>
      <c r="LY947">
        <f t="shared" si="740"/>
        <v>0</v>
      </c>
      <c r="MH947">
        <f t="shared" si="741"/>
        <v>0</v>
      </c>
      <c r="MQ947">
        <f t="shared" si="742"/>
        <v>0</v>
      </c>
      <c r="MZ947">
        <f t="shared" si="743"/>
        <v>0</v>
      </c>
      <c r="NI947">
        <f t="shared" si="744"/>
        <v>0</v>
      </c>
      <c r="NR947">
        <f t="shared" si="745"/>
        <v>0</v>
      </c>
      <c r="OA947">
        <f t="shared" si="746"/>
        <v>0</v>
      </c>
      <c r="OJ947">
        <f t="shared" si="747"/>
        <v>0</v>
      </c>
      <c r="OO947">
        <v>945</v>
      </c>
      <c r="OP947">
        <v>3510</v>
      </c>
      <c r="OQ947">
        <f t="shared" si="759"/>
        <v>1.252672247048523</v>
      </c>
      <c r="OR947">
        <f t="shared" si="760"/>
        <v>3029.9390528209847</v>
      </c>
      <c r="OS947">
        <f t="shared" si="748"/>
        <v>230458.51300641336</v>
      </c>
      <c r="PB947">
        <f t="shared" si="749"/>
        <v>0</v>
      </c>
      <c r="PK947">
        <f t="shared" si="750"/>
        <v>0</v>
      </c>
      <c r="QC947">
        <f t="shared" si="751"/>
        <v>0</v>
      </c>
      <c r="QL947">
        <f t="shared" si="752"/>
        <v>0</v>
      </c>
    </row>
    <row r="948" spans="315:454" x14ac:dyDescent="0.25">
      <c r="LC948">
        <v>946</v>
      </c>
      <c r="LD948">
        <v>272</v>
      </c>
      <c r="LE948">
        <f t="shared" si="755"/>
        <v>1.0126797064015796</v>
      </c>
      <c r="LF948">
        <f t="shared" si="756"/>
        <v>152.04969304393876</v>
      </c>
      <c r="LG948">
        <f t="shared" si="738"/>
        <v>14388.076138853314</v>
      </c>
      <c r="LP948">
        <f t="shared" si="739"/>
        <v>0</v>
      </c>
      <c r="LY948">
        <f t="shared" si="740"/>
        <v>0</v>
      </c>
      <c r="MH948">
        <f t="shared" si="741"/>
        <v>0</v>
      </c>
      <c r="MQ948">
        <f t="shared" si="742"/>
        <v>0</v>
      </c>
      <c r="MZ948">
        <f t="shared" si="743"/>
        <v>0</v>
      </c>
      <c r="NI948">
        <f t="shared" si="744"/>
        <v>0</v>
      </c>
      <c r="NR948">
        <f t="shared" si="745"/>
        <v>0</v>
      </c>
      <c r="OA948">
        <f t="shared" si="746"/>
        <v>0</v>
      </c>
      <c r="OJ948">
        <f t="shared" si="747"/>
        <v>0</v>
      </c>
      <c r="OO948">
        <v>946</v>
      </c>
      <c r="OP948">
        <v>3540</v>
      </c>
      <c r="OQ948">
        <f t="shared" si="759"/>
        <v>1.253997826145929</v>
      </c>
      <c r="OR948">
        <f t="shared" si="760"/>
        <v>3045.834838455336</v>
      </c>
      <c r="OS948">
        <f t="shared" si="748"/>
        <v>244199.20688446384</v>
      </c>
      <c r="PB948">
        <f t="shared" si="749"/>
        <v>0</v>
      </c>
      <c r="PK948">
        <f t="shared" si="750"/>
        <v>0</v>
      </c>
      <c r="QC948">
        <f t="shared" si="751"/>
        <v>0</v>
      </c>
      <c r="QL948">
        <f t="shared" si="752"/>
        <v>0</v>
      </c>
    </row>
    <row r="949" spans="315:454" x14ac:dyDescent="0.25">
      <c r="LC949">
        <v>947</v>
      </c>
      <c r="LD949">
        <v>412</v>
      </c>
      <c r="LE949">
        <f t="shared" si="755"/>
        <v>1.0137501923491499</v>
      </c>
      <c r="LF949">
        <f t="shared" si="756"/>
        <v>164.88650917996929</v>
      </c>
      <c r="LG949">
        <f t="shared" si="738"/>
        <v>61065.077345261401</v>
      </c>
      <c r="LP949">
        <f t="shared" si="739"/>
        <v>0</v>
      </c>
      <c r="LY949">
        <f t="shared" si="740"/>
        <v>0</v>
      </c>
      <c r="MH949">
        <f t="shared" si="741"/>
        <v>0</v>
      </c>
      <c r="MQ949">
        <f t="shared" si="742"/>
        <v>0</v>
      </c>
      <c r="MZ949">
        <f t="shared" si="743"/>
        <v>0</v>
      </c>
      <c r="NI949">
        <f t="shared" si="744"/>
        <v>0</v>
      </c>
      <c r="NR949">
        <f t="shared" si="745"/>
        <v>0</v>
      </c>
      <c r="OA949">
        <f t="shared" si="746"/>
        <v>0</v>
      </c>
      <c r="OJ949">
        <f t="shared" si="747"/>
        <v>0</v>
      </c>
      <c r="OO949">
        <v>947</v>
      </c>
      <c r="OP949">
        <v>3570</v>
      </c>
      <c r="OQ949">
        <f t="shared" si="759"/>
        <v>1.2553234052433349</v>
      </c>
      <c r="OR949">
        <f t="shared" si="760"/>
        <v>3061.7306240896869</v>
      </c>
      <c r="OS949">
        <f t="shared" si="748"/>
        <v>258337.75848825916</v>
      </c>
      <c r="PB949">
        <f t="shared" si="749"/>
        <v>0</v>
      </c>
      <c r="PK949">
        <f t="shared" si="750"/>
        <v>0</v>
      </c>
      <c r="QC949">
        <f t="shared" si="751"/>
        <v>0</v>
      </c>
      <c r="QL949">
        <f t="shared" si="752"/>
        <v>0</v>
      </c>
    </row>
    <row r="950" spans="315:454" x14ac:dyDescent="0.25">
      <c r="LC950">
        <v>948</v>
      </c>
      <c r="LD950">
        <v>282</v>
      </c>
      <c r="LE950">
        <f t="shared" si="755"/>
        <v>1.0148206782967204</v>
      </c>
      <c r="LF950">
        <f t="shared" si="756"/>
        <v>177.7233253159998</v>
      </c>
      <c r="LG950">
        <f t="shared" si="738"/>
        <v>10873.624883152808</v>
      </c>
      <c r="LP950">
        <f t="shared" si="739"/>
        <v>0</v>
      </c>
      <c r="LY950">
        <f t="shared" si="740"/>
        <v>0</v>
      </c>
      <c r="MH950">
        <f t="shared" si="741"/>
        <v>0</v>
      </c>
      <c r="MQ950">
        <f t="shared" si="742"/>
        <v>0</v>
      </c>
      <c r="MZ950">
        <f t="shared" si="743"/>
        <v>0</v>
      </c>
      <c r="NI950">
        <f t="shared" si="744"/>
        <v>0</v>
      </c>
      <c r="NR950">
        <f t="shared" si="745"/>
        <v>0</v>
      </c>
      <c r="OA950">
        <f t="shared" si="746"/>
        <v>0</v>
      </c>
      <c r="OJ950">
        <f t="shared" si="747"/>
        <v>0</v>
      </c>
      <c r="OO950">
        <v>948</v>
      </c>
      <c r="OP950">
        <v>3570</v>
      </c>
      <c r="OQ950">
        <f t="shared" si="759"/>
        <v>1.2566489843407407</v>
      </c>
      <c r="OR950">
        <f t="shared" si="760"/>
        <v>3077.6264097240382</v>
      </c>
      <c r="OS950">
        <f t="shared" si="748"/>
        <v>242431.75240124066</v>
      </c>
      <c r="PB950">
        <f t="shared" si="749"/>
        <v>0</v>
      </c>
      <c r="PK950">
        <f t="shared" si="750"/>
        <v>0</v>
      </c>
      <c r="QC950">
        <f t="shared" si="751"/>
        <v>0</v>
      </c>
      <c r="QL950">
        <f t="shared" si="752"/>
        <v>0</v>
      </c>
    </row>
    <row r="951" spans="315:454" x14ac:dyDescent="0.25">
      <c r="LC951">
        <v>949</v>
      </c>
      <c r="LD951">
        <v>555</v>
      </c>
      <c r="LE951">
        <f t="shared" si="755"/>
        <v>1.0158911642442907</v>
      </c>
      <c r="LF951">
        <f t="shared" si="756"/>
        <v>190.56014145203034</v>
      </c>
      <c r="LG951">
        <f t="shared" si="738"/>
        <v>132816.41049846413</v>
      </c>
      <c r="LP951">
        <f t="shared" si="739"/>
        <v>0</v>
      </c>
      <c r="LY951">
        <f t="shared" si="740"/>
        <v>0</v>
      </c>
      <c r="MH951">
        <f t="shared" si="741"/>
        <v>0</v>
      </c>
      <c r="MQ951">
        <f t="shared" si="742"/>
        <v>0</v>
      </c>
      <c r="MZ951">
        <f t="shared" si="743"/>
        <v>0</v>
      </c>
      <c r="NI951">
        <f t="shared" si="744"/>
        <v>0</v>
      </c>
      <c r="NR951">
        <f t="shared" si="745"/>
        <v>0</v>
      </c>
      <c r="OA951">
        <f t="shared" si="746"/>
        <v>0</v>
      </c>
      <c r="OJ951">
        <f t="shared" si="747"/>
        <v>0</v>
      </c>
      <c r="OO951">
        <v>949</v>
      </c>
      <c r="OP951">
        <v>3640</v>
      </c>
      <c r="OQ951">
        <f t="shared" si="759"/>
        <v>1.2579745634381465</v>
      </c>
      <c r="OR951">
        <f t="shared" si="760"/>
        <v>3093.5221953583896</v>
      </c>
      <c r="OS951">
        <f t="shared" si="748"/>
        <v>298637.9909659141</v>
      </c>
      <c r="PB951">
        <f t="shared" si="749"/>
        <v>0</v>
      </c>
      <c r="PK951">
        <f t="shared" si="750"/>
        <v>0</v>
      </c>
      <c r="QC951">
        <f t="shared" si="751"/>
        <v>0</v>
      </c>
      <c r="QL951">
        <f t="shared" si="752"/>
        <v>0</v>
      </c>
    </row>
    <row r="952" spans="315:454" x14ac:dyDescent="0.25">
      <c r="LC952">
        <v>950</v>
      </c>
      <c r="LD952">
        <v>318</v>
      </c>
      <c r="LE952">
        <f t="shared" si="755"/>
        <v>1.016961650191861</v>
      </c>
      <c r="LF952">
        <f t="shared" si="756"/>
        <v>203.39695758806084</v>
      </c>
      <c r="LG952">
        <f t="shared" si="738"/>
        <v>13133.857330072726</v>
      </c>
      <c r="LP952">
        <f t="shared" si="739"/>
        <v>0</v>
      </c>
      <c r="LY952">
        <f t="shared" si="740"/>
        <v>0</v>
      </c>
      <c r="MH952">
        <f t="shared" si="741"/>
        <v>0</v>
      </c>
      <c r="MQ952">
        <f t="shared" si="742"/>
        <v>0</v>
      </c>
      <c r="MZ952">
        <f t="shared" si="743"/>
        <v>0</v>
      </c>
      <c r="NI952">
        <f t="shared" si="744"/>
        <v>0</v>
      </c>
      <c r="NR952">
        <f t="shared" si="745"/>
        <v>0</v>
      </c>
      <c r="OA952">
        <f t="shared" si="746"/>
        <v>0</v>
      </c>
      <c r="OJ952">
        <f t="shared" si="747"/>
        <v>0</v>
      </c>
      <c r="OO952">
        <v>950</v>
      </c>
      <c r="OP952">
        <v>3670</v>
      </c>
      <c r="OQ952">
        <f t="shared" si="759"/>
        <v>1.2593001425355523</v>
      </c>
      <c r="OR952">
        <f t="shared" si="760"/>
        <v>3109.4179809927409</v>
      </c>
      <c r="OS952">
        <f t="shared" si="748"/>
        <v>314252.20003425499</v>
      </c>
      <c r="PB952">
        <f t="shared" si="749"/>
        <v>0</v>
      </c>
      <c r="PK952">
        <f t="shared" si="750"/>
        <v>0</v>
      </c>
      <c r="QC952">
        <f t="shared" si="751"/>
        <v>0</v>
      </c>
      <c r="QL952">
        <f t="shared" si="752"/>
        <v>0</v>
      </c>
    </row>
    <row r="953" spans="315:454" x14ac:dyDescent="0.25">
      <c r="LC953">
        <v>951</v>
      </c>
      <c r="LD953">
        <v>385</v>
      </c>
      <c r="LE953">
        <f t="shared" si="755"/>
        <v>1.0180321361394316</v>
      </c>
      <c r="LF953">
        <f t="shared" si="756"/>
        <v>216.23377372409138</v>
      </c>
      <c r="LG953">
        <f t="shared" si="738"/>
        <v>28482.039131411191</v>
      </c>
      <c r="LP953">
        <f t="shared" si="739"/>
        <v>0</v>
      </c>
      <c r="LY953">
        <f t="shared" si="740"/>
        <v>0</v>
      </c>
      <c r="MH953">
        <f t="shared" si="741"/>
        <v>0</v>
      </c>
      <c r="MQ953">
        <f t="shared" si="742"/>
        <v>0</v>
      </c>
      <c r="MZ953">
        <f t="shared" si="743"/>
        <v>0</v>
      </c>
      <c r="NI953">
        <f t="shared" si="744"/>
        <v>0</v>
      </c>
      <c r="NR953">
        <f t="shared" si="745"/>
        <v>0</v>
      </c>
      <c r="OA953">
        <f t="shared" si="746"/>
        <v>0</v>
      </c>
      <c r="OJ953">
        <f t="shared" si="747"/>
        <v>0</v>
      </c>
      <c r="OO953">
        <v>951</v>
      </c>
      <c r="OP953">
        <v>3710</v>
      </c>
      <c r="OQ953">
        <f t="shared" si="759"/>
        <v>1.2606257216329582</v>
      </c>
      <c r="OR953">
        <f t="shared" si="760"/>
        <v>3125.3137666270923</v>
      </c>
      <c r="OS953">
        <f t="shared" si="748"/>
        <v>341857.99149579834</v>
      </c>
      <c r="PB953">
        <f t="shared" si="749"/>
        <v>0</v>
      </c>
      <c r="PK953">
        <f t="shared" si="750"/>
        <v>0</v>
      </c>
      <c r="QC953">
        <f t="shared" si="751"/>
        <v>0</v>
      </c>
      <c r="QL953">
        <f t="shared" si="752"/>
        <v>0</v>
      </c>
    </row>
    <row r="954" spans="315:454" x14ac:dyDescent="0.25">
      <c r="LC954">
        <v>952</v>
      </c>
      <c r="LD954">
        <v>318</v>
      </c>
      <c r="LE954">
        <f t="shared" si="755"/>
        <v>1.0191026220870019</v>
      </c>
      <c r="LF954">
        <f t="shared" si="756"/>
        <v>229.07058986012188</v>
      </c>
      <c r="LG954">
        <f t="shared" si="738"/>
        <v>7908.4399878266568</v>
      </c>
      <c r="LP954">
        <f t="shared" si="739"/>
        <v>0</v>
      </c>
      <c r="LY954">
        <f t="shared" si="740"/>
        <v>0</v>
      </c>
      <c r="MH954">
        <f t="shared" si="741"/>
        <v>0</v>
      </c>
      <c r="MQ954">
        <f t="shared" si="742"/>
        <v>0</v>
      </c>
      <c r="MZ954">
        <f t="shared" si="743"/>
        <v>0</v>
      </c>
      <c r="NI954">
        <f t="shared" si="744"/>
        <v>0</v>
      </c>
      <c r="NR954">
        <f t="shared" si="745"/>
        <v>0</v>
      </c>
      <c r="OA954">
        <f t="shared" si="746"/>
        <v>0</v>
      </c>
      <c r="OJ954">
        <f t="shared" si="747"/>
        <v>0</v>
      </c>
      <c r="OO954">
        <v>952</v>
      </c>
      <c r="OP954">
        <v>3710</v>
      </c>
      <c r="OQ954">
        <f t="shared" si="759"/>
        <v>1.261951300730364</v>
      </c>
      <c r="OR954">
        <f t="shared" si="760"/>
        <v>3141.2095522614432</v>
      </c>
      <c r="OS954">
        <f t="shared" si="748"/>
        <v>323522.57343862799</v>
      </c>
      <c r="PB954">
        <f t="shared" si="749"/>
        <v>0</v>
      </c>
      <c r="PK954">
        <f t="shared" si="750"/>
        <v>0</v>
      </c>
      <c r="QC954">
        <f t="shared" si="751"/>
        <v>0</v>
      </c>
      <c r="QL954">
        <f t="shared" si="752"/>
        <v>0</v>
      </c>
    </row>
    <row r="955" spans="315:454" x14ac:dyDescent="0.25">
      <c r="LC955">
        <v>953</v>
      </c>
      <c r="LD955">
        <v>318</v>
      </c>
      <c r="LE955">
        <f t="shared" si="755"/>
        <v>1.0201731080345722</v>
      </c>
      <c r="LF955">
        <f t="shared" si="756"/>
        <v>241.90740599615242</v>
      </c>
      <c r="LG955">
        <f t="shared" si="738"/>
        <v>5790.0828622343806</v>
      </c>
      <c r="LP955">
        <f t="shared" si="739"/>
        <v>0</v>
      </c>
      <c r="LY955">
        <f t="shared" si="740"/>
        <v>0</v>
      </c>
      <c r="MH955">
        <f t="shared" si="741"/>
        <v>0</v>
      </c>
      <c r="MQ955">
        <f t="shared" si="742"/>
        <v>0</v>
      </c>
      <c r="MZ955">
        <f t="shared" si="743"/>
        <v>0</v>
      </c>
      <c r="NI955">
        <f t="shared" si="744"/>
        <v>0</v>
      </c>
      <c r="NR955">
        <f t="shared" si="745"/>
        <v>0</v>
      </c>
      <c r="OA955">
        <f t="shared" si="746"/>
        <v>0</v>
      </c>
      <c r="OJ955">
        <f t="shared" si="747"/>
        <v>0</v>
      </c>
      <c r="OO955">
        <v>953</v>
      </c>
      <c r="OP955">
        <v>3710</v>
      </c>
      <c r="OQ955">
        <f t="shared" si="759"/>
        <v>1.2632768798277698</v>
      </c>
      <c r="OR955">
        <f t="shared" si="760"/>
        <v>3157.1053378957945</v>
      </c>
      <c r="OS955">
        <f t="shared" si="748"/>
        <v>305692.50738332357</v>
      </c>
      <c r="PB955">
        <f t="shared" si="749"/>
        <v>0</v>
      </c>
      <c r="PK955">
        <f t="shared" si="750"/>
        <v>0</v>
      </c>
      <c r="QC955">
        <f t="shared" si="751"/>
        <v>0</v>
      </c>
      <c r="QL955">
        <f t="shared" si="752"/>
        <v>0</v>
      </c>
    </row>
    <row r="956" spans="315:454" x14ac:dyDescent="0.25">
      <c r="LC956">
        <v>954</v>
      </c>
      <c r="LD956">
        <v>425</v>
      </c>
      <c r="LE956">
        <f t="shared" si="755"/>
        <v>1.0212435939821427</v>
      </c>
      <c r="LF956">
        <f t="shared" si="756"/>
        <v>254.74422213218293</v>
      </c>
      <c r="LG956">
        <f t="shared" si="738"/>
        <v>28987.029897375469</v>
      </c>
      <c r="LP956">
        <f t="shared" si="739"/>
        <v>0</v>
      </c>
      <c r="LY956">
        <f t="shared" si="740"/>
        <v>0</v>
      </c>
      <c r="MH956">
        <f t="shared" si="741"/>
        <v>0</v>
      </c>
      <c r="MQ956">
        <f t="shared" si="742"/>
        <v>0</v>
      </c>
      <c r="MZ956">
        <f t="shared" si="743"/>
        <v>0</v>
      </c>
      <c r="NI956">
        <f t="shared" si="744"/>
        <v>0</v>
      </c>
      <c r="NR956">
        <f t="shared" si="745"/>
        <v>0</v>
      </c>
      <c r="OA956">
        <f t="shared" si="746"/>
        <v>0</v>
      </c>
      <c r="OJ956">
        <f t="shared" si="747"/>
        <v>0</v>
      </c>
      <c r="OO956">
        <v>954</v>
      </c>
      <c r="OP956">
        <v>3710</v>
      </c>
      <c r="OQ956">
        <f t="shared" si="759"/>
        <v>1.2646024589251756</v>
      </c>
      <c r="OR956">
        <f t="shared" si="760"/>
        <v>3173.0011235301458</v>
      </c>
      <c r="OS956">
        <f t="shared" si="748"/>
        <v>288367.7933298857</v>
      </c>
      <c r="PB956">
        <f t="shared" si="749"/>
        <v>0</v>
      </c>
      <c r="PK956">
        <f t="shared" si="750"/>
        <v>0</v>
      </c>
      <c r="QC956">
        <f t="shared" si="751"/>
        <v>0</v>
      </c>
      <c r="QL956">
        <f t="shared" si="752"/>
        <v>0</v>
      </c>
    </row>
    <row r="957" spans="315:454" x14ac:dyDescent="0.25">
      <c r="LC957">
        <v>955</v>
      </c>
      <c r="LD957">
        <v>429</v>
      </c>
      <c r="LE957">
        <f t="shared" si="755"/>
        <v>1.022314079929713</v>
      </c>
      <c r="LF957">
        <f t="shared" si="756"/>
        <v>267.58103826821349</v>
      </c>
      <c r="LG957">
        <f t="shared" si="738"/>
        <v>26056.081206567957</v>
      </c>
      <c r="LP957">
        <f t="shared" si="739"/>
        <v>0</v>
      </c>
      <c r="LY957">
        <f t="shared" si="740"/>
        <v>0</v>
      </c>
      <c r="MH957">
        <f t="shared" si="741"/>
        <v>0</v>
      </c>
      <c r="MQ957">
        <f t="shared" si="742"/>
        <v>0</v>
      </c>
      <c r="MZ957">
        <f t="shared" si="743"/>
        <v>0</v>
      </c>
      <c r="NI957">
        <f t="shared" si="744"/>
        <v>0</v>
      </c>
      <c r="NR957">
        <f t="shared" si="745"/>
        <v>0</v>
      </c>
      <c r="OA957">
        <f t="shared" si="746"/>
        <v>0</v>
      </c>
      <c r="OJ957">
        <f t="shared" si="747"/>
        <v>0</v>
      </c>
      <c r="OO957">
        <v>955</v>
      </c>
      <c r="OP957">
        <v>3740</v>
      </c>
      <c r="OQ957">
        <f t="shared" si="759"/>
        <v>1.2659280380225815</v>
      </c>
      <c r="OR957">
        <f t="shared" si="760"/>
        <v>3188.8969091644972</v>
      </c>
      <c r="OS957">
        <f t="shared" si="748"/>
        <v>303714.61672844447</v>
      </c>
      <c r="PB957">
        <f t="shared" si="749"/>
        <v>0</v>
      </c>
      <c r="PK957">
        <f t="shared" si="750"/>
        <v>0</v>
      </c>
      <c r="QC957">
        <f t="shared" si="751"/>
        <v>0</v>
      </c>
      <c r="QL957">
        <f t="shared" si="752"/>
        <v>0</v>
      </c>
    </row>
    <row r="958" spans="315:454" x14ac:dyDescent="0.25">
      <c r="LC958">
        <v>956</v>
      </c>
      <c r="LD958">
        <v>375</v>
      </c>
      <c r="LE958">
        <f t="shared" si="755"/>
        <v>1.0233845658772833</v>
      </c>
      <c r="LF958">
        <f t="shared" si="756"/>
        <v>280.417854404244</v>
      </c>
      <c r="LG958">
        <f t="shared" si="738"/>
        <v>8945.7822654967858</v>
      </c>
      <c r="LP958">
        <f t="shared" si="739"/>
        <v>0</v>
      </c>
      <c r="LY958">
        <f t="shared" si="740"/>
        <v>0</v>
      </c>
      <c r="MH958">
        <f t="shared" si="741"/>
        <v>0</v>
      </c>
      <c r="MQ958">
        <f t="shared" si="742"/>
        <v>0</v>
      </c>
      <c r="MZ958">
        <f t="shared" si="743"/>
        <v>0</v>
      </c>
      <c r="NI958">
        <f t="shared" si="744"/>
        <v>0</v>
      </c>
      <c r="NR958">
        <f t="shared" si="745"/>
        <v>0</v>
      </c>
      <c r="OA958">
        <f t="shared" si="746"/>
        <v>0</v>
      </c>
      <c r="OJ958">
        <f t="shared" si="747"/>
        <v>0</v>
      </c>
      <c r="OO958">
        <v>956</v>
      </c>
      <c r="OP958">
        <v>3810</v>
      </c>
      <c r="OQ958">
        <f t="shared" si="759"/>
        <v>1.2672536171199873</v>
      </c>
      <c r="OR958">
        <f t="shared" si="760"/>
        <v>3204.7926947988481</v>
      </c>
      <c r="OS958">
        <f t="shared" si="748"/>
        <v>366275.88226884027</v>
      </c>
      <c r="PB958">
        <f t="shared" si="749"/>
        <v>0</v>
      </c>
      <c r="PK958">
        <f t="shared" si="750"/>
        <v>0</v>
      </c>
      <c r="QC958">
        <f t="shared" si="751"/>
        <v>0</v>
      </c>
      <c r="QL958">
        <f t="shared" si="752"/>
        <v>0</v>
      </c>
    </row>
    <row r="959" spans="315:454" x14ac:dyDescent="0.25">
      <c r="LC959">
        <v>957</v>
      </c>
      <c r="LD959">
        <v>375</v>
      </c>
      <c r="LE959">
        <f t="shared" si="755"/>
        <v>1.0244550518248539</v>
      </c>
      <c r="LF959">
        <f t="shared" si="756"/>
        <v>293.2546705402745</v>
      </c>
      <c r="LG959">
        <f t="shared" si="738"/>
        <v>6682.2988884790648</v>
      </c>
      <c r="LP959">
        <f t="shared" si="739"/>
        <v>0</v>
      </c>
      <c r="LY959">
        <f t="shared" si="740"/>
        <v>0</v>
      </c>
      <c r="MH959">
        <f t="shared" si="741"/>
        <v>0</v>
      </c>
      <c r="MQ959">
        <f t="shared" si="742"/>
        <v>0</v>
      </c>
      <c r="MZ959">
        <f t="shared" si="743"/>
        <v>0</v>
      </c>
      <c r="NI959">
        <f t="shared" si="744"/>
        <v>0</v>
      </c>
      <c r="NR959">
        <f t="shared" si="745"/>
        <v>0</v>
      </c>
      <c r="OA959">
        <f t="shared" si="746"/>
        <v>0</v>
      </c>
      <c r="OJ959">
        <f t="shared" si="747"/>
        <v>0</v>
      </c>
      <c r="OO959">
        <v>957</v>
      </c>
      <c r="OP959">
        <v>3840</v>
      </c>
      <c r="OQ959">
        <f t="shared" si="759"/>
        <v>1.2685791962173931</v>
      </c>
      <c r="OR959">
        <f t="shared" si="760"/>
        <v>3220.6884804331994</v>
      </c>
      <c r="OS959">
        <f t="shared" si="748"/>
        <v>383546.75826813962</v>
      </c>
      <c r="PB959">
        <f t="shared" si="749"/>
        <v>0</v>
      </c>
      <c r="PK959">
        <f t="shared" si="750"/>
        <v>0</v>
      </c>
      <c r="QC959">
        <f t="shared" si="751"/>
        <v>0</v>
      </c>
      <c r="QL959">
        <f t="shared" si="752"/>
        <v>0</v>
      </c>
    </row>
    <row r="960" spans="315:454" x14ac:dyDescent="0.25">
      <c r="LC960">
        <v>958</v>
      </c>
      <c r="LD960">
        <v>445</v>
      </c>
      <c r="LE960">
        <f t="shared" si="755"/>
        <v>1.0255255377724242</v>
      </c>
      <c r="LF960">
        <f t="shared" si="756"/>
        <v>306.09148667630501</v>
      </c>
      <c r="LG960">
        <f t="shared" si="738"/>
        <v>19295.575073799148</v>
      </c>
      <c r="LP960">
        <f t="shared" si="739"/>
        <v>0</v>
      </c>
      <c r="LY960">
        <f t="shared" si="740"/>
        <v>0</v>
      </c>
      <c r="MH960">
        <f t="shared" si="741"/>
        <v>0</v>
      </c>
      <c r="MQ960">
        <f t="shared" si="742"/>
        <v>0</v>
      </c>
      <c r="MZ960">
        <f t="shared" si="743"/>
        <v>0</v>
      </c>
      <c r="NI960">
        <f t="shared" si="744"/>
        <v>0</v>
      </c>
      <c r="NR960">
        <f t="shared" si="745"/>
        <v>0</v>
      </c>
      <c r="OA960">
        <f t="shared" si="746"/>
        <v>0</v>
      </c>
      <c r="OJ960">
        <f t="shared" si="747"/>
        <v>0</v>
      </c>
      <c r="OO960">
        <v>958</v>
      </c>
      <c r="OP960">
        <v>3910</v>
      </c>
      <c r="OQ960">
        <f t="shared" si="759"/>
        <v>1.2699047753147992</v>
      </c>
      <c r="OR960">
        <f t="shared" si="760"/>
        <v>3236.5842660675507</v>
      </c>
      <c r="OS960">
        <f t="shared" si="748"/>
        <v>453488.75070777931</v>
      </c>
      <c r="PB960">
        <f t="shared" si="749"/>
        <v>0</v>
      </c>
      <c r="PK960">
        <f t="shared" si="750"/>
        <v>0</v>
      </c>
      <c r="QC960">
        <f t="shared" si="751"/>
        <v>0</v>
      </c>
      <c r="QL960">
        <f t="shared" si="752"/>
        <v>0</v>
      </c>
    </row>
    <row r="961" spans="315:454" x14ac:dyDescent="0.25">
      <c r="LC961">
        <v>959</v>
      </c>
      <c r="LD961">
        <v>435</v>
      </c>
      <c r="LE961">
        <f t="shared" si="755"/>
        <v>1.0265960237199945</v>
      </c>
      <c r="LF961">
        <f t="shared" si="756"/>
        <v>318.92830281233557</v>
      </c>
      <c r="LG961">
        <f t="shared" si="738"/>
        <v>13472.638888024865</v>
      </c>
      <c r="LP961">
        <f t="shared" si="739"/>
        <v>0</v>
      </c>
      <c r="LY961">
        <f t="shared" si="740"/>
        <v>0</v>
      </c>
      <c r="MH961">
        <f t="shared" si="741"/>
        <v>0</v>
      </c>
      <c r="MQ961">
        <f t="shared" si="742"/>
        <v>0</v>
      </c>
      <c r="MZ961">
        <f t="shared" si="743"/>
        <v>0</v>
      </c>
      <c r="NI961">
        <f t="shared" si="744"/>
        <v>0</v>
      </c>
      <c r="NR961">
        <f t="shared" si="745"/>
        <v>0</v>
      </c>
      <c r="OA961">
        <f t="shared" si="746"/>
        <v>0</v>
      </c>
      <c r="OJ961">
        <f t="shared" si="747"/>
        <v>0</v>
      </c>
      <c r="OO961">
        <v>959</v>
      </c>
      <c r="OP961">
        <v>3970</v>
      </c>
      <c r="OQ961">
        <f t="shared" si="759"/>
        <v>1.271230354412205</v>
      </c>
      <c r="OR961">
        <f t="shared" si="760"/>
        <v>3252.4800517019021</v>
      </c>
      <c r="OS961">
        <f t="shared" si="748"/>
        <v>514834.87620570511</v>
      </c>
      <c r="PB961">
        <f t="shared" si="749"/>
        <v>0</v>
      </c>
      <c r="PK961">
        <f t="shared" si="750"/>
        <v>0</v>
      </c>
      <c r="QC961">
        <f t="shared" si="751"/>
        <v>0</v>
      </c>
      <c r="QL961">
        <f t="shared" si="752"/>
        <v>0</v>
      </c>
    </row>
    <row r="962" spans="315:454" x14ac:dyDescent="0.25">
      <c r="LC962">
        <v>960</v>
      </c>
      <c r="LD962">
        <v>455</v>
      </c>
      <c r="LE962">
        <f t="shared" si="755"/>
        <v>1.0276665096675648</v>
      </c>
      <c r="LF962">
        <f t="shared" si="756"/>
        <v>331.76511894836608</v>
      </c>
      <c r="LG962">
        <f t="shared" ref="LG962:LG1025" si="761">(LF962-LD962)^2</f>
        <v>15186.83590781036</v>
      </c>
      <c r="LP962">
        <f t="shared" ref="LP962:LP1025" si="762">(LO962-LM962)^2</f>
        <v>0</v>
      </c>
      <c r="LY962">
        <f t="shared" ref="LY962:LY1025" si="763">(LX962-LV962)^2</f>
        <v>0</v>
      </c>
      <c r="MH962">
        <f t="shared" ref="MH962:MH1025" si="764">(MG962-ME962)^2</f>
        <v>0</v>
      </c>
      <c r="MQ962">
        <f t="shared" ref="MQ962:MQ1025" si="765">(MP962-MN962)^2</f>
        <v>0</v>
      </c>
      <c r="MZ962">
        <f t="shared" ref="MZ962:MZ1025" si="766">(MY962-MW962)^2</f>
        <v>0</v>
      </c>
      <c r="NI962">
        <f t="shared" ref="NI962:NI1025" si="767">(NH962-NF962)^2</f>
        <v>0</v>
      </c>
      <c r="NR962">
        <f t="shared" ref="NR962:NR1025" si="768">(NQ962-NO962)^2</f>
        <v>0</v>
      </c>
      <c r="OA962">
        <f t="shared" ref="OA962:OA1025" si="769">(NZ962-NX962)^2</f>
        <v>0</v>
      </c>
      <c r="OJ962">
        <f t="shared" ref="OJ962:OJ1025" si="770">(OI962-OG962)^2</f>
        <v>0</v>
      </c>
      <c r="OO962">
        <v>959.7</v>
      </c>
      <c r="OP962">
        <v>4010</v>
      </c>
      <c r="OQ962">
        <f t="shared" si="759"/>
        <v>1.2721582597803891</v>
      </c>
      <c r="OR962">
        <f t="shared" si="760"/>
        <v>3263.6071016459487</v>
      </c>
      <c r="OS962">
        <f t="shared" ref="OS962:OS1025" si="771">(OR962-OP962)^2</f>
        <v>557102.3587133612</v>
      </c>
      <c r="PB962">
        <f t="shared" ref="PB962:PB1025" si="772">(PA962-OY962)^2</f>
        <v>0</v>
      </c>
      <c r="PK962">
        <f t="shared" ref="PK962:PK1025" si="773">(PJ962-PH962)^2</f>
        <v>0</v>
      </c>
      <c r="QC962">
        <f t="shared" ref="QC962:QC1025" si="774">(QB962-PZ962)^2</f>
        <v>0</v>
      </c>
      <c r="QL962">
        <f t="shared" ref="QL962:QL1025" si="775">(QK962-QI962)^2</f>
        <v>0</v>
      </c>
    </row>
    <row r="963" spans="315:454" x14ac:dyDescent="0.25">
      <c r="LC963">
        <v>961</v>
      </c>
      <c r="LD963">
        <v>462</v>
      </c>
      <c r="LE963">
        <f t="shared" ref="LE963:LE1026" si="776">LC963/LH$2</f>
        <v>1.0287369956151353</v>
      </c>
      <c r="LF963">
        <f t="shared" ref="LF963:LF1026" si="777">IF(LC963&lt;LH$2,0,(LH$6*LH$2^LI$6)*(LC963-LH$2))</f>
        <v>344.60193508439659</v>
      </c>
      <c r="LG963">
        <f t="shared" si="761"/>
        <v>13782.305645928232</v>
      </c>
      <c r="LP963">
        <f t="shared" si="762"/>
        <v>0</v>
      </c>
      <c r="LY963">
        <f t="shared" si="763"/>
        <v>0</v>
      </c>
      <c r="MH963">
        <f t="shared" si="764"/>
        <v>0</v>
      </c>
      <c r="MQ963">
        <f t="shared" si="765"/>
        <v>0</v>
      </c>
      <c r="MZ963">
        <f t="shared" si="766"/>
        <v>0</v>
      </c>
      <c r="NI963">
        <f t="shared" si="767"/>
        <v>0</v>
      </c>
      <c r="NR963">
        <f t="shared" si="768"/>
        <v>0</v>
      </c>
      <c r="OA963">
        <f t="shared" si="769"/>
        <v>0</v>
      </c>
      <c r="OJ963">
        <f t="shared" si="770"/>
        <v>0</v>
      </c>
      <c r="OS963">
        <f t="shared" si="771"/>
        <v>0</v>
      </c>
      <c r="PB963">
        <f t="shared" si="772"/>
        <v>0</v>
      </c>
      <c r="PK963">
        <f t="shared" si="773"/>
        <v>0</v>
      </c>
      <c r="QC963">
        <f t="shared" si="774"/>
        <v>0</v>
      </c>
      <c r="QL963">
        <f t="shared" si="775"/>
        <v>0</v>
      </c>
    </row>
    <row r="964" spans="315:454" x14ac:dyDescent="0.25">
      <c r="LC964">
        <v>962</v>
      </c>
      <c r="LD964">
        <v>509</v>
      </c>
      <c r="LE964">
        <f t="shared" si="776"/>
        <v>1.0298074815627056</v>
      </c>
      <c r="LF964">
        <f t="shared" si="777"/>
        <v>357.43875122042709</v>
      </c>
      <c r="LG964">
        <f t="shared" si="761"/>
        <v>22970.812131623588</v>
      </c>
      <c r="LP964">
        <f t="shared" si="762"/>
        <v>0</v>
      </c>
      <c r="LY964">
        <f t="shared" si="763"/>
        <v>0</v>
      </c>
      <c r="MH964">
        <f t="shared" si="764"/>
        <v>0</v>
      </c>
      <c r="MQ964">
        <f t="shared" si="765"/>
        <v>0</v>
      </c>
      <c r="MZ964">
        <f t="shared" si="766"/>
        <v>0</v>
      </c>
      <c r="NI964">
        <f t="shared" si="767"/>
        <v>0</v>
      </c>
      <c r="NR964">
        <f t="shared" si="768"/>
        <v>0</v>
      </c>
      <c r="OA964">
        <f t="shared" si="769"/>
        <v>0</v>
      </c>
      <c r="OJ964">
        <f t="shared" si="770"/>
        <v>0</v>
      </c>
      <c r="OS964">
        <f t="shared" si="771"/>
        <v>0</v>
      </c>
      <c r="PB964">
        <f t="shared" si="772"/>
        <v>0</v>
      </c>
      <c r="PK964">
        <f t="shared" si="773"/>
        <v>0</v>
      </c>
      <c r="QC964">
        <f t="shared" si="774"/>
        <v>0</v>
      </c>
      <c r="QL964">
        <f t="shared" si="775"/>
        <v>0</v>
      </c>
    </row>
    <row r="965" spans="315:454" x14ac:dyDescent="0.25">
      <c r="LC965">
        <v>963</v>
      </c>
      <c r="LD965">
        <v>368</v>
      </c>
      <c r="LE965">
        <f t="shared" si="776"/>
        <v>1.0308779675102759</v>
      </c>
      <c r="LF965">
        <f t="shared" si="777"/>
        <v>370.27556735645766</v>
      </c>
      <c r="LG965">
        <f t="shared" si="761"/>
        <v>5.178206793775689</v>
      </c>
      <c r="LP965">
        <f t="shared" si="762"/>
        <v>0</v>
      </c>
      <c r="LY965">
        <f t="shared" si="763"/>
        <v>0</v>
      </c>
      <c r="MH965">
        <f t="shared" si="764"/>
        <v>0</v>
      </c>
      <c r="MQ965">
        <f t="shared" si="765"/>
        <v>0</v>
      </c>
      <c r="MZ965">
        <f t="shared" si="766"/>
        <v>0</v>
      </c>
      <c r="NI965">
        <f t="shared" si="767"/>
        <v>0</v>
      </c>
      <c r="NR965">
        <f t="shared" si="768"/>
        <v>0</v>
      </c>
      <c r="OA965">
        <f t="shared" si="769"/>
        <v>0</v>
      </c>
      <c r="OJ965">
        <f t="shared" si="770"/>
        <v>0</v>
      </c>
      <c r="OS965">
        <f t="shared" si="771"/>
        <v>0</v>
      </c>
      <c r="PB965">
        <f t="shared" si="772"/>
        <v>0</v>
      </c>
      <c r="PK965">
        <f t="shared" si="773"/>
        <v>0</v>
      </c>
      <c r="QC965">
        <f t="shared" si="774"/>
        <v>0</v>
      </c>
      <c r="QL965">
        <f t="shared" si="775"/>
        <v>0</v>
      </c>
    </row>
    <row r="966" spans="315:454" x14ac:dyDescent="0.25">
      <c r="LC966">
        <v>964</v>
      </c>
      <c r="LD966">
        <v>502</v>
      </c>
      <c r="LE966">
        <f t="shared" si="776"/>
        <v>1.0319484534578465</v>
      </c>
      <c r="LF966">
        <f t="shared" si="777"/>
        <v>383.11238349248816</v>
      </c>
      <c r="LG966">
        <f t="shared" si="761"/>
        <v>14134.265358837201</v>
      </c>
      <c r="LP966">
        <f t="shared" si="762"/>
        <v>0</v>
      </c>
      <c r="LY966">
        <f t="shared" si="763"/>
        <v>0</v>
      </c>
      <c r="MH966">
        <f t="shared" si="764"/>
        <v>0</v>
      </c>
      <c r="MQ966">
        <f t="shared" si="765"/>
        <v>0</v>
      </c>
      <c r="MZ966">
        <f t="shared" si="766"/>
        <v>0</v>
      </c>
      <c r="NI966">
        <f t="shared" si="767"/>
        <v>0</v>
      </c>
      <c r="NR966">
        <f t="shared" si="768"/>
        <v>0</v>
      </c>
      <c r="OA966">
        <f t="shared" si="769"/>
        <v>0</v>
      </c>
      <c r="OJ966">
        <f t="shared" si="770"/>
        <v>0</v>
      </c>
      <c r="OS966">
        <f t="shared" si="771"/>
        <v>0</v>
      </c>
      <c r="PB966">
        <f t="shared" si="772"/>
        <v>0</v>
      </c>
      <c r="PK966">
        <f t="shared" si="773"/>
        <v>0</v>
      </c>
      <c r="QC966">
        <f t="shared" si="774"/>
        <v>0</v>
      </c>
      <c r="QL966">
        <f t="shared" si="775"/>
        <v>0</v>
      </c>
    </row>
    <row r="967" spans="315:454" x14ac:dyDescent="0.25">
      <c r="LC967">
        <v>965</v>
      </c>
      <c r="LD967">
        <v>449</v>
      </c>
      <c r="LE967">
        <f t="shared" si="776"/>
        <v>1.0330189394054168</v>
      </c>
      <c r="LF967">
        <f t="shared" si="777"/>
        <v>395.94919962851867</v>
      </c>
      <c r="LG967">
        <f t="shared" si="761"/>
        <v>2814.3874200547634</v>
      </c>
      <c r="LP967">
        <f t="shared" si="762"/>
        <v>0</v>
      </c>
      <c r="LY967">
        <f t="shared" si="763"/>
        <v>0</v>
      </c>
      <c r="MH967">
        <f t="shared" si="764"/>
        <v>0</v>
      </c>
      <c r="MQ967">
        <f t="shared" si="765"/>
        <v>0</v>
      </c>
      <c r="MZ967">
        <f t="shared" si="766"/>
        <v>0</v>
      </c>
      <c r="NI967">
        <f t="shared" si="767"/>
        <v>0</v>
      </c>
      <c r="NR967">
        <f t="shared" si="768"/>
        <v>0</v>
      </c>
      <c r="OA967">
        <f t="shared" si="769"/>
        <v>0</v>
      </c>
      <c r="OJ967">
        <f t="shared" si="770"/>
        <v>0</v>
      </c>
      <c r="OS967">
        <f t="shared" si="771"/>
        <v>0</v>
      </c>
      <c r="PB967">
        <f t="shared" si="772"/>
        <v>0</v>
      </c>
      <c r="PK967">
        <f t="shared" si="773"/>
        <v>0</v>
      </c>
      <c r="QC967">
        <f t="shared" si="774"/>
        <v>0</v>
      </c>
      <c r="QL967">
        <f t="shared" si="775"/>
        <v>0</v>
      </c>
    </row>
    <row r="968" spans="315:454" x14ac:dyDescent="0.25">
      <c r="LC968">
        <v>966</v>
      </c>
      <c r="LD968">
        <v>449</v>
      </c>
      <c r="LE968">
        <f t="shared" si="776"/>
        <v>1.0340894253529871</v>
      </c>
      <c r="LF968">
        <f t="shared" si="777"/>
        <v>408.78601576454923</v>
      </c>
      <c r="LG968">
        <f t="shared" si="761"/>
        <v>1617.1645280890828</v>
      </c>
      <c r="LP968">
        <f t="shared" si="762"/>
        <v>0</v>
      </c>
      <c r="LY968">
        <f t="shared" si="763"/>
        <v>0</v>
      </c>
      <c r="MH968">
        <f t="shared" si="764"/>
        <v>0</v>
      </c>
      <c r="MQ968">
        <f t="shared" si="765"/>
        <v>0</v>
      </c>
      <c r="MZ968">
        <f t="shared" si="766"/>
        <v>0</v>
      </c>
      <c r="NI968">
        <f t="shared" si="767"/>
        <v>0</v>
      </c>
      <c r="NR968">
        <f t="shared" si="768"/>
        <v>0</v>
      </c>
      <c r="OA968">
        <f t="shared" si="769"/>
        <v>0</v>
      </c>
      <c r="OJ968">
        <f t="shared" si="770"/>
        <v>0</v>
      </c>
      <c r="OS968">
        <f t="shared" si="771"/>
        <v>0</v>
      </c>
      <c r="PB968">
        <f t="shared" si="772"/>
        <v>0</v>
      </c>
      <c r="PK968">
        <f t="shared" si="773"/>
        <v>0</v>
      </c>
      <c r="QC968">
        <f t="shared" si="774"/>
        <v>0</v>
      </c>
      <c r="QL968">
        <f t="shared" si="775"/>
        <v>0</v>
      </c>
    </row>
    <row r="969" spans="315:454" x14ac:dyDescent="0.25">
      <c r="LC969">
        <v>967</v>
      </c>
      <c r="LD969">
        <v>442</v>
      </c>
      <c r="LE969">
        <f t="shared" si="776"/>
        <v>1.0351599113005576</v>
      </c>
      <c r="LF969">
        <f t="shared" si="777"/>
        <v>421.62283190057974</v>
      </c>
      <c r="LG969">
        <f t="shared" si="761"/>
        <v>415.22897975203068</v>
      </c>
      <c r="LP969">
        <f t="shared" si="762"/>
        <v>0</v>
      </c>
      <c r="LY969">
        <f t="shared" si="763"/>
        <v>0</v>
      </c>
      <c r="MH969">
        <f t="shared" si="764"/>
        <v>0</v>
      </c>
      <c r="MQ969">
        <f t="shared" si="765"/>
        <v>0</v>
      </c>
      <c r="MZ969">
        <f t="shared" si="766"/>
        <v>0</v>
      </c>
      <c r="NI969">
        <f t="shared" si="767"/>
        <v>0</v>
      </c>
      <c r="NR969">
        <f t="shared" si="768"/>
        <v>0</v>
      </c>
      <c r="OA969">
        <f t="shared" si="769"/>
        <v>0</v>
      </c>
      <c r="OJ969">
        <f t="shared" si="770"/>
        <v>0</v>
      </c>
      <c r="OS969">
        <f t="shared" si="771"/>
        <v>0</v>
      </c>
      <c r="PB969">
        <f t="shared" si="772"/>
        <v>0</v>
      </c>
      <c r="PK969">
        <f t="shared" si="773"/>
        <v>0</v>
      </c>
      <c r="QC969">
        <f t="shared" si="774"/>
        <v>0</v>
      </c>
      <c r="QL969">
        <f t="shared" si="775"/>
        <v>0</v>
      </c>
    </row>
    <row r="970" spans="315:454" x14ac:dyDescent="0.25">
      <c r="LC970">
        <v>968</v>
      </c>
      <c r="LD970">
        <v>492</v>
      </c>
      <c r="LE970">
        <f t="shared" si="776"/>
        <v>1.0362303972481279</v>
      </c>
      <c r="LF970">
        <f t="shared" si="777"/>
        <v>434.45964803661025</v>
      </c>
      <c r="LG970">
        <f t="shared" si="761"/>
        <v>3310.892104070771</v>
      </c>
      <c r="LP970">
        <f t="shared" si="762"/>
        <v>0</v>
      </c>
      <c r="LY970">
        <f t="shared" si="763"/>
        <v>0</v>
      </c>
      <c r="MH970">
        <f t="shared" si="764"/>
        <v>0</v>
      </c>
      <c r="MQ970">
        <f t="shared" si="765"/>
        <v>0</v>
      </c>
      <c r="MZ970">
        <f t="shared" si="766"/>
        <v>0</v>
      </c>
      <c r="NI970">
        <f t="shared" si="767"/>
        <v>0</v>
      </c>
      <c r="NR970">
        <f t="shared" si="768"/>
        <v>0</v>
      </c>
      <c r="OA970">
        <f t="shared" si="769"/>
        <v>0</v>
      </c>
      <c r="OJ970">
        <f t="shared" si="770"/>
        <v>0</v>
      </c>
      <c r="OS970">
        <f t="shared" si="771"/>
        <v>0</v>
      </c>
      <c r="PB970">
        <f t="shared" si="772"/>
        <v>0</v>
      </c>
      <c r="PK970">
        <f t="shared" si="773"/>
        <v>0</v>
      </c>
      <c r="QC970">
        <f t="shared" si="774"/>
        <v>0</v>
      </c>
      <c r="QL970">
        <f t="shared" si="775"/>
        <v>0</v>
      </c>
    </row>
    <row r="971" spans="315:454" x14ac:dyDescent="0.25">
      <c r="LC971">
        <v>969</v>
      </c>
      <c r="LD971">
        <v>475</v>
      </c>
      <c r="LE971">
        <f t="shared" si="776"/>
        <v>1.0373008831956982</v>
      </c>
      <c r="LF971">
        <f t="shared" si="777"/>
        <v>447.29646417264075</v>
      </c>
      <c r="LG971">
        <f t="shared" si="761"/>
        <v>767.48589733777737</v>
      </c>
      <c r="LP971">
        <f t="shared" si="762"/>
        <v>0</v>
      </c>
      <c r="LY971">
        <f t="shared" si="763"/>
        <v>0</v>
      </c>
      <c r="MH971">
        <f t="shared" si="764"/>
        <v>0</v>
      </c>
      <c r="MQ971">
        <f t="shared" si="765"/>
        <v>0</v>
      </c>
      <c r="MZ971">
        <f t="shared" si="766"/>
        <v>0</v>
      </c>
      <c r="NI971">
        <f t="shared" si="767"/>
        <v>0</v>
      </c>
      <c r="NR971">
        <f t="shared" si="768"/>
        <v>0</v>
      </c>
      <c r="OA971">
        <f t="shared" si="769"/>
        <v>0</v>
      </c>
      <c r="OJ971">
        <f t="shared" si="770"/>
        <v>0</v>
      </c>
      <c r="OS971">
        <f t="shared" si="771"/>
        <v>0</v>
      </c>
      <c r="PB971">
        <f t="shared" si="772"/>
        <v>0</v>
      </c>
      <c r="PK971">
        <f t="shared" si="773"/>
        <v>0</v>
      </c>
      <c r="QC971">
        <f t="shared" si="774"/>
        <v>0</v>
      </c>
      <c r="QL971">
        <f t="shared" si="775"/>
        <v>0</v>
      </c>
    </row>
    <row r="972" spans="315:454" x14ac:dyDescent="0.25">
      <c r="LC972">
        <v>970</v>
      </c>
      <c r="LD972">
        <v>482</v>
      </c>
      <c r="LE972">
        <f t="shared" si="776"/>
        <v>1.0383713691432688</v>
      </c>
      <c r="LF972">
        <f t="shared" si="777"/>
        <v>460.13328030867132</v>
      </c>
      <c r="LG972">
        <f t="shared" si="761"/>
        <v>478.15343005914156</v>
      </c>
      <c r="LP972">
        <f t="shared" si="762"/>
        <v>0</v>
      </c>
      <c r="LY972">
        <f t="shared" si="763"/>
        <v>0</v>
      </c>
      <c r="MH972">
        <f t="shared" si="764"/>
        <v>0</v>
      </c>
      <c r="MQ972">
        <f t="shared" si="765"/>
        <v>0</v>
      </c>
      <c r="MZ972">
        <f t="shared" si="766"/>
        <v>0</v>
      </c>
      <c r="NI972">
        <f t="shared" si="767"/>
        <v>0</v>
      </c>
      <c r="NR972">
        <f t="shared" si="768"/>
        <v>0</v>
      </c>
      <c r="OA972">
        <f t="shared" si="769"/>
        <v>0</v>
      </c>
      <c r="OJ972">
        <f t="shared" si="770"/>
        <v>0</v>
      </c>
      <c r="OS972">
        <f t="shared" si="771"/>
        <v>0</v>
      </c>
      <c r="PB972">
        <f t="shared" si="772"/>
        <v>0</v>
      </c>
      <c r="PK972">
        <f t="shared" si="773"/>
        <v>0</v>
      </c>
      <c r="QC972">
        <f t="shared" si="774"/>
        <v>0</v>
      </c>
      <c r="QL972">
        <f t="shared" si="775"/>
        <v>0</v>
      </c>
    </row>
    <row r="973" spans="315:454" x14ac:dyDescent="0.25">
      <c r="LC973">
        <v>971</v>
      </c>
      <c r="LD973">
        <v>525</v>
      </c>
      <c r="LE973">
        <f t="shared" si="776"/>
        <v>1.0394418550908391</v>
      </c>
      <c r="LF973">
        <f t="shared" si="777"/>
        <v>472.97009644470182</v>
      </c>
      <c r="LG973">
        <f t="shared" si="761"/>
        <v>2707.1108639736299</v>
      </c>
      <c r="LP973">
        <f t="shared" si="762"/>
        <v>0</v>
      </c>
      <c r="LY973">
        <f t="shared" si="763"/>
        <v>0</v>
      </c>
      <c r="MH973">
        <f t="shared" si="764"/>
        <v>0</v>
      </c>
      <c r="MQ973">
        <f t="shared" si="765"/>
        <v>0</v>
      </c>
      <c r="MZ973">
        <f t="shared" si="766"/>
        <v>0</v>
      </c>
      <c r="NI973">
        <f t="shared" si="767"/>
        <v>0</v>
      </c>
      <c r="NR973">
        <f t="shared" si="768"/>
        <v>0</v>
      </c>
      <c r="OA973">
        <f t="shared" si="769"/>
        <v>0</v>
      </c>
      <c r="OJ973">
        <f t="shared" si="770"/>
        <v>0</v>
      </c>
      <c r="OS973">
        <f t="shared" si="771"/>
        <v>0</v>
      </c>
      <c r="PB973">
        <f t="shared" si="772"/>
        <v>0</v>
      </c>
      <c r="PK973">
        <f t="shared" si="773"/>
        <v>0</v>
      </c>
      <c r="QC973">
        <f t="shared" si="774"/>
        <v>0</v>
      </c>
      <c r="QL973">
        <f t="shared" si="775"/>
        <v>0</v>
      </c>
    </row>
    <row r="974" spans="315:454" x14ac:dyDescent="0.25">
      <c r="LC974">
        <v>972</v>
      </c>
      <c r="LD974">
        <v>606</v>
      </c>
      <c r="LE974">
        <f t="shared" si="776"/>
        <v>1.0405123410384094</v>
      </c>
      <c r="LF974">
        <f t="shared" si="777"/>
        <v>485.80691258073233</v>
      </c>
      <c r="LG974">
        <f t="shared" si="761"/>
        <v>14446.37826337572</v>
      </c>
      <c r="LP974">
        <f t="shared" si="762"/>
        <v>0</v>
      </c>
      <c r="LY974">
        <f t="shared" si="763"/>
        <v>0</v>
      </c>
      <c r="MH974">
        <f t="shared" si="764"/>
        <v>0</v>
      </c>
      <c r="MQ974">
        <f t="shared" si="765"/>
        <v>0</v>
      </c>
      <c r="MZ974">
        <f t="shared" si="766"/>
        <v>0</v>
      </c>
      <c r="NI974">
        <f t="shared" si="767"/>
        <v>0</v>
      </c>
      <c r="NR974">
        <f t="shared" si="768"/>
        <v>0</v>
      </c>
      <c r="OA974">
        <f t="shared" si="769"/>
        <v>0</v>
      </c>
      <c r="OJ974">
        <f t="shared" si="770"/>
        <v>0</v>
      </c>
      <c r="OS974">
        <f t="shared" si="771"/>
        <v>0</v>
      </c>
      <c r="PB974">
        <f t="shared" si="772"/>
        <v>0</v>
      </c>
      <c r="PK974">
        <f t="shared" si="773"/>
        <v>0</v>
      </c>
      <c r="QC974">
        <f t="shared" si="774"/>
        <v>0</v>
      </c>
      <c r="QL974">
        <f t="shared" si="775"/>
        <v>0</v>
      </c>
    </row>
    <row r="975" spans="315:454" x14ac:dyDescent="0.25">
      <c r="LC975">
        <v>973</v>
      </c>
      <c r="LD975">
        <v>489</v>
      </c>
      <c r="LE975">
        <f t="shared" si="776"/>
        <v>1.0415828269859799</v>
      </c>
      <c r="LF975">
        <f t="shared" si="777"/>
        <v>498.64372871676289</v>
      </c>
      <c r="LG975">
        <f t="shared" si="761"/>
        <v>93.001503562517286</v>
      </c>
      <c r="LP975">
        <f t="shared" si="762"/>
        <v>0</v>
      </c>
      <c r="LY975">
        <f t="shared" si="763"/>
        <v>0</v>
      </c>
      <c r="MH975">
        <f t="shared" si="764"/>
        <v>0</v>
      </c>
      <c r="MQ975">
        <f t="shared" si="765"/>
        <v>0</v>
      </c>
      <c r="MZ975">
        <f t="shared" si="766"/>
        <v>0</v>
      </c>
      <c r="NI975">
        <f t="shared" si="767"/>
        <v>0</v>
      </c>
      <c r="NR975">
        <f t="shared" si="768"/>
        <v>0</v>
      </c>
      <c r="OA975">
        <f t="shared" si="769"/>
        <v>0</v>
      </c>
      <c r="OJ975">
        <f t="shared" si="770"/>
        <v>0</v>
      </c>
      <c r="OS975">
        <f t="shared" si="771"/>
        <v>0</v>
      </c>
      <c r="PB975">
        <f t="shared" si="772"/>
        <v>0</v>
      </c>
      <c r="PK975">
        <f t="shared" si="773"/>
        <v>0</v>
      </c>
      <c r="QC975">
        <f t="shared" si="774"/>
        <v>0</v>
      </c>
      <c r="QL975">
        <f t="shared" si="775"/>
        <v>0</v>
      </c>
    </row>
    <row r="976" spans="315:454" x14ac:dyDescent="0.25">
      <c r="LC976">
        <v>974</v>
      </c>
      <c r="LD976">
        <v>502</v>
      </c>
      <c r="LE976">
        <f t="shared" si="776"/>
        <v>1.0426533129335502</v>
      </c>
      <c r="LF976">
        <f t="shared" si="777"/>
        <v>511.4805448527934</v>
      </c>
      <c r="LG976">
        <f t="shared" si="761"/>
        <v>89.880730705827432</v>
      </c>
      <c r="LP976">
        <f t="shared" si="762"/>
        <v>0</v>
      </c>
      <c r="LY976">
        <f t="shared" si="763"/>
        <v>0</v>
      </c>
      <c r="MH976">
        <f t="shared" si="764"/>
        <v>0</v>
      </c>
      <c r="MQ976">
        <f t="shared" si="765"/>
        <v>0</v>
      </c>
      <c r="MZ976">
        <f t="shared" si="766"/>
        <v>0</v>
      </c>
      <c r="NI976">
        <f t="shared" si="767"/>
        <v>0</v>
      </c>
      <c r="NR976">
        <f t="shared" si="768"/>
        <v>0</v>
      </c>
      <c r="OA976">
        <f t="shared" si="769"/>
        <v>0</v>
      </c>
      <c r="OJ976">
        <f t="shared" si="770"/>
        <v>0</v>
      </c>
      <c r="OS976">
        <f t="shared" si="771"/>
        <v>0</v>
      </c>
      <c r="PB976">
        <f t="shared" si="772"/>
        <v>0</v>
      </c>
      <c r="PK976">
        <f t="shared" si="773"/>
        <v>0</v>
      </c>
      <c r="QC976">
        <f t="shared" si="774"/>
        <v>0</v>
      </c>
      <c r="QL976">
        <f t="shared" si="775"/>
        <v>0</v>
      </c>
    </row>
    <row r="977" spans="315:454" x14ac:dyDescent="0.25">
      <c r="LC977">
        <v>975</v>
      </c>
      <c r="LD977">
        <v>502</v>
      </c>
      <c r="LE977">
        <f t="shared" si="776"/>
        <v>1.0437237988811205</v>
      </c>
      <c r="LF977">
        <f t="shared" si="777"/>
        <v>524.31736098882391</v>
      </c>
      <c r="LG977">
        <f t="shared" si="761"/>
        <v>498.06460150547917</v>
      </c>
      <c r="LP977">
        <f t="shared" si="762"/>
        <v>0</v>
      </c>
      <c r="LY977">
        <f t="shared" si="763"/>
        <v>0</v>
      </c>
      <c r="MH977">
        <f t="shared" si="764"/>
        <v>0</v>
      </c>
      <c r="MQ977">
        <f t="shared" si="765"/>
        <v>0</v>
      </c>
      <c r="MZ977">
        <f t="shared" si="766"/>
        <v>0</v>
      </c>
      <c r="NI977">
        <f t="shared" si="767"/>
        <v>0</v>
      </c>
      <c r="NR977">
        <f t="shared" si="768"/>
        <v>0</v>
      </c>
      <c r="OA977">
        <f t="shared" si="769"/>
        <v>0</v>
      </c>
      <c r="OJ977">
        <f t="shared" si="770"/>
        <v>0</v>
      </c>
      <c r="OS977">
        <f t="shared" si="771"/>
        <v>0</v>
      </c>
      <c r="PB977">
        <f t="shared" si="772"/>
        <v>0</v>
      </c>
      <c r="PK977">
        <f t="shared" si="773"/>
        <v>0</v>
      </c>
      <c r="QC977">
        <f t="shared" si="774"/>
        <v>0</v>
      </c>
      <c r="QL977">
        <f t="shared" si="775"/>
        <v>0</v>
      </c>
    </row>
    <row r="978" spans="315:454" x14ac:dyDescent="0.25">
      <c r="LC978">
        <v>976</v>
      </c>
      <c r="LD978">
        <v>565</v>
      </c>
      <c r="LE978">
        <f t="shared" si="776"/>
        <v>1.0447942848286911</v>
      </c>
      <c r="LF978">
        <f t="shared" si="777"/>
        <v>537.15417712485441</v>
      </c>
      <c r="LG978">
        <f t="shared" si="761"/>
        <v>775.38985159398123</v>
      </c>
      <c r="LP978">
        <f t="shared" si="762"/>
        <v>0</v>
      </c>
      <c r="LY978">
        <f t="shared" si="763"/>
        <v>0</v>
      </c>
      <c r="MH978">
        <f t="shared" si="764"/>
        <v>0</v>
      </c>
      <c r="MQ978">
        <f t="shared" si="765"/>
        <v>0</v>
      </c>
      <c r="MZ978">
        <f t="shared" si="766"/>
        <v>0</v>
      </c>
      <c r="NI978">
        <f t="shared" si="767"/>
        <v>0</v>
      </c>
      <c r="NR978">
        <f t="shared" si="768"/>
        <v>0</v>
      </c>
      <c r="OA978">
        <f t="shared" si="769"/>
        <v>0</v>
      </c>
      <c r="OJ978">
        <f t="shared" si="770"/>
        <v>0</v>
      </c>
      <c r="OS978">
        <f t="shared" si="771"/>
        <v>0</v>
      </c>
      <c r="PB978">
        <f t="shared" si="772"/>
        <v>0</v>
      </c>
      <c r="PK978">
        <f t="shared" si="773"/>
        <v>0</v>
      </c>
      <c r="QC978">
        <f t="shared" si="774"/>
        <v>0</v>
      </c>
      <c r="QL978">
        <f t="shared" si="775"/>
        <v>0</v>
      </c>
    </row>
    <row r="979" spans="315:454" x14ac:dyDescent="0.25">
      <c r="LC979">
        <v>977</v>
      </c>
      <c r="LD979">
        <v>545</v>
      </c>
      <c r="LE979">
        <f t="shared" si="776"/>
        <v>1.0458647707762614</v>
      </c>
      <c r="LF979">
        <f t="shared" si="777"/>
        <v>549.99099326088492</v>
      </c>
      <c r="LG979">
        <f t="shared" si="761"/>
        <v>24.910013730198692</v>
      </c>
      <c r="LP979">
        <f t="shared" si="762"/>
        <v>0</v>
      </c>
      <c r="LY979">
        <f t="shared" si="763"/>
        <v>0</v>
      </c>
      <c r="MH979">
        <f t="shared" si="764"/>
        <v>0</v>
      </c>
      <c r="MQ979">
        <f t="shared" si="765"/>
        <v>0</v>
      </c>
      <c r="MZ979">
        <f t="shared" si="766"/>
        <v>0</v>
      </c>
      <c r="NI979">
        <f t="shared" si="767"/>
        <v>0</v>
      </c>
      <c r="NR979">
        <f t="shared" si="768"/>
        <v>0</v>
      </c>
      <c r="OA979">
        <f t="shared" si="769"/>
        <v>0</v>
      </c>
      <c r="OJ979">
        <f t="shared" si="770"/>
        <v>0</v>
      </c>
      <c r="OS979">
        <f t="shared" si="771"/>
        <v>0</v>
      </c>
      <c r="PB979">
        <f t="shared" si="772"/>
        <v>0</v>
      </c>
      <c r="PK979">
        <f t="shared" si="773"/>
        <v>0</v>
      </c>
      <c r="QC979">
        <f t="shared" si="774"/>
        <v>0</v>
      </c>
      <c r="QL979">
        <f t="shared" si="775"/>
        <v>0</v>
      </c>
    </row>
    <row r="980" spans="315:454" x14ac:dyDescent="0.25">
      <c r="LC980">
        <v>978</v>
      </c>
      <c r="LD980">
        <v>545</v>
      </c>
      <c r="LE980">
        <f t="shared" si="776"/>
        <v>1.0469352567238317</v>
      </c>
      <c r="LF980">
        <f t="shared" si="777"/>
        <v>562.82780939691543</v>
      </c>
      <c r="LG980">
        <f t="shared" si="761"/>
        <v>317.830787892746</v>
      </c>
      <c r="LP980">
        <f t="shared" si="762"/>
        <v>0</v>
      </c>
      <c r="LY980">
        <f t="shared" si="763"/>
        <v>0</v>
      </c>
      <c r="MH980">
        <f t="shared" si="764"/>
        <v>0</v>
      </c>
      <c r="MQ980">
        <f t="shared" si="765"/>
        <v>0</v>
      </c>
      <c r="MZ980">
        <f t="shared" si="766"/>
        <v>0</v>
      </c>
      <c r="NI980">
        <f t="shared" si="767"/>
        <v>0</v>
      </c>
      <c r="NR980">
        <f t="shared" si="768"/>
        <v>0</v>
      </c>
      <c r="OA980">
        <f t="shared" si="769"/>
        <v>0</v>
      </c>
      <c r="OJ980">
        <f t="shared" si="770"/>
        <v>0</v>
      </c>
      <c r="OS980">
        <f t="shared" si="771"/>
        <v>0</v>
      </c>
      <c r="PB980">
        <f t="shared" si="772"/>
        <v>0</v>
      </c>
      <c r="PK980">
        <f t="shared" si="773"/>
        <v>0</v>
      </c>
      <c r="QC980">
        <f t="shared" si="774"/>
        <v>0</v>
      </c>
      <c r="QL980">
        <f t="shared" si="775"/>
        <v>0</v>
      </c>
    </row>
    <row r="981" spans="315:454" x14ac:dyDescent="0.25">
      <c r="LC981">
        <v>979</v>
      </c>
      <c r="LD981">
        <v>542</v>
      </c>
      <c r="LE981">
        <f t="shared" si="776"/>
        <v>1.0480057426714022</v>
      </c>
      <c r="LF981">
        <f t="shared" si="777"/>
        <v>575.66462553294605</v>
      </c>
      <c r="LG981">
        <f t="shared" si="761"/>
        <v>1133.307012273483</v>
      </c>
      <c r="LP981">
        <f t="shared" si="762"/>
        <v>0</v>
      </c>
      <c r="LY981">
        <f t="shared" si="763"/>
        <v>0</v>
      </c>
      <c r="MH981">
        <f t="shared" si="764"/>
        <v>0</v>
      </c>
      <c r="MQ981">
        <f t="shared" si="765"/>
        <v>0</v>
      </c>
      <c r="MZ981">
        <f t="shared" si="766"/>
        <v>0</v>
      </c>
      <c r="NI981">
        <f t="shared" si="767"/>
        <v>0</v>
      </c>
      <c r="NR981">
        <f t="shared" si="768"/>
        <v>0</v>
      </c>
      <c r="OA981">
        <f t="shared" si="769"/>
        <v>0</v>
      </c>
      <c r="OJ981">
        <f t="shared" si="770"/>
        <v>0</v>
      </c>
      <c r="OS981">
        <f t="shared" si="771"/>
        <v>0</v>
      </c>
      <c r="PB981">
        <f t="shared" si="772"/>
        <v>0</v>
      </c>
      <c r="PK981">
        <f t="shared" si="773"/>
        <v>0</v>
      </c>
      <c r="QC981">
        <f t="shared" si="774"/>
        <v>0</v>
      </c>
      <c r="QL981">
        <f t="shared" si="775"/>
        <v>0</v>
      </c>
    </row>
    <row r="982" spans="315:454" x14ac:dyDescent="0.25">
      <c r="LC982">
        <v>980</v>
      </c>
      <c r="LD982">
        <v>582</v>
      </c>
      <c r="LE982">
        <f t="shared" si="776"/>
        <v>1.0490762286189725</v>
      </c>
      <c r="LF982">
        <f t="shared" si="777"/>
        <v>588.50144166897655</v>
      </c>
      <c r="LG982">
        <f t="shared" si="761"/>
        <v>42.268743775104639</v>
      </c>
      <c r="LP982">
        <f t="shared" si="762"/>
        <v>0</v>
      </c>
      <c r="LY982">
        <f t="shared" si="763"/>
        <v>0</v>
      </c>
      <c r="MH982">
        <f t="shared" si="764"/>
        <v>0</v>
      </c>
      <c r="MQ982">
        <f t="shared" si="765"/>
        <v>0</v>
      </c>
      <c r="MZ982">
        <f t="shared" si="766"/>
        <v>0</v>
      </c>
      <c r="NI982">
        <f t="shared" si="767"/>
        <v>0</v>
      </c>
      <c r="NR982">
        <f t="shared" si="768"/>
        <v>0</v>
      </c>
      <c r="OA982">
        <f t="shared" si="769"/>
        <v>0</v>
      </c>
      <c r="OJ982">
        <f t="shared" si="770"/>
        <v>0</v>
      </c>
      <c r="OS982">
        <f t="shared" si="771"/>
        <v>0</v>
      </c>
      <c r="PB982">
        <f t="shared" si="772"/>
        <v>0</v>
      </c>
      <c r="PK982">
        <f t="shared" si="773"/>
        <v>0</v>
      </c>
      <c r="QC982">
        <f t="shared" si="774"/>
        <v>0</v>
      </c>
      <c r="QL982">
        <f t="shared" si="775"/>
        <v>0</v>
      </c>
    </row>
    <row r="983" spans="315:454" x14ac:dyDescent="0.25">
      <c r="LC983">
        <v>981</v>
      </c>
      <c r="LD983">
        <v>659</v>
      </c>
      <c r="LE983">
        <f t="shared" si="776"/>
        <v>1.0501467145665428</v>
      </c>
      <c r="LF983">
        <f t="shared" si="777"/>
        <v>601.33825780500706</v>
      </c>
      <c r="LG983">
        <f t="shared" si="761"/>
        <v>3324.8765129618291</v>
      </c>
      <c r="LP983">
        <f t="shared" si="762"/>
        <v>0</v>
      </c>
      <c r="LY983">
        <f t="shared" si="763"/>
        <v>0</v>
      </c>
      <c r="MH983">
        <f t="shared" si="764"/>
        <v>0</v>
      </c>
      <c r="MQ983">
        <f t="shared" si="765"/>
        <v>0</v>
      </c>
      <c r="MZ983">
        <f t="shared" si="766"/>
        <v>0</v>
      </c>
      <c r="NI983">
        <f t="shared" si="767"/>
        <v>0</v>
      </c>
      <c r="NR983">
        <f t="shared" si="768"/>
        <v>0</v>
      </c>
      <c r="OA983">
        <f t="shared" si="769"/>
        <v>0</v>
      </c>
      <c r="OJ983">
        <f t="shared" si="770"/>
        <v>0</v>
      </c>
      <c r="OS983">
        <f t="shared" si="771"/>
        <v>0</v>
      </c>
      <c r="PB983">
        <f t="shared" si="772"/>
        <v>0</v>
      </c>
      <c r="PK983">
        <f t="shared" si="773"/>
        <v>0</v>
      </c>
      <c r="QC983">
        <f t="shared" si="774"/>
        <v>0</v>
      </c>
      <c r="QL983">
        <f t="shared" si="775"/>
        <v>0</v>
      </c>
    </row>
    <row r="984" spans="315:454" x14ac:dyDescent="0.25">
      <c r="LC984">
        <v>982</v>
      </c>
      <c r="LD984">
        <v>589</v>
      </c>
      <c r="LE984">
        <f t="shared" si="776"/>
        <v>1.0512172005141132</v>
      </c>
      <c r="LF984">
        <f t="shared" si="777"/>
        <v>614.17507394103757</v>
      </c>
      <c r="LG984">
        <f t="shared" si="761"/>
        <v>633.78434793670874</v>
      </c>
      <c r="LP984">
        <f t="shared" si="762"/>
        <v>0</v>
      </c>
      <c r="LY984">
        <f t="shared" si="763"/>
        <v>0</v>
      </c>
      <c r="MH984">
        <f t="shared" si="764"/>
        <v>0</v>
      </c>
      <c r="MQ984">
        <f t="shared" si="765"/>
        <v>0</v>
      </c>
      <c r="MZ984">
        <f t="shared" si="766"/>
        <v>0</v>
      </c>
      <c r="NI984">
        <f t="shared" si="767"/>
        <v>0</v>
      </c>
      <c r="NR984">
        <f t="shared" si="768"/>
        <v>0</v>
      </c>
      <c r="OA984">
        <f t="shared" si="769"/>
        <v>0</v>
      </c>
      <c r="OJ984">
        <f t="shared" si="770"/>
        <v>0</v>
      </c>
      <c r="OS984">
        <f t="shared" si="771"/>
        <v>0</v>
      </c>
      <c r="PB984">
        <f t="shared" si="772"/>
        <v>0</v>
      </c>
      <c r="PK984">
        <f t="shared" si="773"/>
        <v>0</v>
      </c>
      <c r="QC984">
        <f t="shared" si="774"/>
        <v>0</v>
      </c>
      <c r="QL984">
        <f t="shared" si="775"/>
        <v>0</v>
      </c>
    </row>
    <row r="985" spans="315:454" x14ac:dyDescent="0.25">
      <c r="LC985">
        <v>983</v>
      </c>
      <c r="LD985">
        <v>589</v>
      </c>
      <c r="LE985">
        <f t="shared" si="776"/>
        <v>1.0522876864616837</v>
      </c>
      <c r="LF985">
        <f t="shared" si="777"/>
        <v>627.01189007706807</v>
      </c>
      <c r="LG985">
        <f t="shared" si="761"/>
        <v>1444.9037872311062</v>
      </c>
      <c r="LP985">
        <f t="shared" si="762"/>
        <v>0</v>
      </c>
      <c r="LY985">
        <f t="shared" si="763"/>
        <v>0</v>
      </c>
      <c r="MH985">
        <f t="shared" si="764"/>
        <v>0</v>
      </c>
      <c r="MQ985">
        <f t="shared" si="765"/>
        <v>0</v>
      </c>
      <c r="MZ985">
        <f t="shared" si="766"/>
        <v>0</v>
      </c>
      <c r="NI985">
        <f t="shared" si="767"/>
        <v>0</v>
      </c>
      <c r="NR985">
        <f t="shared" si="768"/>
        <v>0</v>
      </c>
      <c r="OA985">
        <f t="shared" si="769"/>
        <v>0</v>
      </c>
      <c r="OJ985">
        <f t="shared" si="770"/>
        <v>0</v>
      </c>
      <c r="OS985">
        <f t="shared" si="771"/>
        <v>0</v>
      </c>
      <c r="PB985">
        <f t="shared" si="772"/>
        <v>0</v>
      </c>
      <c r="PK985">
        <f t="shared" si="773"/>
        <v>0</v>
      </c>
      <c r="QC985">
        <f t="shared" si="774"/>
        <v>0</v>
      </c>
      <c r="QL985">
        <f t="shared" si="775"/>
        <v>0</v>
      </c>
    </row>
    <row r="986" spans="315:454" x14ac:dyDescent="0.25">
      <c r="LC986">
        <v>984</v>
      </c>
      <c r="LD986">
        <v>632</v>
      </c>
      <c r="LE986">
        <f t="shared" si="776"/>
        <v>1.053358172409254</v>
      </c>
      <c r="LF986">
        <f t="shared" si="777"/>
        <v>639.84870621309858</v>
      </c>
      <c r="LG986">
        <f t="shared" si="761"/>
        <v>61.602189219532264</v>
      </c>
      <c r="LP986">
        <f t="shared" si="762"/>
        <v>0</v>
      </c>
      <c r="LY986">
        <f t="shared" si="763"/>
        <v>0</v>
      </c>
      <c r="MH986">
        <f t="shared" si="764"/>
        <v>0</v>
      </c>
      <c r="MQ986">
        <f t="shared" si="765"/>
        <v>0</v>
      </c>
      <c r="MZ986">
        <f t="shared" si="766"/>
        <v>0</v>
      </c>
      <c r="NI986">
        <f t="shared" si="767"/>
        <v>0</v>
      </c>
      <c r="NR986">
        <f t="shared" si="768"/>
        <v>0</v>
      </c>
      <c r="OA986">
        <f t="shared" si="769"/>
        <v>0</v>
      </c>
      <c r="OJ986">
        <f t="shared" si="770"/>
        <v>0</v>
      </c>
      <c r="OS986">
        <f t="shared" si="771"/>
        <v>0</v>
      </c>
      <c r="PB986">
        <f t="shared" si="772"/>
        <v>0</v>
      </c>
      <c r="PK986">
        <f t="shared" si="773"/>
        <v>0</v>
      </c>
      <c r="QC986">
        <f t="shared" si="774"/>
        <v>0</v>
      </c>
      <c r="QL986">
        <f t="shared" si="775"/>
        <v>0</v>
      </c>
    </row>
    <row r="987" spans="315:454" x14ac:dyDescent="0.25">
      <c r="LC987">
        <v>985</v>
      </c>
      <c r="LD987">
        <v>646</v>
      </c>
      <c r="LE987">
        <f t="shared" si="776"/>
        <v>1.0544286583568243</v>
      </c>
      <c r="LF987">
        <f t="shared" si="777"/>
        <v>652.68552234912909</v>
      </c>
      <c r="LG987">
        <f t="shared" si="761"/>
        <v>44.696209080704506</v>
      </c>
      <c r="LP987">
        <f t="shared" si="762"/>
        <v>0</v>
      </c>
      <c r="LY987">
        <f t="shared" si="763"/>
        <v>0</v>
      </c>
      <c r="MH987">
        <f t="shared" si="764"/>
        <v>0</v>
      </c>
      <c r="MQ987">
        <f t="shared" si="765"/>
        <v>0</v>
      </c>
      <c r="MZ987">
        <f t="shared" si="766"/>
        <v>0</v>
      </c>
      <c r="NI987">
        <f t="shared" si="767"/>
        <v>0</v>
      </c>
      <c r="NR987">
        <f t="shared" si="768"/>
        <v>0</v>
      </c>
      <c r="OA987">
        <f t="shared" si="769"/>
        <v>0</v>
      </c>
      <c r="OJ987">
        <f t="shared" si="770"/>
        <v>0</v>
      </c>
      <c r="OS987">
        <f t="shared" si="771"/>
        <v>0</v>
      </c>
      <c r="PB987">
        <f t="shared" si="772"/>
        <v>0</v>
      </c>
      <c r="PK987">
        <f t="shared" si="773"/>
        <v>0</v>
      </c>
      <c r="QC987">
        <f t="shared" si="774"/>
        <v>0</v>
      </c>
      <c r="QL987">
        <f t="shared" si="775"/>
        <v>0</v>
      </c>
    </row>
    <row r="988" spans="315:454" x14ac:dyDescent="0.25">
      <c r="LC988">
        <v>986</v>
      </c>
      <c r="LD988">
        <v>742</v>
      </c>
      <c r="LE988">
        <f t="shared" si="776"/>
        <v>1.0554991443043948</v>
      </c>
      <c r="LF988">
        <f t="shared" si="777"/>
        <v>665.52233848515971</v>
      </c>
      <c r="LG988">
        <f t="shared" si="761"/>
        <v>5848.8327107784844</v>
      </c>
      <c r="LP988">
        <f t="shared" si="762"/>
        <v>0</v>
      </c>
      <c r="LY988">
        <f t="shared" si="763"/>
        <v>0</v>
      </c>
      <c r="MH988">
        <f t="shared" si="764"/>
        <v>0</v>
      </c>
      <c r="MQ988">
        <f t="shared" si="765"/>
        <v>0</v>
      </c>
      <c r="MZ988">
        <f t="shared" si="766"/>
        <v>0</v>
      </c>
      <c r="NI988">
        <f t="shared" si="767"/>
        <v>0</v>
      </c>
      <c r="NR988">
        <f t="shared" si="768"/>
        <v>0</v>
      </c>
      <c r="OA988">
        <f t="shared" si="769"/>
        <v>0</v>
      </c>
      <c r="OJ988">
        <f t="shared" si="770"/>
        <v>0</v>
      </c>
      <c r="OS988">
        <f t="shared" si="771"/>
        <v>0</v>
      </c>
      <c r="PB988">
        <f t="shared" si="772"/>
        <v>0</v>
      </c>
      <c r="PK988">
        <f t="shared" si="773"/>
        <v>0</v>
      </c>
      <c r="QC988">
        <f t="shared" si="774"/>
        <v>0</v>
      </c>
      <c r="QL988">
        <f t="shared" si="775"/>
        <v>0</v>
      </c>
    </row>
    <row r="989" spans="315:454" x14ac:dyDescent="0.25">
      <c r="LC989">
        <v>987</v>
      </c>
      <c r="LD989">
        <v>836</v>
      </c>
      <c r="LE989">
        <f t="shared" si="776"/>
        <v>1.0565696302519652</v>
      </c>
      <c r="LF989">
        <f t="shared" si="777"/>
        <v>678.35915462119021</v>
      </c>
      <c r="LG989">
        <f t="shared" si="761"/>
        <v>24850.636131745814</v>
      </c>
      <c r="LP989">
        <f t="shared" si="762"/>
        <v>0</v>
      </c>
      <c r="LY989">
        <f t="shared" si="763"/>
        <v>0</v>
      </c>
      <c r="MH989">
        <f t="shared" si="764"/>
        <v>0</v>
      </c>
      <c r="MQ989">
        <f t="shared" si="765"/>
        <v>0</v>
      </c>
      <c r="MZ989">
        <f t="shared" si="766"/>
        <v>0</v>
      </c>
      <c r="NI989">
        <f t="shared" si="767"/>
        <v>0</v>
      </c>
      <c r="NR989">
        <f t="shared" si="768"/>
        <v>0</v>
      </c>
      <c r="OA989">
        <f t="shared" si="769"/>
        <v>0</v>
      </c>
      <c r="OJ989">
        <f t="shared" si="770"/>
        <v>0</v>
      </c>
      <c r="OS989">
        <f t="shared" si="771"/>
        <v>0</v>
      </c>
      <c r="PB989">
        <f t="shared" si="772"/>
        <v>0</v>
      </c>
      <c r="PK989">
        <f t="shared" si="773"/>
        <v>0</v>
      </c>
      <c r="QC989">
        <f t="shared" si="774"/>
        <v>0</v>
      </c>
      <c r="QL989">
        <f t="shared" si="775"/>
        <v>0</v>
      </c>
    </row>
    <row r="990" spans="315:454" x14ac:dyDescent="0.25">
      <c r="LC990">
        <v>988</v>
      </c>
      <c r="LD990">
        <v>709</v>
      </c>
      <c r="LE990">
        <f t="shared" si="776"/>
        <v>1.0576401161995355</v>
      </c>
      <c r="LF990">
        <f t="shared" si="777"/>
        <v>691.19597075722072</v>
      </c>
      <c r="LG990">
        <f t="shared" si="761"/>
        <v>316.98345727773972</v>
      </c>
      <c r="LP990">
        <f t="shared" si="762"/>
        <v>0</v>
      </c>
      <c r="LY990">
        <f t="shared" si="763"/>
        <v>0</v>
      </c>
      <c r="MH990">
        <f t="shared" si="764"/>
        <v>0</v>
      </c>
      <c r="MQ990">
        <f t="shared" si="765"/>
        <v>0</v>
      </c>
      <c r="MZ990">
        <f t="shared" si="766"/>
        <v>0</v>
      </c>
      <c r="NI990">
        <f t="shared" si="767"/>
        <v>0</v>
      </c>
      <c r="NR990">
        <f t="shared" si="768"/>
        <v>0</v>
      </c>
      <c r="OA990">
        <f t="shared" si="769"/>
        <v>0</v>
      </c>
      <c r="OJ990">
        <f t="shared" si="770"/>
        <v>0</v>
      </c>
      <c r="OS990">
        <f t="shared" si="771"/>
        <v>0</v>
      </c>
      <c r="PB990">
        <f t="shared" si="772"/>
        <v>0</v>
      </c>
      <c r="PK990">
        <f t="shared" si="773"/>
        <v>0</v>
      </c>
      <c r="QC990">
        <f t="shared" si="774"/>
        <v>0</v>
      </c>
      <c r="QL990">
        <f t="shared" si="775"/>
        <v>0</v>
      </c>
    </row>
    <row r="991" spans="315:454" x14ac:dyDescent="0.25">
      <c r="LC991">
        <v>989</v>
      </c>
      <c r="LD991">
        <v>686</v>
      </c>
      <c r="LE991">
        <f t="shared" si="776"/>
        <v>1.058710602147106</v>
      </c>
      <c r="LF991">
        <f t="shared" si="777"/>
        <v>704.03278689325123</v>
      </c>
      <c r="LG991">
        <f t="shared" si="761"/>
        <v>325.18140313741327</v>
      </c>
      <c r="LP991">
        <f t="shared" si="762"/>
        <v>0</v>
      </c>
      <c r="LY991">
        <f t="shared" si="763"/>
        <v>0</v>
      </c>
      <c r="MH991">
        <f t="shared" si="764"/>
        <v>0</v>
      </c>
      <c r="MQ991">
        <f t="shared" si="765"/>
        <v>0</v>
      </c>
      <c r="MZ991">
        <f t="shared" si="766"/>
        <v>0</v>
      </c>
      <c r="NI991">
        <f t="shared" si="767"/>
        <v>0</v>
      </c>
      <c r="NR991">
        <f t="shared" si="768"/>
        <v>0</v>
      </c>
      <c r="OA991">
        <f t="shared" si="769"/>
        <v>0</v>
      </c>
      <c r="OJ991">
        <f t="shared" si="770"/>
        <v>0</v>
      </c>
      <c r="OS991">
        <f t="shared" si="771"/>
        <v>0</v>
      </c>
      <c r="PB991">
        <f t="shared" si="772"/>
        <v>0</v>
      </c>
      <c r="PK991">
        <f t="shared" si="773"/>
        <v>0</v>
      </c>
      <c r="QC991">
        <f t="shared" si="774"/>
        <v>0</v>
      </c>
      <c r="QL991">
        <f t="shared" si="775"/>
        <v>0</v>
      </c>
    </row>
    <row r="992" spans="315:454" x14ac:dyDescent="0.25">
      <c r="LC992">
        <v>990</v>
      </c>
      <c r="LD992">
        <v>686</v>
      </c>
      <c r="LE992">
        <f t="shared" si="776"/>
        <v>1.0597810880946763</v>
      </c>
      <c r="LF992">
        <f t="shared" si="777"/>
        <v>716.86960302928173</v>
      </c>
      <c r="LG992">
        <f t="shared" si="761"/>
        <v>952.93239118544</v>
      </c>
      <c r="LP992">
        <f t="shared" si="762"/>
        <v>0</v>
      </c>
      <c r="LY992">
        <f t="shared" si="763"/>
        <v>0</v>
      </c>
      <c r="MH992">
        <f t="shared" si="764"/>
        <v>0</v>
      </c>
      <c r="MQ992">
        <f t="shared" si="765"/>
        <v>0</v>
      </c>
      <c r="MZ992">
        <f t="shared" si="766"/>
        <v>0</v>
      </c>
      <c r="NI992">
        <f t="shared" si="767"/>
        <v>0</v>
      </c>
      <c r="NR992">
        <f t="shared" si="768"/>
        <v>0</v>
      </c>
      <c r="OA992">
        <f t="shared" si="769"/>
        <v>0</v>
      </c>
      <c r="OJ992">
        <f t="shared" si="770"/>
        <v>0</v>
      </c>
      <c r="OS992">
        <f t="shared" si="771"/>
        <v>0</v>
      </c>
      <c r="PB992">
        <f t="shared" si="772"/>
        <v>0</v>
      </c>
      <c r="PK992">
        <f t="shared" si="773"/>
        <v>0</v>
      </c>
      <c r="QC992">
        <f t="shared" si="774"/>
        <v>0</v>
      </c>
      <c r="QL992">
        <f t="shared" si="775"/>
        <v>0</v>
      </c>
    </row>
    <row r="993" spans="315:454" x14ac:dyDescent="0.25">
      <c r="LC993">
        <v>991</v>
      </c>
      <c r="LD993">
        <v>692</v>
      </c>
      <c r="LE993">
        <f t="shared" si="776"/>
        <v>1.0608515740422466</v>
      </c>
      <c r="LF993">
        <f t="shared" si="777"/>
        <v>729.70641916531224</v>
      </c>
      <c r="LG993">
        <f t="shared" si="761"/>
        <v>1421.7740462702263</v>
      </c>
      <c r="LP993">
        <f t="shared" si="762"/>
        <v>0</v>
      </c>
      <c r="LY993">
        <f t="shared" si="763"/>
        <v>0</v>
      </c>
      <c r="MH993">
        <f t="shared" si="764"/>
        <v>0</v>
      </c>
      <c r="MQ993">
        <f t="shared" si="765"/>
        <v>0</v>
      </c>
      <c r="MZ993">
        <f t="shared" si="766"/>
        <v>0</v>
      </c>
      <c r="NI993">
        <f t="shared" si="767"/>
        <v>0</v>
      </c>
      <c r="NR993">
        <f t="shared" si="768"/>
        <v>0</v>
      </c>
      <c r="OA993">
        <f t="shared" si="769"/>
        <v>0</v>
      </c>
      <c r="OJ993">
        <f t="shared" si="770"/>
        <v>0</v>
      </c>
      <c r="OS993">
        <f t="shared" si="771"/>
        <v>0</v>
      </c>
      <c r="PB993">
        <f t="shared" si="772"/>
        <v>0</v>
      </c>
      <c r="PK993">
        <f t="shared" si="773"/>
        <v>0</v>
      </c>
      <c r="QC993">
        <f t="shared" si="774"/>
        <v>0</v>
      </c>
      <c r="QL993">
        <f t="shared" si="775"/>
        <v>0</v>
      </c>
    </row>
    <row r="994" spans="315:454" x14ac:dyDescent="0.25">
      <c r="LC994">
        <v>992</v>
      </c>
      <c r="LD994">
        <v>712</v>
      </c>
      <c r="LE994">
        <f t="shared" si="776"/>
        <v>1.0619220599898171</v>
      </c>
      <c r="LF994">
        <f t="shared" si="777"/>
        <v>742.54323530134275</v>
      </c>
      <c r="LG994">
        <f t="shared" si="761"/>
        <v>932.88922267318981</v>
      </c>
      <c r="LP994">
        <f t="shared" si="762"/>
        <v>0</v>
      </c>
      <c r="LY994">
        <f t="shared" si="763"/>
        <v>0</v>
      </c>
      <c r="MH994">
        <f t="shared" si="764"/>
        <v>0</v>
      </c>
      <c r="MQ994">
        <f t="shared" si="765"/>
        <v>0</v>
      </c>
      <c r="MZ994">
        <f t="shared" si="766"/>
        <v>0</v>
      </c>
      <c r="NI994">
        <f t="shared" si="767"/>
        <v>0</v>
      </c>
      <c r="NR994">
        <f t="shared" si="768"/>
        <v>0</v>
      </c>
      <c r="OA994">
        <f t="shared" si="769"/>
        <v>0</v>
      </c>
      <c r="OJ994">
        <f t="shared" si="770"/>
        <v>0</v>
      </c>
      <c r="OS994">
        <f t="shared" si="771"/>
        <v>0</v>
      </c>
      <c r="PB994">
        <f t="shared" si="772"/>
        <v>0</v>
      </c>
      <c r="PK994">
        <f t="shared" si="773"/>
        <v>0</v>
      </c>
      <c r="QC994">
        <f t="shared" si="774"/>
        <v>0</v>
      </c>
      <c r="QL994">
        <f t="shared" si="775"/>
        <v>0</v>
      </c>
    </row>
    <row r="995" spans="315:454" x14ac:dyDescent="0.25">
      <c r="LC995">
        <v>993</v>
      </c>
      <c r="LD995">
        <v>769</v>
      </c>
      <c r="LE995">
        <f t="shared" si="776"/>
        <v>1.0629925459373875</v>
      </c>
      <c r="LF995">
        <f t="shared" si="777"/>
        <v>755.38005143737337</v>
      </c>
      <c r="LG995">
        <f t="shared" si="761"/>
        <v>185.50299884859527</v>
      </c>
      <c r="LP995">
        <f t="shared" si="762"/>
        <v>0</v>
      </c>
      <c r="LY995">
        <f t="shared" si="763"/>
        <v>0</v>
      </c>
      <c r="MH995">
        <f t="shared" si="764"/>
        <v>0</v>
      </c>
      <c r="MQ995">
        <f t="shared" si="765"/>
        <v>0</v>
      </c>
      <c r="MZ995">
        <f t="shared" si="766"/>
        <v>0</v>
      </c>
      <c r="NI995">
        <f t="shared" si="767"/>
        <v>0</v>
      </c>
      <c r="NR995">
        <f t="shared" si="768"/>
        <v>0</v>
      </c>
      <c r="OA995">
        <f t="shared" si="769"/>
        <v>0</v>
      </c>
      <c r="OJ995">
        <f t="shared" si="770"/>
        <v>0</v>
      </c>
      <c r="OS995">
        <f t="shared" si="771"/>
        <v>0</v>
      </c>
      <c r="PB995">
        <f t="shared" si="772"/>
        <v>0</v>
      </c>
      <c r="PK995">
        <f t="shared" si="773"/>
        <v>0</v>
      </c>
      <c r="QC995">
        <f t="shared" si="774"/>
        <v>0</v>
      </c>
      <c r="QL995">
        <f t="shared" si="775"/>
        <v>0</v>
      </c>
    </row>
    <row r="996" spans="315:454" x14ac:dyDescent="0.25">
      <c r="LC996">
        <v>994</v>
      </c>
      <c r="LD996">
        <v>729</v>
      </c>
      <c r="LE996">
        <f t="shared" si="776"/>
        <v>1.0640630318849578</v>
      </c>
      <c r="LF996">
        <f t="shared" si="777"/>
        <v>768.21686757340387</v>
      </c>
      <c r="LG996">
        <f t="shared" si="761"/>
        <v>1537.9627022698962</v>
      </c>
      <c r="LP996">
        <f t="shared" si="762"/>
        <v>0</v>
      </c>
      <c r="LY996">
        <f t="shared" si="763"/>
        <v>0</v>
      </c>
      <c r="MH996">
        <f t="shared" si="764"/>
        <v>0</v>
      </c>
      <c r="MQ996">
        <f t="shared" si="765"/>
        <v>0</v>
      </c>
      <c r="MZ996">
        <f t="shared" si="766"/>
        <v>0</v>
      </c>
      <c r="NI996">
        <f t="shared" si="767"/>
        <v>0</v>
      </c>
      <c r="NR996">
        <f t="shared" si="768"/>
        <v>0</v>
      </c>
      <c r="OA996">
        <f t="shared" si="769"/>
        <v>0</v>
      </c>
      <c r="OJ996">
        <f t="shared" si="770"/>
        <v>0</v>
      </c>
      <c r="OS996">
        <f t="shared" si="771"/>
        <v>0</v>
      </c>
      <c r="PB996">
        <f t="shared" si="772"/>
        <v>0</v>
      </c>
      <c r="PK996">
        <f t="shared" si="773"/>
        <v>0</v>
      </c>
      <c r="QC996">
        <f t="shared" si="774"/>
        <v>0</v>
      </c>
      <c r="QL996">
        <f t="shared" si="775"/>
        <v>0</v>
      </c>
    </row>
    <row r="997" spans="315:454" x14ac:dyDescent="0.25">
      <c r="LC997">
        <v>995</v>
      </c>
      <c r="LD997">
        <v>706</v>
      </c>
      <c r="LE997">
        <f t="shared" si="776"/>
        <v>1.0651335178325283</v>
      </c>
      <c r="LF997">
        <f t="shared" si="777"/>
        <v>781.05368370943438</v>
      </c>
      <c r="LG997">
        <f t="shared" si="761"/>
        <v>5633.0554383558156</v>
      </c>
      <c r="LP997">
        <f t="shared" si="762"/>
        <v>0</v>
      </c>
      <c r="LY997">
        <f t="shared" si="763"/>
        <v>0</v>
      </c>
      <c r="MH997">
        <f t="shared" si="764"/>
        <v>0</v>
      </c>
      <c r="MQ997">
        <f t="shared" si="765"/>
        <v>0</v>
      </c>
      <c r="MZ997">
        <f t="shared" si="766"/>
        <v>0</v>
      </c>
      <c r="NI997">
        <f t="shared" si="767"/>
        <v>0</v>
      </c>
      <c r="NR997">
        <f t="shared" si="768"/>
        <v>0</v>
      </c>
      <c r="OA997">
        <f t="shared" si="769"/>
        <v>0</v>
      </c>
      <c r="OJ997">
        <f t="shared" si="770"/>
        <v>0</v>
      </c>
      <c r="OS997">
        <f t="shared" si="771"/>
        <v>0</v>
      </c>
      <c r="PB997">
        <f t="shared" si="772"/>
        <v>0</v>
      </c>
      <c r="PK997">
        <f t="shared" si="773"/>
        <v>0</v>
      </c>
      <c r="QC997">
        <f t="shared" si="774"/>
        <v>0</v>
      </c>
      <c r="QL997">
        <f t="shared" si="775"/>
        <v>0</v>
      </c>
    </row>
    <row r="998" spans="315:454" x14ac:dyDescent="0.25">
      <c r="LC998">
        <v>996</v>
      </c>
      <c r="LD998">
        <v>729</v>
      </c>
      <c r="LE998">
        <f t="shared" si="776"/>
        <v>1.0662040037800986</v>
      </c>
      <c r="LF998">
        <f t="shared" si="777"/>
        <v>793.89049984546489</v>
      </c>
      <c r="LG998">
        <f t="shared" si="761"/>
        <v>4210.7769701942789</v>
      </c>
      <c r="LP998">
        <f t="shared" si="762"/>
        <v>0</v>
      </c>
      <c r="LY998">
        <f t="shared" si="763"/>
        <v>0</v>
      </c>
      <c r="MH998">
        <f t="shared" si="764"/>
        <v>0</v>
      </c>
      <c r="MQ998">
        <f t="shared" si="765"/>
        <v>0</v>
      </c>
      <c r="MZ998">
        <f t="shared" si="766"/>
        <v>0</v>
      </c>
      <c r="NI998">
        <f t="shared" si="767"/>
        <v>0</v>
      </c>
      <c r="NR998">
        <f t="shared" si="768"/>
        <v>0</v>
      </c>
      <c r="OA998">
        <f t="shared" si="769"/>
        <v>0</v>
      </c>
      <c r="OJ998">
        <f t="shared" si="770"/>
        <v>0</v>
      </c>
      <c r="OS998">
        <f t="shared" si="771"/>
        <v>0</v>
      </c>
      <c r="PB998">
        <f t="shared" si="772"/>
        <v>0</v>
      </c>
      <c r="PK998">
        <f t="shared" si="773"/>
        <v>0</v>
      </c>
      <c r="QC998">
        <f t="shared" si="774"/>
        <v>0</v>
      </c>
      <c r="QL998">
        <f t="shared" si="775"/>
        <v>0</v>
      </c>
    </row>
    <row r="999" spans="315:454" x14ac:dyDescent="0.25">
      <c r="LC999">
        <v>997</v>
      </c>
      <c r="LD999">
        <v>712</v>
      </c>
      <c r="LE999">
        <f t="shared" si="776"/>
        <v>1.0672744897276689</v>
      </c>
      <c r="LF999">
        <f t="shared" si="777"/>
        <v>806.72731598149539</v>
      </c>
      <c r="LG999">
        <f t="shared" si="761"/>
        <v>8973.2643930580725</v>
      </c>
      <c r="LP999">
        <f t="shared" si="762"/>
        <v>0</v>
      </c>
      <c r="LY999">
        <f t="shared" si="763"/>
        <v>0</v>
      </c>
      <c r="MH999">
        <f t="shared" si="764"/>
        <v>0</v>
      </c>
      <c r="MQ999">
        <f t="shared" si="765"/>
        <v>0</v>
      </c>
      <c r="MZ999">
        <f t="shared" si="766"/>
        <v>0</v>
      </c>
      <c r="NI999">
        <f t="shared" si="767"/>
        <v>0</v>
      </c>
      <c r="NR999">
        <f t="shared" si="768"/>
        <v>0</v>
      </c>
      <c r="OA999">
        <f t="shared" si="769"/>
        <v>0</v>
      </c>
      <c r="OJ999">
        <f t="shared" si="770"/>
        <v>0</v>
      </c>
      <c r="OS999">
        <f t="shared" si="771"/>
        <v>0</v>
      </c>
      <c r="PB999">
        <f t="shared" si="772"/>
        <v>0</v>
      </c>
      <c r="PK999">
        <f t="shared" si="773"/>
        <v>0</v>
      </c>
      <c r="QC999">
        <f t="shared" si="774"/>
        <v>0</v>
      </c>
      <c r="QL999">
        <f t="shared" si="775"/>
        <v>0</v>
      </c>
    </row>
    <row r="1000" spans="315:454" x14ac:dyDescent="0.25">
      <c r="LC1000">
        <v>998</v>
      </c>
      <c r="LD1000">
        <v>726</v>
      </c>
      <c r="LE1000">
        <f t="shared" si="776"/>
        <v>1.0683449756752394</v>
      </c>
      <c r="LF1000">
        <f t="shared" si="777"/>
        <v>819.5641321175259</v>
      </c>
      <c r="LG1000">
        <f t="shared" si="761"/>
        <v>8754.2468189058418</v>
      </c>
      <c r="LP1000">
        <f t="shared" si="762"/>
        <v>0</v>
      </c>
      <c r="LY1000">
        <f t="shared" si="763"/>
        <v>0</v>
      </c>
      <c r="MH1000">
        <f t="shared" si="764"/>
        <v>0</v>
      </c>
      <c r="MQ1000">
        <f t="shared" si="765"/>
        <v>0</v>
      </c>
      <c r="MZ1000">
        <f t="shared" si="766"/>
        <v>0</v>
      </c>
      <c r="NI1000">
        <f t="shared" si="767"/>
        <v>0</v>
      </c>
      <c r="NR1000">
        <f t="shared" si="768"/>
        <v>0</v>
      </c>
      <c r="OA1000">
        <f t="shared" si="769"/>
        <v>0</v>
      </c>
      <c r="OJ1000">
        <f t="shared" si="770"/>
        <v>0</v>
      </c>
      <c r="OS1000">
        <f t="shared" si="771"/>
        <v>0</v>
      </c>
      <c r="PB1000">
        <f t="shared" si="772"/>
        <v>0</v>
      </c>
      <c r="PK1000">
        <f t="shared" si="773"/>
        <v>0</v>
      </c>
      <c r="QC1000">
        <f t="shared" si="774"/>
        <v>0</v>
      </c>
      <c r="QL1000">
        <f t="shared" si="775"/>
        <v>0</v>
      </c>
    </row>
    <row r="1001" spans="315:454" x14ac:dyDescent="0.25">
      <c r="LC1001">
        <v>999</v>
      </c>
      <c r="LD1001">
        <v>894</v>
      </c>
      <c r="LE1001">
        <f t="shared" si="776"/>
        <v>1.0694154616228098</v>
      </c>
      <c r="LF1001">
        <f t="shared" si="777"/>
        <v>832.40094825355641</v>
      </c>
      <c r="LG1001">
        <f t="shared" si="761"/>
        <v>3794.4431760610355</v>
      </c>
      <c r="LP1001">
        <f t="shared" si="762"/>
        <v>0</v>
      </c>
      <c r="LY1001">
        <f t="shared" si="763"/>
        <v>0</v>
      </c>
      <c r="MH1001">
        <f t="shared" si="764"/>
        <v>0</v>
      </c>
      <c r="MQ1001">
        <f t="shared" si="765"/>
        <v>0</v>
      </c>
      <c r="MZ1001">
        <f t="shared" si="766"/>
        <v>0</v>
      </c>
      <c r="NI1001">
        <f t="shared" si="767"/>
        <v>0</v>
      </c>
      <c r="NR1001">
        <f t="shared" si="768"/>
        <v>0</v>
      </c>
      <c r="OA1001">
        <f t="shared" si="769"/>
        <v>0</v>
      </c>
      <c r="OJ1001">
        <f t="shared" si="770"/>
        <v>0</v>
      </c>
      <c r="OS1001">
        <f t="shared" si="771"/>
        <v>0</v>
      </c>
      <c r="PB1001">
        <f t="shared" si="772"/>
        <v>0</v>
      </c>
      <c r="PK1001">
        <f t="shared" si="773"/>
        <v>0</v>
      </c>
      <c r="QC1001">
        <f t="shared" si="774"/>
        <v>0</v>
      </c>
      <c r="QL1001">
        <f t="shared" si="775"/>
        <v>0</v>
      </c>
    </row>
    <row r="1002" spans="315:454" x14ac:dyDescent="0.25">
      <c r="LC1002">
        <v>1000</v>
      </c>
      <c r="LD1002">
        <v>864</v>
      </c>
      <c r="LE1002">
        <f t="shared" si="776"/>
        <v>1.0704859475703801</v>
      </c>
      <c r="LF1002">
        <f t="shared" si="777"/>
        <v>845.23776438958703</v>
      </c>
      <c r="LG1002">
        <f t="shared" si="761"/>
        <v>352.02148510064865</v>
      </c>
      <c r="LP1002">
        <f t="shared" si="762"/>
        <v>0</v>
      </c>
      <c r="LY1002">
        <f t="shared" si="763"/>
        <v>0</v>
      </c>
      <c r="MH1002">
        <f t="shared" si="764"/>
        <v>0</v>
      </c>
      <c r="MQ1002">
        <f t="shared" si="765"/>
        <v>0</v>
      </c>
      <c r="MZ1002">
        <f t="shared" si="766"/>
        <v>0</v>
      </c>
      <c r="NI1002">
        <f t="shared" si="767"/>
        <v>0</v>
      </c>
      <c r="NR1002">
        <f t="shared" si="768"/>
        <v>0</v>
      </c>
      <c r="OA1002">
        <f t="shared" si="769"/>
        <v>0</v>
      </c>
      <c r="OJ1002">
        <f t="shared" si="770"/>
        <v>0</v>
      </c>
      <c r="OS1002">
        <f t="shared" si="771"/>
        <v>0</v>
      </c>
      <c r="PB1002">
        <f t="shared" si="772"/>
        <v>0</v>
      </c>
      <c r="PK1002">
        <f t="shared" si="773"/>
        <v>0</v>
      </c>
      <c r="QC1002">
        <f t="shared" si="774"/>
        <v>0</v>
      </c>
      <c r="QL1002">
        <f t="shared" si="775"/>
        <v>0</v>
      </c>
    </row>
    <row r="1003" spans="315:454" x14ac:dyDescent="0.25">
      <c r="LC1003">
        <v>1001</v>
      </c>
      <c r="LD1003">
        <v>816</v>
      </c>
      <c r="LE1003">
        <f t="shared" si="776"/>
        <v>1.0715564335179504</v>
      </c>
      <c r="LF1003">
        <f t="shared" si="777"/>
        <v>858.07458052561753</v>
      </c>
      <c r="LG1003">
        <f t="shared" si="761"/>
        <v>1770.2703264066743</v>
      </c>
      <c r="LP1003">
        <f t="shared" si="762"/>
        <v>0</v>
      </c>
      <c r="LY1003">
        <f t="shared" si="763"/>
        <v>0</v>
      </c>
      <c r="MH1003">
        <f t="shared" si="764"/>
        <v>0</v>
      </c>
      <c r="MQ1003">
        <f t="shared" si="765"/>
        <v>0</v>
      </c>
      <c r="MZ1003">
        <f t="shared" si="766"/>
        <v>0</v>
      </c>
      <c r="NI1003">
        <f t="shared" si="767"/>
        <v>0</v>
      </c>
      <c r="NR1003">
        <f t="shared" si="768"/>
        <v>0</v>
      </c>
      <c r="OA1003">
        <f t="shared" si="769"/>
        <v>0</v>
      </c>
      <c r="OJ1003">
        <f t="shared" si="770"/>
        <v>0</v>
      </c>
      <c r="OS1003">
        <f t="shared" si="771"/>
        <v>0</v>
      </c>
      <c r="PB1003">
        <f t="shared" si="772"/>
        <v>0</v>
      </c>
      <c r="PK1003">
        <f t="shared" si="773"/>
        <v>0</v>
      </c>
      <c r="QC1003">
        <f t="shared" si="774"/>
        <v>0</v>
      </c>
      <c r="QL1003">
        <f t="shared" si="775"/>
        <v>0</v>
      </c>
    </row>
    <row r="1004" spans="315:454" x14ac:dyDescent="0.25">
      <c r="LC1004">
        <v>1002</v>
      </c>
      <c r="LD1004">
        <v>836</v>
      </c>
      <c r="LE1004">
        <f t="shared" si="776"/>
        <v>1.0726269194655209</v>
      </c>
      <c r="LF1004">
        <f t="shared" si="777"/>
        <v>870.91139666164804</v>
      </c>
      <c r="LG1004">
        <f t="shared" si="761"/>
        <v>1218.80561686693</v>
      </c>
      <c r="LP1004">
        <f t="shared" si="762"/>
        <v>0</v>
      </c>
      <c r="LY1004">
        <f t="shared" si="763"/>
        <v>0</v>
      </c>
      <c r="MH1004">
        <f t="shared" si="764"/>
        <v>0</v>
      </c>
      <c r="MQ1004">
        <f t="shared" si="765"/>
        <v>0</v>
      </c>
      <c r="MZ1004">
        <f t="shared" si="766"/>
        <v>0</v>
      </c>
      <c r="NI1004">
        <f t="shared" si="767"/>
        <v>0</v>
      </c>
      <c r="NR1004">
        <f t="shared" si="768"/>
        <v>0</v>
      </c>
      <c r="OA1004">
        <f t="shared" si="769"/>
        <v>0</v>
      </c>
      <c r="OJ1004">
        <f t="shared" si="770"/>
        <v>0</v>
      </c>
      <c r="OS1004">
        <f t="shared" si="771"/>
        <v>0</v>
      </c>
      <c r="PB1004">
        <f t="shared" si="772"/>
        <v>0</v>
      </c>
      <c r="PK1004">
        <f t="shared" si="773"/>
        <v>0</v>
      </c>
      <c r="QC1004">
        <f t="shared" si="774"/>
        <v>0</v>
      </c>
      <c r="QL1004">
        <f t="shared" si="775"/>
        <v>0</v>
      </c>
    </row>
    <row r="1005" spans="315:454" x14ac:dyDescent="0.25">
      <c r="LC1005">
        <v>1003</v>
      </c>
      <c r="LD1005">
        <v>904</v>
      </c>
      <c r="LE1005">
        <f t="shared" si="776"/>
        <v>1.0736974054130912</v>
      </c>
      <c r="LF1005">
        <f t="shared" si="777"/>
        <v>883.74821279767855</v>
      </c>
      <c r="LG1005">
        <f t="shared" si="761"/>
        <v>410.13488488811095</v>
      </c>
      <c r="LP1005">
        <f t="shared" si="762"/>
        <v>0</v>
      </c>
      <c r="LY1005">
        <f t="shared" si="763"/>
        <v>0</v>
      </c>
      <c r="MH1005">
        <f t="shared" si="764"/>
        <v>0</v>
      </c>
      <c r="MQ1005">
        <f t="shared" si="765"/>
        <v>0</v>
      </c>
      <c r="MZ1005">
        <f t="shared" si="766"/>
        <v>0</v>
      </c>
      <c r="NI1005">
        <f t="shared" si="767"/>
        <v>0</v>
      </c>
      <c r="NR1005">
        <f t="shared" si="768"/>
        <v>0</v>
      </c>
      <c r="OA1005">
        <f t="shared" si="769"/>
        <v>0</v>
      </c>
      <c r="OJ1005">
        <f t="shared" si="770"/>
        <v>0</v>
      </c>
      <c r="OS1005">
        <f t="shared" si="771"/>
        <v>0</v>
      </c>
      <c r="PB1005">
        <f t="shared" si="772"/>
        <v>0</v>
      </c>
      <c r="PK1005">
        <f t="shared" si="773"/>
        <v>0</v>
      </c>
      <c r="QC1005">
        <f t="shared" si="774"/>
        <v>0</v>
      </c>
      <c r="QL1005">
        <f t="shared" si="775"/>
        <v>0</v>
      </c>
    </row>
    <row r="1006" spans="315:454" x14ac:dyDescent="0.25">
      <c r="LC1006">
        <v>1004</v>
      </c>
      <c r="LD1006">
        <v>894</v>
      </c>
      <c r="LE1006">
        <f t="shared" si="776"/>
        <v>1.0747678913606615</v>
      </c>
      <c r="LF1006">
        <f t="shared" si="777"/>
        <v>896.58502893370905</v>
      </c>
      <c r="LG1006">
        <f t="shared" si="761"/>
        <v>6.682374588112971</v>
      </c>
      <c r="LP1006">
        <f t="shared" si="762"/>
        <v>0</v>
      </c>
      <c r="LY1006">
        <f t="shared" si="763"/>
        <v>0</v>
      </c>
      <c r="MH1006">
        <f t="shared" si="764"/>
        <v>0</v>
      </c>
      <c r="MQ1006">
        <f t="shared" si="765"/>
        <v>0</v>
      </c>
      <c r="MZ1006">
        <f t="shared" si="766"/>
        <v>0</v>
      </c>
      <c r="NI1006">
        <f t="shared" si="767"/>
        <v>0</v>
      </c>
      <c r="NR1006">
        <f t="shared" si="768"/>
        <v>0</v>
      </c>
      <c r="OA1006">
        <f t="shared" si="769"/>
        <v>0</v>
      </c>
      <c r="OJ1006">
        <f t="shared" si="770"/>
        <v>0</v>
      </c>
      <c r="OS1006">
        <f t="shared" si="771"/>
        <v>0</v>
      </c>
      <c r="PB1006">
        <f t="shared" si="772"/>
        <v>0</v>
      </c>
      <c r="PK1006">
        <f t="shared" si="773"/>
        <v>0</v>
      </c>
      <c r="QC1006">
        <f t="shared" si="774"/>
        <v>0</v>
      </c>
      <c r="QL1006">
        <f t="shared" si="775"/>
        <v>0</v>
      </c>
    </row>
    <row r="1007" spans="315:454" x14ac:dyDescent="0.25">
      <c r="LC1007">
        <v>1005</v>
      </c>
      <c r="LD1007">
        <v>803</v>
      </c>
      <c r="LE1007">
        <f t="shared" si="776"/>
        <v>1.0758383773082321</v>
      </c>
      <c r="LF1007">
        <f t="shared" si="777"/>
        <v>909.42184506973956</v>
      </c>
      <c r="LG1007">
        <f t="shared" si="761"/>
        <v>11325.609108047651</v>
      </c>
      <c r="LP1007">
        <f t="shared" si="762"/>
        <v>0</v>
      </c>
      <c r="LY1007">
        <f t="shared" si="763"/>
        <v>0</v>
      </c>
      <c r="MH1007">
        <f t="shared" si="764"/>
        <v>0</v>
      </c>
      <c r="MQ1007">
        <f t="shared" si="765"/>
        <v>0</v>
      </c>
      <c r="MZ1007">
        <f t="shared" si="766"/>
        <v>0</v>
      </c>
      <c r="NI1007">
        <f t="shared" si="767"/>
        <v>0</v>
      </c>
      <c r="NR1007">
        <f t="shared" si="768"/>
        <v>0</v>
      </c>
      <c r="OA1007">
        <f t="shared" si="769"/>
        <v>0</v>
      </c>
      <c r="OJ1007">
        <f t="shared" si="770"/>
        <v>0</v>
      </c>
      <c r="OS1007">
        <f t="shared" si="771"/>
        <v>0</v>
      </c>
      <c r="PB1007">
        <f t="shared" si="772"/>
        <v>0</v>
      </c>
      <c r="PK1007">
        <f t="shared" si="773"/>
        <v>0</v>
      </c>
      <c r="QC1007">
        <f t="shared" si="774"/>
        <v>0</v>
      </c>
      <c r="QL1007">
        <f t="shared" si="775"/>
        <v>0</v>
      </c>
    </row>
    <row r="1008" spans="315:454" x14ac:dyDescent="0.25">
      <c r="LC1008">
        <v>1006</v>
      </c>
      <c r="LD1008">
        <v>914</v>
      </c>
      <c r="LE1008">
        <f t="shared" si="776"/>
        <v>1.0769088632558024</v>
      </c>
      <c r="LF1008">
        <f t="shared" si="777"/>
        <v>922.25866120577007</v>
      </c>
      <c r="LG1008">
        <f t="shared" si="761"/>
        <v>68.205484911691514</v>
      </c>
      <c r="LP1008">
        <f t="shared" si="762"/>
        <v>0</v>
      </c>
      <c r="LY1008">
        <f t="shared" si="763"/>
        <v>0</v>
      </c>
      <c r="MH1008">
        <f t="shared" si="764"/>
        <v>0</v>
      </c>
      <c r="MQ1008">
        <f t="shared" si="765"/>
        <v>0</v>
      </c>
      <c r="MZ1008">
        <f t="shared" si="766"/>
        <v>0</v>
      </c>
      <c r="NI1008">
        <f t="shared" si="767"/>
        <v>0</v>
      </c>
      <c r="NR1008">
        <f t="shared" si="768"/>
        <v>0</v>
      </c>
      <c r="OA1008">
        <f t="shared" si="769"/>
        <v>0</v>
      </c>
      <c r="OJ1008">
        <f t="shared" si="770"/>
        <v>0</v>
      </c>
      <c r="OS1008">
        <f t="shared" si="771"/>
        <v>0</v>
      </c>
      <c r="PB1008">
        <f t="shared" si="772"/>
        <v>0</v>
      </c>
      <c r="PK1008">
        <f t="shared" si="773"/>
        <v>0</v>
      </c>
      <c r="QC1008">
        <f t="shared" si="774"/>
        <v>0</v>
      </c>
      <c r="QL1008">
        <f t="shared" si="775"/>
        <v>0</v>
      </c>
    </row>
    <row r="1009" spans="315:454" x14ac:dyDescent="0.25">
      <c r="LC1009">
        <v>1007</v>
      </c>
      <c r="LD1009">
        <v>874</v>
      </c>
      <c r="LE1009">
        <f t="shared" si="776"/>
        <v>1.0779793492033727</v>
      </c>
      <c r="LF1009">
        <f t="shared" si="777"/>
        <v>935.09547734180069</v>
      </c>
      <c r="LG1009">
        <f t="shared" si="761"/>
        <v>3732.6573516224812</v>
      </c>
      <c r="LP1009">
        <f t="shared" si="762"/>
        <v>0</v>
      </c>
      <c r="LY1009">
        <f t="shared" si="763"/>
        <v>0</v>
      </c>
      <c r="MH1009">
        <f t="shared" si="764"/>
        <v>0</v>
      </c>
      <c r="MQ1009">
        <f t="shared" si="765"/>
        <v>0</v>
      </c>
      <c r="MZ1009">
        <f t="shared" si="766"/>
        <v>0</v>
      </c>
      <c r="NI1009">
        <f t="shared" si="767"/>
        <v>0</v>
      </c>
      <c r="NR1009">
        <f t="shared" si="768"/>
        <v>0</v>
      </c>
      <c r="OA1009">
        <f t="shared" si="769"/>
        <v>0</v>
      </c>
      <c r="OJ1009">
        <f t="shared" si="770"/>
        <v>0</v>
      </c>
      <c r="OS1009">
        <f t="shared" si="771"/>
        <v>0</v>
      </c>
      <c r="PB1009">
        <f t="shared" si="772"/>
        <v>0</v>
      </c>
      <c r="PK1009">
        <f t="shared" si="773"/>
        <v>0</v>
      </c>
      <c r="QC1009">
        <f t="shared" si="774"/>
        <v>0</v>
      </c>
      <c r="QL1009">
        <f t="shared" si="775"/>
        <v>0</v>
      </c>
    </row>
    <row r="1010" spans="315:454" x14ac:dyDescent="0.25">
      <c r="LC1010">
        <v>1008</v>
      </c>
      <c r="LD1010">
        <v>793</v>
      </c>
      <c r="LE1010">
        <f t="shared" si="776"/>
        <v>1.0790498351509432</v>
      </c>
      <c r="LF1010">
        <f t="shared" si="777"/>
        <v>947.93229347783119</v>
      </c>
      <c r="LG1010">
        <f t="shared" si="761"/>
        <v>24004.015562300814</v>
      </c>
      <c r="LP1010">
        <f t="shared" si="762"/>
        <v>0</v>
      </c>
      <c r="LY1010">
        <f t="shared" si="763"/>
        <v>0</v>
      </c>
      <c r="MH1010">
        <f t="shared" si="764"/>
        <v>0</v>
      </c>
      <c r="MQ1010">
        <f t="shared" si="765"/>
        <v>0</v>
      </c>
      <c r="MZ1010">
        <f t="shared" si="766"/>
        <v>0</v>
      </c>
      <c r="NI1010">
        <f t="shared" si="767"/>
        <v>0</v>
      </c>
      <c r="NR1010">
        <f t="shared" si="768"/>
        <v>0</v>
      </c>
      <c r="OA1010">
        <f t="shared" si="769"/>
        <v>0</v>
      </c>
      <c r="OJ1010">
        <f t="shared" si="770"/>
        <v>0</v>
      </c>
      <c r="OS1010">
        <f t="shared" si="771"/>
        <v>0</v>
      </c>
      <c r="PB1010">
        <f t="shared" si="772"/>
        <v>0</v>
      </c>
      <c r="PK1010">
        <f t="shared" si="773"/>
        <v>0</v>
      </c>
      <c r="QC1010">
        <f t="shared" si="774"/>
        <v>0</v>
      </c>
      <c r="QL1010">
        <f t="shared" si="775"/>
        <v>0</v>
      </c>
    </row>
    <row r="1011" spans="315:454" x14ac:dyDescent="0.25">
      <c r="LC1011">
        <v>1009</v>
      </c>
      <c r="LD1011">
        <v>844</v>
      </c>
      <c r="LE1011">
        <f t="shared" si="776"/>
        <v>1.0801203210985135</v>
      </c>
      <c r="LF1011">
        <f t="shared" si="777"/>
        <v>960.7691096138617</v>
      </c>
      <c r="LG1011">
        <f t="shared" si="761"/>
        <v>13635.024960014049</v>
      </c>
      <c r="LP1011">
        <f t="shared" si="762"/>
        <v>0</v>
      </c>
      <c r="LY1011">
        <f t="shared" si="763"/>
        <v>0</v>
      </c>
      <c r="MH1011">
        <f t="shared" si="764"/>
        <v>0</v>
      </c>
      <c r="MQ1011">
        <f t="shared" si="765"/>
        <v>0</v>
      </c>
      <c r="MZ1011">
        <f t="shared" si="766"/>
        <v>0</v>
      </c>
      <c r="NI1011">
        <f t="shared" si="767"/>
        <v>0</v>
      </c>
      <c r="NR1011">
        <f t="shared" si="768"/>
        <v>0</v>
      </c>
      <c r="OA1011">
        <f t="shared" si="769"/>
        <v>0</v>
      </c>
      <c r="OJ1011">
        <f t="shared" si="770"/>
        <v>0</v>
      </c>
      <c r="OS1011">
        <f t="shared" si="771"/>
        <v>0</v>
      </c>
      <c r="PB1011">
        <f t="shared" si="772"/>
        <v>0</v>
      </c>
      <c r="PK1011">
        <f t="shared" si="773"/>
        <v>0</v>
      </c>
      <c r="QC1011">
        <f t="shared" si="774"/>
        <v>0</v>
      </c>
      <c r="QL1011">
        <f t="shared" si="775"/>
        <v>0</v>
      </c>
    </row>
    <row r="1012" spans="315:454" x14ac:dyDescent="0.25">
      <c r="LC1012">
        <v>1010</v>
      </c>
      <c r="LD1012">
        <v>904</v>
      </c>
      <c r="LE1012">
        <f t="shared" si="776"/>
        <v>1.0811908070460838</v>
      </c>
      <c r="LF1012">
        <f t="shared" si="777"/>
        <v>973.60592574989221</v>
      </c>
      <c r="LG1012">
        <f t="shared" si="761"/>
        <v>4844.9848994995073</v>
      </c>
      <c r="LP1012">
        <f t="shared" si="762"/>
        <v>0</v>
      </c>
      <c r="LY1012">
        <f t="shared" si="763"/>
        <v>0</v>
      </c>
      <c r="MH1012">
        <f t="shared" si="764"/>
        <v>0</v>
      </c>
      <c r="MQ1012">
        <f t="shared" si="765"/>
        <v>0</v>
      </c>
      <c r="MZ1012">
        <f t="shared" si="766"/>
        <v>0</v>
      </c>
      <c r="NI1012">
        <f t="shared" si="767"/>
        <v>0</v>
      </c>
      <c r="NR1012">
        <f t="shared" si="768"/>
        <v>0</v>
      </c>
      <c r="OA1012">
        <f t="shared" si="769"/>
        <v>0</v>
      </c>
      <c r="OJ1012">
        <f t="shared" si="770"/>
        <v>0</v>
      </c>
      <c r="OS1012">
        <f t="shared" si="771"/>
        <v>0</v>
      </c>
      <c r="PB1012">
        <f t="shared" si="772"/>
        <v>0</v>
      </c>
      <c r="PK1012">
        <f t="shared" si="773"/>
        <v>0</v>
      </c>
      <c r="QC1012">
        <f t="shared" si="774"/>
        <v>0</v>
      </c>
      <c r="QL1012">
        <f t="shared" si="775"/>
        <v>0</v>
      </c>
    </row>
    <row r="1013" spans="315:454" x14ac:dyDescent="0.25">
      <c r="LC1013">
        <v>1011</v>
      </c>
      <c r="LD1013">
        <v>934</v>
      </c>
      <c r="LE1013">
        <f t="shared" si="776"/>
        <v>1.0822612929936544</v>
      </c>
      <c r="LF1013">
        <f t="shared" si="777"/>
        <v>986.44274188592271</v>
      </c>
      <c r="LG1013">
        <f t="shared" si="761"/>
        <v>2750.2411765135125</v>
      </c>
      <c r="LP1013">
        <f t="shared" si="762"/>
        <v>0</v>
      </c>
      <c r="LY1013">
        <f t="shared" si="763"/>
        <v>0</v>
      </c>
      <c r="MH1013">
        <f t="shared" si="764"/>
        <v>0</v>
      </c>
      <c r="MQ1013">
        <f t="shared" si="765"/>
        <v>0</v>
      </c>
      <c r="MZ1013">
        <f t="shared" si="766"/>
        <v>0</v>
      </c>
      <c r="NI1013">
        <f t="shared" si="767"/>
        <v>0</v>
      </c>
      <c r="NR1013">
        <f t="shared" si="768"/>
        <v>0</v>
      </c>
      <c r="OA1013">
        <f t="shared" si="769"/>
        <v>0</v>
      </c>
      <c r="OJ1013">
        <f t="shared" si="770"/>
        <v>0</v>
      </c>
      <c r="OS1013">
        <f t="shared" si="771"/>
        <v>0</v>
      </c>
      <c r="PB1013">
        <f t="shared" si="772"/>
        <v>0</v>
      </c>
      <c r="PK1013">
        <f t="shared" si="773"/>
        <v>0</v>
      </c>
      <c r="QC1013">
        <f t="shared" si="774"/>
        <v>0</v>
      </c>
      <c r="QL1013">
        <f t="shared" si="775"/>
        <v>0</v>
      </c>
    </row>
    <row r="1014" spans="315:454" x14ac:dyDescent="0.25">
      <c r="LC1014">
        <v>1012</v>
      </c>
      <c r="LD1014">
        <v>904</v>
      </c>
      <c r="LE1014">
        <f t="shared" si="776"/>
        <v>1.0833317789412247</v>
      </c>
      <c r="LF1014">
        <f t="shared" si="777"/>
        <v>999.27955802195322</v>
      </c>
      <c r="LG1014">
        <f t="shared" si="761"/>
        <v>9078.1941768587512</v>
      </c>
      <c r="LP1014">
        <f t="shared" si="762"/>
        <v>0</v>
      </c>
      <c r="LY1014">
        <f t="shared" si="763"/>
        <v>0</v>
      </c>
      <c r="MH1014">
        <f t="shared" si="764"/>
        <v>0</v>
      </c>
      <c r="MQ1014">
        <f t="shared" si="765"/>
        <v>0</v>
      </c>
      <c r="MZ1014">
        <f t="shared" si="766"/>
        <v>0</v>
      </c>
      <c r="NI1014">
        <f t="shared" si="767"/>
        <v>0</v>
      </c>
      <c r="NR1014">
        <f t="shared" si="768"/>
        <v>0</v>
      </c>
      <c r="OA1014">
        <f t="shared" si="769"/>
        <v>0</v>
      </c>
      <c r="OJ1014">
        <f t="shared" si="770"/>
        <v>0</v>
      </c>
      <c r="OS1014">
        <f t="shared" si="771"/>
        <v>0</v>
      </c>
      <c r="PB1014">
        <f t="shared" si="772"/>
        <v>0</v>
      </c>
      <c r="PK1014">
        <f t="shared" si="773"/>
        <v>0</v>
      </c>
      <c r="QC1014">
        <f t="shared" si="774"/>
        <v>0</v>
      </c>
      <c r="QL1014">
        <f t="shared" si="775"/>
        <v>0</v>
      </c>
    </row>
    <row r="1015" spans="315:454" x14ac:dyDescent="0.25">
      <c r="LC1015">
        <v>1013</v>
      </c>
      <c r="LD1015">
        <v>914</v>
      </c>
      <c r="LE1015">
        <f t="shared" si="776"/>
        <v>1.084402264888795</v>
      </c>
      <c r="LF1015">
        <f t="shared" si="777"/>
        <v>1012.1163741579837</v>
      </c>
      <c r="LG1015">
        <f t="shared" si="761"/>
        <v>9626.822877909457</v>
      </c>
      <c r="LP1015">
        <f t="shared" si="762"/>
        <v>0</v>
      </c>
      <c r="LY1015">
        <f t="shared" si="763"/>
        <v>0</v>
      </c>
      <c r="MH1015">
        <f t="shared" si="764"/>
        <v>0</v>
      </c>
      <c r="MQ1015">
        <f t="shared" si="765"/>
        <v>0</v>
      </c>
      <c r="MZ1015">
        <f t="shared" si="766"/>
        <v>0</v>
      </c>
      <c r="NI1015">
        <f t="shared" si="767"/>
        <v>0</v>
      </c>
      <c r="NR1015">
        <f t="shared" si="768"/>
        <v>0</v>
      </c>
      <c r="OA1015">
        <f t="shared" si="769"/>
        <v>0</v>
      </c>
      <c r="OJ1015">
        <f t="shared" si="770"/>
        <v>0</v>
      </c>
      <c r="OS1015">
        <f t="shared" si="771"/>
        <v>0</v>
      </c>
      <c r="PB1015">
        <f t="shared" si="772"/>
        <v>0</v>
      </c>
      <c r="PK1015">
        <f t="shared" si="773"/>
        <v>0</v>
      </c>
      <c r="QC1015">
        <f t="shared" si="774"/>
        <v>0</v>
      </c>
      <c r="QL1015">
        <f t="shared" si="775"/>
        <v>0</v>
      </c>
    </row>
    <row r="1016" spans="315:454" x14ac:dyDescent="0.25">
      <c r="LC1016">
        <v>1014</v>
      </c>
      <c r="LD1016">
        <v>904</v>
      </c>
      <c r="LE1016">
        <f t="shared" si="776"/>
        <v>1.0854727508363655</v>
      </c>
      <c r="LF1016">
        <f t="shared" si="777"/>
        <v>1024.9531902940143</v>
      </c>
      <c r="LG1016">
        <f t="shared" si="761"/>
        <v>14629.674242300047</v>
      </c>
      <c r="LP1016">
        <f t="shared" si="762"/>
        <v>0</v>
      </c>
      <c r="LY1016">
        <f t="shared" si="763"/>
        <v>0</v>
      </c>
      <c r="MH1016">
        <f t="shared" si="764"/>
        <v>0</v>
      </c>
      <c r="MQ1016">
        <f t="shared" si="765"/>
        <v>0</v>
      </c>
      <c r="MZ1016">
        <f t="shared" si="766"/>
        <v>0</v>
      </c>
      <c r="NI1016">
        <f t="shared" si="767"/>
        <v>0</v>
      </c>
      <c r="NR1016">
        <f t="shared" si="768"/>
        <v>0</v>
      </c>
      <c r="OA1016">
        <f t="shared" si="769"/>
        <v>0</v>
      </c>
      <c r="OJ1016">
        <f t="shared" si="770"/>
        <v>0</v>
      </c>
      <c r="OS1016">
        <f t="shared" si="771"/>
        <v>0</v>
      </c>
      <c r="PB1016">
        <f t="shared" si="772"/>
        <v>0</v>
      </c>
      <c r="PK1016">
        <f t="shared" si="773"/>
        <v>0</v>
      </c>
      <c r="QC1016">
        <f t="shared" si="774"/>
        <v>0</v>
      </c>
      <c r="QL1016">
        <f t="shared" si="775"/>
        <v>0</v>
      </c>
    </row>
    <row r="1017" spans="315:454" x14ac:dyDescent="0.25">
      <c r="LC1017">
        <v>1015</v>
      </c>
      <c r="LD1017">
        <v>944</v>
      </c>
      <c r="LE1017">
        <f t="shared" si="776"/>
        <v>1.0865432367839358</v>
      </c>
      <c r="LF1017">
        <f t="shared" si="777"/>
        <v>1037.7900064300447</v>
      </c>
      <c r="LG1017">
        <f t="shared" si="761"/>
        <v>8796.5653061478333</v>
      </c>
      <c r="LP1017">
        <f t="shared" si="762"/>
        <v>0</v>
      </c>
      <c r="LY1017">
        <f t="shared" si="763"/>
        <v>0</v>
      </c>
      <c r="MH1017">
        <f t="shared" si="764"/>
        <v>0</v>
      </c>
      <c r="MQ1017">
        <f t="shared" si="765"/>
        <v>0</v>
      </c>
      <c r="MZ1017">
        <f t="shared" si="766"/>
        <v>0</v>
      </c>
      <c r="NI1017">
        <f t="shared" si="767"/>
        <v>0</v>
      </c>
      <c r="NR1017">
        <f t="shared" si="768"/>
        <v>0</v>
      </c>
      <c r="OA1017">
        <f t="shared" si="769"/>
        <v>0</v>
      </c>
      <c r="OJ1017">
        <f t="shared" si="770"/>
        <v>0</v>
      </c>
      <c r="OS1017">
        <f t="shared" si="771"/>
        <v>0</v>
      </c>
      <c r="PB1017">
        <f t="shared" si="772"/>
        <v>0</v>
      </c>
      <c r="PK1017">
        <f t="shared" si="773"/>
        <v>0</v>
      </c>
      <c r="QC1017">
        <f t="shared" si="774"/>
        <v>0</v>
      </c>
      <c r="QL1017">
        <f t="shared" si="775"/>
        <v>0</v>
      </c>
    </row>
    <row r="1018" spans="315:454" x14ac:dyDescent="0.25">
      <c r="LC1018">
        <v>1016</v>
      </c>
      <c r="LD1018">
        <v>994</v>
      </c>
      <c r="LE1018">
        <f t="shared" si="776"/>
        <v>1.0876137227315061</v>
      </c>
      <c r="LF1018">
        <f t="shared" si="777"/>
        <v>1050.6268225660754</v>
      </c>
      <c r="LG1018">
        <f t="shared" si="761"/>
        <v>3206.5970339297819</v>
      </c>
      <c r="LP1018">
        <f t="shared" si="762"/>
        <v>0</v>
      </c>
      <c r="LY1018">
        <f t="shared" si="763"/>
        <v>0</v>
      </c>
      <c r="MH1018">
        <f t="shared" si="764"/>
        <v>0</v>
      </c>
      <c r="MQ1018">
        <f t="shared" si="765"/>
        <v>0</v>
      </c>
      <c r="MZ1018">
        <f t="shared" si="766"/>
        <v>0</v>
      </c>
      <c r="NI1018">
        <f t="shared" si="767"/>
        <v>0</v>
      </c>
      <c r="NR1018">
        <f t="shared" si="768"/>
        <v>0</v>
      </c>
      <c r="OA1018">
        <f t="shared" si="769"/>
        <v>0</v>
      </c>
      <c r="OJ1018">
        <f t="shared" si="770"/>
        <v>0</v>
      </c>
      <c r="OS1018">
        <f t="shared" si="771"/>
        <v>0</v>
      </c>
      <c r="PB1018">
        <f t="shared" si="772"/>
        <v>0</v>
      </c>
      <c r="PK1018">
        <f t="shared" si="773"/>
        <v>0</v>
      </c>
      <c r="QC1018">
        <f t="shared" si="774"/>
        <v>0</v>
      </c>
      <c r="QL1018">
        <f t="shared" si="775"/>
        <v>0</v>
      </c>
    </row>
    <row r="1019" spans="315:454" x14ac:dyDescent="0.25">
      <c r="LC1019">
        <v>1017</v>
      </c>
      <c r="LD1019">
        <v>974</v>
      </c>
      <c r="LE1019">
        <f t="shared" si="776"/>
        <v>1.0886842086790767</v>
      </c>
      <c r="LF1019">
        <f t="shared" si="777"/>
        <v>1063.4636387021058</v>
      </c>
      <c r="LG1019">
        <f t="shared" si="761"/>
        <v>8003.7426498209143</v>
      </c>
      <c r="LP1019">
        <f t="shared" si="762"/>
        <v>0</v>
      </c>
      <c r="LY1019">
        <f t="shared" si="763"/>
        <v>0</v>
      </c>
      <c r="MH1019">
        <f t="shared" si="764"/>
        <v>0</v>
      </c>
      <c r="MQ1019">
        <f t="shared" si="765"/>
        <v>0</v>
      </c>
      <c r="MZ1019">
        <f t="shared" si="766"/>
        <v>0</v>
      </c>
      <c r="NI1019">
        <f t="shared" si="767"/>
        <v>0</v>
      </c>
      <c r="NR1019">
        <f t="shared" si="768"/>
        <v>0</v>
      </c>
      <c r="OA1019">
        <f t="shared" si="769"/>
        <v>0</v>
      </c>
      <c r="OJ1019">
        <f t="shared" si="770"/>
        <v>0</v>
      </c>
      <c r="OS1019">
        <f t="shared" si="771"/>
        <v>0</v>
      </c>
      <c r="PB1019">
        <f t="shared" si="772"/>
        <v>0</v>
      </c>
      <c r="PK1019">
        <f t="shared" si="773"/>
        <v>0</v>
      </c>
      <c r="QC1019">
        <f t="shared" si="774"/>
        <v>0</v>
      </c>
      <c r="QL1019">
        <f t="shared" si="775"/>
        <v>0</v>
      </c>
    </row>
    <row r="1020" spans="315:454" x14ac:dyDescent="0.25">
      <c r="LC1020">
        <v>1018</v>
      </c>
      <c r="LD1020">
        <v>944</v>
      </c>
      <c r="LE1020">
        <f t="shared" si="776"/>
        <v>1.089754694626647</v>
      </c>
      <c r="LF1020">
        <f t="shared" si="777"/>
        <v>1076.3004548381364</v>
      </c>
      <c r="LG1020">
        <f t="shared" si="761"/>
        <v>17503.410350377762</v>
      </c>
      <c r="LP1020">
        <f t="shared" si="762"/>
        <v>0</v>
      </c>
      <c r="LY1020">
        <f t="shared" si="763"/>
        <v>0</v>
      </c>
      <c r="MH1020">
        <f t="shared" si="764"/>
        <v>0</v>
      </c>
      <c r="MQ1020">
        <f t="shared" si="765"/>
        <v>0</v>
      </c>
      <c r="MZ1020">
        <f t="shared" si="766"/>
        <v>0</v>
      </c>
      <c r="NI1020">
        <f t="shared" si="767"/>
        <v>0</v>
      </c>
      <c r="NR1020">
        <f t="shared" si="768"/>
        <v>0</v>
      </c>
      <c r="OA1020">
        <f t="shared" si="769"/>
        <v>0</v>
      </c>
      <c r="OJ1020">
        <f t="shared" si="770"/>
        <v>0</v>
      </c>
      <c r="OS1020">
        <f t="shared" si="771"/>
        <v>0</v>
      </c>
      <c r="PB1020">
        <f t="shared" si="772"/>
        <v>0</v>
      </c>
      <c r="PK1020">
        <f t="shared" si="773"/>
        <v>0</v>
      </c>
      <c r="QC1020">
        <f t="shared" si="774"/>
        <v>0</v>
      </c>
      <c r="QL1020">
        <f t="shared" si="775"/>
        <v>0</v>
      </c>
    </row>
    <row r="1021" spans="315:454" x14ac:dyDescent="0.25">
      <c r="LC1021">
        <v>1019</v>
      </c>
      <c r="LD1021">
        <v>964</v>
      </c>
      <c r="LE1021">
        <f t="shared" si="776"/>
        <v>1.0908251805742173</v>
      </c>
      <c r="LF1021">
        <f t="shared" si="777"/>
        <v>1089.137270974167</v>
      </c>
      <c r="LG1021">
        <f t="shared" si="761"/>
        <v>15659.336586862097</v>
      </c>
      <c r="LP1021">
        <f t="shared" si="762"/>
        <v>0</v>
      </c>
      <c r="LY1021">
        <f t="shared" si="763"/>
        <v>0</v>
      </c>
      <c r="MH1021">
        <f t="shared" si="764"/>
        <v>0</v>
      </c>
      <c r="MQ1021">
        <f t="shared" si="765"/>
        <v>0</v>
      </c>
      <c r="MZ1021">
        <f t="shared" si="766"/>
        <v>0</v>
      </c>
      <c r="NI1021">
        <f t="shared" si="767"/>
        <v>0</v>
      </c>
      <c r="NR1021">
        <f t="shared" si="768"/>
        <v>0</v>
      </c>
      <c r="OA1021">
        <f t="shared" si="769"/>
        <v>0</v>
      </c>
      <c r="OJ1021">
        <f t="shared" si="770"/>
        <v>0</v>
      </c>
      <c r="OS1021">
        <f t="shared" si="771"/>
        <v>0</v>
      </c>
      <c r="PB1021">
        <f t="shared" si="772"/>
        <v>0</v>
      </c>
      <c r="PK1021">
        <f t="shared" si="773"/>
        <v>0</v>
      </c>
      <c r="QC1021">
        <f t="shared" si="774"/>
        <v>0</v>
      </c>
      <c r="QL1021">
        <f t="shared" si="775"/>
        <v>0</v>
      </c>
    </row>
    <row r="1022" spans="315:454" x14ac:dyDescent="0.25">
      <c r="LC1022">
        <v>1020</v>
      </c>
      <c r="LD1022">
        <v>964</v>
      </c>
      <c r="LE1022">
        <f t="shared" si="776"/>
        <v>1.0918956665217876</v>
      </c>
      <c r="LF1022">
        <f t="shared" si="777"/>
        <v>1101.9740871101974</v>
      </c>
      <c r="LG1022">
        <f t="shared" si="761"/>
        <v>19036.848713892337</v>
      </c>
      <c r="LP1022">
        <f t="shared" si="762"/>
        <v>0</v>
      </c>
      <c r="LY1022">
        <f t="shared" si="763"/>
        <v>0</v>
      </c>
      <c r="MH1022">
        <f t="shared" si="764"/>
        <v>0</v>
      </c>
      <c r="MQ1022">
        <f t="shared" si="765"/>
        <v>0</v>
      </c>
      <c r="MZ1022">
        <f t="shared" si="766"/>
        <v>0</v>
      </c>
      <c r="NI1022">
        <f t="shared" si="767"/>
        <v>0</v>
      </c>
      <c r="NR1022">
        <f t="shared" si="768"/>
        <v>0</v>
      </c>
      <c r="OA1022">
        <f t="shared" si="769"/>
        <v>0</v>
      </c>
      <c r="OJ1022">
        <f t="shared" si="770"/>
        <v>0</v>
      </c>
      <c r="OS1022">
        <f t="shared" si="771"/>
        <v>0</v>
      </c>
      <c r="PB1022">
        <f t="shared" si="772"/>
        <v>0</v>
      </c>
      <c r="PK1022">
        <f t="shared" si="773"/>
        <v>0</v>
      </c>
      <c r="QC1022">
        <f t="shared" si="774"/>
        <v>0</v>
      </c>
      <c r="QL1022">
        <f t="shared" si="775"/>
        <v>0</v>
      </c>
    </row>
    <row r="1023" spans="315:454" x14ac:dyDescent="0.25">
      <c r="LC1023">
        <v>1021</v>
      </c>
      <c r="LD1023">
        <v>994</v>
      </c>
      <c r="LE1023">
        <f t="shared" si="776"/>
        <v>1.0929661524693581</v>
      </c>
      <c r="LF1023">
        <f t="shared" si="777"/>
        <v>1114.810903246228</v>
      </c>
      <c r="LG1023">
        <f t="shared" si="761"/>
        <v>14595.274343169465</v>
      </c>
      <c r="LP1023">
        <f t="shared" si="762"/>
        <v>0</v>
      </c>
      <c r="LY1023">
        <f t="shared" si="763"/>
        <v>0</v>
      </c>
      <c r="MH1023">
        <f t="shared" si="764"/>
        <v>0</v>
      </c>
      <c r="MQ1023">
        <f t="shared" si="765"/>
        <v>0</v>
      </c>
      <c r="MZ1023">
        <f t="shared" si="766"/>
        <v>0</v>
      </c>
      <c r="NI1023">
        <f t="shared" si="767"/>
        <v>0</v>
      </c>
      <c r="NR1023">
        <f t="shared" si="768"/>
        <v>0</v>
      </c>
      <c r="OA1023">
        <f t="shared" si="769"/>
        <v>0</v>
      </c>
      <c r="OJ1023">
        <f t="shared" si="770"/>
        <v>0</v>
      </c>
      <c r="OS1023">
        <f t="shared" si="771"/>
        <v>0</v>
      </c>
      <c r="PB1023">
        <f t="shared" si="772"/>
        <v>0</v>
      </c>
      <c r="PK1023">
        <f t="shared" si="773"/>
        <v>0</v>
      </c>
      <c r="QC1023">
        <f t="shared" si="774"/>
        <v>0</v>
      </c>
      <c r="QL1023">
        <f t="shared" si="775"/>
        <v>0</v>
      </c>
    </row>
    <row r="1024" spans="315:454" x14ac:dyDescent="0.25">
      <c r="LC1024">
        <v>1022</v>
      </c>
      <c r="LD1024">
        <v>994</v>
      </c>
      <c r="LE1024">
        <f t="shared" si="776"/>
        <v>1.0940366384169284</v>
      </c>
      <c r="LF1024">
        <f t="shared" si="777"/>
        <v>1127.6477193822584</v>
      </c>
      <c r="LG1024">
        <f t="shared" si="761"/>
        <v>17861.712896078887</v>
      </c>
      <c r="LP1024">
        <f t="shared" si="762"/>
        <v>0</v>
      </c>
      <c r="LY1024">
        <f t="shared" si="763"/>
        <v>0</v>
      </c>
      <c r="MH1024">
        <f t="shared" si="764"/>
        <v>0</v>
      </c>
      <c r="MQ1024">
        <f t="shared" si="765"/>
        <v>0</v>
      </c>
      <c r="MZ1024">
        <f t="shared" si="766"/>
        <v>0</v>
      </c>
      <c r="NI1024">
        <f t="shared" si="767"/>
        <v>0</v>
      </c>
      <c r="NR1024">
        <f t="shared" si="768"/>
        <v>0</v>
      </c>
      <c r="OA1024">
        <f t="shared" si="769"/>
        <v>0</v>
      </c>
      <c r="OJ1024">
        <f t="shared" si="770"/>
        <v>0</v>
      </c>
      <c r="OS1024">
        <f t="shared" si="771"/>
        <v>0</v>
      </c>
      <c r="PB1024">
        <f t="shared" si="772"/>
        <v>0</v>
      </c>
      <c r="PK1024">
        <f t="shared" si="773"/>
        <v>0</v>
      </c>
      <c r="QC1024">
        <f t="shared" si="774"/>
        <v>0</v>
      </c>
      <c r="QL1024">
        <f t="shared" si="775"/>
        <v>0</v>
      </c>
    </row>
    <row r="1025" spans="315:454" x14ac:dyDescent="0.25">
      <c r="LC1025">
        <v>1023</v>
      </c>
      <c r="LD1025">
        <v>1004</v>
      </c>
      <c r="LE1025">
        <f t="shared" si="776"/>
        <v>1.0951071243644988</v>
      </c>
      <c r="LF1025">
        <f t="shared" si="777"/>
        <v>1140.484535518289</v>
      </c>
      <c r="LG1025">
        <f t="shared" si="761"/>
        <v>18628.028435643097</v>
      </c>
      <c r="LP1025">
        <f t="shared" si="762"/>
        <v>0</v>
      </c>
      <c r="LY1025">
        <f t="shared" si="763"/>
        <v>0</v>
      </c>
      <c r="MH1025">
        <f t="shared" si="764"/>
        <v>0</v>
      </c>
      <c r="MQ1025">
        <f t="shared" si="765"/>
        <v>0</v>
      </c>
      <c r="MZ1025">
        <f t="shared" si="766"/>
        <v>0</v>
      </c>
      <c r="NI1025">
        <f t="shared" si="767"/>
        <v>0</v>
      </c>
      <c r="NR1025">
        <f t="shared" si="768"/>
        <v>0</v>
      </c>
      <c r="OA1025">
        <f t="shared" si="769"/>
        <v>0</v>
      </c>
      <c r="OJ1025">
        <f t="shared" si="770"/>
        <v>0</v>
      </c>
      <c r="OS1025">
        <f t="shared" si="771"/>
        <v>0</v>
      </c>
      <c r="PB1025">
        <f t="shared" si="772"/>
        <v>0</v>
      </c>
      <c r="PK1025">
        <f t="shared" si="773"/>
        <v>0</v>
      </c>
      <c r="QC1025">
        <f t="shared" si="774"/>
        <v>0</v>
      </c>
      <c r="QL1025">
        <f t="shared" si="775"/>
        <v>0</v>
      </c>
    </row>
    <row r="1026" spans="315:454" x14ac:dyDescent="0.25">
      <c r="LC1026">
        <v>1024</v>
      </c>
      <c r="LD1026">
        <v>1044</v>
      </c>
      <c r="LE1026">
        <f t="shared" si="776"/>
        <v>1.0961776103120693</v>
      </c>
      <c r="LF1026">
        <f t="shared" si="777"/>
        <v>1153.3213516543194</v>
      </c>
      <c r="LG1026">
        <f t="shared" ref="LG1026:LG1089" si="778">(LF1026-LD1026)^2</f>
        <v>11951.157927527367</v>
      </c>
      <c r="LP1026">
        <f t="shared" ref="LP1026:LP1089" si="779">(LO1026-LM1026)^2</f>
        <v>0</v>
      </c>
      <c r="LY1026">
        <f t="shared" ref="LY1026:LY1089" si="780">(LX1026-LV1026)^2</f>
        <v>0</v>
      </c>
      <c r="MH1026">
        <f t="shared" ref="MH1026:MH1089" si="781">(MG1026-ME1026)^2</f>
        <v>0</v>
      </c>
      <c r="MQ1026">
        <f t="shared" ref="MQ1026:MQ1089" si="782">(MP1026-MN1026)^2</f>
        <v>0</v>
      </c>
      <c r="MZ1026">
        <f t="shared" ref="MZ1026:MZ1089" si="783">(MY1026-MW1026)^2</f>
        <v>0</v>
      </c>
      <c r="NI1026">
        <f t="shared" ref="NI1026:NI1089" si="784">(NH1026-NF1026)^2</f>
        <v>0</v>
      </c>
      <c r="NR1026">
        <f t="shared" ref="NR1026:NR1089" si="785">(NQ1026-NO1026)^2</f>
        <v>0</v>
      </c>
      <c r="OA1026">
        <f t="shared" ref="OA1026:OA1089" si="786">(NZ1026-NX1026)^2</f>
        <v>0</v>
      </c>
      <c r="OJ1026">
        <f t="shared" ref="OJ1026:OJ1089" si="787">(OI1026-OG1026)^2</f>
        <v>0</v>
      </c>
      <c r="OS1026">
        <f t="shared" ref="OS1026:OS1089" si="788">(OR1026-OP1026)^2</f>
        <v>0</v>
      </c>
      <c r="PB1026">
        <f t="shared" ref="PB1026:PB1089" si="789">(PA1026-OY1026)^2</f>
        <v>0</v>
      </c>
      <c r="PK1026">
        <f t="shared" ref="PK1026:PK1089" si="790">(PJ1026-PH1026)^2</f>
        <v>0</v>
      </c>
      <c r="QC1026">
        <f t="shared" ref="QC1026:QC1089" si="791">(QB1026-PZ1026)^2</f>
        <v>0</v>
      </c>
      <c r="QL1026">
        <f t="shared" ref="QL1026:QL1089" si="792">(QK1026-QI1026)^2</f>
        <v>0</v>
      </c>
    </row>
    <row r="1027" spans="315:454" x14ac:dyDescent="0.25">
      <c r="LC1027">
        <v>1025</v>
      </c>
      <c r="LD1027">
        <v>1014</v>
      </c>
      <c r="LE1027">
        <f t="shared" ref="LE1027:LE1090" si="793">LC1027/LH$2</f>
        <v>1.0972480962596396</v>
      </c>
      <c r="LF1027">
        <f t="shared" ref="LF1027:LF1090" si="794">IF(LC1027&lt;LH$2,0,(LH$6*LH$2^LI$6)*(LC1027-LH$2))</f>
        <v>1166.15816779035</v>
      </c>
      <c r="LG1027">
        <f t="shared" si="778"/>
        <v>23152.108025316316</v>
      </c>
      <c r="LP1027">
        <f t="shared" si="779"/>
        <v>0</v>
      </c>
      <c r="LY1027">
        <f t="shared" si="780"/>
        <v>0</v>
      </c>
      <c r="MH1027">
        <f t="shared" si="781"/>
        <v>0</v>
      </c>
      <c r="MQ1027">
        <f t="shared" si="782"/>
        <v>0</v>
      </c>
      <c r="MZ1027">
        <f t="shared" si="783"/>
        <v>0</v>
      </c>
      <c r="NI1027">
        <f t="shared" si="784"/>
        <v>0</v>
      </c>
      <c r="NR1027">
        <f t="shared" si="785"/>
        <v>0</v>
      </c>
      <c r="OA1027">
        <f t="shared" si="786"/>
        <v>0</v>
      </c>
      <c r="OJ1027">
        <f t="shared" si="787"/>
        <v>0</v>
      </c>
      <c r="OS1027">
        <f t="shared" si="788"/>
        <v>0</v>
      </c>
      <c r="PB1027">
        <f t="shared" si="789"/>
        <v>0</v>
      </c>
      <c r="PK1027">
        <f t="shared" si="790"/>
        <v>0</v>
      </c>
      <c r="QC1027">
        <f t="shared" si="791"/>
        <v>0</v>
      </c>
      <c r="QL1027">
        <f t="shared" si="792"/>
        <v>0</v>
      </c>
    </row>
    <row r="1028" spans="315:454" x14ac:dyDescent="0.25">
      <c r="LC1028">
        <v>1026</v>
      </c>
      <c r="LD1028">
        <v>1054</v>
      </c>
      <c r="LE1028">
        <f t="shared" si="793"/>
        <v>1.0983185822072099</v>
      </c>
      <c r="LF1028">
        <f t="shared" si="794"/>
        <v>1178.9949839263807</v>
      </c>
      <c r="LG1028">
        <f t="shared" si="778"/>
        <v>15623.746006756159</v>
      </c>
      <c r="LP1028">
        <f t="shared" si="779"/>
        <v>0</v>
      </c>
      <c r="LY1028">
        <f t="shared" si="780"/>
        <v>0</v>
      </c>
      <c r="MH1028">
        <f t="shared" si="781"/>
        <v>0</v>
      </c>
      <c r="MQ1028">
        <f t="shared" si="782"/>
        <v>0</v>
      </c>
      <c r="MZ1028">
        <f t="shared" si="783"/>
        <v>0</v>
      </c>
      <c r="NI1028">
        <f t="shared" si="784"/>
        <v>0</v>
      </c>
      <c r="NR1028">
        <f t="shared" si="785"/>
        <v>0</v>
      </c>
      <c r="OA1028">
        <f t="shared" si="786"/>
        <v>0</v>
      </c>
      <c r="OJ1028">
        <f t="shared" si="787"/>
        <v>0</v>
      </c>
      <c r="OS1028">
        <f t="shared" si="788"/>
        <v>0</v>
      </c>
      <c r="PB1028">
        <f t="shared" si="789"/>
        <v>0</v>
      </c>
      <c r="PK1028">
        <f t="shared" si="790"/>
        <v>0</v>
      </c>
      <c r="QC1028">
        <f t="shared" si="791"/>
        <v>0</v>
      </c>
      <c r="QL1028">
        <f t="shared" si="792"/>
        <v>0</v>
      </c>
    </row>
    <row r="1029" spans="315:454" x14ac:dyDescent="0.25">
      <c r="LC1029">
        <v>1027</v>
      </c>
      <c r="LD1029">
        <v>1054</v>
      </c>
      <c r="LE1029">
        <f t="shared" si="793"/>
        <v>1.0993890681547804</v>
      </c>
      <c r="LF1029">
        <f t="shared" si="794"/>
        <v>1191.831800062411</v>
      </c>
      <c r="LG1029">
        <f t="shared" si="778"/>
        <v>18997.605108444455</v>
      </c>
      <c r="LP1029">
        <f t="shared" si="779"/>
        <v>0</v>
      </c>
      <c r="LY1029">
        <f t="shared" si="780"/>
        <v>0</v>
      </c>
      <c r="MH1029">
        <f t="shared" si="781"/>
        <v>0</v>
      </c>
      <c r="MQ1029">
        <f t="shared" si="782"/>
        <v>0</v>
      </c>
      <c r="MZ1029">
        <f t="shared" si="783"/>
        <v>0</v>
      </c>
      <c r="NI1029">
        <f t="shared" si="784"/>
        <v>0</v>
      </c>
      <c r="NR1029">
        <f t="shared" si="785"/>
        <v>0</v>
      </c>
      <c r="OA1029">
        <f t="shared" si="786"/>
        <v>0</v>
      </c>
      <c r="OJ1029">
        <f t="shared" si="787"/>
        <v>0</v>
      </c>
      <c r="OS1029">
        <f t="shared" si="788"/>
        <v>0</v>
      </c>
      <c r="PB1029">
        <f t="shared" si="789"/>
        <v>0</v>
      </c>
      <c r="PK1029">
        <f t="shared" si="790"/>
        <v>0</v>
      </c>
      <c r="QC1029">
        <f t="shared" si="791"/>
        <v>0</v>
      </c>
      <c r="QL1029">
        <f t="shared" si="792"/>
        <v>0</v>
      </c>
    </row>
    <row r="1030" spans="315:454" x14ac:dyDescent="0.25">
      <c r="LC1030">
        <v>1028</v>
      </c>
      <c r="LD1030">
        <v>1084</v>
      </c>
      <c r="LE1030">
        <f t="shared" si="793"/>
        <v>1.1004595541023507</v>
      </c>
      <c r="LF1030">
        <f t="shared" si="794"/>
        <v>1204.6686161984417</v>
      </c>
      <c r="LG1030">
        <f t="shared" si="778"/>
        <v>14560.914935246819</v>
      </c>
      <c r="LP1030">
        <f t="shared" si="779"/>
        <v>0</v>
      </c>
      <c r="LY1030">
        <f t="shared" si="780"/>
        <v>0</v>
      </c>
      <c r="MH1030">
        <f t="shared" si="781"/>
        <v>0</v>
      </c>
      <c r="MQ1030">
        <f t="shared" si="782"/>
        <v>0</v>
      </c>
      <c r="MZ1030">
        <f t="shared" si="783"/>
        <v>0</v>
      </c>
      <c r="NI1030">
        <f t="shared" si="784"/>
        <v>0</v>
      </c>
      <c r="NR1030">
        <f t="shared" si="785"/>
        <v>0</v>
      </c>
      <c r="OA1030">
        <f t="shared" si="786"/>
        <v>0</v>
      </c>
      <c r="OJ1030">
        <f t="shared" si="787"/>
        <v>0</v>
      </c>
      <c r="OS1030">
        <f t="shared" si="788"/>
        <v>0</v>
      </c>
      <c r="PB1030">
        <f t="shared" si="789"/>
        <v>0</v>
      </c>
      <c r="PK1030">
        <f t="shared" si="790"/>
        <v>0</v>
      </c>
      <c r="QC1030">
        <f t="shared" si="791"/>
        <v>0</v>
      </c>
      <c r="QL1030">
        <f t="shared" si="792"/>
        <v>0</v>
      </c>
    </row>
    <row r="1031" spans="315:454" x14ac:dyDescent="0.25">
      <c r="LC1031">
        <v>1029</v>
      </c>
      <c r="LD1031">
        <v>1114</v>
      </c>
      <c r="LE1031">
        <f t="shared" si="793"/>
        <v>1.1015300400499211</v>
      </c>
      <c r="LF1031">
        <f t="shared" si="794"/>
        <v>1217.5054323344721</v>
      </c>
      <c r="LG1031">
        <f t="shared" si="778"/>
        <v>10713.374522745975</v>
      </c>
      <c r="LP1031">
        <f t="shared" si="779"/>
        <v>0</v>
      </c>
      <c r="LY1031">
        <f t="shared" si="780"/>
        <v>0</v>
      </c>
      <c r="MH1031">
        <f t="shared" si="781"/>
        <v>0</v>
      </c>
      <c r="MQ1031">
        <f t="shared" si="782"/>
        <v>0</v>
      </c>
      <c r="MZ1031">
        <f t="shared" si="783"/>
        <v>0</v>
      </c>
      <c r="NI1031">
        <f t="shared" si="784"/>
        <v>0</v>
      </c>
      <c r="NR1031">
        <f t="shared" si="785"/>
        <v>0</v>
      </c>
      <c r="OA1031">
        <f t="shared" si="786"/>
        <v>0</v>
      </c>
      <c r="OJ1031">
        <f t="shared" si="787"/>
        <v>0</v>
      </c>
      <c r="OS1031">
        <f t="shared" si="788"/>
        <v>0</v>
      </c>
      <c r="PB1031">
        <f t="shared" si="789"/>
        <v>0</v>
      </c>
      <c r="PK1031">
        <f t="shared" si="790"/>
        <v>0</v>
      </c>
      <c r="QC1031">
        <f t="shared" si="791"/>
        <v>0</v>
      </c>
      <c r="QL1031">
        <f t="shared" si="792"/>
        <v>0</v>
      </c>
    </row>
    <row r="1032" spans="315:454" x14ac:dyDescent="0.25">
      <c r="LC1032">
        <v>1030</v>
      </c>
      <c r="LD1032">
        <v>1144</v>
      </c>
      <c r="LE1032">
        <f t="shared" si="793"/>
        <v>1.1026005259974916</v>
      </c>
      <c r="LF1032">
        <f t="shared" si="794"/>
        <v>1230.3422484705027</v>
      </c>
      <c r="LG1032">
        <f t="shared" si="778"/>
        <v>7454.9838709420228</v>
      </c>
      <c r="LP1032">
        <f t="shared" si="779"/>
        <v>0</v>
      </c>
      <c r="LY1032">
        <f t="shared" si="780"/>
        <v>0</v>
      </c>
      <c r="MH1032">
        <f t="shared" si="781"/>
        <v>0</v>
      </c>
      <c r="MQ1032">
        <f t="shared" si="782"/>
        <v>0</v>
      </c>
      <c r="MZ1032">
        <f t="shared" si="783"/>
        <v>0</v>
      </c>
      <c r="NI1032">
        <f t="shared" si="784"/>
        <v>0</v>
      </c>
      <c r="NR1032">
        <f t="shared" si="785"/>
        <v>0</v>
      </c>
      <c r="OA1032">
        <f t="shared" si="786"/>
        <v>0</v>
      </c>
      <c r="OJ1032">
        <f t="shared" si="787"/>
        <v>0</v>
      </c>
      <c r="OS1032">
        <f t="shared" si="788"/>
        <v>0</v>
      </c>
      <c r="PB1032">
        <f t="shared" si="789"/>
        <v>0</v>
      </c>
      <c r="PK1032">
        <f t="shared" si="790"/>
        <v>0</v>
      </c>
      <c r="QC1032">
        <f t="shared" si="791"/>
        <v>0</v>
      </c>
      <c r="QL1032">
        <f t="shared" si="792"/>
        <v>0</v>
      </c>
    </row>
    <row r="1033" spans="315:454" x14ac:dyDescent="0.25">
      <c r="LC1033">
        <v>1031</v>
      </c>
      <c r="LD1033">
        <v>1154</v>
      </c>
      <c r="LE1033">
        <f t="shared" si="793"/>
        <v>1.1036710119450619</v>
      </c>
      <c r="LF1033">
        <f t="shared" si="794"/>
        <v>1243.1790646065331</v>
      </c>
      <c r="LG1033">
        <f t="shared" si="778"/>
        <v>7952.9055640962006</v>
      </c>
      <c r="LP1033">
        <f t="shared" si="779"/>
        <v>0</v>
      </c>
      <c r="LY1033">
        <f t="shared" si="780"/>
        <v>0</v>
      </c>
      <c r="MH1033">
        <f t="shared" si="781"/>
        <v>0</v>
      </c>
      <c r="MQ1033">
        <f t="shared" si="782"/>
        <v>0</v>
      </c>
      <c r="MZ1033">
        <f t="shared" si="783"/>
        <v>0</v>
      </c>
      <c r="NI1033">
        <f t="shared" si="784"/>
        <v>0</v>
      </c>
      <c r="NR1033">
        <f t="shared" si="785"/>
        <v>0</v>
      </c>
      <c r="OA1033">
        <f t="shared" si="786"/>
        <v>0</v>
      </c>
      <c r="OJ1033">
        <f t="shared" si="787"/>
        <v>0</v>
      </c>
      <c r="OS1033">
        <f t="shared" si="788"/>
        <v>0</v>
      </c>
      <c r="PB1033">
        <f t="shared" si="789"/>
        <v>0</v>
      </c>
      <c r="PK1033">
        <f t="shared" si="790"/>
        <v>0</v>
      </c>
      <c r="QC1033">
        <f t="shared" si="791"/>
        <v>0</v>
      </c>
      <c r="QL1033">
        <f t="shared" si="792"/>
        <v>0</v>
      </c>
    </row>
    <row r="1034" spans="315:454" x14ac:dyDescent="0.25">
      <c r="LC1034">
        <v>1032</v>
      </c>
      <c r="LD1034">
        <v>1164</v>
      </c>
      <c r="LE1034">
        <f t="shared" si="793"/>
        <v>1.1047414978926322</v>
      </c>
      <c r="LF1034">
        <f t="shared" si="794"/>
        <v>1256.0158807425637</v>
      </c>
      <c r="LG1034">
        <f t="shared" si="778"/>
        <v>8466.922308829704</v>
      </c>
      <c r="LP1034">
        <f t="shared" si="779"/>
        <v>0</v>
      </c>
      <c r="LY1034">
        <f t="shared" si="780"/>
        <v>0</v>
      </c>
      <c r="MH1034">
        <f t="shared" si="781"/>
        <v>0</v>
      </c>
      <c r="MQ1034">
        <f t="shared" si="782"/>
        <v>0</v>
      </c>
      <c r="MZ1034">
        <f t="shared" si="783"/>
        <v>0</v>
      </c>
      <c r="NI1034">
        <f t="shared" si="784"/>
        <v>0</v>
      </c>
      <c r="NR1034">
        <f t="shared" si="785"/>
        <v>0</v>
      </c>
      <c r="OA1034">
        <f t="shared" si="786"/>
        <v>0</v>
      </c>
      <c r="OJ1034">
        <f t="shared" si="787"/>
        <v>0</v>
      </c>
      <c r="OS1034">
        <f t="shared" si="788"/>
        <v>0</v>
      </c>
      <c r="PB1034">
        <f t="shared" si="789"/>
        <v>0</v>
      </c>
      <c r="PK1034">
        <f t="shared" si="790"/>
        <v>0</v>
      </c>
      <c r="QC1034">
        <f t="shared" si="791"/>
        <v>0</v>
      </c>
      <c r="QL1034">
        <f t="shared" si="792"/>
        <v>0</v>
      </c>
    </row>
    <row r="1035" spans="315:454" x14ac:dyDescent="0.25">
      <c r="LC1035">
        <v>1033</v>
      </c>
      <c r="LD1035">
        <v>1174</v>
      </c>
      <c r="LE1035">
        <f t="shared" si="793"/>
        <v>1.1058119838402027</v>
      </c>
      <c r="LF1035">
        <f t="shared" si="794"/>
        <v>1268.8526968785943</v>
      </c>
      <c r="LG1035">
        <f t="shared" si="778"/>
        <v>8997.0341051424966</v>
      </c>
      <c r="LP1035">
        <f t="shared" si="779"/>
        <v>0</v>
      </c>
      <c r="LY1035">
        <f t="shared" si="780"/>
        <v>0</v>
      </c>
      <c r="MH1035">
        <f t="shared" si="781"/>
        <v>0</v>
      </c>
      <c r="MQ1035">
        <f t="shared" si="782"/>
        <v>0</v>
      </c>
      <c r="MZ1035">
        <f t="shared" si="783"/>
        <v>0</v>
      </c>
      <c r="NI1035">
        <f t="shared" si="784"/>
        <v>0</v>
      </c>
      <c r="NR1035">
        <f t="shared" si="785"/>
        <v>0</v>
      </c>
      <c r="OA1035">
        <f t="shared" si="786"/>
        <v>0</v>
      </c>
      <c r="OJ1035">
        <f t="shared" si="787"/>
        <v>0</v>
      </c>
      <c r="OS1035">
        <f t="shared" si="788"/>
        <v>0</v>
      </c>
      <c r="PB1035">
        <f t="shared" si="789"/>
        <v>0</v>
      </c>
      <c r="PK1035">
        <f t="shared" si="790"/>
        <v>0</v>
      </c>
      <c r="QC1035">
        <f t="shared" si="791"/>
        <v>0</v>
      </c>
      <c r="QL1035">
        <f t="shared" si="792"/>
        <v>0</v>
      </c>
    </row>
    <row r="1036" spans="315:454" x14ac:dyDescent="0.25">
      <c r="LC1036">
        <v>1034</v>
      </c>
      <c r="LD1036">
        <v>1184</v>
      </c>
      <c r="LE1036">
        <f t="shared" si="793"/>
        <v>1.106882469787773</v>
      </c>
      <c r="LF1036">
        <f t="shared" si="794"/>
        <v>1281.6895130146247</v>
      </c>
      <c r="LG1036">
        <f t="shared" si="778"/>
        <v>9543.2409530345303</v>
      </c>
      <c r="LP1036">
        <f t="shared" si="779"/>
        <v>0</v>
      </c>
      <c r="LY1036">
        <f t="shared" si="780"/>
        <v>0</v>
      </c>
      <c r="MH1036">
        <f t="shared" si="781"/>
        <v>0</v>
      </c>
      <c r="MQ1036">
        <f t="shared" si="782"/>
        <v>0</v>
      </c>
      <c r="MZ1036">
        <f t="shared" si="783"/>
        <v>0</v>
      </c>
      <c r="NI1036">
        <f t="shared" si="784"/>
        <v>0</v>
      </c>
      <c r="NR1036">
        <f t="shared" si="785"/>
        <v>0</v>
      </c>
      <c r="OA1036">
        <f t="shared" si="786"/>
        <v>0</v>
      </c>
      <c r="OJ1036">
        <f t="shared" si="787"/>
        <v>0</v>
      </c>
      <c r="OS1036">
        <f t="shared" si="788"/>
        <v>0</v>
      </c>
      <c r="PB1036">
        <f t="shared" si="789"/>
        <v>0</v>
      </c>
      <c r="PK1036">
        <f t="shared" si="790"/>
        <v>0</v>
      </c>
      <c r="QC1036">
        <f t="shared" si="791"/>
        <v>0</v>
      </c>
      <c r="QL1036">
        <f t="shared" si="792"/>
        <v>0</v>
      </c>
    </row>
    <row r="1037" spans="315:454" x14ac:dyDescent="0.25">
      <c r="LC1037">
        <v>1035</v>
      </c>
      <c r="LD1037">
        <v>1244</v>
      </c>
      <c r="LE1037">
        <f t="shared" si="793"/>
        <v>1.1079529557353434</v>
      </c>
      <c r="LF1037">
        <f t="shared" si="794"/>
        <v>1294.5263291506553</v>
      </c>
      <c r="LG1037">
        <f t="shared" si="778"/>
        <v>2552.9099374403622</v>
      </c>
      <c r="LP1037">
        <f t="shared" si="779"/>
        <v>0</v>
      </c>
      <c r="LY1037">
        <f t="shared" si="780"/>
        <v>0</v>
      </c>
      <c r="MH1037">
        <f t="shared" si="781"/>
        <v>0</v>
      </c>
      <c r="MQ1037">
        <f t="shared" si="782"/>
        <v>0</v>
      </c>
      <c r="MZ1037">
        <f t="shared" si="783"/>
        <v>0</v>
      </c>
      <c r="NI1037">
        <f t="shared" si="784"/>
        <v>0</v>
      </c>
      <c r="NR1037">
        <f t="shared" si="785"/>
        <v>0</v>
      </c>
      <c r="OA1037">
        <f t="shared" si="786"/>
        <v>0</v>
      </c>
      <c r="OJ1037">
        <f t="shared" si="787"/>
        <v>0</v>
      </c>
      <c r="OS1037">
        <f t="shared" si="788"/>
        <v>0</v>
      </c>
      <c r="PB1037">
        <f t="shared" si="789"/>
        <v>0</v>
      </c>
      <c r="PK1037">
        <f t="shared" si="790"/>
        <v>0</v>
      </c>
      <c r="QC1037">
        <f t="shared" si="791"/>
        <v>0</v>
      </c>
      <c r="QL1037">
        <f t="shared" si="792"/>
        <v>0</v>
      </c>
    </row>
    <row r="1038" spans="315:454" x14ac:dyDescent="0.25">
      <c r="LC1038">
        <v>1036</v>
      </c>
      <c r="LD1038">
        <v>1244</v>
      </c>
      <c r="LE1038">
        <f t="shared" si="793"/>
        <v>1.1090234416829139</v>
      </c>
      <c r="LF1038">
        <f t="shared" si="794"/>
        <v>1307.3631452866857</v>
      </c>
      <c r="LG1038">
        <f t="shared" si="778"/>
        <v>4014.8881806216432</v>
      </c>
      <c r="LP1038">
        <f t="shared" si="779"/>
        <v>0</v>
      </c>
      <c r="LY1038">
        <f t="shared" si="780"/>
        <v>0</v>
      </c>
      <c r="MH1038">
        <f t="shared" si="781"/>
        <v>0</v>
      </c>
      <c r="MQ1038">
        <f t="shared" si="782"/>
        <v>0</v>
      </c>
      <c r="MZ1038">
        <f t="shared" si="783"/>
        <v>0</v>
      </c>
      <c r="NI1038">
        <f t="shared" si="784"/>
        <v>0</v>
      </c>
      <c r="NR1038">
        <f t="shared" si="785"/>
        <v>0</v>
      </c>
      <c r="OA1038">
        <f t="shared" si="786"/>
        <v>0</v>
      </c>
      <c r="OJ1038">
        <f t="shared" si="787"/>
        <v>0</v>
      </c>
      <c r="OS1038">
        <f t="shared" si="788"/>
        <v>0</v>
      </c>
      <c r="PB1038">
        <f t="shared" si="789"/>
        <v>0</v>
      </c>
      <c r="PK1038">
        <f t="shared" si="790"/>
        <v>0</v>
      </c>
      <c r="QC1038">
        <f t="shared" si="791"/>
        <v>0</v>
      </c>
      <c r="QL1038">
        <f t="shared" si="792"/>
        <v>0</v>
      </c>
    </row>
    <row r="1039" spans="315:454" x14ac:dyDescent="0.25">
      <c r="LC1039">
        <v>1037</v>
      </c>
      <c r="LD1039">
        <v>1244</v>
      </c>
      <c r="LE1039">
        <f t="shared" si="793"/>
        <v>1.1100939276304842</v>
      </c>
      <c r="LF1039">
        <f t="shared" si="794"/>
        <v>1320.1999614227163</v>
      </c>
      <c r="LG1039">
        <f t="shared" si="778"/>
        <v>5806.4341208234591</v>
      </c>
      <c r="LP1039">
        <f t="shared" si="779"/>
        <v>0</v>
      </c>
      <c r="LY1039">
        <f t="shared" si="780"/>
        <v>0</v>
      </c>
      <c r="MH1039">
        <f t="shared" si="781"/>
        <v>0</v>
      </c>
      <c r="MQ1039">
        <f t="shared" si="782"/>
        <v>0</v>
      </c>
      <c r="MZ1039">
        <f t="shared" si="783"/>
        <v>0</v>
      </c>
      <c r="NI1039">
        <f t="shared" si="784"/>
        <v>0</v>
      </c>
      <c r="NR1039">
        <f t="shared" si="785"/>
        <v>0</v>
      </c>
      <c r="OA1039">
        <f t="shared" si="786"/>
        <v>0</v>
      </c>
      <c r="OJ1039">
        <f t="shared" si="787"/>
        <v>0</v>
      </c>
      <c r="OS1039">
        <f t="shared" si="788"/>
        <v>0</v>
      </c>
      <c r="PB1039">
        <f t="shared" si="789"/>
        <v>0</v>
      </c>
      <c r="PK1039">
        <f t="shared" si="790"/>
        <v>0</v>
      </c>
      <c r="QC1039">
        <f t="shared" si="791"/>
        <v>0</v>
      </c>
      <c r="QL1039">
        <f t="shared" si="792"/>
        <v>0</v>
      </c>
    </row>
    <row r="1040" spans="315:454" x14ac:dyDescent="0.25">
      <c r="LC1040">
        <v>1038</v>
      </c>
      <c r="LD1040">
        <v>1244</v>
      </c>
      <c r="LE1040">
        <f t="shared" si="793"/>
        <v>1.1111644135780545</v>
      </c>
      <c r="LF1040">
        <f t="shared" si="794"/>
        <v>1333.0367775587467</v>
      </c>
      <c r="LG1040">
        <f t="shared" si="778"/>
        <v>7927.5477580457464</v>
      </c>
      <c r="LP1040">
        <f t="shared" si="779"/>
        <v>0</v>
      </c>
      <c r="LY1040">
        <f t="shared" si="780"/>
        <v>0</v>
      </c>
      <c r="MH1040">
        <f t="shared" si="781"/>
        <v>0</v>
      </c>
      <c r="MQ1040">
        <f t="shared" si="782"/>
        <v>0</v>
      </c>
      <c r="MZ1040">
        <f t="shared" si="783"/>
        <v>0</v>
      </c>
      <c r="NI1040">
        <f t="shared" si="784"/>
        <v>0</v>
      </c>
      <c r="NR1040">
        <f t="shared" si="785"/>
        <v>0</v>
      </c>
      <c r="OA1040">
        <f t="shared" si="786"/>
        <v>0</v>
      </c>
      <c r="OJ1040">
        <f t="shared" si="787"/>
        <v>0</v>
      </c>
      <c r="OS1040">
        <f t="shared" si="788"/>
        <v>0</v>
      </c>
      <c r="PB1040">
        <f t="shared" si="789"/>
        <v>0</v>
      </c>
      <c r="PK1040">
        <f t="shared" si="790"/>
        <v>0</v>
      </c>
      <c r="QC1040">
        <f t="shared" si="791"/>
        <v>0</v>
      </c>
      <c r="QL1040">
        <f t="shared" si="792"/>
        <v>0</v>
      </c>
    </row>
    <row r="1041" spans="315:454" x14ac:dyDescent="0.25">
      <c r="LC1041">
        <v>1039</v>
      </c>
      <c r="LD1041">
        <v>1274</v>
      </c>
      <c r="LE1041">
        <f t="shared" si="793"/>
        <v>1.1122348995256248</v>
      </c>
      <c r="LF1041">
        <f t="shared" si="794"/>
        <v>1345.8735936947774</v>
      </c>
      <c r="LG1041">
        <f t="shared" si="778"/>
        <v>5165.8134706019391</v>
      </c>
      <c r="LP1041">
        <f t="shared" si="779"/>
        <v>0</v>
      </c>
      <c r="LY1041">
        <f t="shared" si="780"/>
        <v>0</v>
      </c>
      <c r="MH1041">
        <f t="shared" si="781"/>
        <v>0</v>
      </c>
      <c r="MQ1041">
        <f t="shared" si="782"/>
        <v>0</v>
      </c>
      <c r="MZ1041">
        <f t="shared" si="783"/>
        <v>0</v>
      </c>
      <c r="NI1041">
        <f t="shared" si="784"/>
        <v>0</v>
      </c>
      <c r="NR1041">
        <f t="shared" si="785"/>
        <v>0</v>
      </c>
      <c r="OA1041">
        <f t="shared" si="786"/>
        <v>0</v>
      </c>
      <c r="OJ1041">
        <f t="shared" si="787"/>
        <v>0</v>
      </c>
      <c r="OS1041">
        <f t="shared" si="788"/>
        <v>0</v>
      </c>
      <c r="PB1041">
        <f t="shared" si="789"/>
        <v>0</v>
      </c>
      <c r="PK1041">
        <f t="shared" si="790"/>
        <v>0</v>
      </c>
      <c r="QC1041">
        <f t="shared" si="791"/>
        <v>0</v>
      </c>
      <c r="QL1041">
        <f t="shared" si="792"/>
        <v>0</v>
      </c>
    </row>
    <row r="1042" spans="315:454" x14ac:dyDescent="0.25">
      <c r="LC1042">
        <v>1040</v>
      </c>
      <c r="LD1042">
        <v>1274</v>
      </c>
      <c r="LE1042">
        <f t="shared" si="793"/>
        <v>1.1133053854731954</v>
      </c>
      <c r="LF1042">
        <f t="shared" si="794"/>
        <v>1358.710409830808</v>
      </c>
      <c r="LG1042">
        <f t="shared" si="778"/>
        <v>7175.8535337034482</v>
      </c>
      <c r="LP1042">
        <f t="shared" si="779"/>
        <v>0</v>
      </c>
      <c r="LY1042">
        <f t="shared" si="780"/>
        <v>0</v>
      </c>
      <c r="MH1042">
        <f t="shared" si="781"/>
        <v>0</v>
      </c>
      <c r="MQ1042">
        <f t="shared" si="782"/>
        <v>0</v>
      </c>
      <c r="MZ1042">
        <f t="shared" si="783"/>
        <v>0</v>
      </c>
      <c r="NI1042">
        <f t="shared" si="784"/>
        <v>0</v>
      </c>
      <c r="NR1042">
        <f t="shared" si="785"/>
        <v>0</v>
      </c>
      <c r="OA1042">
        <f t="shared" si="786"/>
        <v>0</v>
      </c>
      <c r="OJ1042">
        <f t="shared" si="787"/>
        <v>0</v>
      </c>
      <c r="OS1042">
        <f t="shared" si="788"/>
        <v>0</v>
      </c>
      <c r="PB1042">
        <f t="shared" si="789"/>
        <v>0</v>
      </c>
      <c r="PK1042">
        <f t="shared" si="790"/>
        <v>0</v>
      </c>
      <c r="QC1042">
        <f t="shared" si="791"/>
        <v>0</v>
      </c>
      <c r="QL1042">
        <f t="shared" si="792"/>
        <v>0</v>
      </c>
    </row>
    <row r="1043" spans="315:454" x14ac:dyDescent="0.25">
      <c r="LC1043">
        <v>1041</v>
      </c>
      <c r="LD1043">
        <v>1294</v>
      </c>
      <c r="LE1043">
        <f t="shared" si="793"/>
        <v>1.1143758714207657</v>
      </c>
      <c r="LF1043">
        <f t="shared" si="794"/>
        <v>1371.5472259668384</v>
      </c>
      <c r="LG1043">
        <f t="shared" si="778"/>
        <v>6013.5722551518911</v>
      </c>
      <c r="LP1043">
        <f t="shared" si="779"/>
        <v>0</v>
      </c>
      <c r="LY1043">
        <f t="shared" si="780"/>
        <v>0</v>
      </c>
      <c r="MH1043">
        <f t="shared" si="781"/>
        <v>0</v>
      </c>
      <c r="MQ1043">
        <f t="shared" si="782"/>
        <v>0</v>
      </c>
      <c r="MZ1043">
        <f t="shared" si="783"/>
        <v>0</v>
      </c>
      <c r="NI1043">
        <f t="shared" si="784"/>
        <v>0</v>
      </c>
      <c r="NR1043">
        <f t="shared" si="785"/>
        <v>0</v>
      </c>
      <c r="OA1043">
        <f t="shared" si="786"/>
        <v>0</v>
      </c>
      <c r="OJ1043">
        <f t="shared" si="787"/>
        <v>0</v>
      </c>
      <c r="OS1043">
        <f t="shared" si="788"/>
        <v>0</v>
      </c>
      <c r="PB1043">
        <f t="shared" si="789"/>
        <v>0</v>
      </c>
      <c r="PK1043">
        <f t="shared" si="790"/>
        <v>0</v>
      </c>
      <c r="QC1043">
        <f t="shared" si="791"/>
        <v>0</v>
      </c>
      <c r="QL1043">
        <f t="shared" si="792"/>
        <v>0</v>
      </c>
    </row>
    <row r="1044" spans="315:454" x14ac:dyDescent="0.25">
      <c r="LC1044">
        <v>1042</v>
      </c>
      <c r="LD1044">
        <v>1304</v>
      </c>
      <c r="LE1044">
        <f t="shared" si="793"/>
        <v>1.115446357368336</v>
      </c>
      <c r="LF1044">
        <f t="shared" si="794"/>
        <v>1384.384042102869</v>
      </c>
      <c r="LG1044">
        <f t="shared" si="778"/>
        <v>6461.5942247958146</v>
      </c>
      <c r="LP1044">
        <f t="shared" si="779"/>
        <v>0</v>
      </c>
      <c r="LY1044">
        <f t="shared" si="780"/>
        <v>0</v>
      </c>
      <c r="MH1044">
        <f t="shared" si="781"/>
        <v>0</v>
      </c>
      <c r="MQ1044">
        <f t="shared" si="782"/>
        <v>0</v>
      </c>
      <c r="MZ1044">
        <f t="shared" si="783"/>
        <v>0</v>
      </c>
      <c r="NI1044">
        <f t="shared" si="784"/>
        <v>0</v>
      </c>
      <c r="NR1044">
        <f t="shared" si="785"/>
        <v>0</v>
      </c>
      <c r="OA1044">
        <f t="shared" si="786"/>
        <v>0</v>
      </c>
      <c r="OJ1044">
        <f t="shared" si="787"/>
        <v>0</v>
      </c>
      <c r="OS1044">
        <f t="shared" si="788"/>
        <v>0</v>
      </c>
      <c r="PB1044">
        <f t="shared" si="789"/>
        <v>0</v>
      </c>
      <c r="PK1044">
        <f t="shared" si="790"/>
        <v>0</v>
      </c>
      <c r="QC1044">
        <f t="shared" si="791"/>
        <v>0</v>
      </c>
      <c r="QL1044">
        <f t="shared" si="792"/>
        <v>0</v>
      </c>
    </row>
    <row r="1045" spans="315:454" x14ac:dyDescent="0.25">
      <c r="LC1045">
        <v>1043</v>
      </c>
      <c r="LD1045">
        <v>1334</v>
      </c>
      <c r="LE1045">
        <f t="shared" si="793"/>
        <v>1.1165168433159065</v>
      </c>
      <c r="LF1045">
        <f t="shared" si="794"/>
        <v>1397.2208582388994</v>
      </c>
      <c r="LG1045">
        <f t="shared" si="778"/>
        <v>3996.8769164630116</v>
      </c>
      <c r="LP1045">
        <f t="shared" si="779"/>
        <v>0</v>
      </c>
      <c r="LY1045">
        <f t="shared" si="780"/>
        <v>0</v>
      </c>
      <c r="MH1045">
        <f t="shared" si="781"/>
        <v>0</v>
      </c>
      <c r="MQ1045">
        <f t="shared" si="782"/>
        <v>0</v>
      </c>
      <c r="MZ1045">
        <f t="shared" si="783"/>
        <v>0</v>
      </c>
      <c r="NI1045">
        <f t="shared" si="784"/>
        <v>0</v>
      </c>
      <c r="NR1045">
        <f t="shared" si="785"/>
        <v>0</v>
      </c>
      <c r="OA1045">
        <f t="shared" si="786"/>
        <v>0</v>
      </c>
      <c r="OJ1045">
        <f t="shared" si="787"/>
        <v>0</v>
      </c>
      <c r="OS1045">
        <f t="shared" si="788"/>
        <v>0</v>
      </c>
      <c r="PB1045">
        <f t="shared" si="789"/>
        <v>0</v>
      </c>
      <c r="PK1045">
        <f t="shared" si="790"/>
        <v>0</v>
      </c>
      <c r="QC1045">
        <f t="shared" si="791"/>
        <v>0</v>
      </c>
      <c r="QL1045">
        <f t="shared" si="792"/>
        <v>0</v>
      </c>
    </row>
    <row r="1046" spans="315:454" x14ac:dyDescent="0.25">
      <c r="LC1046">
        <v>1044</v>
      </c>
      <c r="LD1046">
        <v>1354</v>
      </c>
      <c r="LE1046">
        <f t="shared" si="793"/>
        <v>1.1175873292634768</v>
      </c>
      <c r="LF1046">
        <f t="shared" si="794"/>
        <v>1410.05767437493</v>
      </c>
      <c r="LG1046">
        <f t="shared" si="778"/>
        <v>3142.4628563256838</v>
      </c>
      <c r="LP1046">
        <f t="shared" si="779"/>
        <v>0</v>
      </c>
      <c r="LY1046">
        <f t="shared" si="780"/>
        <v>0</v>
      </c>
      <c r="MH1046">
        <f t="shared" si="781"/>
        <v>0</v>
      </c>
      <c r="MQ1046">
        <f t="shared" si="782"/>
        <v>0</v>
      </c>
      <c r="MZ1046">
        <f t="shared" si="783"/>
        <v>0</v>
      </c>
      <c r="NI1046">
        <f t="shared" si="784"/>
        <v>0</v>
      </c>
      <c r="NR1046">
        <f t="shared" si="785"/>
        <v>0</v>
      </c>
      <c r="OA1046">
        <f t="shared" si="786"/>
        <v>0</v>
      </c>
      <c r="OJ1046">
        <f t="shared" si="787"/>
        <v>0</v>
      </c>
      <c r="OS1046">
        <f t="shared" si="788"/>
        <v>0</v>
      </c>
      <c r="PB1046">
        <f t="shared" si="789"/>
        <v>0</v>
      </c>
      <c r="PK1046">
        <f t="shared" si="790"/>
        <v>0</v>
      </c>
      <c r="QC1046">
        <f t="shared" si="791"/>
        <v>0</v>
      </c>
      <c r="QL1046">
        <f t="shared" si="792"/>
        <v>0</v>
      </c>
    </row>
    <row r="1047" spans="315:454" x14ac:dyDescent="0.25">
      <c r="LC1047">
        <v>1045</v>
      </c>
      <c r="LD1047">
        <v>1354</v>
      </c>
      <c r="LE1047">
        <f t="shared" si="793"/>
        <v>1.1186578152110471</v>
      </c>
      <c r="LF1047">
        <f t="shared" si="794"/>
        <v>1422.8944905109604</v>
      </c>
      <c r="LG1047">
        <f t="shared" si="778"/>
        <v>4746.4508227648121</v>
      </c>
      <c r="LP1047">
        <f t="shared" si="779"/>
        <v>0</v>
      </c>
      <c r="LY1047">
        <f t="shared" si="780"/>
        <v>0</v>
      </c>
      <c r="MH1047">
        <f t="shared" si="781"/>
        <v>0</v>
      </c>
      <c r="MQ1047">
        <f t="shared" si="782"/>
        <v>0</v>
      </c>
      <c r="MZ1047">
        <f t="shared" si="783"/>
        <v>0</v>
      </c>
      <c r="NI1047">
        <f t="shared" si="784"/>
        <v>0</v>
      </c>
      <c r="NR1047">
        <f t="shared" si="785"/>
        <v>0</v>
      </c>
      <c r="OA1047">
        <f t="shared" si="786"/>
        <v>0</v>
      </c>
      <c r="OJ1047">
        <f t="shared" si="787"/>
        <v>0</v>
      </c>
      <c r="OS1047">
        <f t="shared" si="788"/>
        <v>0</v>
      </c>
      <c r="PB1047">
        <f t="shared" si="789"/>
        <v>0</v>
      </c>
      <c r="PK1047">
        <f t="shared" si="790"/>
        <v>0</v>
      </c>
      <c r="QC1047">
        <f t="shared" si="791"/>
        <v>0</v>
      </c>
      <c r="QL1047">
        <f t="shared" si="792"/>
        <v>0</v>
      </c>
    </row>
    <row r="1048" spans="315:454" x14ac:dyDescent="0.25">
      <c r="LC1048">
        <v>1046</v>
      </c>
      <c r="LD1048">
        <v>1374</v>
      </c>
      <c r="LE1048">
        <f t="shared" si="793"/>
        <v>1.1197283011586177</v>
      </c>
      <c r="LF1048">
        <f t="shared" si="794"/>
        <v>1435.731306646991</v>
      </c>
      <c r="LG1048">
        <f t="shared" si="778"/>
        <v>3810.754220344837</v>
      </c>
      <c r="LP1048">
        <f t="shared" si="779"/>
        <v>0</v>
      </c>
      <c r="LY1048">
        <f t="shared" si="780"/>
        <v>0</v>
      </c>
      <c r="MH1048">
        <f t="shared" si="781"/>
        <v>0</v>
      </c>
      <c r="MQ1048">
        <f t="shared" si="782"/>
        <v>0</v>
      </c>
      <c r="MZ1048">
        <f t="shared" si="783"/>
        <v>0</v>
      </c>
      <c r="NI1048">
        <f t="shared" si="784"/>
        <v>0</v>
      </c>
      <c r="NR1048">
        <f t="shared" si="785"/>
        <v>0</v>
      </c>
      <c r="OA1048">
        <f t="shared" si="786"/>
        <v>0</v>
      </c>
      <c r="OJ1048">
        <f t="shared" si="787"/>
        <v>0</v>
      </c>
      <c r="OS1048">
        <f t="shared" si="788"/>
        <v>0</v>
      </c>
      <c r="PB1048">
        <f t="shared" si="789"/>
        <v>0</v>
      </c>
      <c r="PK1048">
        <f t="shared" si="790"/>
        <v>0</v>
      </c>
      <c r="QC1048">
        <f t="shared" si="791"/>
        <v>0</v>
      </c>
      <c r="QL1048">
        <f t="shared" si="792"/>
        <v>0</v>
      </c>
    </row>
    <row r="1049" spans="315:454" x14ac:dyDescent="0.25">
      <c r="LC1049">
        <v>1047</v>
      </c>
      <c r="LD1049">
        <v>1384</v>
      </c>
      <c r="LE1049">
        <f t="shared" si="793"/>
        <v>1.120798787106188</v>
      </c>
      <c r="LF1049">
        <f t="shared" si="794"/>
        <v>1448.5681227830216</v>
      </c>
      <c r="LG1049">
        <f t="shared" si="778"/>
        <v>4169.0424797233572</v>
      </c>
      <c r="LP1049">
        <f t="shared" si="779"/>
        <v>0</v>
      </c>
      <c r="LY1049">
        <f t="shared" si="780"/>
        <v>0</v>
      </c>
      <c r="MH1049">
        <f t="shared" si="781"/>
        <v>0</v>
      </c>
      <c r="MQ1049">
        <f t="shared" si="782"/>
        <v>0</v>
      </c>
      <c r="MZ1049">
        <f t="shared" si="783"/>
        <v>0</v>
      </c>
      <c r="NI1049">
        <f t="shared" si="784"/>
        <v>0</v>
      </c>
      <c r="NR1049">
        <f t="shared" si="785"/>
        <v>0</v>
      </c>
      <c r="OA1049">
        <f t="shared" si="786"/>
        <v>0</v>
      </c>
      <c r="OJ1049">
        <f t="shared" si="787"/>
        <v>0</v>
      </c>
      <c r="OS1049">
        <f t="shared" si="788"/>
        <v>0</v>
      </c>
      <c r="PB1049">
        <f t="shared" si="789"/>
        <v>0</v>
      </c>
      <c r="PK1049">
        <f t="shared" si="790"/>
        <v>0</v>
      </c>
      <c r="QC1049">
        <f t="shared" si="791"/>
        <v>0</v>
      </c>
      <c r="QL1049">
        <f t="shared" si="792"/>
        <v>0</v>
      </c>
    </row>
    <row r="1050" spans="315:454" x14ac:dyDescent="0.25">
      <c r="LC1050">
        <v>1048</v>
      </c>
      <c r="LD1050">
        <v>1364</v>
      </c>
      <c r="LE1050">
        <f t="shared" si="793"/>
        <v>1.1218692730537583</v>
      </c>
      <c r="LF1050">
        <f t="shared" si="794"/>
        <v>1461.404938919052</v>
      </c>
      <c r="LG1050">
        <f t="shared" si="778"/>
        <v>9487.7221258242571</v>
      </c>
      <c r="LP1050">
        <f t="shared" si="779"/>
        <v>0</v>
      </c>
      <c r="LY1050">
        <f t="shared" si="780"/>
        <v>0</v>
      </c>
      <c r="MH1050">
        <f t="shared" si="781"/>
        <v>0</v>
      </c>
      <c r="MQ1050">
        <f t="shared" si="782"/>
        <v>0</v>
      </c>
      <c r="MZ1050">
        <f t="shared" si="783"/>
        <v>0</v>
      </c>
      <c r="NI1050">
        <f t="shared" si="784"/>
        <v>0</v>
      </c>
      <c r="NR1050">
        <f t="shared" si="785"/>
        <v>0</v>
      </c>
      <c r="OA1050">
        <f t="shared" si="786"/>
        <v>0</v>
      </c>
      <c r="OJ1050">
        <f t="shared" si="787"/>
        <v>0</v>
      </c>
      <c r="OS1050">
        <f t="shared" si="788"/>
        <v>0</v>
      </c>
      <c r="PB1050">
        <f t="shared" si="789"/>
        <v>0</v>
      </c>
      <c r="PK1050">
        <f t="shared" si="790"/>
        <v>0</v>
      </c>
      <c r="QC1050">
        <f t="shared" si="791"/>
        <v>0</v>
      </c>
      <c r="QL1050">
        <f t="shared" si="792"/>
        <v>0</v>
      </c>
    </row>
    <row r="1051" spans="315:454" x14ac:dyDescent="0.25">
      <c r="LC1051">
        <v>1049</v>
      </c>
      <c r="LD1051">
        <v>1404</v>
      </c>
      <c r="LE1051">
        <f t="shared" si="793"/>
        <v>1.1229397590013288</v>
      </c>
      <c r="LF1051">
        <f t="shared" si="794"/>
        <v>1474.2417550550826</v>
      </c>
      <c r="LG1051">
        <f t="shared" si="778"/>
        <v>4933.9041532182291</v>
      </c>
      <c r="LP1051">
        <f t="shared" si="779"/>
        <v>0</v>
      </c>
      <c r="LY1051">
        <f t="shared" si="780"/>
        <v>0</v>
      </c>
      <c r="MH1051">
        <f t="shared" si="781"/>
        <v>0</v>
      </c>
      <c r="MQ1051">
        <f t="shared" si="782"/>
        <v>0</v>
      </c>
      <c r="MZ1051">
        <f t="shared" si="783"/>
        <v>0</v>
      </c>
      <c r="NI1051">
        <f t="shared" si="784"/>
        <v>0</v>
      </c>
      <c r="NR1051">
        <f t="shared" si="785"/>
        <v>0</v>
      </c>
      <c r="OA1051">
        <f t="shared" si="786"/>
        <v>0</v>
      </c>
      <c r="OJ1051">
        <f t="shared" si="787"/>
        <v>0</v>
      </c>
      <c r="OS1051">
        <f t="shared" si="788"/>
        <v>0</v>
      </c>
      <c r="PB1051">
        <f t="shared" si="789"/>
        <v>0</v>
      </c>
      <c r="PK1051">
        <f t="shared" si="790"/>
        <v>0</v>
      </c>
      <c r="QC1051">
        <f t="shared" si="791"/>
        <v>0</v>
      </c>
      <c r="QL1051">
        <f t="shared" si="792"/>
        <v>0</v>
      </c>
    </row>
    <row r="1052" spans="315:454" x14ac:dyDescent="0.25">
      <c r="LC1052">
        <v>1050</v>
      </c>
      <c r="LD1052">
        <v>1414</v>
      </c>
      <c r="LE1052">
        <f t="shared" si="793"/>
        <v>1.1240102449488991</v>
      </c>
      <c r="LF1052">
        <f t="shared" si="794"/>
        <v>1487.078571191113</v>
      </c>
      <c r="LG1052">
        <f t="shared" si="778"/>
        <v>5340.4775673345766</v>
      </c>
      <c r="LP1052">
        <f t="shared" si="779"/>
        <v>0</v>
      </c>
      <c r="LY1052">
        <f t="shared" si="780"/>
        <v>0</v>
      </c>
      <c r="MH1052">
        <f t="shared" si="781"/>
        <v>0</v>
      </c>
      <c r="MQ1052">
        <f t="shared" si="782"/>
        <v>0</v>
      </c>
      <c r="MZ1052">
        <f t="shared" si="783"/>
        <v>0</v>
      </c>
      <c r="NI1052">
        <f t="shared" si="784"/>
        <v>0</v>
      </c>
      <c r="NR1052">
        <f t="shared" si="785"/>
        <v>0</v>
      </c>
      <c r="OA1052">
        <f t="shared" si="786"/>
        <v>0</v>
      </c>
      <c r="OJ1052">
        <f t="shared" si="787"/>
        <v>0</v>
      </c>
      <c r="OS1052">
        <f t="shared" si="788"/>
        <v>0</v>
      </c>
      <c r="PB1052">
        <f t="shared" si="789"/>
        <v>0</v>
      </c>
      <c r="PK1052">
        <f t="shared" si="790"/>
        <v>0</v>
      </c>
      <c r="QC1052">
        <f t="shared" si="791"/>
        <v>0</v>
      </c>
      <c r="QL1052">
        <f t="shared" si="792"/>
        <v>0</v>
      </c>
    </row>
    <row r="1053" spans="315:454" x14ac:dyDescent="0.25">
      <c r="LC1053">
        <v>1051</v>
      </c>
      <c r="LD1053">
        <v>1464</v>
      </c>
      <c r="LE1053">
        <f t="shared" si="793"/>
        <v>1.1250807308964694</v>
      </c>
      <c r="LF1053">
        <f t="shared" si="794"/>
        <v>1499.9153873271437</v>
      </c>
      <c r="LG1053">
        <f t="shared" si="778"/>
        <v>1289.9150468587516</v>
      </c>
      <c r="LP1053">
        <f t="shared" si="779"/>
        <v>0</v>
      </c>
      <c r="LY1053">
        <f t="shared" si="780"/>
        <v>0</v>
      </c>
      <c r="MH1053">
        <f t="shared" si="781"/>
        <v>0</v>
      </c>
      <c r="MQ1053">
        <f t="shared" si="782"/>
        <v>0</v>
      </c>
      <c r="MZ1053">
        <f t="shared" si="783"/>
        <v>0</v>
      </c>
      <c r="NI1053">
        <f t="shared" si="784"/>
        <v>0</v>
      </c>
      <c r="NR1053">
        <f t="shared" si="785"/>
        <v>0</v>
      </c>
      <c r="OA1053">
        <f t="shared" si="786"/>
        <v>0</v>
      </c>
      <c r="OJ1053">
        <f t="shared" si="787"/>
        <v>0</v>
      </c>
      <c r="OS1053">
        <f t="shared" si="788"/>
        <v>0</v>
      </c>
      <c r="PB1053">
        <f t="shared" si="789"/>
        <v>0</v>
      </c>
      <c r="PK1053">
        <f t="shared" si="790"/>
        <v>0</v>
      </c>
      <c r="QC1053">
        <f t="shared" si="791"/>
        <v>0</v>
      </c>
      <c r="QL1053">
        <f t="shared" si="792"/>
        <v>0</v>
      </c>
    </row>
    <row r="1054" spans="315:454" x14ac:dyDescent="0.25">
      <c r="LC1054">
        <v>1052</v>
      </c>
      <c r="LD1054">
        <v>1414</v>
      </c>
      <c r="LE1054">
        <f t="shared" si="793"/>
        <v>1.12615121684404</v>
      </c>
      <c r="LF1054">
        <f t="shared" si="794"/>
        <v>1512.7522034631741</v>
      </c>
      <c r="LG1054">
        <f t="shared" si="778"/>
        <v>9751.9976888321253</v>
      </c>
      <c r="LP1054">
        <f t="shared" si="779"/>
        <v>0</v>
      </c>
      <c r="LY1054">
        <f t="shared" si="780"/>
        <v>0</v>
      </c>
      <c r="MH1054">
        <f t="shared" si="781"/>
        <v>0</v>
      </c>
      <c r="MQ1054">
        <f t="shared" si="782"/>
        <v>0</v>
      </c>
      <c r="MZ1054">
        <f t="shared" si="783"/>
        <v>0</v>
      </c>
      <c r="NI1054">
        <f t="shared" si="784"/>
        <v>0</v>
      </c>
      <c r="NR1054">
        <f t="shared" si="785"/>
        <v>0</v>
      </c>
      <c r="OA1054">
        <f t="shared" si="786"/>
        <v>0</v>
      </c>
      <c r="OJ1054">
        <f t="shared" si="787"/>
        <v>0</v>
      </c>
      <c r="OS1054">
        <f t="shared" si="788"/>
        <v>0</v>
      </c>
      <c r="PB1054">
        <f t="shared" si="789"/>
        <v>0</v>
      </c>
      <c r="PK1054">
        <f t="shared" si="790"/>
        <v>0</v>
      </c>
      <c r="QC1054">
        <f t="shared" si="791"/>
        <v>0</v>
      </c>
      <c r="QL1054">
        <f t="shared" si="792"/>
        <v>0</v>
      </c>
    </row>
    <row r="1055" spans="315:454" x14ac:dyDescent="0.25">
      <c r="LC1055">
        <v>1053</v>
      </c>
      <c r="LD1055">
        <v>1434</v>
      </c>
      <c r="LE1055">
        <f t="shared" si="793"/>
        <v>1.1272217027916103</v>
      </c>
      <c r="LF1055">
        <f t="shared" si="794"/>
        <v>1525.5890195992047</v>
      </c>
      <c r="LG1055">
        <f t="shared" si="778"/>
        <v>8388.5485111434973</v>
      </c>
      <c r="LP1055">
        <f t="shared" si="779"/>
        <v>0</v>
      </c>
      <c r="LY1055">
        <f t="shared" si="780"/>
        <v>0</v>
      </c>
      <c r="MH1055">
        <f t="shared" si="781"/>
        <v>0</v>
      </c>
      <c r="MQ1055">
        <f t="shared" si="782"/>
        <v>0</v>
      </c>
      <c r="MZ1055">
        <f t="shared" si="783"/>
        <v>0</v>
      </c>
      <c r="NI1055">
        <f t="shared" si="784"/>
        <v>0</v>
      </c>
      <c r="NR1055">
        <f t="shared" si="785"/>
        <v>0</v>
      </c>
      <c r="OA1055">
        <f t="shared" si="786"/>
        <v>0</v>
      </c>
      <c r="OJ1055">
        <f t="shared" si="787"/>
        <v>0</v>
      </c>
      <c r="OS1055">
        <f t="shared" si="788"/>
        <v>0</v>
      </c>
      <c r="PB1055">
        <f t="shared" si="789"/>
        <v>0</v>
      </c>
      <c r="PK1055">
        <f t="shared" si="790"/>
        <v>0</v>
      </c>
      <c r="QC1055">
        <f t="shared" si="791"/>
        <v>0</v>
      </c>
      <c r="QL1055">
        <f t="shared" si="792"/>
        <v>0</v>
      </c>
    </row>
    <row r="1056" spans="315:454" x14ac:dyDescent="0.25">
      <c r="LC1056">
        <v>1054</v>
      </c>
      <c r="LD1056">
        <v>1504</v>
      </c>
      <c r="LE1056">
        <f t="shared" si="793"/>
        <v>1.1282921887391806</v>
      </c>
      <c r="LF1056">
        <f t="shared" si="794"/>
        <v>1538.4258357352353</v>
      </c>
      <c r="LG1056">
        <f t="shared" si="778"/>
        <v>1185.1381660694035</v>
      </c>
      <c r="LP1056">
        <f t="shared" si="779"/>
        <v>0</v>
      </c>
      <c r="LY1056">
        <f t="shared" si="780"/>
        <v>0</v>
      </c>
      <c r="MH1056">
        <f t="shared" si="781"/>
        <v>0</v>
      </c>
      <c r="MQ1056">
        <f t="shared" si="782"/>
        <v>0</v>
      </c>
      <c r="MZ1056">
        <f t="shared" si="783"/>
        <v>0</v>
      </c>
      <c r="NI1056">
        <f t="shared" si="784"/>
        <v>0</v>
      </c>
      <c r="NR1056">
        <f t="shared" si="785"/>
        <v>0</v>
      </c>
      <c r="OA1056">
        <f t="shared" si="786"/>
        <v>0</v>
      </c>
      <c r="OJ1056">
        <f t="shared" si="787"/>
        <v>0</v>
      </c>
      <c r="OS1056">
        <f t="shared" si="788"/>
        <v>0</v>
      </c>
      <c r="PB1056">
        <f t="shared" si="789"/>
        <v>0</v>
      </c>
      <c r="PK1056">
        <f t="shared" si="790"/>
        <v>0</v>
      </c>
      <c r="QC1056">
        <f t="shared" si="791"/>
        <v>0</v>
      </c>
      <c r="QL1056">
        <f t="shared" si="792"/>
        <v>0</v>
      </c>
    </row>
    <row r="1057" spans="315:454" x14ac:dyDescent="0.25">
      <c r="LC1057">
        <v>1055</v>
      </c>
      <c r="LD1057">
        <v>1504</v>
      </c>
      <c r="LE1057">
        <f t="shared" si="793"/>
        <v>1.1293626746867511</v>
      </c>
      <c r="LF1057">
        <f t="shared" si="794"/>
        <v>1551.2626518712657</v>
      </c>
      <c r="LG1057">
        <f t="shared" si="778"/>
        <v>2233.7582619044542</v>
      </c>
      <c r="LP1057">
        <f t="shared" si="779"/>
        <v>0</v>
      </c>
      <c r="LY1057">
        <f t="shared" si="780"/>
        <v>0</v>
      </c>
      <c r="MH1057">
        <f t="shared" si="781"/>
        <v>0</v>
      </c>
      <c r="MQ1057">
        <f t="shared" si="782"/>
        <v>0</v>
      </c>
      <c r="MZ1057">
        <f t="shared" si="783"/>
        <v>0</v>
      </c>
      <c r="NI1057">
        <f t="shared" si="784"/>
        <v>0</v>
      </c>
      <c r="NR1057">
        <f t="shared" si="785"/>
        <v>0</v>
      </c>
      <c r="OA1057">
        <f t="shared" si="786"/>
        <v>0</v>
      </c>
      <c r="OJ1057">
        <f t="shared" si="787"/>
        <v>0</v>
      </c>
      <c r="OS1057">
        <f t="shared" si="788"/>
        <v>0</v>
      </c>
      <c r="PB1057">
        <f t="shared" si="789"/>
        <v>0</v>
      </c>
      <c r="PK1057">
        <f t="shared" si="790"/>
        <v>0</v>
      </c>
      <c r="QC1057">
        <f t="shared" si="791"/>
        <v>0</v>
      </c>
      <c r="QL1057">
        <f t="shared" si="792"/>
        <v>0</v>
      </c>
    </row>
    <row r="1058" spans="315:454" x14ac:dyDescent="0.25">
      <c r="LC1058">
        <v>1056</v>
      </c>
      <c r="LD1058">
        <v>1504</v>
      </c>
      <c r="LE1058">
        <f t="shared" si="793"/>
        <v>1.1304331606343214</v>
      </c>
      <c r="LF1058">
        <f t="shared" si="794"/>
        <v>1564.0994680072963</v>
      </c>
      <c r="LG1058">
        <f t="shared" si="778"/>
        <v>3611.9460547600324</v>
      </c>
      <c r="LP1058">
        <f t="shared" si="779"/>
        <v>0</v>
      </c>
      <c r="LY1058">
        <f t="shared" si="780"/>
        <v>0</v>
      </c>
      <c r="MH1058">
        <f t="shared" si="781"/>
        <v>0</v>
      </c>
      <c r="MQ1058">
        <f t="shared" si="782"/>
        <v>0</v>
      </c>
      <c r="MZ1058">
        <f t="shared" si="783"/>
        <v>0</v>
      </c>
      <c r="NI1058">
        <f t="shared" si="784"/>
        <v>0</v>
      </c>
      <c r="NR1058">
        <f t="shared" si="785"/>
        <v>0</v>
      </c>
      <c r="OA1058">
        <f t="shared" si="786"/>
        <v>0</v>
      </c>
      <c r="OJ1058">
        <f t="shared" si="787"/>
        <v>0</v>
      </c>
      <c r="OS1058">
        <f t="shared" si="788"/>
        <v>0</v>
      </c>
      <c r="PB1058">
        <f t="shared" si="789"/>
        <v>0</v>
      </c>
      <c r="PK1058">
        <f t="shared" si="790"/>
        <v>0</v>
      </c>
      <c r="QC1058">
        <f t="shared" si="791"/>
        <v>0</v>
      </c>
      <c r="QL1058">
        <f t="shared" si="792"/>
        <v>0</v>
      </c>
    </row>
    <row r="1059" spans="315:454" x14ac:dyDescent="0.25">
      <c r="LC1059">
        <v>1057</v>
      </c>
      <c r="LD1059">
        <v>1544</v>
      </c>
      <c r="LE1059">
        <f t="shared" si="793"/>
        <v>1.1315036465818917</v>
      </c>
      <c r="LF1059">
        <f t="shared" si="794"/>
        <v>1576.9362841433267</v>
      </c>
      <c r="LG1059">
        <f t="shared" si="778"/>
        <v>1084.798813169954</v>
      </c>
      <c r="LP1059">
        <f t="shared" si="779"/>
        <v>0</v>
      </c>
      <c r="LY1059">
        <f t="shared" si="780"/>
        <v>0</v>
      </c>
      <c r="MH1059">
        <f t="shared" si="781"/>
        <v>0</v>
      </c>
      <c r="MQ1059">
        <f t="shared" si="782"/>
        <v>0</v>
      </c>
      <c r="MZ1059">
        <f t="shared" si="783"/>
        <v>0</v>
      </c>
      <c r="NI1059">
        <f t="shared" si="784"/>
        <v>0</v>
      </c>
      <c r="NR1059">
        <f t="shared" si="785"/>
        <v>0</v>
      </c>
      <c r="OA1059">
        <f t="shared" si="786"/>
        <v>0</v>
      </c>
      <c r="OJ1059">
        <f t="shared" si="787"/>
        <v>0</v>
      </c>
      <c r="OS1059">
        <f t="shared" si="788"/>
        <v>0</v>
      </c>
      <c r="PB1059">
        <f t="shared" si="789"/>
        <v>0</v>
      </c>
      <c r="PK1059">
        <f t="shared" si="790"/>
        <v>0</v>
      </c>
      <c r="QC1059">
        <f t="shared" si="791"/>
        <v>0</v>
      </c>
      <c r="QL1059">
        <f t="shared" si="792"/>
        <v>0</v>
      </c>
    </row>
    <row r="1060" spans="315:454" x14ac:dyDescent="0.25">
      <c r="LC1060">
        <v>1058</v>
      </c>
      <c r="LD1060">
        <v>1564</v>
      </c>
      <c r="LE1060">
        <f t="shared" si="793"/>
        <v>1.132574132529462</v>
      </c>
      <c r="LF1060">
        <f t="shared" si="794"/>
        <v>1589.7731002793573</v>
      </c>
      <c r="LG1060">
        <f t="shared" si="778"/>
        <v>664.25269800980846</v>
      </c>
      <c r="LP1060">
        <f t="shared" si="779"/>
        <v>0</v>
      </c>
      <c r="LY1060">
        <f t="shared" si="780"/>
        <v>0</v>
      </c>
      <c r="MH1060">
        <f t="shared" si="781"/>
        <v>0</v>
      </c>
      <c r="MQ1060">
        <f t="shared" si="782"/>
        <v>0</v>
      </c>
      <c r="MZ1060">
        <f t="shared" si="783"/>
        <v>0</v>
      </c>
      <c r="NI1060">
        <f t="shared" si="784"/>
        <v>0</v>
      </c>
      <c r="NR1060">
        <f t="shared" si="785"/>
        <v>0</v>
      </c>
      <c r="OA1060">
        <f t="shared" si="786"/>
        <v>0</v>
      </c>
      <c r="OJ1060">
        <f t="shared" si="787"/>
        <v>0</v>
      </c>
      <c r="OS1060">
        <f t="shared" si="788"/>
        <v>0</v>
      </c>
      <c r="PB1060">
        <f t="shared" si="789"/>
        <v>0</v>
      </c>
      <c r="PK1060">
        <f t="shared" si="790"/>
        <v>0</v>
      </c>
      <c r="QC1060">
        <f t="shared" si="791"/>
        <v>0</v>
      </c>
      <c r="QL1060">
        <f t="shared" si="792"/>
        <v>0</v>
      </c>
    </row>
    <row r="1061" spans="315:454" x14ac:dyDescent="0.25">
      <c r="LC1061">
        <v>1059</v>
      </c>
      <c r="LD1061">
        <v>1584</v>
      </c>
      <c r="LE1061">
        <f t="shared" si="793"/>
        <v>1.1336446184770326</v>
      </c>
      <c r="LF1061">
        <f t="shared" si="794"/>
        <v>1602.6099164153877</v>
      </c>
      <c r="LG1061">
        <f t="shared" si="778"/>
        <v>346.32898898771714</v>
      </c>
      <c r="LP1061">
        <f t="shared" si="779"/>
        <v>0</v>
      </c>
      <c r="LY1061">
        <f t="shared" si="780"/>
        <v>0</v>
      </c>
      <c r="MH1061">
        <f t="shared" si="781"/>
        <v>0</v>
      </c>
      <c r="MQ1061">
        <f t="shared" si="782"/>
        <v>0</v>
      </c>
      <c r="MZ1061">
        <f t="shared" si="783"/>
        <v>0</v>
      </c>
      <c r="NI1061">
        <f t="shared" si="784"/>
        <v>0</v>
      </c>
      <c r="NR1061">
        <f t="shared" si="785"/>
        <v>0</v>
      </c>
      <c r="OA1061">
        <f t="shared" si="786"/>
        <v>0</v>
      </c>
      <c r="OJ1061">
        <f t="shared" si="787"/>
        <v>0</v>
      </c>
      <c r="OS1061">
        <f t="shared" si="788"/>
        <v>0</v>
      </c>
      <c r="PB1061">
        <f t="shared" si="789"/>
        <v>0</v>
      </c>
      <c r="PK1061">
        <f t="shared" si="790"/>
        <v>0</v>
      </c>
      <c r="QC1061">
        <f t="shared" si="791"/>
        <v>0</v>
      </c>
      <c r="QL1061">
        <f t="shared" si="792"/>
        <v>0</v>
      </c>
    </row>
    <row r="1062" spans="315:454" x14ac:dyDescent="0.25">
      <c r="LC1062">
        <v>1060</v>
      </c>
      <c r="LD1062">
        <v>1594</v>
      </c>
      <c r="LE1062">
        <f t="shared" si="793"/>
        <v>1.1347151044246029</v>
      </c>
      <c r="LF1062">
        <f t="shared" si="794"/>
        <v>1615.4467325514183</v>
      </c>
      <c r="LG1062">
        <f t="shared" si="778"/>
        <v>459.96233713206686</v>
      </c>
      <c r="LP1062">
        <f t="shared" si="779"/>
        <v>0</v>
      </c>
      <c r="LY1062">
        <f t="shared" si="780"/>
        <v>0</v>
      </c>
      <c r="MH1062">
        <f t="shared" si="781"/>
        <v>0</v>
      </c>
      <c r="MQ1062">
        <f t="shared" si="782"/>
        <v>0</v>
      </c>
      <c r="MZ1062">
        <f t="shared" si="783"/>
        <v>0</v>
      </c>
      <c r="NI1062">
        <f t="shared" si="784"/>
        <v>0</v>
      </c>
      <c r="NR1062">
        <f t="shared" si="785"/>
        <v>0</v>
      </c>
      <c r="OA1062">
        <f t="shared" si="786"/>
        <v>0</v>
      </c>
      <c r="OJ1062">
        <f t="shared" si="787"/>
        <v>0</v>
      </c>
      <c r="OS1062">
        <f t="shared" si="788"/>
        <v>0</v>
      </c>
      <c r="PB1062">
        <f t="shared" si="789"/>
        <v>0</v>
      </c>
      <c r="PK1062">
        <f t="shared" si="790"/>
        <v>0</v>
      </c>
      <c r="QC1062">
        <f t="shared" si="791"/>
        <v>0</v>
      </c>
      <c r="QL1062">
        <f t="shared" si="792"/>
        <v>0</v>
      </c>
    </row>
    <row r="1063" spans="315:454" x14ac:dyDescent="0.25">
      <c r="LC1063">
        <v>1061</v>
      </c>
      <c r="LD1063">
        <v>1614</v>
      </c>
      <c r="LE1063">
        <f t="shared" si="793"/>
        <v>1.1357855903721732</v>
      </c>
      <c r="LF1063">
        <f t="shared" si="794"/>
        <v>1628.283548687449</v>
      </c>
      <c r="LG1063">
        <f t="shared" si="778"/>
        <v>204.01976310672481</v>
      </c>
      <c r="LP1063">
        <f t="shared" si="779"/>
        <v>0</v>
      </c>
      <c r="LY1063">
        <f t="shared" si="780"/>
        <v>0</v>
      </c>
      <c r="MH1063">
        <f t="shared" si="781"/>
        <v>0</v>
      </c>
      <c r="MQ1063">
        <f t="shared" si="782"/>
        <v>0</v>
      </c>
      <c r="MZ1063">
        <f t="shared" si="783"/>
        <v>0</v>
      </c>
      <c r="NI1063">
        <f t="shared" si="784"/>
        <v>0</v>
      </c>
      <c r="NR1063">
        <f t="shared" si="785"/>
        <v>0</v>
      </c>
      <c r="OA1063">
        <f t="shared" si="786"/>
        <v>0</v>
      </c>
      <c r="OJ1063">
        <f t="shared" si="787"/>
        <v>0</v>
      </c>
      <c r="OS1063">
        <f t="shared" si="788"/>
        <v>0</v>
      </c>
      <c r="PB1063">
        <f t="shared" si="789"/>
        <v>0</v>
      </c>
      <c r="PK1063">
        <f t="shared" si="790"/>
        <v>0</v>
      </c>
      <c r="QC1063">
        <f t="shared" si="791"/>
        <v>0</v>
      </c>
      <c r="QL1063">
        <f t="shared" si="792"/>
        <v>0</v>
      </c>
    </row>
    <row r="1064" spans="315:454" x14ac:dyDescent="0.25">
      <c r="LC1064">
        <v>1062</v>
      </c>
      <c r="LD1064">
        <v>1594</v>
      </c>
      <c r="LE1064">
        <f t="shared" si="793"/>
        <v>1.1368560763197437</v>
      </c>
      <c r="LF1064">
        <f t="shared" si="794"/>
        <v>1641.1203648234793</v>
      </c>
      <c r="LG1064">
        <f t="shared" si="778"/>
        <v>2220.3287810977899</v>
      </c>
      <c r="LP1064">
        <f t="shared" si="779"/>
        <v>0</v>
      </c>
      <c r="LY1064">
        <f t="shared" si="780"/>
        <v>0</v>
      </c>
      <c r="MH1064">
        <f t="shared" si="781"/>
        <v>0</v>
      </c>
      <c r="MQ1064">
        <f t="shared" si="782"/>
        <v>0</v>
      </c>
      <c r="MZ1064">
        <f t="shared" si="783"/>
        <v>0</v>
      </c>
      <c r="NI1064">
        <f t="shared" si="784"/>
        <v>0</v>
      </c>
      <c r="NR1064">
        <f t="shared" si="785"/>
        <v>0</v>
      </c>
      <c r="OA1064">
        <f t="shared" si="786"/>
        <v>0</v>
      </c>
      <c r="OJ1064">
        <f t="shared" si="787"/>
        <v>0</v>
      </c>
      <c r="OS1064">
        <f t="shared" si="788"/>
        <v>0</v>
      </c>
      <c r="PB1064">
        <f t="shared" si="789"/>
        <v>0</v>
      </c>
      <c r="PK1064">
        <f t="shared" si="790"/>
        <v>0</v>
      </c>
      <c r="QC1064">
        <f t="shared" si="791"/>
        <v>0</v>
      </c>
      <c r="QL1064">
        <f t="shared" si="792"/>
        <v>0</v>
      </c>
    </row>
    <row r="1065" spans="315:454" x14ac:dyDescent="0.25">
      <c r="LC1065">
        <v>1063</v>
      </c>
      <c r="LD1065">
        <v>1614</v>
      </c>
      <c r="LE1065">
        <f t="shared" si="793"/>
        <v>1.137926562267314</v>
      </c>
      <c r="LF1065">
        <f t="shared" si="794"/>
        <v>1653.95718095951</v>
      </c>
      <c r="LG1065">
        <f t="shared" si="778"/>
        <v>1596.5763102310261</v>
      </c>
      <c r="LP1065">
        <f t="shared" si="779"/>
        <v>0</v>
      </c>
      <c r="LY1065">
        <f t="shared" si="780"/>
        <v>0</v>
      </c>
      <c r="MH1065">
        <f t="shared" si="781"/>
        <v>0</v>
      </c>
      <c r="MQ1065">
        <f t="shared" si="782"/>
        <v>0</v>
      </c>
      <c r="MZ1065">
        <f t="shared" si="783"/>
        <v>0</v>
      </c>
      <c r="NI1065">
        <f t="shared" si="784"/>
        <v>0</v>
      </c>
      <c r="NR1065">
        <f t="shared" si="785"/>
        <v>0</v>
      </c>
      <c r="OA1065">
        <f t="shared" si="786"/>
        <v>0</v>
      </c>
      <c r="OJ1065">
        <f t="shared" si="787"/>
        <v>0</v>
      </c>
      <c r="OS1065">
        <f t="shared" si="788"/>
        <v>0</v>
      </c>
      <c r="PB1065">
        <f t="shared" si="789"/>
        <v>0</v>
      </c>
      <c r="PK1065">
        <f t="shared" si="790"/>
        <v>0</v>
      </c>
      <c r="QC1065">
        <f t="shared" si="791"/>
        <v>0</v>
      </c>
      <c r="QL1065">
        <f t="shared" si="792"/>
        <v>0</v>
      </c>
    </row>
    <row r="1066" spans="315:454" x14ac:dyDescent="0.25">
      <c r="LC1066">
        <v>1064</v>
      </c>
      <c r="LD1066">
        <v>1664</v>
      </c>
      <c r="LE1066">
        <f t="shared" si="793"/>
        <v>1.1389970482148843</v>
      </c>
      <c r="LF1066">
        <f t="shared" si="794"/>
        <v>1666.7939970955404</v>
      </c>
      <c r="LG1066">
        <f t="shared" si="778"/>
        <v>7.8064197698879809</v>
      </c>
      <c r="LP1066">
        <f t="shared" si="779"/>
        <v>0</v>
      </c>
      <c r="LY1066">
        <f t="shared" si="780"/>
        <v>0</v>
      </c>
      <c r="MH1066">
        <f t="shared" si="781"/>
        <v>0</v>
      </c>
      <c r="MQ1066">
        <f t="shared" si="782"/>
        <v>0</v>
      </c>
      <c r="MZ1066">
        <f t="shared" si="783"/>
        <v>0</v>
      </c>
      <c r="NI1066">
        <f t="shared" si="784"/>
        <v>0</v>
      </c>
      <c r="NR1066">
        <f t="shared" si="785"/>
        <v>0</v>
      </c>
      <c r="OA1066">
        <f t="shared" si="786"/>
        <v>0</v>
      </c>
      <c r="OJ1066">
        <f t="shared" si="787"/>
        <v>0</v>
      </c>
      <c r="OS1066">
        <f t="shared" si="788"/>
        <v>0</v>
      </c>
      <c r="PB1066">
        <f t="shared" si="789"/>
        <v>0</v>
      </c>
      <c r="PK1066">
        <f t="shared" si="790"/>
        <v>0</v>
      </c>
      <c r="QC1066">
        <f t="shared" si="791"/>
        <v>0</v>
      </c>
      <c r="QL1066">
        <f t="shared" si="792"/>
        <v>0</v>
      </c>
    </row>
    <row r="1067" spans="315:454" x14ac:dyDescent="0.25">
      <c r="LC1067">
        <v>1065</v>
      </c>
      <c r="LD1067">
        <v>1784</v>
      </c>
      <c r="LE1067">
        <f t="shared" si="793"/>
        <v>1.1400675341624549</v>
      </c>
      <c r="LF1067">
        <f t="shared" si="794"/>
        <v>1679.630813231571</v>
      </c>
      <c r="LG1067">
        <f t="shared" si="778"/>
        <v>10892.927146703219</v>
      </c>
      <c r="LP1067">
        <f t="shared" si="779"/>
        <v>0</v>
      </c>
      <c r="LY1067">
        <f t="shared" si="780"/>
        <v>0</v>
      </c>
      <c r="MH1067">
        <f t="shared" si="781"/>
        <v>0</v>
      </c>
      <c r="MQ1067">
        <f t="shared" si="782"/>
        <v>0</v>
      </c>
      <c r="MZ1067">
        <f t="shared" si="783"/>
        <v>0</v>
      </c>
      <c r="NI1067">
        <f t="shared" si="784"/>
        <v>0</v>
      </c>
      <c r="NR1067">
        <f t="shared" si="785"/>
        <v>0</v>
      </c>
      <c r="OA1067">
        <f t="shared" si="786"/>
        <v>0</v>
      </c>
      <c r="OJ1067">
        <f t="shared" si="787"/>
        <v>0</v>
      </c>
      <c r="OS1067">
        <f t="shared" si="788"/>
        <v>0</v>
      </c>
      <c r="PB1067">
        <f t="shared" si="789"/>
        <v>0</v>
      </c>
      <c r="PK1067">
        <f t="shared" si="790"/>
        <v>0</v>
      </c>
      <c r="QC1067">
        <f t="shared" si="791"/>
        <v>0</v>
      </c>
      <c r="QL1067">
        <f t="shared" si="792"/>
        <v>0</v>
      </c>
    </row>
    <row r="1068" spans="315:454" x14ac:dyDescent="0.25">
      <c r="LC1068">
        <v>1066</v>
      </c>
      <c r="LD1068">
        <v>1744</v>
      </c>
      <c r="LE1068">
        <f t="shared" si="793"/>
        <v>1.1411380201100252</v>
      </c>
      <c r="LF1068">
        <f t="shared" si="794"/>
        <v>1692.4676293676014</v>
      </c>
      <c r="LG1068">
        <f t="shared" si="778"/>
        <v>2655.5852229949001</v>
      </c>
      <c r="LP1068">
        <f t="shared" si="779"/>
        <v>0</v>
      </c>
      <c r="LY1068">
        <f t="shared" si="780"/>
        <v>0</v>
      </c>
      <c r="MH1068">
        <f t="shared" si="781"/>
        <v>0</v>
      </c>
      <c r="MQ1068">
        <f t="shared" si="782"/>
        <v>0</v>
      </c>
      <c r="MZ1068">
        <f t="shared" si="783"/>
        <v>0</v>
      </c>
      <c r="NI1068">
        <f t="shared" si="784"/>
        <v>0</v>
      </c>
      <c r="NR1068">
        <f t="shared" si="785"/>
        <v>0</v>
      </c>
      <c r="OA1068">
        <f t="shared" si="786"/>
        <v>0</v>
      </c>
      <c r="OJ1068">
        <f t="shared" si="787"/>
        <v>0</v>
      </c>
      <c r="OS1068">
        <f t="shared" si="788"/>
        <v>0</v>
      </c>
      <c r="PB1068">
        <f t="shared" si="789"/>
        <v>0</v>
      </c>
      <c r="PK1068">
        <f t="shared" si="790"/>
        <v>0</v>
      </c>
      <c r="QC1068">
        <f t="shared" si="791"/>
        <v>0</v>
      </c>
      <c r="QL1068">
        <f t="shared" si="792"/>
        <v>0</v>
      </c>
    </row>
    <row r="1069" spans="315:454" x14ac:dyDescent="0.25">
      <c r="LC1069">
        <v>1067</v>
      </c>
      <c r="LD1069">
        <v>1744</v>
      </c>
      <c r="LE1069">
        <f t="shared" si="793"/>
        <v>1.1422085060575955</v>
      </c>
      <c r="LF1069">
        <f t="shared" si="794"/>
        <v>1705.304445503632</v>
      </c>
      <c r="LG1069">
        <f t="shared" si="778"/>
        <v>1497.3459377813861</v>
      </c>
      <c r="LP1069">
        <f t="shared" si="779"/>
        <v>0</v>
      </c>
      <c r="LY1069">
        <f t="shared" si="780"/>
        <v>0</v>
      </c>
      <c r="MH1069">
        <f t="shared" si="781"/>
        <v>0</v>
      </c>
      <c r="MQ1069">
        <f t="shared" si="782"/>
        <v>0</v>
      </c>
      <c r="MZ1069">
        <f t="shared" si="783"/>
        <v>0</v>
      </c>
      <c r="NI1069">
        <f t="shared" si="784"/>
        <v>0</v>
      </c>
      <c r="NR1069">
        <f t="shared" si="785"/>
        <v>0</v>
      </c>
      <c r="OA1069">
        <f t="shared" si="786"/>
        <v>0</v>
      </c>
      <c r="OJ1069">
        <f t="shared" si="787"/>
        <v>0</v>
      </c>
      <c r="OS1069">
        <f t="shared" si="788"/>
        <v>0</v>
      </c>
      <c r="PB1069">
        <f t="shared" si="789"/>
        <v>0</v>
      </c>
      <c r="PK1069">
        <f t="shared" si="790"/>
        <v>0</v>
      </c>
      <c r="QC1069">
        <f t="shared" si="791"/>
        <v>0</v>
      </c>
      <c r="QL1069">
        <f t="shared" si="792"/>
        <v>0</v>
      </c>
    </row>
    <row r="1070" spans="315:454" x14ac:dyDescent="0.25">
      <c r="LC1070">
        <v>1068</v>
      </c>
      <c r="LD1070">
        <v>1784</v>
      </c>
      <c r="LE1070">
        <f t="shared" si="793"/>
        <v>1.143278992005166</v>
      </c>
      <c r="LF1070">
        <f t="shared" si="794"/>
        <v>1718.1412616396626</v>
      </c>
      <c r="LG1070">
        <f t="shared" si="778"/>
        <v>4337.3734184153745</v>
      </c>
      <c r="LP1070">
        <f t="shared" si="779"/>
        <v>0</v>
      </c>
      <c r="LY1070">
        <f t="shared" si="780"/>
        <v>0</v>
      </c>
      <c r="MH1070">
        <f t="shared" si="781"/>
        <v>0</v>
      </c>
      <c r="MQ1070">
        <f t="shared" si="782"/>
        <v>0</v>
      </c>
      <c r="MZ1070">
        <f t="shared" si="783"/>
        <v>0</v>
      </c>
      <c r="NI1070">
        <f t="shared" si="784"/>
        <v>0</v>
      </c>
      <c r="NR1070">
        <f t="shared" si="785"/>
        <v>0</v>
      </c>
      <c r="OA1070">
        <f t="shared" si="786"/>
        <v>0</v>
      </c>
      <c r="OJ1070">
        <f t="shared" si="787"/>
        <v>0</v>
      </c>
      <c r="OS1070">
        <f t="shared" si="788"/>
        <v>0</v>
      </c>
      <c r="PB1070">
        <f t="shared" si="789"/>
        <v>0</v>
      </c>
      <c r="PK1070">
        <f t="shared" si="790"/>
        <v>0</v>
      </c>
      <c r="QC1070">
        <f t="shared" si="791"/>
        <v>0</v>
      </c>
      <c r="QL1070">
        <f t="shared" si="792"/>
        <v>0</v>
      </c>
    </row>
    <row r="1071" spans="315:454" x14ac:dyDescent="0.25">
      <c r="LC1071">
        <v>1069</v>
      </c>
      <c r="LD1071">
        <v>1834</v>
      </c>
      <c r="LE1071">
        <f t="shared" si="793"/>
        <v>1.1443494779527363</v>
      </c>
      <c r="LF1071">
        <f t="shared" si="794"/>
        <v>1730.978077775693</v>
      </c>
      <c r="LG1071">
        <f t="shared" si="778"/>
        <v>10613.516458791159</v>
      </c>
      <c r="LP1071">
        <f t="shared" si="779"/>
        <v>0</v>
      </c>
      <c r="LY1071">
        <f t="shared" si="780"/>
        <v>0</v>
      </c>
      <c r="MH1071">
        <f t="shared" si="781"/>
        <v>0</v>
      </c>
      <c r="MQ1071">
        <f t="shared" si="782"/>
        <v>0</v>
      </c>
      <c r="MZ1071">
        <f t="shared" si="783"/>
        <v>0</v>
      </c>
      <c r="NI1071">
        <f t="shared" si="784"/>
        <v>0</v>
      </c>
      <c r="NR1071">
        <f t="shared" si="785"/>
        <v>0</v>
      </c>
      <c r="OA1071">
        <f t="shared" si="786"/>
        <v>0</v>
      </c>
      <c r="OJ1071">
        <f t="shared" si="787"/>
        <v>0</v>
      </c>
      <c r="OS1071">
        <f t="shared" si="788"/>
        <v>0</v>
      </c>
      <c r="PB1071">
        <f t="shared" si="789"/>
        <v>0</v>
      </c>
      <c r="PK1071">
        <f t="shared" si="790"/>
        <v>0</v>
      </c>
      <c r="QC1071">
        <f t="shared" si="791"/>
        <v>0</v>
      </c>
      <c r="QL1071">
        <f t="shared" si="792"/>
        <v>0</v>
      </c>
    </row>
    <row r="1072" spans="315:454" x14ac:dyDescent="0.25">
      <c r="LC1072">
        <v>1070</v>
      </c>
      <c r="LD1072">
        <v>1844</v>
      </c>
      <c r="LE1072">
        <f t="shared" si="793"/>
        <v>1.1454199639003066</v>
      </c>
      <c r="LF1072">
        <f t="shared" si="794"/>
        <v>1743.8148939117236</v>
      </c>
      <c r="LG1072">
        <f t="shared" si="778"/>
        <v>10037.055481919191</v>
      </c>
      <c r="LP1072">
        <f t="shared" si="779"/>
        <v>0</v>
      </c>
      <c r="LY1072">
        <f t="shared" si="780"/>
        <v>0</v>
      </c>
      <c r="MH1072">
        <f t="shared" si="781"/>
        <v>0</v>
      </c>
      <c r="MQ1072">
        <f t="shared" si="782"/>
        <v>0</v>
      </c>
      <c r="MZ1072">
        <f t="shared" si="783"/>
        <v>0</v>
      </c>
      <c r="NI1072">
        <f t="shared" si="784"/>
        <v>0</v>
      </c>
      <c r="NR1072">
        <f t="shared" si="785"/>
        <v>0</v>
      </c>
      <c r="OA1072">
        <f t="shared" si="786"/>
        <v>0</v>
      </c>
      <c r="OJ1072">
        <f t="shared" si="787"/>
        <v>0</v>
      </c>
      <c r="OS1072">
        <f t="shared" si="788"/>
        <v>0</v>
      </c>
      <c r="PB1072">
        <f t="shared" si="789"/>
        <v>0</v>
      </c>
      <c r="PK1072">
        <f t="shared" si="790"/>
        <v>0</v>
      </c>
      <c r="QC1072">
        <f t="shared" si="791"/>
        <v>0</v>
      </c>
      <c r="QL1072">
        <f t="shared" si="792"/>
        <v>0</v>
      </c>
    </row>
    <row r="1073" spans="315:454" x14ac:dyDescent="0.25">
      <c r="LC1073">
        <v>1071</v>
      </c>
      <c r="LD1073">
        <v>1794</v>
      </c>
      <c r="LE1073">
        <f t="shared" si="793"/>
        <v>1.1464904498478772</v>
      </c>
      <c r="LF1073">
        <f t="shared" si="794"/>
        <v>1756.651710047754</v>
      </c>
      <c r="LG1073">
        <f t="shared" si="778"/>
        <v>1394.8947623570377</v>
      </c>
      <c r="LP1073">
        <f t="shared" si="779"/>
        <v>0</v>
      </c>
      <c r="LY1073">
        <f t="shared" si="780"/>
        <v>0</v>
      </c>
      <c r="MH1073">
        <f t="shared" si="781"/>
        <v>0</v>
      </c>
      <c r="MQ1073">
        <f t="shared" si="782"/>
        <v>0</v>
      </c>
      <c r="MZ1073">
        <f t="shared" si="783"/>
        <v>0</v>
      </c>
      <c r="NI1073">
        <f t="shared" si="784"/>
        <v>0</v>
      </c>
      <c r="NR1073">
        <f t="shared" si="785"/>
        <v>0</v>
      </c>
      <c r="OA1073">
        <f t="shared" si="786"/>
        <v>0</v>
      </c>
      <c r="OJ1073">
        <f t="shared" si="787"/>
        <v>0</v>
      </c>
      <c r="OS1073">
        <f t="shared" si="788"/>
        <v>0</v>
      </c>
      <c r="PB1073">
        <f t="shared" si="789"/>
        <v>0</v>
      </c>
      <c r="PK1073">
        <f t="shared" si="790"/>
        <v>0</v>
      </c>
      <c r="QC1073">
        <f t="shared" si="791"/>
        <v>0</v>
      </c>
      <c r="QL1073">
        <f t="shared" si="792"/>
        <v>0</v>
      </c>
    </row>
    <row r="1074" spans="315:454" x14ac:dyDescent="0.25">
      <c r="LC1074">
        <v>1072</v>
      </c>
      <c r="LD1074">
        <v>1864</v>
      </c>
      <c r="LE1074">
        <f t="shared" si="793"/>
        <v>1.1475609357954475</v>
      </c>
      <c r="LF1074">
        <f t="shared" si="794"/>
        <v>1769.4885261837846</v>
      </c>
      <c r="LG1074">
        <f t="shared" si="778"/>
        <v>8932.4186829131613</v>
      </c>
      <c r="LP1074">
        <f t="shared" si="779"/>
        <v>0</v>
      </c>
      <c r="LY1074">
        <f t="shared" si="780"/>
        <v>0</v>
      </c>
      <c r="MH1074">
        <f t="shared" si="781"/>
        <v>0</v>
      </c>
      <c r="MQ1074">
        <f t="shared" si="782"/>
        <v>0</v>
      </c>
      <c r="MZ1074">
        <f t="shared" si="783"/>
        <v>0</v>
      </c>
      <c r="NI1074">
        <f t="shared" si="784"/>
        <v>0</v>
      </c>
      <c r="NR1074">
        <f t="shared" si="785"/>
        <v>0</v>
      </c>
      <c r="OA1074">
        <f t="shared" si="786"/>
        <v>0</v>
      </c>
      <c r="OJ1074">
        <f t="shared" si="787"/>
        <v>0</v>
      </c>
      <c r="OS1074">
        <f t="shared" si="788"/>
        <v>0</v>
      </c>
      <c r="PB1074">
        <f t="shared" si="789"/>
        <v>0</v>
      </c>
      <c r="PK1074">
        <f t="shared" si="790"/>
        <v>0</v>
      </c>
      <c r="QC1074">
        <f t="shared" si="791"/>
        <v>0</v>
      </c>
      <c r="QL1074">
        <f t="shared" si="792"/>
        <v>0</v>
      </c>
    </row>
    <row r="1075" spans="315:454" x14ac:dyDescent="0.25">
      <c r="LC1075">
        <v>1073</v>
      </c>
      <c r="LD1075">
        <v>1844</v>
      </c>
      <c r="LE1075">
        <f t="shared" si="793"/>
        <v>1.1486314217430178</v>
      </c>
      <c r="LF1075">
        <f t="shared" si="794"/>
        <v>1782.325342319815</v>
      </c>
      <c r="LG1075">
        <f t="shared" si="778"/>
        <v>3803.7633999679983</v>
      </c>
      <c r="LP1075">
        <f t="shared" si="779"/>
        <v>0</v>
      </c>
      <c r="LY1075">
        <f t="shared" si="780"/>
        <v>0</v>
      </c>
      <c r="MH1075">
        <f t="shared" si="781"/>
        <v>0</v>
      </c>
      <c r="MQ1075">
        <f t="shared" si="782"/>
        <v>0</v>
      </c>
      <c r="MZ1075">
        <f t="shared" si="783"/>
        <v>0</v>
      </c>
      <c r="NI1075">
        <f t="shared" si="784"/>
        <v>0</v>
      </c>
      <c r="NR1075">
        <f t="shared" si="785"/>
        <v>0</v>
      </c>
      <c r="OA1075">
        <f t="shared" si="786"/>
        <v>0</v>
      </c>
      <c r="OJ1075">
        <f t="shared" si="787"/>
        <v>0</v>
      </c>
      <c r="OS1075">
        <f t="shared" si="788"/>
        <v>0</v>
      </c>
      <c r="PB1075">
        <f t="shared" si="789"/>
        <v>0</v>
      </c>
      <c r="PK1075">
        <f t="shared" si="790"/>
        <v>0</v>
      </c>
      <c r="QC1075">
        <f t="shared" si="791"/>
        <v>0</v>
      </c>
      <c r="QL1075">
        <f t="shared" si="792"/>
        <v>0</v>
      </c>
    </row>
    <row r="1076" spans="315:454" x14ac:dyDescent="0.25">
      <c r="LC1076">
        <v>1074</v>
      </c>
      <c r="LD1076">
        <v>1864</v>
      </c>
      <c r="LE1076">
        <f t="shared" si="793"/>
        <v>1.1497019076905883</v>
      </c>
      <c r="LF1076">
        <f t="shared" si="794"/>
        <v>1795.1621584558457</v>
      </c>
      <c r="LG1076">
        <f t="shared" si="778"/>
        <v>4738.648428458102</v>
      </c>
      <c r="LP1076">
        <f t="shared" si="779"/>
        <v>0</v>
      </c>
      <c r="LY1076">
        <f t="shared" si="780"/>
        <v>0</v>
      </c>
      <c r="MH1076">
        <f t="shared" si="781"/>
        <v>0</v>
      </c>
      <c r="MQ1076">
        <f t="shared" si="782"/>
        <v>0</v>
      </c>
      <c r="MZ1076">
        <f t="shared" si="783"/>
        <v>0</v>
      </c>
      <c r="NI1076">
        <f t="shared" si="784"/>
        <v>0</v>
      </c>
      <c r="NR1076">
        <f t="shared" si="785"/>
        <v>0</v>
      </c>
      <c r="OA1076">
        <f t="shared" si="786"/>
        <v>0</v>
      </c>
      <c r="OJ1076">
        <f t="shared" si="787"/>
        <v>0</v>
      </c>
      <c r="OS1076">
        <f t="shared" si="788"/>
        <v>0</v>
      </c>
      <c r="PB1076">
        <f t="shared" si="789"/>
        <v>0</v>
      </c>
      <c r="PK1076">
        <f t="shared" si="790"/>
        <v>0</v>
      </c>
      <c r="QC1076">
        <f t="shared" si="791"/>
        <v>0</v>
      </c>
      <c r="QL1076">
        <f t="shared" si="792"/>
        <v>0</v>
      </c>
    </row>
    <row r="1077" spans="315:454" x14ac:dyDescent="0.25">
      <c r="LC1077">
        <v>1075</v>
      </c>
      <c r="LD1077">
        <v>1844</v>
      </c>
      <c r="LE1077">
        <f t="shared" si="793"/>
        <v>1.1507723936381586</v>
      </c>
      <c r="LF1077">
        <f t="shared" si="794"/>
        <v>1807.9989745918763</v>
      </c>
      <c r="LG1077">
        <f t="shared" si="778"/>
        <v>1296.0738304363699</v>
      </c>
      <c r="LP1077">
        <f t="shared" si="779"/>
        <v>0</v>
      </c>
      <c r="LY1077">
        <f t="shared" si="780"/>
        <v>0</v>
      </c>
      <c r="MH1077">
        <f t="shared" si="781"/>
        <v>0</v>
      </c>
      <c r="MQ1077">
        <f t="shared" si="782"/>
        <v>0</v>
      </c>
      <c r="MZ1077">
        <f t="shared" si="783"/>
        <v>0</v>
      </c>
      <c r="NI1077">
        <f t="shared" si="784"/>
        <v>0</v>
      </c>
      <c r="NR1077">
        <f t="shared" si="785"/>
        <v>0</v>
      </c>
      <c r="OA1077">
        <f t="shared" si="786"/>
        <v>0</v>
      </c>
      <c r="OJ1077">
        <f t="shared" si="787"/>
        <v>0</v>
      </c>
      <c r="OS1077">
        <f t="shared" si="788"/>
        <v>0</v>
      </c>
      <c r="PB1077">
        <f t="shared" si="789"/>
        <v>0</v>
      </c>
      <c r="PK1077">
        <f t="shared" si="790"/>
        <v>0</v>
      </c>
      <c r="QC1077">
        <f t="shared" si="791"/>
        <v>0</v>
      </c>
      <c r="QL1077">
        <f t="shared" si="792"/>
        <v>0</v>
      </c>
    </row>
    <row r="1078" spans="315:454" x14ac:dyDescent="0.25">
      <c r="LC1078">
        <v>1076</v>
      </c>
      <c r="LD1078">
        <v>1844</v>
      </c>
      <c r="LE1078">
        <f t="shared" si="793"/>
        <v>1.151842879585729</v>
      </c>
      <c r="LF1078">
        <f t="shared" si="794"/>
        <v>1820.8357907279067</v>
      </c>
      <c r="LG1078">
        <f t="shared" si="778"/>
        <v>536.58059120133464</v>
      </c>
      <c r="LP1078">
        <f t="shared" si="779"/>
        <v>0</v>
      </c>
      <c r="LY1078">
        <f t="shared" si="780"/>
        <v>0</v>
      </c>
      <c r="MH1078">
        <f t="shared" si="781"/>
        <v>0</v>
      </c>
      <c r="MQ1078">
        <f t="shared" si="782"/>
        <v>0</v>
      </c>
      <c r="MZ1078">
        <f t="shared" si="783"/>
        <v>0</v>
      </c>
      <c r="NI1078">
        <f t="shared" si="784"/>
        <v>0</v>
      </c>
      <c r="NR1078">
        <f t="shared" si="785"/>
        <v>0</v>
      </c>
      <c r="OA1078">
        <f t="shared" si="786"/>
        <v>0</v>
      </c>
      <c r="OJ1078">
        <f t="shared" si="787"/>
        <v>0</v>
      </c>
      <c r="OS1078">
        <f t="shared" si="788"/>
        <v>0</v>
      </c>
      <c r="PB1078">
        <f t="shared" si="789"/>
        <v>0</v>
      </c>
      <c r="PK1078">
        <f t="shared" si="790"/>
        <v>0</v>
      </c>
      <c r="QC1078">
        <f t="shared" si="791"/>
        <v>0</v>
      </c>
      <c r="QL1078">
        <f t="shared" si="792"/>
        <v>0</v>
      </c>
    </row>
    <row r="1079" spans="315:454" x14ac:dyDescent="0.25">
      <c r="LC1079">
        <v>1077</v>
      </c>
      <c r="LD1079">
        <v>1894</v>
      </c>
      <c r="LE1079">
        <f t="shared" si="793"/>
        <v>1.1529133655332993</v>
      </c>
      <c r="LF1079">
        <f t="shared" si="794"/>
        <v>1833.6726068639373</v>
      </c>
      <c r="LG1079">
        <f t="shared" si="778"/>
        <v>3639.394362593066</v>
      </c>
      <c r="LP1079">
        <f t="shared" si="779"/>
        <v>0</v>
      </c>
      <c r="LY1079">
        <f t="shared" si="780"/>
        <v>0</v>
      </c>
      <c r="MH1079">
        <f t="shared" si="781"/>
        <v>0</v>
      </c>
      <c r="MQ1079">
        <f t="shared" si="782"/>
        <v>0</v>
      </c>
      <c r="MZ1079">
        <f t="shared" si="783"/>
        <v>0</v>
      </c>
      <c r="NI1079">
        <f t="shared" si="784"/>
        <v>0</v>
      </c>
      <c r="NR1079">
        <f t="shared" si="785"/>
        <v>0</v>
      </c>
      <c r="OA1079">
        <f t="shared" si="786"/>
        <v>0</v>
      </c>
      <c r="OJ1079">
        <f t="shared" si="787"/>
        <v>0</v>
      </c>
      <c r="OS1079">
        <f t="shared" si="788"/>
        <v>0</v>
      </c>
      <c r="PB1079">
        <f t="shared" si="789"/>
        <v>0</v>
      </c>
      <c r="PK1079">
        <f t="shared" si="790"/>
        <v>0</v>
      </c>
      <c r="QC1079">
        <f t="shared" si="791"/>
        <v>0</v>
      </c>
      <c r="QL1079">
        <f t="shared" si="792"/>
        <v>0</v>
      </c>
    </row>
    <row r="1080" spans="315:454" x14ac:dyDescent="0.25">
      <c r="LC1080">
        <v>1078</v>
      </c>
      <c r="LD1080">
        <v>1864</v>
      </c>
      <c r="LE1080">
        <f t="shared" si="793"/>
        <v>1.1539838514808698</v>
      </c>
      <c r="LF1080">
        <f t="shared" si="794"/>
        <v>1846.5094229999677</v>
      </c>
      <c r="LG1080">
        <f t="shared" si="778"/>
        <v>305.92028379405951</v>
      </c>
      <c r="LP1080">
        <f t="shared" si="779"/>
        <v>0</v>
      </c>
      <c r="LY1080">
        <f t="shared" si="780"/>
        <v>0</v>
      </c>
      <c r="MH1080">
        <f t="shared" si="781"/>
        <v>0</v>
      </c>
      <c r="MQ1080">
        <f t="shared" si="782"/>
        <v>0</v>
      </c>
      <c r="MZ1080">
        <f t="shared" si="783"/>
        <v>0</v>
      </c>
      <c r="NI1080">
        <f t="shared" si="784"/>
        <v>0</v>
      </c>
      <c r="NR1080">
        <f t="shared" si="785"/>
        <v>0</v>
      </c>
      <c r="OA1080">
        <f t="shared" si="786"/>
        <v>0</v>
      </c>
      <c r="OJ1080">
        <f t="shared" si="787"/>
        <v>0</v>
      </c>
      <c r="OS1080">
        <f t="shared" si="788"/>
        <v>0</v>
      </c>
      <c r="PB1080">
        <f t="shared" si="789"/>
        <v>0</v>
      </c>
      <c r="PK1080">
        <f t="shared" si="790"/>
        <v>0</v>
      </c>
      <c r="QC1080">
        <f t="shared" si="791"/>
        <v>0</v>
      </c>
      <c r="QL1080">
        <f t="shared" si="792"/>
        <v>0</v>
      </c>
    </row>
    <row r="1081" spans="315:454" x14ac:dyDescent="0.25">
      <c r="LC1081">
        <v>1079</v>
      </c>
      <c r="LD1081">
        <v>1814</v>
      </c>
      <c r="LE1081">
        <f t="shared" si="793"/>
        <v>1.1550543374284401</v>
      </c>
      <c r="LF1081">
        <f t="shared" si="794"/>
        <v>1859.3462391359983</v>
      </c>
      <c r="LG1081">
        <f t="shared" si="778"/>
        <v>2056.2814037791441</v>
      </c>
      <c r="LP1081">
        <f t="shared" si="779"/>
        <v>0</v>
      </c>
      <c r="LY1081">
        <f t="shared" si="780"/>
        <v>0</v>
      </c>
      <c r="MH1081">
        <f t="shared" si="781"/>
        <v>0</v>
      </c>
      <c r="MQ1081">
        <f t="shared" si="782"/>
        <v>0</v>
      </c>
      <c r="MZ1081">
        <f t="shared" si="783"/>
        <v>0</v>
      </c>
      <c r="NI1081">
        <f t="shared" si="784"/>
        <v>0</v>
      </c>
      <c r="NR1081">
        <f t="shared" si="785"/>
        <v>0</v>
      </c>
      <c r="OA1081">
        <f t="shared" si="786"/>
        <v>0</v>
      </c>
      <c r="OJ1081">
        <f t="shared" si="787"/>
        <v>0</v>
      </c>
      <c r="OS1081">
        <f t="shared" si="788"/>
        <v>0</v>
      </c>
      <c r="PB1081">
        <f t="shared" si="789"/>
        <v>0</v>
      </c>
      <c r="PK1081">
        <f t="shared" si="790"/>
        <v>0</v>
      </c>
      <c r="QC1081">
        <f t="shared" si="791"/>
        <v>0</v>
      </c>
      <c r="QL1081">
        <f t="shared" si="792"/>
        <v>0</v>
      </c>
    </row>
    <row r="1082" spans="315:454" x14ac:dyDescent="0.25">
      <c r="LC1082">
        <v>1080</v>
      </c>
      <c r="LD1082">
        <v>1864</v>
      </c>
      <c r="LE1082">
        <f t="shared" si="793"/>
        <v>1.1561248233760104</v>
      </c>
      <c r="LF1082">
        <f t="shared" si="794"/>
        <v>1872.1830552720287</v>
      </c>
      <c r="LG1082">
        <f t="shared" si="778"/>
        <v>66.96239358507664</v>
      </c>
      <c r="LP1082">
        <f t="shared" si="779"/>
        <v>0</v>
      </c>
      <c r="LY1082">
        <f t="shared" si="780"/>
        <v>0</v>
      </c>
      <c r="MH1082">
        <f t="shared" si="781"/>
        <v>0</v>
      </c>
      <c r="MQ1082">
        <f t="shared" si="782"/>
        <v>0</v>
      </c>
      <c r="MZ1082">
        <f t="shared" si="783"/>
        <v>0</v>
      </c>
      <c r="NI1082">
        <f t="shared" si="784"/>
        <v>0</v>
      </c>
      <c r="NR1082">
        <f t="shared" si="785"/>
        <v>0</v>
      </c>
      <c r="OA1082">
        <f t="shared" si="786"/>
        <v>0</v>
      </c>
      <c r="OJ1082">
        <f t="shared" si="787"/>
        <v>0</v>
      </c>
      <c r="OS1082">
        <f t="shared" si="788"/>
        <v>0</v>
      </c>
      <c r="PB1082">
        <f t="shared" si="789"/>
        <v>0</v>
      </c>
      <c r="PK1082">
        <f t="shared" si="790"/>
        <v>0</v>
      </c>
      <c r="QC1082">
        <f t="shared" si="791"/>
        <v>0</v>
      </c>
      <c r="QL1082">
        <f t="shared" si="792"/>
        <v>0</v>
      </c>
    </row>
    <row r="1083" spans="315:454" x14ac:dyDescent="0.25">
      <c r="LC1083">
        <v>1081</v>
      </c>
      <c r="LD1083">
        <v>1844</v>
      </c>
      <c r="LE1083">
        <f t="shared" si="793"/>
        <v>1.1571953093235809</v>
      </c>
      <c r="LF1083">
        <f t="shared" si="794"/>
        <v>1885.0198714080593</v>
      </c>
      <c r="LG1083">
        <f t="shared" si="778"/>
        <v>1682.6298503337223</v>
      </c>
      <c r="LP1083">
        <f t="shared" si="779"/>
        <v>0</v>
      </c>
      <c r="LY1083">
        <f t="shared" si="780"/>
        <v>0</v>
      </c>
      <c r="MH1083">
        <f t="shared" si="781"/>
        <v>0</v>
      </c>
      <c r="MQ1083">
        <f t="shared" si="782"/>
        <v>0</v>
      </c>
      <c r="MZ1083">
        <f t="shared" si="783"/>
        <v>0</v>
      </c>
      <c r="NI1083">
        <f t="shared" si="784"/>
        <v>0</v>
      </c>
      <c r="NR1083">
        <f t="shared" si="785"/>
        <v>0</v>
      </c>
      <c r="OA1083">
        <f t="shared" si="786"/>
        <v>0</v>
      </c>
      <c r="OJ1083">
        <f t="shared" si="787"/>
        <v>0</v>
      </c>
      <c r="OS1083">
        <f t="shared" si="788"/>
        <v>0</v>
      </c>
      <c r="PB1083">
        <f t="shared" si="789"/>
        <v>0</v>
      </c>
      <c r="PK1083">
        <f t="shared" si="790"/>
        <v>0</v>
      </c>
      <c r="QC1083">
        <f t="shared" si="791"/>
        <v>0</v>
      </c>
      <c r="QL1083">
        <f t="shared" si="792"/>
        <v>0</v>
      </c>
    </row>
    <row r="1084" spans="315:454" x14ac:dyDescent="0.25">
      <c r="LC1084">
        <v>1082</v>
      </c>
      <c r="LD1084">
        <v>1964</v>
      </c>
      <c r="LE1084">
        <f t="shared" si="793"/>
        <v>1.1582657952711513</v>
      </c>
      <c r="LF1084">
        <f t="shared" si="794"/>
        <v>1897.8566875440899</v>
      </c>
      <c r="LG1084">
        <f t="shared" si="778"/>
        <v>4374.9377826401469</v>
      </c>
      <c r="LP1084">
        <f t="shared" si="779"/>
        <v>0</v>
      </c>
      <c r="LY1084">
        <f t="shared" si="780"/>
        <v>0</v>
      </c>
      <c r="MH1084">
        <f t="shared" si="781"/>
        <v>0</v>
      </c>
      <c r="MQ1084">
        <f t="shared" si="782"/>
        <v>0</v>
      </c>
      <c r="MZ1084">
        <f t="shared" si="783"/>
        <v>0</v>
      </c>
      <c r="NI1084">
        <f t="shared" si="784"/>
        <v>0</v>
      </c>
      <c r="NR1084">
        <f t="shared" si="785"/>
        <v>0</v>
      </c>
      <c r="OA1084">
        <f t="shared" si="786"/>
        <v>0</v>
      </c>
      <c r="OJ1084">
        <f t="shared" si="787"/>
        <v>0</v>
      </c>
      <c r="OS1084">
        <f t="shared" si="788"/>
        <v>0</v>
      </c>
      <c r="PB1084">
        <f t="shared" si="789"/>
        <v>0</v>
      </c>
      <c r="PK1084">
        <f t="shared" si="790"/>
        <v>0</v>
      </c>
      <c r="QC1084">
        <f t="shared" si="791"/>
        <v>0</v>
      </c>
      <c r="QL1084">
        <f t="shared" si="792"/>
        <v>0</v>
      </c>
    </row>
    <row r="1085" spans="315:454" x14ac:dyDescent="0.25">
      <c r="LC1085">
        <v>1083</v>
      </c>
      <c r="LD1085">
        <v>1984</v>
      </c>
      <c r="LE1085">
        <f t="shared" si="793"/>
        <v>1.1593362812187216</v>
      </c>
      <c r="LF1085">
        <f t="shared" si="794"/>
        <v>1910.6935036801203</v>
      </c>
      <c r="LG1085">
        <f t="shared" si="778"/>
        <v>5373.8424026965313</v>
      </c>
      <c r="LP1085">
        <f t="shared" si="779"/>
        <v>0</v>
      </c>
      <c r="LY1085">
        <f t="shared" si="780"/>
        <v>0</v>
      </c>
      <c r="MH1085">
        <f t="shared" si="781"/>
        <v>0</v>
      </c>
      <c r="MQ1085">
        <f t="shared" si="782"/>
        <v>0</v>
      </c>
      <c r="MZ1085">
        <f t="shared" si="783"/>
        <v>0</v>
      </c>
      <c r="NI1085">
        <f t="shared" si="784"/>
        <v>0</v>
      </c>
      <c r="NR1085">
        <f t="shared" si="785"/>
        <v>0</v>
      </c>
      <c r="OA1085">
        <f t="shared" si="786"/>
        <v>0</v>
      </c>
      <c r="OJ1085">
        <f t="shared" si="787"/>
        <v>0</v>
      </c>
      <c r="OS1085">
        <f t="shared" si="788"/>
        <v>0</v>
      </c>
      <c r="PB1085">
        <f t="shared" si="789"/>
        <v>0</v>
      </c>
      <c r="PK1085">
        <f t="shared" si="790"/>
        <v>0</v>
      </c>
      <c r="QC1085">
        <f t="shared" si="791"/>
        <v>0</v>
      </c>
      <c r="QL1085">
        <f t="shared" si="792"/>
        <v>0</v>
      </c>
    </row>
    <row r="1086" spans="315:454" x14ac:dyDescent="0.25">
      <c r="LC1086">
        <v>1084</v>
      </c>
      <c r="LD1086">
        <v>1944</v>
      </c>
      <c r="LE1086">
        <f t="shared" si="793"/>
        <v>1.1604067671662921</v>
      </c>
      <c r="LF1086">
        <f t="shared" si="794"/>
        <v>1923.5303198161509</v>
      </c>
      <c r="LG1086">
        <f t="shared" si="778"/>
        <v>419.00780682906247</v>
      </c>
      <c r="LP1086">
        <f t="shared" si="779"/>
        <v>0</v>
      </c>
      <c r="LY1086">
        <f t="shared" si="780"/>
        <v>0</v>
      </c>
      <c r="MH1086">
        <f t="shared" si="781"/>
        <v>0</v>
      </c>
      <c r="MQ1086">
        <f t="shared" si="782"/>
        <v>0</v>
      </c>
      <c r="MZ1086">
        <f t="shared" si="783"/>
        <v>0</v>
      </c>
      <c r="NI1086">
        <f t="shared" si="784"/>
        <v>0</v>
      </c>
      <c r="NR1086">
        <f t="shared" si="785"/>
        <v>0</v>
      </c>
      <c r="OA1086">
        <f t="shared" si="786"/>
        <v>0</v>
      </c>
      <c r="OJ1086">
        <f t="shared" si="787"/>
        <v>0</v>
      </c>
      <c r="OS1086">
        <f t="shared" si="788"/>
        <v>0</v>
      </c>
      <c r="PB1086">
        <f t="shared" si="789"/>
        <v>0</v>
      </c>
      <c r="PK1086">
        <f t="shared" si="790"/>
        <v>0</v>
      </c>
      <c r="QC1086">
        <f t="shared" si="791"/>
        <v>0</v>
      </c>
      <c r="QL1086">
        <f t="shared" si="792"/>
        <v>0</v>
      </c>
    </row>
    <row r="1087" spans="315:454" x14ac:dyDescent="0.25">
      <c r="LC1087">
        <v>1085</v>
      </c>
      <c r="LD1087">
        <v>1934</v>
      </c>
      <c r="LE1087">
        <f t="shared" si="793"/>
        <v>1.1614772531138624</v>
      </c>
      <c r="LF1087">
        <f t="shared" si="794"/>
        <v>1936.3671359521813</v>
      </c>
      <c r="LG1087">
        <f t="shared" si="778"/>
        <v>5.6033326161094728</v>
      </c>
      <c r="LP1087">
        <f t="shared" si="779"/>
        <v>0</v>
      </c>
      <c r="LY1087">
        <f t="shared" si="780"/>
        <v>0</v>
      </c>
      <c r="MH1087">
        <f t="shared" si="781"/>
        <v>0</v>
      </c>
      <c r="MQ1087">
        <f t="shared" si="782"/>
        <v>0</v>
      </c>
      <c r="MZ1087">
        <f t="shared" si="783"/>
        <v>0</v>
      </c>
      <c r="NI1087">
        <f t="shared" si="784"/>
        <v>0</v>
      </c>
      <c r="NR1087">
        <f t="shared" si="785"/>
        <v>0</v>
      </c>
      <c r="OA1087">
        <f t="shared" si="786"/>
        <v>0</v>
      </c>
      <c r="OJ1087">
        <f t="shared" si="787"/>
        <v>0</v>
      </c>
      <c r="OS1087">
        <f t="shared" si="788"/>
        <v>0</v>
      </c>
      <c r="PB1087">
        <f t="shared" si="789"/>
        <v>0</v>
      </c>
      <c r="PK1087">
        <f t="shared" si="790"/>
        <v>0</v>
      </c>
      <c r="QC1087">
        <f t="shared" si="791"/>
        <v>0</v>
      </c>
      <c r="QL1087">
        <f t="shared" si="792"/>
        <v>0</v>
      </c>
    </row>
    <row r="1088" spans="315:454" x14ac:dyDescent="0.25">
      <c r="LC1088">
        <v>1086</v>
      </c>
      <c r="LD1088">
        <v>1944</v>
      </c>
      <c r="LE1088">
        <f t="shared" si="793"/>
        <v>1.1625477390614327</v>
      </c>
      <c r="LF1088">
        <f t="shared" si="794"/>
        <v>1949.203952088212</v>
      </c>
      <c r="LG1088">
        <f t="shared" si="778"/>
        <v>27.081117336405651</v>
      </c>
      <c r="LP1088">
        <f t="shared" si="779"/>
        <v>0</v>
      </c>
      <c r="LY1088">
        <f t="shared" si="780"/>
        <v>0</v>
      </c>
      <c r="MH1088">
        <f t="shared" si="781"/>
        <v>0</v>
      </c>
      <c r="MQ1088">
        <f t="shared" si="782"/>
        <v>0</v>
      </c>
      <c r="MZ1088">
        <f t="shared" si="783"/>
        <v>0</v>
      </c>
      <c r="NI1088">
        <f t="shared" si="784"/>
        <v>0</v>
      </c>
      <c r="NR1088">
        <f t="shared" si="785"/>
        <v>0</v>
      </c>
      <c r="OA1088">
        <f t="shared" si="786"/>
        <v>0</v>
      </c>
      <c r="OJ1088">
        <f t="shared" si="787"/>
        <v>0</v>
      </c>
      <c r="OS1088">
        <f t="shared" si="788"/>
        <v>0</v>
      </c>
      <c r="PB1088">
        <f t="shared" si="789"/>
        <v>0</v>
      </c>
      <c r="PK1088">
        <f t="shared" si="790"/>
        <v>0</v>
      </c>
      <c r="QC1088">
        <f t="shared" si="791"/>
        <v>0</v>
      </c>
      <c r="QL1088">
        <f t="shared" si="792"/>
        <v>0</v>
      </c>
    </row>
    <row r="1089" spans="315:454" x14ac:dyDescent="0.25">
      <c r="LC1089">
        <v>1087</v>
      </c>
      <c r="LD1089">
        <v>1884</v>
      </c>
      <c r="LE1089">
        <f t="shared" si="793"/>
        <v>1.1636182250090032</v>
      </c>
      <c r="LF1089">
        <f t="shared" si="794"/>
        <v>1962.0407682242424</v>
      </c>
      <c r="LG1089">
        <f t="shared" si="778"/>
        <v>6090.3615050299159</v>
      </c>
      <c r="LP1089">
        <f t="shared" si="779"/>
        <v>0</v>
      </c>
      <c r="LY1089">
        <f t="shared" si="780"/>
        <v>0</v>
      </c>
      <c r="MH1089">
        <f t="shared" si="781"/>
        <v>0</v>
      </c>
      <c r="MQ1089">
        <f t="shared" si="782"/>
        <v>0</v>
      </c>
      <c r="MZ1089">
        <f t="shared" si="783"/>
        <v>0</v>
      </c>
      <c r="NI1089">
        <f t="shared" si="784"/>
        <v>0</v>
      </c>
      <c r="NR1089">
        <f t="shared" si="785"/>
        <v>0</v>
      </c>
      <c r="OA1089">
        <f t="shared" si="786"/>
        <v>0</v>
      </c>
      <c r="OJ1089">
        <f t="shared" si="787"/>
        <v>0</v>
      </c>
      <c r="OS1089">
        <f t="shared" si="788"/>
        <v>0</v>
      </c>
      <c r="PB1089">
        <f t="shared" si="789"/>
        <v>0</v>
      </c>
      <c r="PK1089">
        <f t="shared" si="790"/>
        <v>0</v>
      </c>
      <c r="QC1089">
        <f t="shared" si="791"/>
        <v>0</v>
      </c>
      <c r="QL1089">
        <f t="shared" si="792"/>
        <v>0</v>
      </c>
    </row>
    <row r="1090" spans="315:454" x14ac:dyDescent="0.25">
      <c r="LC1090">
        <v>1088</v>
      </c>
      <c r="LD1090">
        <v>1934</v>
      </c>
      <c r="LE1090">
        <f t="shared" si="793"/>
        <v>1.1646887109565736</v>
      </c>
      <c r="LF1090">
        <f t="shared" si="794"/>
        <v>1974.877584360273</v>
      </c>
      <c r="LG1090">
        <f t="shared" ref="LG1090:LG1118" si="795">(LF1090-LD1090)^2</f>
        <v>1670.9769031312339</v>
      </c>
      <c r="LP1090">
        <f t="shared" ref="LP1090:LP1153" si="796">(LO1090-LM1090)^2</f>
        <v>0</v>
      </c>
      <c r="LY1090">
        <f t="shared" ref="LY1090:LY1153" si="797">(LX1090-LV1090)^2</f>
        <v>0</v>
      </c>
      <c r="MH1090">
        <f t="shared" ref="MH1090:MH1153" si="798">(MG1090-ME1090)^2</f>
        <v>0</v>
      </c>
      <c r="MQ1090">
        <f t="shared" ref="MQ1090:MQ1153" si="799">(MP1090-MN1090)^2</f>
        <v>0</v>
      </c>
      <c r="MZ1090">
        <f t="shared" ref="MZ1090:MZ1153" si="800">(MY1090-MW1090)^2</f>
        <v>0</v>
      </c>
      <c r="NI1090">
        <f t="shared" ref="NI1090:NI1153" si="801">(NH1090-NF1090)^2</f>
        <v>0</v>
      </c>
      <c r="NR1090">
        <f t="shared" ref="NR1090:NR1153" si="802">(NQ1090-NO1090)^2</f>
        <v>0</v>
      </c>
      <c r="OA1090">
        <f t="shared" ref="OA1090:OA1153" si="803">(NZ1090-NX1090)^2</f>
        <v>0</v>
      </c>
      <c r="OJ1090">
        <f t="shared" ref="OJ1090:OJ1153" si="804">(OI1090-OG1090)^2</f>
        <v>0</v>
      </c>
      <c r="OS1090">
        <f t="shared" ref="OS1090:OS1153" si="805">(OR1090-OP1090)^2</f>
        <v>0</v>
      </c>
      <c r="PB1090">
        <f t="shared" ref="PB1090:PB1153" si="806">(PA1090-OY1090)^2</f>
        <v>0</v>
      </c>
      <c r="PK1090">
        <f t="shared" ref="PK1090:PK1153" si="807">(PJ1090-PH1090)^2</f>
        <v>0</v>
      </c>
      <c r="QC1090">
        <f t="shared" ref="QC1090:QC1153" si="808">(QB1090-PZ1090)^2</f>
        <v>0</v>
      </c>
      <c r="QL1090">
        <f t="shared" ref="QL1090:QL1153" si="809">(QK1090-QI1090)^2</f>
        <v>0</v>
      </c>
    </row>
    <row r="1091" spans="315:454" x14ac:dyDescent="0.25">
      <c r="LC1091">
        <v>1089</v>
      </c>
      <c r="LD1091">
        <v>1944</v>
      </c>
      <c r="LE1091">
        <f t="shared" ref="LE1091:LE1154" si="810">LC1091/LH$2</f>
        <v>1.1657591969041439</v>
      </c>
      <c r="LF1091">
        <f t="shared" ref="LF1091:LF1154" si="811">IF(LC1091&lt;LH$2,0,(LH$6*LH$2^LI$6)*(LC1091-LH$2))</f>
        <v>1987.7144004963036</v>
      </c>
      <c r="LG1091">
        <f t="shared" si="795"/>
        <v>1910.9488107512282</v>
      </c>
      <c r="LP1091">
        <f t="shared" si="796"/>
        <v>0</v>
      </c>
      <c r="LY1091">
        <f t="shared" si="797"/>
        <v>0</v>
      </c>
      <c r="MH1091">
        <f t="shared" si="798"/>
        <v>0</v>
      </c>
      <c r="MQ1091">
        <f t="shared" si="799"/>
        <v>0</v>
      </c>
      <c r="MZ1091">
        <f t="shared" si="800"/>
        <v>0</v>
      </c>
      <c r="NI1091">
        <f t="shared" si="801"/>
        <v>0</v>
      </c>
      <c r="NR1091">
        <f t="shared" si="802"/>
        <v>0</v>
      </c>
      <c r="OA1091">
        <f t="shared" si="803"/>
        <v>0</v>
      </c>
      <c r="OJ1091">
        <f t="shared" si="804"/>
        <v>0</v>
      </c>
      <c r="OS1091">
        <f t="shared" si="805"/>
        <v>0</v>
      </c>
      <c r="PB1091">
        <f t="shared" si="806"/>
        <v>0</v>
      </c>
      <c r="PK1091">
        <f t="shared" si="807"/>
        <v>0</v>
      </c>
      <c r="QC1091">
        <f t="shared" si="808"/>
        <v>0</v>
      </c>
      <c r="QL1091">
        <f t="shared" si="809"/>
        <v>0</v>
      </c>
    </row>
    <row r="1092" spans="315:454" x14ac:dyDescent="0.25">
      <c r="LC1092">
        <v>1090</v>
      </c>
      <c r="LD1092">
        <v>1984</v>
      </c>
      <c r="LE1092">
        <f t="shared" si="810"/>
        <v>1.1668296828517144</v>
      </c>
      <c r="LF1092">
        <f t="shared" si="811"/>
        <v>2000.551216632334</v>
      </c>
      <c r="LG1092">
        <f t="shared" si="795"/>
        <v>273.94277201044929</v>
      </c>
      <c r="LP1092">
        <f t="shared" si="796"/>
        <v>0</v>
      </c>
      <c r="LY1092">
        <f t="shared" si="797"/>
        <v>0</v>
      </c>
      <c r="MH1092">
        <f t="shared" si="798"/>
        <v>0</v>
      </c>
      <c r="MQ1092">
        <f t="shared" si="799"/>
        <v>0</v>
      </c>
      <c r="MZ1092">
        <f t="shared" si="800"/>
        <v>0</v>
      </c>
      <c r="NI1092">
        <f t="shared" si="801"/>
        <v>0</v>
      </c>
      <c r="NR1092">
        <f t="shared" si="802"/>
        <v>0</v>
      </c>
      <c r="OA1092">
        <f t="shared" si="803"/>
        <v>0</v>
      </c>
      <c r="OJ1092">
        <f t="shared" si="804"/>
        <v>0</v>
      </c>
      <c r="OS1092">
        <f t="shared" si="805"/>
        <v>0</v>
      </c>
      <c r="PB1092">
        <f t="shared" si="806"/>
        <v>0</v>
      </c>
      <c r="PK1092">
        <f t="shared" si="807"/>
        <v>0</v>
      </c>
      <c r="QC1092">
        <f t="shared" si="808"/>
        <v>0</v>
      </c>
      <c r="QL1092">
        <f t="shared" si="809"/>
        <v>0</v>
      </c>
    </row>
    <row r="1093" spans="315:454" x14ac:dyDescent="0.25">
      <c r="LC1093">
        <v>1091</v>
      </c>
      <c r="LD1093">
        <v>1944</v>
      </c>
      <c r="LE1093">
        <f t="shared" si="810"/>
        <v>1.1679001687992847</v>
      </c>
      <c r="LF1093">
        <f t="shared" si="811"/>
        <v>2013.3880327683646</v>
      </c>
      <c r="LG1093">
        <f t="shared" si="795"/>
        <v>4814.6990914636408</v>
      </c>
      <c r="LP1093">
        <f t="shared" si="796"/>
        <v>0</v>
      </c>
      <c r="LY1093">
        <f t="shared" si="797"/>
        <v>0</v>
      </c>
      <c r="MH1093">
        <f t="shared" si="798"/>
        <v>0</v>
      </c>
      <c r="MQ1093">
        <f t="shared" si="799"/>
        <v>0</v>
      </c>
      <c r="MZ1093">
        <f t="shared" si="800"/>
        <v>0</v>
      </c>
      <c r="NI1093">
        <f t="shared" si="801"/>
        <v>0</v>
      </c>
      <c r="NR1093">
        <f t="shared" si="802"/>
        <v>0</v>
      </c>
      <c r="OA1093">
        <f t="shared" si="803"/>
        <v>0</v>
      </c>
      <c r="OJ1093">
        <f t="shared" si="804"/>
        <v>0</v>
      </c>
      <c r="OS1093">
        <f t="shared" si="805"/>
        <v>0</v>
      </c>
      <c r="PB1093">
        <f t="shared" si="806"/>
        <v>0</v>
      </c>
      <c r="PK1093">
        <f t="shared" si="807"/>
        <v>0</v>
      </c>
      <c r="QC1093">
        <f t="shared" si="808"/>
        <v>0</v>
      </c>
      <c r="QL1093">
        <f t="shared" si="809"/>
        <v>0</v>
      </c>
    </row>
    <row r="1094" spans="315:454" x14ac:dyDescent="0.25">
      <c r="LC1094">
        <v>1092</v>
      </c>
      <c r="LD1094">
        <v>1944</v>
      </c>
      <c r="LE1094">
        <f t="shared" si="810"/>
        <v>1.168970654746855</v>
      </c>
      <c r="LF1094">
        <f t="shared" si="811"/>
        <v>2026.224848904395</v>
      </c>
      <c r="LG1094">
        <f t="shared" si="795"/>
        <v>6760.9257773505879</v>
      </c>
      <c r="LP1094">
        <f t="shared" si="796"/>
        <v>0</v>
      </c>
      <c r="LY1094">
        <f t="shared" si="797"/>
        <v>0</v>
      </c>
      <c r="MH1094">
        <f t="shared" si="798"/>
        <v>0</v>
      </c>
      <c r="MQ1094">
        <f t="shared" si="799"/>
        <v>0</v>
      </c>
      <c r="MZ1094">
        <f t="shared" si="800"/>
        <v>0</v>
      </c>
      <c r="NI1094">
        <f t="shared" si="801"/>
        <v>0</v>
      </c>
      <c r="NR1094">
        <f t="shared" si="802"/>
        <v>0</v>
      </c>
      <c r="OA1094">
        <f t="shared" si="803"/>
        <v>0</v>
      </c>
      <c r="OJ1094">
        <f t="shared" si="804"/>
        <v>0</v>
      </c>
      <c r="OS1094">
        <f t="shared" si="805"/>
        <v>0</v>
      </c>
      <c r="PB1094">
        <f t="shared" si="806"/>
        <v>0</v>
      </c>
      <c r="PK1094">
        <f t="shared" si="807"/>
        <v>0</v>
      </c>
      <c r="QC1094">
        <f t="shared" si="808"/>
        <v>0</v>
      </c>
      <c r="QL1094">
        <f t="shared" si="809"/>
        <v>0</v>
      </c>
    </row>
    <row r="1095" spans="315:454" x14ac:dyDescent="0.25">
      <c r="LC1095">
        <v>1093</v>
      </c>
      <c r="LD1095">
        <v>2034</v>
      </c>
      <c r="LE1095">
        <f t="shared" si="810"/>
        <v>1.1700411406944256</v>
      </c>
      <c r="LF1095">
        <f t="shared" si="811"/>
        <v>2039.0616650404256</v>
      </c>
      <c r="LG1095">
        <f t="shared" si="795"/>
        <v>25.620452981466926</v>
      </c>
      <c r="LP1095">
        <f t="shared" si="796"/>
        <v>0</v>
      </c>
      <c r="LY1095">
        <f t="shared" si="797"/>
        <v>0</v>
      </c>
      <c r="MH1095">
        <f t="shared" si="798"/>
        <v>0</v>
      </c>
      <c r="MQ1095">
        <f t="shared" si="799"/>
        <v>0</v>
      </c>
      <c r="MZ1095">
        <f t="shared" si="800"/>
        <v>0</v>
      </c>
      <c r="NI1095">
        <f t="shared" si="801"/>
        <v>0</v>
      </c>
      <c r="NR1095">
        <f t="shared" si="802"/>
        <v>0</v>
      </c>
      <c r="OA1095">
        <f t="shared" si="803"/>
        <v>0</v>
      </c>
      <c r="OJ1095">
        <f t="shared" si="804"/>
        <v>0</v>
      </c>
      <c r="OS1095">
        <f t="shared" si="805"/>
        <v>0</v>
      </c>
      <c r="PB1095">
        <f t="shared" si="806"/>
        <v>0</v>
      </c>
      <c r="PK1095">
        <f t="shared" si="807"/>
        <v>0</v>
      </c>
      <c r="QC1095">
        <f t="shared" si="808"/>
        <v>0</v>
      </c>
      <c r="QL1095">
        <f t="shared" si="809"/>
        <v>0</v>
      </c>
    </row>
    <row r="1096" spans="315:454" x14ac:dyDescent="0.25">
      <c r="LC1096">
        <v>1094</v>
      </c>
      <c r="LD1096">
        <v>2014</v>
      </c>
      <c r="LE1096">
        <f t="shared" si="810"/>
        <v>1.1711116266419959</v>
      </c>
      <c r="LF1096">
        <f t="shared" si="811"/>
        <v>2051.8984811764562</v>
      </c>
      <c r="LG1096">
        <f t="shared" si="795"/>
        <v>1436.2948754822082</v>
      </c>
      <c r="LP1096">
        <f t="shared" si="796"/>
        <v>0</v>
      </c>
      <c r="LY1096">
        <f t="shared" si="797"/>
        <v>0</v>
      </c>
      <c r="MH1096">
        <f t="shared" si="798"/>
        <v>0</v>
      </c>
      <c r="MQ1096">
        <f t="shared" si="799"/>
        <v>0</v>
      </c>
      <c r="MZ1096">
        <f t="shared" si="800"/>
        <v>0</v>
      </c>
      <c r="NI1096">
        <f t="shared" si="801"/>
        <v>0</v>
      </c>
      <c r="NR1096">
        <f t="shared" si="802"/>
        <v>0</v>
      </c>
      <c r="OA1096">
        <f t="shared" si="803"/>
        <v>0</v>
      </c>
      <c r="OJ1096">
        <f t="shared" si="804"/>
        <v>0</v>
      </c>
      <c r="OS1096">
        <f t="shared" si="805"/>
        <v>0</v>
      </c>
      <c r="PB1096">
        <f t="shared" si="806"/>
        <v>0</v>
      </c>
      <c r="PK1096">
        <f t="shared" si="807"/>
        <v>0</v>
      </c>
      <c r="QC1096">
        <f t="shared" si="808"/>
        <v>0</v>
      </c>
      <c r="QL1096">
        <f t="shared" si="809"/>
        <v>0</v>
      </c>
    </row>
    <row r="1097" spans="315:454" x14ac:dyDescent="0.25">
      <c r="LC1097">
        <v>1095</v>
      </c>
      <c r="LD1097">
        <v>2084</v>
      </c>
      <c r="LE1097">
        <f t="shared" si="810"/>
        <v>1.1721821125895662</v>
      </c>
      <c r="LF1097">
        <f t="shared" si="811"/>
        <v>2064.7352973124866</v>
      </c>
      <c r="LG1097">
        <f t="shared" si="795"/>
        <v>371.12876963828461</v>
      </c>
      <c r="LP1097">
        <f t="shared" si="796"/>
        <v>0</v>
      </c>
      <c r="LY1097">
        <f t="shared" si="797"/>
        <v>0</v>
      </c>
      <c r="MH1097">
        <f t="shared" si="798"/>
        <v>0</v>
      </c>
      <c r="MQ1097">
        <f t="shared" si="799"/>
        <v>0</v>
      </c>
      <c r="MZ1097">
        <f t="shared" si="800"/>
        <v>0</v>
      </c>
      <c r="NI1097">
        <f t="shared" si="801"/>
        <v>0</v>
      </c>
      <c r="NR1097">
        <f t="shared" si="802"/>
        <v>0</v>
      </c>
      <c r="OA1097">
        <f t="shared" si="803"/>
        <v>0</v>
      </c>
      <c r="OJ1097">
        <f t="shared" si="804"/>
        <v>0</v>
      </c>
      <c r="OS1097">
        <f t="shared" si="805"/>
        <v>0</v>
      </c>
      <c r="PB1097">
        <f t="shared" si="806"/>
        <v>0</v>
      </c>
      <c r="PK1097">
        <f t="shared" si="807"/>
        <v>0</v>
      </c>
      <c r="QC1097">
        <f t="shared" si="808"/>
        <v>0</v>
      </c>
      <c r="QL1097">
        <f t="shared" si="809"/>
        <v>0</v>
      </c>
    </row>
    <row r="1098" spans="315:454" x14ac:dyDescent="0.25">
      <c r="LC1098">
        <v>1096</v>
      </c>
      <c r="LD1098">
        <v>2094</v>
      </c>
      <c r="LE1098">
        <f t="shared" si="810"/>
        <v>1.1732525985371365</v>
      </c>
      <c r="LF1098">
        <f t="shared" si="811"/>
        <v>2077.572113448517</v>
      </c>
      <c r="LG1098">
        <f t="shared" si="795"/>
        <v>269.87545654839505</v>
      </c>
      <c r="LP1098">
        <f t="shared" si="796"/>
        <v>0</v>
      </c>
      <c r="LY1098">
        <f t="shared" si="797"/>
        <v>0</v>
      </c>
      <c r="MH1098">
        <f t="shared" si="798"/>
        <v>0</v>
      </c>
      <c r="MQ1098">
        <f t="shared" si="799"/>
        <v>0</v>
      </c>
      <c r="MZ1098">
        <f t="shared" si="800"/>
        <v>0</v>
      </c>
      <c r="NI1098">
        <f t="shared" si="801"/>
        <v>0</v>
      </c>
      <c r="NR1098">
        <f t="shared" si="802"/>
        <v>0</v>
      </c>
      <c r="OA1098">
        <f t="shared" si="803"/>
        <v>0</v>
      </c>
      <c r="OJ1098">
        <f t="shared" si="804"/>
        <v>0</v>
      </c>
      <c r="OS1098">
        <f t="shared" si="805"/>
        <v>0</v>
      </c>
      <c r="PB1098">
        <f t="shared" si="806"/>
        <v>0</v>
      </c>
      <c r="PK1098">
        <f t="shared" si="807"/>
        <v>0</v>
      </c>
      <c r="QC1098">
        <f t="shared" si="808"/>
        <v>0</v>
      </c>
      <c r="QL1098">
        <f t="shared" si="809"/>
        <v>0</v>
      </c>
    </row>
    <row r="1099" spans="315:454" x14ac:dyDescent="0.25">
      <c r="LC1099">
        <v>1097</v>
      </c>
      <c r="LD1099">
        <v>2114</v>
      </c>
      <c r="LE1099">
        <f t="shared" si="810"/>
        <v>1.174323084484707</v>
      </c>
      <c r="LF1099">
        <f t="shared" si="811"/>
        <v>2090.4089295845479</v>
      </c>
      <c r="LG1099">
        <f t="shared" si="795"/>
        <v>556.53860334682042</v>
      </c>
      <c r="LP1099">
        <f t="shared" si="796"/>
        <v>0</v>
      </c>
      <c r="LY1099">
        <f t="shared" si="797"/>
        <v>0</v>
      </c>
      <c r="MH1099">
        <f t="shared" si="798"/>
        <v>0</v>
      </c>
      <c r="MQ1099">
        <f t="shared" si="799"/>
        <v>0</v>
      </c>
      <c r="MZ1099">
        <f t="shared" si="800"/>
        <v>0</v>
      </c>
      <c r="NI1099">
        <f t="shared" si="801"/>
        <v>0</v>
      </c>
      <c r="NR1099">
        <f t="shared" si="802"/>
        <v>0</v>
      </c>
      <c r="OA1099">
        <f t="shared" si="803"/>
        <v>0</v>
      </c>
      <c r="OJ1099">
        <f t="shared" si="804"/>
        <v>0</v>
      </c>
      <c r="OS1099">
        <f t="shared" si="805"/>
        <v>0</v>
      </c>
      <c r="PB1099">
        <f t="shared" si="806"/>
        <v>0</v>
      </c>
      <c r="PK1099">
        <f t="shared" si="807"/>
        <v>0</v>
      </c>
      <c r="QC1099">
        <f t="shared" si="808"/>
        <v>0</v>
      </c>
      <c r="QL1099">
        <f t="shared" si="809"/>
        <v>0</v>
      </c>
    </row>
    <row r="1100" spans="315:454" x14ac:dyDescent="0.25">
      <c r="LC1100">
        <v>1098</v>
      </c>
      <c r="LD1100">
        <v>2114</v>
      </c>
      <c r="LE1100">
        <f t="shared" si="810"/>
        <v>1.1753935704322773</v>
      </c>
      <c r="LF1100">
        <f t="shared" si="811"/>
        <v>2103.2457457205783</v>
      </c>
      <c r="LG1100">
        <f t="shared" si="795"/>
        <v>115.65398510646058</v>
      </c>
      <c r="LP1100">
        <f t="shared" si="796"/>
        <v>0</v>
      </c>
      <c r="LY1100">
        <f t="shared" si="797"/>
        <v>0</v>
      </c>
      <c r="MH1100">
        <f t="shared" si="798"/>
        <v>0</v>
      </c>
      <c r="MQ1100">
        <f t="shared" si="799"/>
        <v>0</v>
      </c>
      <c r="MZ1100">
        <f t="shared" si="800"/>
        <v>0</v>
      </c>
      <c r="NI1100">
        <f t="shared" si="801"/>
        <v>0</v>
      </c>
      <c r="NR1100">
        <f t="shared" si="802"/>
        <v>0</v>
      </c>
      <c r="OA1100">
        <f t="shared" si="803"/>
        <v>0</v>
      </c>
      <c r="OJ1100">
        <f t="shared" si="804"/>
        <v>0</v>
      </c>
      <c r="OS1100">
        <f t="shared" si="805"/>
        <v>0</v>
      </c>
      <c r="PB1100">
        <f t="shared" si="806"/>
        <v>0</v>
      </c>
      <c r="PK1100">
        <f t="shared" si="807"/>
        <v>0</v>
      </c>
      <c r="QC1100">
        <f t="shared" si="808"/>
        <v>0</v>
      </c>
      <c r="QL1100">
        <f t="shared" si="809"/>
        <v>0</v>
      </c>
    </row>
    <row r="1101" spans="315:454" x14ac:dyDescent="0.25">
      <c r="LC1101">
        <v>1099</v>
      </c>
      <c r="LD1101">
        <v>2094</v>
      </c>
      <c r="LE1101">
        <f t="shared" si="810"/>
        <v>1.1764640563798476</v>
      </c>
      <c r="LF1101">
        <f t="shared" si="811"/>
        <v>2116.0825618566087</v>
      </c>
      <c r="LG1101">
        <f t="shared" si="795"/>
        <v>487.63953815094783</v>
      </c>
      <c r="LP1101">
        <f t="shared" si="796"/>
        <v>0</v>
      </c>
      <c r="LY1101">
        <f t="shared" si="797"/>
        <v>0</v>
      </c>
      <c r="MH1101">
        <f t="shared" si="798"/>
        <v>0</v>
      </c>
      <c r="MQ1101">
        <f t="shared" si="799"/>
        <v>0</v>
      </c>
      <c r="MZ1101">
        <f t="shared" si="800"/>
        <v>0</v>
      </c>
      <c r="NI1101">
        <f t="shared" si="801"/>
        <v>0</v>
      </c>
      <c r="NR1101">
        <f t="shared" si="802"/>
        <v>0</v>
      </c>
      <c r="OA1101">
        <f t="shared" si="803"/>
        <v>0</v>
      </c>
      <c r="OJ1101">
        <f t="shared" si="804"/>
        <v>0</v>
      </c>
      <c r="OS1101">
        <f t="shared" si="805"/>
        <v>0</v>
      </c>
      <c r="PB1101">
        <f t="shared" si="806"/>
        <v>0</v>
      </c>
      <c r="PK1101">
        <f t="shared" si="807"/>
        <v>0</v>
      </c>
      <c r="QC1101">
        <f t="shared" si="808"/>
        <v>0</v>
      </c>
      <c r="QL1101">
        <f t="shared" si="809"/>
        <v>0</v>
      </c>
    </row>
    <row r="1102" spans="315:454" x14ac:dyDescent="0.25">
      <c r="LC1102">
        <v>1100</v>
      </c>
      <c r="LD1102">
        <v>2114</v>
      </c>
      <c r="LE1102">
        <f t="shared" si="810"/>
        <v>1.1775345423274182</v>
      </c>
      <c r="LF1102">
        <f t="shared" si="811"/>
        <v>2128.9193779926391</v>
      </c>
      <c r="LG1102">
        <f t="shared" si="795"/>
        <v>222.58783968724259</v>
      </c>
      <c r="LP1102">
        <f t="shared" si="796"/>
        <v>0</v>
      </c>
      <c r="LY1102">
        <f t="shared" si="797"/>
        <v>0</v>
      </c>
      <c r="MH1102">
        <f t="shared" si="798"/>
        <v>0</v>
      </c>
      <c r="MQ1102">
        <f t="shared" si="799"/>
        <v>0</v>
      </c>
      <c r="MZ1102">
        <f t="shared" si="800"/>
        <v>0</v>
      </c>
      <c r="NI1102">
        <f t="shared" si="801"/>
        <v>0</v>
      </c>
      <c r="NR1102">
        <f t="shared" si="802"/>
        <v>0</v>
      </c>
      <c r="OA1102">
        <f t="shared" si="803"/>
        <v>0</v>
      </c>
      <c r="OJ1102">
        <f t="shared" si="804"/>
        <v>0</v>
      </c>
      <c r="OS1102">
        <f t="shared" si="805"/>
        <v>0</v>
      </c>
      <c r="PB1102">
        <f t="shared" si="806"/>
        <v>0</v>
      </c>
      <c r="PK1102">
        <f t="shared" si="807"/>
        <v>0</v>
      </c>
      <c r="QC1102">
        <f t="shared" si="808"/>
        <v>0</v>
      </c>
      <c r="QL1102">
        <f t="shared" si="809"/>
        <v>0</v>
      </c>
    </row>
    <row r="1103" spans="315:454" x14ac:dyDescent="0.25">
      <c r="LC1103">
        <v>1101</v>
      </c>
      <c r="LD1103">
        <v>2134</v>
      </c>
      <c r="LE1103">
        <f t="shared" si="810"/>
        <v>1.1786050282749885</v>
      </c>
      <c r="LF1103">
        <f t="shared" si="811"/>
        <v>2141.7561941286699</v>
      </c>
      <c r="LG1103">
        <f t="shared" si="795"/>
        <v>60.158547361613486</v>
      </c>
      <c r="LP1103">
        <f t="shared" si="796"/>
        <v>0</v>
      </c>
      <c r="LY1103">
        <f t="shared" si="797"/>
        <v>0</v>
      </c>
      <c r="MH1103">
        <f t="shared" si="798"/>
        <v>0</v>
      </c>
      <c r="MQ1103">
        <f t="shared" si="799"/>
        <v>0</v>
      </c>
      <c r="MZ1103">
        <f t="shared" si="800"/>
        <v>0</v>
      </c>
      <c r="NI1103">
        <f t="shared" si="801"/>
        <v>0</v>
      </c>
      <c r="NR1103">
        <f t="shared" si="802"/>
        <v>0</v>
      </c>
      <c r="OA1103">
        <f t="shared" si="803"/>
        <v>0</v>
      </c>
      <c r="OJ1103">
        <f t="shared" si="804"/>
        <v>0</v>
      </c>
      <c r="OS1103">
        <f t="shared" si="805"/>
        <v>0</v>
      </c>
      <c r="PB1103">
        <f t="shared" si="806"/>
        <v>0</v>
      </c>
      <c r="PK1103">
        <f t="shared" si="807"/>
        <v>0</v>
      </c>
      <c r="QC1103">
        <f t="shared" si="808"/>
        <v>0</v>
      </c>
      <c r="QL1103">
        <f t="shared" si="809"/>
        <v>0</v>
      </c>
    </row>
    <row r="1104" spans="315:454" x14ac:dyDescent="0.25">
      <c r="LC1104">
        <v>1102</v>
      </c>
      <c r="LD1104">
        <v>2144</v>
      </c>
      <c r="LE1104">
        <f t="shared" si="810"/>
        <v>1.1796755142225588</v>
      </c>
      <c r="LF1104">
        <f t="shared" si="811"/>
        <v>2154.5930102647003</v>
      </c>
      <c r="LG1104">
        <f t="shared" si="795"/>
        <v>112.21186646804586</v>
      </c>
      <c r="LP1104">
        <f t="shared" si="796"/>
        <v>0</v>
      </c>
      <c r="LY1104">
        <f t="shared" si="797"/>
        <v>0</v>
      </c>
      <c r="MH1104">
        <f t="shared" si="798"/>
        <v>0</v>
      </c>
      <c r="MQ1104">
        <f t="shared" si="799"/>
        <v>0</v>
      </c>
      <c r="MZ1104">
        <f t="shared" si="800"/>
        <v>0</v>
      </c>
      <c r="NI1104">
        <f t="shared" si="801"/>
        <v>0</v>
      </c>
      <c r="NR1104">
        <f t="shared" si="802"/>
        <v>0</v>
      </c>
      <c r="OA1104">
        <f t="shared" si="803"/>
        <v>0</v>
      </c>
      <c r="OJ1104">
        <f t="shared" si="804"/>
        <v>0</v>
      </c>
      <c r="OS1104">
        <f t="shared" si="805"/>
        <v>0</v>
      </c>
      <c r="PB1104">
        <f t="shared" si="806"/>
        <v>0</v>
      </c>
      <c r="PK1104">
        <f t="shared" si="807"/>
        <v>0</v>
      </c>
      <c r="QC1104">
        <f t="shared" si="808"/>
        <v>0</v>
      </c>
      <c r="QL1104">
        <f t="shared" si="809"/>
        <v>0</v>
      </c>
    </row>
    <row r="1105" spans="315:454" x14ac:dyDescent="0.25">
      <c r="LC1105">
        <v>1103</v>
      </c>
      <c r="LD1105">
        <v>2114</v>
      </c>
      <c r="LE1105">
        <f t="shared" si="810"/>
        <v>1.1807460001701293</v>
      </c>
      <c r="LF1105">
        <f t="shared" si="811"/>
        <v>2167.4298264007307</v>
      </c>
      <c r="LG1105">
        <f t="shared" si="795"/>
        <v>2854.7463492122183</v>
      </c>
      <c r="LP1105">
        <f t="shared" si="796"/>
        <v>0</v>
      </c>
      <c r="LY1105">
        <f t="shared" si="797"/>
        <v>0</v>
      </c>
      <c r="MH1105">
        <f t="shared" si="798"/>
        <v>0</v>
      </c>
      <c r="MQ1105">
        <f t="shared" si="799"/>
        <v>0</v>
      </c>
      <c r="MZ1105">
        <f t="shared" si="800"/>
        <v>0</v>
      </c>
      <c r="NI1105">
        <f t="shared" si="801"/>
        <v>0</v>
      </c>
      <c r="NR1105">
        <f t="shared" si="802"/>
        <v>0</v>
      </c>
      <c r="OA1105">
        <f t="shared" si="803"/>
        <v>0</v>
      </c>
      <c r="OJ1105">
        <f t="shared" si="804"/>
        <v>0</v>
      </c>
      <c r="OS1105">
        <f t="shared" si="805"/>
        <v>0</v>
      </c>
      <c r="PB1105">
        <f t="shared" si="806"/>
        <v>0</v>
      </c>
      <c r="PK1105">
        <f t="shared" si="807"/>
        <v>0</v>
      </c>
      <c r="QC1105">
        <f t="shared" si="808"/>
        <v>0</v>
      </c>
      <c r="QL1105">
        <f t="shared" si="809"/>
        <v>0</v>
      </c>
    </row>
    <row r="1106" spans="315:454" x14ac:dyDescent="0.25">
      <c r="LC1106">
        <v>1104</v>
      </c>
      <c r="LD1106">
        <v>2134</v>
      </c>
      <c r="LE1106">
        <f t="shared" si="810"/>
        <v>1.1818164861176996</v>
      </c>
      <c r="LF1106">
        <f t="shared" si="811"/>
        <v>2180.2666425367615</v>
      </c>
      <c r="LG1106">
        <f t="shared" si="795"/>
        <v>2140.6022116244721</v>
      </c>
      <c r="LP1106">
        <f t="shared" si="796"/>
        <v>0</v>
      </c>
      <c r="LY1106">
        <f t="shared" si="797"/>
        <v>0</v>
      </c>
      <c r="MH1106">
        <f t="shared" si="798"/>
        <v>0</v>
      </c>
      <c r="MQ1106">
        <f t="shared" si="799"/>
        <v>0</v>
      </c>
      <c r="MZ1106">
        <f t="shared" si="800"/>
        <v>0</v>
      </c>
      <c r="NI1106">
        <f t="shared" si="801"/>
        <v>0</v>
      </c>
      <c r="NR1106">
        <f t="shared" si="802"/>
        <v>0</v>
      </c>
      <c r="OA1106">
        <f t="shared" si="803"/>
        <v>0</v>
      </c>
      <c r="OJ1106">
        <f t="shared" si="804"/>
        <v>0</v>
      </c>
      <c r="OS1106">
        <f t="shared" si="805"/>
        <v>0</v>
      </c>
      <c r="PB1106">
        <f t="shared" si="806"/>
        <v>0</v>
      </c>
      <c r="PK1106">
        <f t="shared" si="807"/>
        <v>0</v>
      </c>
      <c r="QC1106">
        <f t="shared" si="808"/>
        <v>0</v>
      </c>
      <c r="QL1106">
        <f t="shared" si="809"/>
        <v>0</v>
      </c>
    </row>
    <row r="1107" spans="315:454" x14ac:dyDescent="0.25">
      <c r="LC1107">
        <v>1105</v>
      </c>
      <c r="LD1107">
        <v>2144</v>
      </c>
      <c r="LE1107">
        <f t="shared" si="810"/>
        <v>1.1828869720652699</v>
      </c>
      <c r="LF1107">
        <f t="shared" si="811"/>
        <v>2193.1034586727919</v>
      </c>
      <c r="LG1107">
        <f t="shared" si="795"/>
        <v>2411.1496536305849</v>
      </c>
      <c r="LP1107">
        <f t="shared" si="796"/>
        <v>0</v>
      </c>
      <c r="LY1107">
        <f t="shared" si="797"/>
        <v>0</v>
      </c>
      <c r="MH1107">
        <f t="shared" si="798"/>
        <v>0</v>
      </c>
      <c r="MQ1107">
        <f t="shared" si="799"/>
        <v>0</v>
      </c>
      <c r="MZ1107">
        <f t="shared" si="800"/>
        <v>0</v>
      </c>
      <c r="NI1107">
        <f t="shared" si="801"/>
        <v>0</v>
      </c>
      <c r="NR1107">
        <f t="shared" si="802"/>
        <v>0</v>
      </c>
      <c r="OA1107">
        <f t="shared" si="803"/>
        <v>0</v>
      </c>
      <c r="OJ1107">
        <f t="shared" si="804"/>
        <v>0</v>
      </c>
      <c r="OS1107">
        <f t="shared" si="805"/>
        <v>0</v>
      </c>
      <c r="PB1107">
        <f t="shared" si="806"/>
        <v>0</v>
      </c>
      <c r="PK1107">
        <f t="shared" si="807"/>
        <v>0</v>
      </c>
      <c r="QC1107">
        <f t="shared" si="808"/>
        <v>0</v>
      </c>
      <c r="QL1107">
        <f t="shared" si="809"/>
        <v>0</v>
      </c>
    </row>
    <row r="1108" spans="315:454" x14ac:dyDescent="0.25">
      <c r="LC1108">
        <v>1106</v>
      </c>
      <c r="LD1108">
        <v>2194</v>
      </c>
      <c r="LE1108">
        <f t="shared" si="810"/>
        <v>1.1839574580128405</v>
      </c>
      <c r="LF1108">
        <f t="shared" si="811"/>
        <v>2205.9402748088223</v>
      </c>
      <c r="LG1108">
        <f t="shared" si="795"/>
        <v>142.57016251019698</v>
      </c>
      <c r="LP1108">
        <f t="shared" si="796"/>
        <v>0</v>
      </c>
      <c r="LY1108">
        <f t="shared" si="797"/>
        <v>0</v>
      </c>
      <c r="MH1108">
        <f t="shared" si="798"/>
        <v>0</v>
      </c>
      <c r="MQ1108">
        <f t="shared" si="799"/>
        <v>0</v>
      </c>
      <c r="MZ1108">
        <f t="shared" si="800"/>
        <v>0</v>
      </c>
      <c r="NI1108">
        <f t="shared" si="801"/>
        <v>0</v>
      </c>
      <c r="NR1108">
        <f t="shared" si="802"/>
        <v>0</v>
      </c>
      <c r="OA1108">
        <f t="shared" si="803"/>
        <v>0</v>
      </c>
      <c r="OJ1108">
        <f t="shared" si="804"/>
        <v>0</v>
      </c>
      <c r="OS1108">
        <f t="shared" si="805"/>
        <v>0</v>
      </c>
      <c r="PB1108">
        <f t="shared" si="806"/>
        <v>0</v>
      </c>
      <c r="PK1108">
        <f t="shared" si="807"/>
        <v>0</v>
      </c>
      <c r="QC1108">
        <f t="shared" si="808"/>
        <v>0</v>
      </c>
      <c r="QL1108">
        <f t="shared" si="809"/>
        <v>0</v>
      </c>
    </row>
    <row r="1109" spans="315:454" x14ac:dyDescent="0.25">
      <c r="LC1109">
        <v>1107</v>
      </c>
      <c r="LD1109">
        <v>2244</v>
      </c>
      <c r="LE1109">
        <f t="shared" si="810"/>
        <v>1.1850279439604108</v>
      </c>
      <c r="LF1109">
        <f t="shared" si="811"/>
        <v>2218.7770909448527</v>
      </c>
      <c r="LG1109">
        <f t="shared" si="795"/>
        <v>636.19514120423082</v>
      </c>
      <c r="LP1109">
        <f t="shared" si="796"/>
        <v>0</v>
      </c>
      <c r="LY1109">
        <f t="shared" si="797"/>
        <v>0</v>
      </c>
      <c r="MH1109">
        <f t="shared" si="798"/>
        <v>0</v>
      </c>
      <c r="MQ1109">
        <f t="shared" si="799"/>
        <v>0</v>
      </c>
      <c r="MZ1109">
        <f t="shared" si="800"/>
        <v>0</v>
      </c>
      <c r="NI1109">
        <f t="shared" si="801"/>
        <v>0</v>
      </c>
      <c r="NR1109">
        <f t="shared" si="802"/>
        <v>0</v>
      </c>
      <c r="OA1109">
        <f t="shared" si="803"/>
        <v>0</v>
      </c>
      <c r="OJ1109">
        <f t="shared" si="804"/>
        <v>0</v>
      </c>
      <c r="OS1109">
        <f t="shared" si="805"/>
        <v>0</v>
      </c>
      <c r="PB1109">
        <f t="shared" si="806"/>
        <v>0</v>
      </c>
      <c r="PK1109">
        <f t="shared" si="807"/>
        <v>0</v>
      </c>
      <c r="QC1109">
        <f t="shared" si="808"/>
        <v>0</v>
      </c>
      <c r="QL1109">
        <f t="shared" si="809"/>
        <v>0</v>
      </c>
    </row>
    <row r="1110" spans="315:454" x14ac:dyDescent="0.25">
      <c r="LC1110">
        <v>1108</v>
      </c>
      <c r="LD1110">
        <v>2194</v>
      </c>
      <c r="LE1110">
        <f t="shared" si="810"/>
        <v>1.1860984299079811</v>
      </c>
      <c r="LF1110">
        <f t="shared" si="811"/>
        <v>2231.6139070808836</v>
      </c>
      <c r="LG1110">
        <f t="shared" si="795"/>
        <v>1414.8060058893427</v>
      </c>
      <c r="LP1110">
        <f t="shared" si="796"/>
        <v>0</v>
      </c>
      <c r="LY1110">
        <f t="shared" si="797"/>
        <v>0</v>
      </c>
      <c r="MH1110">
        <f t="shared" si="798"/>
        <v>0</v>
      </c>
      <c r="MQ1110">
        <f t="shared" si="799"/>
        <v>0</v>
      </c>
      <c r="MZ1110">
        <f t="shared" si="800"/>
        <v>0</v>
      </c>
      <c r="NI1110">
        <f t="shared" si="801"/>
        <v>0</v>
      </c>
      <c r="NR1110">
        <f t="shared" si="802"/>
        <v>0</v>
      </c>
      <c r="OA1110">
        <f t="shared" si="803"/>
        <v>0</v>
      </c>
      <c r="OJ1110">
        <f t="shared" si="804"/>
        <v>0</v>
      </c>
      <c r="OS1110">
        <f t="shared" si="805"/>
        <v>0</v>
      </c>
      <c r="PB1110">
        <f t="shared" si="806"/>
        <v>0</v>
      </c>
      <c r="PK1110">
        <f t="shared" si="807"/>
        <v>0</v>
      </c>
      <c r="QC1110">
        <f t="shared" si="808"/>
        <v>0</v>
      </c>
      <c r="QL1110">
        <f t="shared" si="809"/>
        <v>0</v>
      </c>
    </row>
    <row r="1111" spans="315:454" x14ac:dyDescent="0.25">
      <c r="LC1111">
        <v>1109</v>
      </c>
      <c r="LD1111">
        <v>2264</v>
      </c>
      <c r="LE1111">
        <f t="shared" si="810"/>
        <v>1.1871689158555516</v>
      </c>
      <c r="LF1111">
        <f t="shared" si="811"/>
        <v>2244.450723216914</v>
      </c>
      <c r="LG1111">
        <f t="shared" si="795"/>
        <v>382.17422274170701</v>
      </c>
      <c r="LP1111">
        <f t="shared" si="796"/>
        <v>0</v>
      </c>
      <c r="LY1111">
        <f t="shared" si="797"/>
        <v>0</v>
      </c>
      <c r="MH1111">
        <f t="shared" si="798"/>
        <v>0</v>
      </c>
      <c r="MQ1111">
        <f t="shared" si="799"/>
        <v>0</v>
      </c>
      <c r="MZ1111">
        <f t="shared" si="800"/>
        <v>0</v>
      </c>
      <c r="NI1111">
        <f t="shared" si="801"/>
        <v>0</v>
      </c>
      <c r="NR1111">
        <f t="shared" si="802"/>
        <v>0</v>
      </c>
      <c r="OA1111">
        <f t="shared" si="803"/>
        <v>0</v>
      </c>
      <c r="OJ1111">
        <f t="shared" si="804"/>
        <v>0</v>
      </c>
      <c r="OS1111">
        <f t="shared" si="805"/>
        <v>0</v>
      </c>
      <c r="PB1111">
        <f t="shared" si="806"/>
        <v>0</v>
      </c>
      <c r="PK1111">
        <f t="shared" si="807"/>
        <v>0</v>
      </c>
      <c r="QC1111">
        <f t="shared" si="808"/>
        <v>0</v>
      </c>
      <c r="QL1111">
        <f t="shared" si="809"/>
        <v>0</v>
      </c>
    </row>
    <row r="1112" spans="315:454" x14ac:dyDescent="0.25">
      <c r="LC1112">
        <v>1110</v>
      </c>
      <c r="LD1112">
        <v>2294</v>
      </c>
      <c r="LE1112">
        <f t="shared" si="810"/>
        <v>1.1882394018031219</v>
      </c>
      <c r="LF1112">
        <f t="shared" si="811"/>
        <v>2257.2875393529443</v>
      </c>
      <c r="LG1112">
        <f t="shared" si="795"/>
        <v>1347.8047667616097</v>
      </c>
      <c r="LP1112">
        <f t="shared" si="796"/>
        <v>0</v>
      </c>
      <c r="LY1112">
        <f t="shared" si="797"/>
        <v>0</v>
      </c>
      <c r="MH1112">
        <f t="shared" si="798"/>
        <v>0</v>
      </c>
      <c r="MQ1112">
        <f t="shared" si="799"/>
        <v>0</v>
      </c>
      <c r="MZ1112">
        <f t="shared" si="800"/>
        <v>0</v>
      </c>
      <c r="NI1112">
        <f t="shared" si="801"/>
        <v>0</v>
      </c>
      <c r="NR1112">
        <f t="shared" si="802"/>
        <v>0</v>
      </c>
      <c r="OA1112">
        <f t="shared" si="803"/>
        <v>0</v>
      </c>
      <c r="OJ1112">
        <f t="shared" si="804"/>
        <v>0</v>
      </c>
      <c r="OS1112">
        <f t="shared" si="805"/>
        <v>0</v>
      </c>
      <c r="PB1112">
        <f t="shared" si="806"/>
        <v>0</v>
      </c>
      <c r="PK1112">
        <f t="shared" si="807"/>
        <v>0</v>
      </c>
      <c r="QC1112">
        <f t="shared" si="808"/>
        <v>0</v>
      </c>
      <c r="QL1112">
        <f t="shared" si="809"/>
        <v>0</v>
      </c>
    </row>
    <row r="1113" spans="315:454" x14ac:dyDescent="0.25">
      <c r="LC1113">
        <v>1111</v>
      </c>
      <c r="LD1113">
        <v>2314</v>
      </c>
      <c r="LE1113">
        <f t="shared" si="810"/>
        <v>1.1893098877506922</v>
      </c>
      <c r="LF1113">
        <f t="shared" si="811"/>
        <v>2270.1243554889752</v>
      </c>
      <c r="LG1113">
        <f t="shared" si="795"/>
        <v>1925.0721812578208</v>
      </c>
      <c r="LP1113">
        <f t="shared" si="796"/>
        <v>0</v>
      </c>
      <c r="LY1113">
        <f t="shared" si="797"/>
        <v>0</v>
      </c>
      <c r="MH1113">
        <f t="shared" si="798"/>
        <v>0</v>
      </c>
      <c r="MQ1113">
        <f t="shared" si="799"/>
        <v>0</v>
      </c>
      <c r="MZ1113">
        <f t="shared" si="800"/>
        <v>0</v>
      </c>
      <c r="NI1113">
        <f t="shared" si="801"/>
        <v>0</v>
      </c>
      <c r="NR1113">
        <f t="shared" si="802"/>
        <v>0</v>
      </c>
      <c r="OA1113">
        <f t="shared" si="803"/>
        <v>0</v>
      </c>
      <c r="OJ1113">
        <f t="shared" si="804"/>
        <v>0</v>
      </c>
      <c r="OS1113">
        <f t="shared" si="805"/>
        <v>0</v>
      </c>
      <c r="PB1113">
        <f t="shared" si="806"/>
        <v>0</v>
      </c>
      <c r="PK1113">
        <f t="shared" si="807"/>
        <v>0</v>
      </c>
      <c r="QC1113">
        <f t="shared" si="808"/>
        <v>0</v>
      </c>
      <c r="QL1113">
        <f t="shared" si="809"/>
        <v>0</v>
      </c>
    </row>
    <row r="1114" spans="315:454" x14ac:dyDescent="0.25">
      <c r="LC1114">
        <v>1112</v>
      </c>
      <c r="LD1114">
        <v>2344</v>
      </c>
      <c r="LE1114">
        <f t="shared" si="810"/>
        <v>1.1903803736982628</v>
      </c>
      <c r="LF1114">
        <f t="shared" si="811"/>
        <v>2282.9611716250056</v>
      </c>
      <c r="LG1114">
        <f t="shared" si="795"/>
        <v>3725.7385693920228</v>
      </c>
      <c r="LP1114">
        <f t="shared" si="796"/>
        <v>0</v>
      </c>
      <c r="LY1114">
        <f t="shared" si="797"/>
        <v>0</v>
      </c>
      <c r="MH1114">
        <f t="shared" si="798"/>
        <v>0</v>
      </c>
      <c r="MQ1114">
        <f t="shared" si="799"/>
        <v>0</v>
      </c>
      <c r="MZ1114">
        <f t="shared" si="800"/>
        <v>0</v>
      </c>
      <c r="NI1114">
        <f t="shared" si="801"/>
        <v>0</v>
      </c>
      <c r="NR1114">
        <f t="shared" si="802"/>
        <v>0</v>
      </c>
      <c r="OA1114">
        <f t="shared" si="803"/>
        <v>0</v>
      </c>
      <c r="OJ1114">
        <f t="shared" si="804"/>
        <v>0</v>
      </c>
      <c r="OS1114">
        <f t="shared" si="805"/>
        <v>0</v>
      </c>
      <c r="PB1114">
        <f t="shared" si="806"/>
        <v>0</v>
      </c>
      <c r="PK1114">
        <f t="shared" si="807"/>
        <v>0</v>
      </c>
      <c r="QC1114">
        <f t="shared" si="808"/>
        <v>0</v>
      </c>
      <c r="QL1114">
        <f t="shared" si="809"/>
        <v>0</v>
      </c>
    </row>
    <row r="1115" spans="315:454" x14ac:dyDescent="0.25">
      <c r="LC1115">
        <v>1113</v>
      </c>
      <c r="LD1115">
        <v>2334</v>
      </c>
      <c r="LE1115">
        <f t="shared" si="810"/>
        <v>1.1914508596458331</v>
      </c>
      <c r="LF1115">
        <f t="shared" si="811"/>
        <v>2295.797987761036</v>
      </c>
      <c r="LG1115">
        <f t="shared" si="795"/>
        <v>1459.3937391059565</v>
      </c>
      <c r="LP1115">
        <f t="shared" si="796"/>
        <v>0</v>
      </c>
      <c r="LY1115">
        <f t="shared" si="797"/>
        <v>0</v>
      </c>
      <c r="MH1115">
        <f t="shared" si="798"/>
        <v>0</v>
      </c>
      <c r="MQ1115">
        <f t="shared" si="799"/>
        <v>0</v>
      </c>
      <c r="MZ1115">
        <f t="shared" si="800"/>
        <v>0</v>
      </c>
      <c r="NI1115">
        <f t="shared" si="801"/>
        <v>0</v>
      </c>
      <c r="NR1115">
        <f t="shared" si="802"/>
        <v>0</v>
      </c>
      <c r="OA1115">
        <f t="shared" si="803"/>
        <v>0</v>
      </c>
      <c r="OJ1115">
        <f t="shared" si="804"/>
        <v>0</v>
      </c>
      <c r="OS1115">
        <f t="shared" si="805"/>
        <v>0</v>
      </c>
      <c r="PB1115">
        <f t="shared" si="806"/>
        <v>0</v>
      </c>
      <c r="PK1115">
        <f t="shared" si="807"/>
        <v>0</v>
      </c>
      <c r="QC1115">
        <f t="shared" si="808"/>
        <v>0</v>
      </c>
      <c r="QL1115">
        <f t="shared" si="809"/>
        <v>0</v>
      </c>
    </row>
    <row r="1116" spans="315:454" x14ac:dyDescent="0.25">
      <c r="LC1116">
        <v>1114</v>
      </c>
      <c r="LD1116">
        <v>2294</v>
      </c>
      <c r="LE1116">
        <f t="shared" si="810"/>
        <v>1.1925213455934034</v>
      </c>
      <c r="LF1116">
        <f t="shared" si="811"/>
        <v>2308.6348038970664</v>
      </c>
      <c r="LG1116">
        <f t="shared" si="795"/>
        <v>214.1774851055892</v>
      </c>
      <c r="LP1116">
        <f t="shared" si="796"/>
        <v>0</v>
      </c>
      <c r="LY1116">
        <f t="shared" si="797"/>
        <v>0</v>
      </c>
      <c r="MH1116">
        <f t="shared" si="798"/>
        <v>0</v>
      </c>
      <c r="MQ1116">
        <f t="shared" si="799"/>
        <v>0</v>
      </c>
      <c r="MZ1116">
        <f t="shared" si="800"/>
        <v>0</v>
      </c>
      <c r="NI1116">
        <f t="shared" si="801"/>
        <v>0</v>
      </c>
      <c r="NR1116">
        <f t="shared" si="802"/>
        <v>0</v>
      </c>
      <c r="OA1116">
        <f t="shared" si="803"/>
        <v>0</v>
      </c>
      <c r="OJ1116">
        <f t="shared" si="804"/>
        <v>0</v>
      </c>
      <c r="OS1116">
        <f t="shared" si="805"/>
        <v>0</v>
      </c>
      <c r="PB1116">
        <f t="shared" si="806"/>
        <v>0</v>
      </c>
      <c r="PK1116">
        <f t="shared" si="807"/>
        <v>0</v>
      </c>
      <c r="QC1116">
        <f t="shared" si="808"/>
        <v>0</v>
      </c>
      <c r="QL1116">
        <f t="shared" si="809"/>
        <v>0</v>
      </c>
    </row>
    <row r="1117" spans="315:454" x14ac:dyDescent="0.25">
      <c r="LC1117">
        <v>1115</v>
      </c>
      <c r="LD1117">
        <v>2314</v>
      </c>
      <c r="LE1117">
        <f t="shared" si="810"/>
        <v>1.1935918315409737</v>
      </c>
      <c r="LF1117">
        <f t="shared" si="811"/>
        <v>2321.4716200330972</v>
      </c>
      <c r="LG1117">
        <f t="shared" si="795"/>
        <v>55.825105918979766</v>
      </c>
      <c r="LP1117">
        <f t="shared" si="796"/>
        <v>0</v>
      </c>
      <c r="LY1117">
        <f t="shared" si="797"/>
        <v>0</v>
      </c>
      <c r="MH1117">
        <f t="shared" si="798"/>
        <v>0</v>
      </c>
      <c r="MQ1117">
        <f t="shared" si="799"/>
        <v>0</v>
      </c>
      <c r="MZ1117">
        <f t="shared" si="800"/>
        <v>0</v>
      </c>
      <c r="NI1117">
        <f t="shared" si="801"/>
        <v>0</v>
      </c>
      <c r="NR1117">
        <f t="shared" si="802"/>
        <v>0</v>
      </c>
      <c r="OA1117">
        <f t="shared" si="803"/>
        <v>0</v>
      </c>
      <c r="OJ1117">
        <f t="shared" si="804"/>
        <v>0</v>
      </c>
      <c r="OS1117">
        <f t="shared" si="805"/>
        <v>0</v>
      </c>
      <c r="PB1117">
        <f t="shared" si="806"/>
        <v>0</v>
      </c>
      <c r="PK1117">
        <f t="shared" si="807"/>
        <v>0</v>
      </c>
      <c r="QC1117">
        <f t="shared" si="808"/>
        <v>0</v>
      </c>
      <c r="QL1117">
        <f t="shared" si="809"/>
        <v>0</v>
      </c>
    </row>
    <row r="1118" spans="315:454" x14ac:dyDescent="0.25">
      <c r="LC1118">
        <v>1116</v>
      </c>
      <c r="LD1118">
        <v>2334</v>
      </c>
      <c r="LE1118">
        <f t="shared" si="810"/>
        <v>1.1946623174885442</v>
      </c>
      <c r="LF1118">
        <f t="shared" si="811"/>
        <v>2334.3084361691276</v>
      </c>
      <c r="LG1118">
        <f t="shared" si="795"/>
        <v>9.5132870426120064E-2</v>
      </c>
      <c r="LP1118">
        <f t="shared" si="796"/>
        <v>0</v>
      </c>
      <c r="LY1118">
        <f t="shared" si="797"/>
        <v>0</v>
      </c>
      <c r="MH1118">
        <f t="shared" si="798"/>
        <v>0</v>
      </c>
      <c r="MQ1118">
        <f t="shared" si="799"/>
        <v>0</v>
      </c>
      <c r="MZ1118">
        <f t="shared" si="800"/>
        <v>0</v>
      </c>
      <c r="NI1118">
        <f t="shared" si="801"/>
        <v>0</v>
      </c>
      <c r="NR1118">
        <f t="shared" si="802"/>
        <v>0</v>
      </c>
      <c r="OA1118">
        <f t="shared" si="803"/>
        <v>0</v>
      </c>
      <c r="OJ1118">
        <f t="shared" si="804"/>
        <v>0</v>
      </c>
      <c r="OS1118">
        <f t="shared" si="805"/>
        <v>0</v>
      </c>
      <c r="PB1118">
        <f t="shared" si="806"/>
        <v>0</v>
      </c>
      <c r="PK1118">
        <f t="shared" si="807"/>
        <v>0</v>
      </c>
      <c r="QC1118">
        <f t="shared" si="808"/>
        <v>0</v>
      </c>
      <c r="QL1118">
        <f t="shared" si="809"/>
        <v>0</v>
      </c>
    </row>
    <row r="1119" spans="315:454" x14ac:dyDescent="0.25">
      <c r="LC1119">
        <v>1117</v>
      </c>
      <c r="LD1119">
        <v>2434</v>
      </c>
      <c r="LE1119">
        <f t="shared" si="810"/>
        <v>1.1957328034361145</v>
      </c>
      <c r="LF1119">
        <f t="shared" si="811"/>
        <v>2347.145252305158</v>
      </c>
      <c r="LP1119">
        <f t="shared" si="796"/>
        <v>0</v>
      </c>
      <c r="LY1119">
        <f t="shared" si="797"/>
        <v>0</v>
      </c>
      <c r="MH1119">
        <f t="shared" si="798"/>
        <v>0</v>
      </c>
      <c r="MQ1119">
        <f t="shared" si="799"/>
        <v>0</v>
      </c>
      <c r="MZ1119">
        <f t="shared" si="800"/>
        <v>0</v>
      </c>
      <c r="NI1119">
        <f t="shared" si="801"/>
        <v>0</v>
      </c>
      <c r="NR1119">
        <f t="shared" si="802"/>
        <v>0</v>
      </c>
      <c r="OA1119">
        <f t="shared" si="803"/>
        <v>0</v>
      </c>
      <c r="OJ1119">
        <f t="shared" si="804"/>
        <v>0</v>
      </c>
      <c r="OS1119">
        <f t="shared" si="805"/>
        <v>0</v>
      </c>
      <c r="PB1119">
        <f t="shared" si="806"/>
        <v>0</v>
      </c>
      <c r="PK1119">
        <f t="shared" si="807"/>
        <v>0</v>
      </c>
      <c r="QC1119">
        <f t="shared" si="808"/>
        <v>0</v>
      </c>
      <c r="QL1119">
        <f t="shared" si="809"/>
        <v>0</v>
      </c>
    </row>
    <row r="1120" spans="315:454" x14ac:dyDescent="0.25">
      <c r="LC1120">
        <v>1118</v>
      </c>
      <c r="LD1120">
        <v>2414</v>
      </c>
      <c r="LE1120">
        <f t="shared" si="810"/>
        <v>1.1968032893836849</v>
      </c>
      <c r="LF1120">
        <f t="shared" si="811"/>
        <v>2359.9820684411889</v>
      </c>
      <c r="LP1120">
        <f t="shared" si="796"/>
        <v>0</v>
      </c>
      <c r="LY1120">
        <f t="shared" si="797"/>
        <v>0</v>
      </c>
      <c r="MH1120">
        <f t="shared" si="798"/>
        <v>0</v>
      </c>
      <c r="MQ1120">
        <f t="shared" si="799"/>
        <v>0</v>
      </c>
      <c r="MZ1120">
        <f t="shared" si="800"/>
        <v>0</v>
      </c>
      <c r="NI1120">
        <f t="shared" si="801"/>
        <v>0</v>
      </c>
      <c r="NR1120">
        <f t="shared" si="802"/>
        <v>0</v>
      </c>
      <c r="OA1120">
        <f t="shared" si="803"/>
        <v>0</v>
      </c>
      <c r="OJ1120">
        <f t="shared" si="804"/>
        <v>0</v>
      </c>
      <c r="OS1120">
        <f t="shared" si="805"/>
        <v>0</v>
      </c>
      <c r="PB1120">
        <f t="shared" si="806"/>
        <v>0</v>
      </c>
      <c r="PK1120">
        <f t="shared" si="807"/>
        <v>0</v>
      </c>
      <c r="QC1120">
        <f t="shared" si="808"/>
        <v>0</v>
      </c>
      <c r="QL1120">
        <f t="shared" si="809"/>
        <v>0</v>
      </c>
    </row>
    <row r="1121" spans="315:454" x14ac:dyDescent="0.25">
      <c r="LC1121">
        <v>1119</v>
      </c>
      <c r="LD1121">
        <v>2484</v>
      </c>
      <c r="LE1121">
        <f t="shared" si="810"/>
        <v>1.1978737753312554</v>
      </c>
      <c r="LF1121">
        <f t="shared" si="811"/>
        <v>2372.8188845772193</v>
      </c>
      <c r="LP1121">
        <f t="shared" si="796"/>
        <v>0</v>
      </c>
      <c r="LY1121">
        <f t="shared" si="797"/>
        <v>0</v>
      </c>
      <c r="MH1121">
        <f t="shared" si="798"/>
        <v>0</v>
      </c>
      <c r="MQ1121">
        <f t="shared" si="799"/>
        <v>0</v>
      </c>
      <c r="MZ1121">
        <f t="shared" si="800"/>
        <v>0</v>
      </c>
      <c r="NI1121">
        <f t="shared" si="801"/>
        <v>0</v>
      </c>
      <c r="NR1121">
        <f t="shared" si="802"/>
        <v>0</v>
      </c>
      <c r="OA1121">
        <f t="shared" si="803"/>
        <v>0</v>
      </c>
      <c r="OJ1121">
        <f t="shared" si="804"/>
        <v>0</v>
      </c>
      <c r="OS1121">
        <f t="shared" si="805"/>
        <v>0</v>
      </c>
      <c r="PB1121">
        <f t="shared" si="806"/>
        <v>0</v>
      </c>
      <c r="PK1121">
        <f t="shared" si="807"/>
        <v>0</v>
      </c>
      <c r="QC1121">
        <f t="shared" si="808"/>
        <v>0</v>
      </c>
      <c r="QL1121">
        <f t="shared" si="809"/>
        <v>0</v>
      </c>
    </row>
    <row r="1122" spans="315:454" x14ac:dyDescent="0.25">
      <c r="LC1122">
        <v>1120</v>
      </c>
      <c r="LD1122">
        <v>2494</v>
      </c>
      <c r="LE1122">
        <f t="shared" si="810"/>
        <v>1.1989442612788257</v>
      </c>
      <c r="LF1122">
        <f t="shared" si="811"/>
        <v>2385.6557007132496</v>
      </c>
      <c r="LP1122">
        <f t="shared" si="796"/>
        <v>0</v>
      </c>
      <c r="LY1122">
        <f t="shared" si="797"/>
        <v>0</v>
      </c>
      <c r="MH1122">
        <f t="shared" si="798"/>
        <v>0</v>
      </c>
      <c r="MQ1122">
        <f t="shared" si="799"/>
        <v>0</v>
      </c>
      <c r="MZ1122">
        <f t="shared" si="800"/>
        <v>0</v>
      </c>
      <c r="NI1122">
        <f t="shared" si="801"/>
        <v>0</v>
      </c>
      <c r="NR1122">
        <f t="shared" si="802"/>
        <v>0</v>
      </c>
      <c r="OA1122">
        <f t="shared" si="803"/>
        <v>0</v>
      </c>
      <c r="OJ1122">
        <f t="shared" si="804"/>
        <v>0</v>
      </c>
      <c r="OS1122">
        <f t="shared" si="805"/>
        <v>0</v>
      </c>
      <c r="PB1122">
        <f t="shared" si="806"/>
        <v>0</v>
      </c>
      <c r="PK1122">
        <f t="shared" si="807"/>
        <v>0</v>
      </c>
      <c r="QC1122">
        <f t="shared" si="808"/>
        <v>0</v>
      </c>
      <c r="QL1122">
        <f t="shared" si="809"/>
        <v>0</v>
      </c>
    </row>
    <row r="1123" spans="315:454" x14ac:dyDescent="0.25">
      <c r="LC1123">
        <v>1121</v>
      </c>
      <c r="LD1123">
        <v>2564</v>
      </c>
      <c r="LE1123">
        <f t="shared" si="810"/>
        <v>1.200014747226396</v>
      </c>
      <c r="LF1123">
        <f t="shared" si="811"/>
        <v>2398.49251684928</v>
      </c>
      <c r="LP1123">
        <f t="shared" si="796"/>
        <v>0</v>
      </c>
      <c r="LY1123">
        <f t="shared" si="797"/>
        <v>0</v>
      </c>
      <c r="MH1123">
        <f t="shared" si="798"/>
        <v>0</v>
      </c>
      <c r="MQ1123">
        <f t="shared" si="799"/>
        <v>0</v>
      </c>
      <c r="MZ1123">
        <f t="shared" si="800"/>
        <v>0</v>
      </c>
      <c r="NI1123">
        <f t="shared" si="801"/>
        <v>0</v>
      </c>
      <c r="NR1123">
        <f t="shared" si="802"/>
        <v>0</v>
      </c>
      <c r="OA1123">
        <f t="shared" si="803"/>
        <v>0</v>
      </c>
      <c r="OJ1123">
        <f t="shared" si="804"/>
        <v>0</v>
      </c>
      <c r="OS1123">
        <f t="shared" si="805"/>
        <v>0</v>
      </c>
      <c r="PB1123">
        <f t="shared" si="806"/>
        <v>0</v>
      </c>
      <c r="PK1123">
        <f t="shared" si="807"/>
        <v>0</v>
      </c>
      <c r="QC1123">
        <f t="shared" si="808"/>
        <v>0</v>
      </c>
      <c r="QL1123">
        <f t="shared" si="809"/>
        <v>0</v>
      </c>
    </row>
    <row r="1124" spans="315:454" x14ac:dyDescent="0.25">
      <c r="LC1124">
        <v>1122</v>
      </c>
      <c r="LD1124">
        <v>2494</v>
      </c>
      <c r="LE1124">
        <f t="shared" si="810"/>
        <v>1.2010852331739665</v>
      </c>
      <c r="LF1124">
        <f t="shared" si="811"/>
        <v>2411.3293329853109</v>
      </c>
      <c r="LP1124">
        <f t="shared" si="796"/>
        <v>0</v>
      </c>
      <c r="LY1124">
        <f t="shared" si="797"/>
        <v>0</v>
      </c>
      <c r="MH1124">
        <f t="shared" si="798"/>
        <v>0</v>
      </c>
      <c r="MQ1124">
        <f t="shared" si="799"/>
        <v>0</v>
      </c>
      <c r="MZ1124">
        <f t="shared" si="800"/>
        <v>0</v>
      </c>
      <c r="NI1124">
        <f t="shared" si="801"/>
        <v>0</v>
      </c>
      <c r="NR1124">
        <f t="shared" si="802"/>
        <v>0</v>
      </c>
      <c r="OA1124">
        <f t="shared" si="803"/>
        <v>0</v>
      </c>
      <c r="OJ1124">
        <f t="shared" si="804"/>
        <v>0</v>
      </c>
      <c r="OS1124">
        <f t="shared" si="805"/>
        <v>0</v>
      </c>
      <c r="PB1124">
        <f t="shared" si="806"/>
        <v>0</v>
      </c>
      <c r="PK1124">
        <f t="shared" si="807"/>
        <v>0</v>
      </c>
      <c r="QC1124">
        <f t="shared" si="808"/>
        <v>0</v>
      </c>
      <c r="QL1124">
        <f t="shared" si="809"/>
        <v>0</v>
      </c>
    </row>
    <row r="1125" spans="315:454" x14ac:dyDescent="0.25">
      <c r="LC1125">
        <v>1123</v>
      </c>
      <c r="LD1125">
        <v>2484</v>
      </c>
      <c r="LE1125">
        <f t="shared" si="810"/>
        <v>1.2021557191215368</v>
      </c>
      <c r="LF1125">
        <f t="shared" si="811"/>
        <v>2424.1661491213413</v>
      </c>
      <c r="LP1125">
        <f t="shared" si="796"/>
        <v>0</v>
      </c>
      <c r="LY1125">
        <f t="shared" si="797"/>
        <v>0</v>
      </c>
      <c r="MH1125">
        <f t="shared" si="798"/>
        <v>0</v>
      </c>
      <c r="MQ1125">
        <f t="shared" si="799"/>
        <v>0</v>
      </c>
      <c r="MZ1125">
        <f t="shared" si="800"/>
        <v>0</v>
      </c>
      <c r="NI1125">
        <f t="shared" si="801"/>
        <v>0</v>
      </c>
      <c r="NR1125">
        <f t="shared" si="802"/>
        <v>0</v>
      </c>
      <c r="OA1125">
        <f t="shared" si="803"/>
        <v>0</v>
      </c>
      <c r="OJ1125">
        <f t="shared" si="804"/>
        <v>0</v>
      </c>
      <c r="OS1125">
        <f t="shared" si="805"/>
        <v>0</v>
      </c>
      <c r="PB1125">
        <f t="shared" si="806"/>
        <v>0</v>
      </c>
      <c r="PK1125">
        <f t="shared" si="807"/>
        <v>0</v>
      </c>
      <c r="QC1125">
        <f t="shared" si="808"/>
        <v>0</v>
      </c>
      <c r="QL1125">
        <f t="shared" si="809"/>
        <v>0</v>
      </c>
    </row>
    <row r="1126" spans="315:454" x14ac:dyDescent="0.25">
      <c r="LC1126">
        <v>1124</v>
      </c>
      <c r="LD1126">
        <v>2514</v>
      </c>
      <c r="LE1126">
        <f t="shared" si="810"/>
        <v>1.2032262050691072</v>
      </c>
      <c r="LF1126">
        <f t="shared" si="811"/>
        <v>2437.0029652573717</v>
      </c>
      <c r="LP1126">
        <f t="shared" si="796"/>
        <v>0</v>
      </c>
      <c r="LY1126">
        <f t="shared" si="797"/>
        <v>0</v>
      </c>
      <c r="MH1126">
        <f t="shared" si="798"/>
        <v>0</v>
      </c>
      <c r="MQ1126">
        <f t="shared" si="799"/>
        <v>0</v>
      </c>
      <c r="MZ1126">
        <f t="shared" si="800"/>
        <v>0</v>
      </c>
      <c r="NI1126">
        <f t="shared" si="801"/>
        <v>0</v>
      </c>
      <c r="NR1126">
        <f t="shared" si="802"/>
        <v>0</v>
      </c>
      <c r="OA1126">
        <f t="shared" si="803"/>
        <v>0</v>
      </c>
      <c r="OJ1126">
        <f t="shared" si="804"/>
        <v>0</v>
      </c>
      <c r="OS1126">
        <f t="shared" si="805"/>
        <v>0</v>
      </c>
      <c r="PB1126">
        <f t="shared" si="806"/>
        <v>0</v>
      </c>
      <c r="PK1126">
        <f t="shared" si="807"/>
        <v>0</v>
      </c>
      <c r="QC1126">
        <f t="shared" si="808"/>
        <v>0</v>
      </c>
      <c r="QL1126">
        <f t="shared" si="809"/>
        <v>0</v>
      </c>
    </row>
    <row r="1127" spans="315:454" x14ac:dyDescent="0.25">
      <c r="LC1127">
        <v>1125</v>
      </c>
      <c r="LD1127">
        <v>2534</v>
      </c>
      <c r="LE1127">
        <f t="shared" si="810"/>
        <v>1.2042966910166777</v>
      </c>
      <c r="LF1127">
        <f t="shared" si="811"/>
        <v>2449.8397813934025</v>
      </c>
      <c r="LP1127">
        <f t="shared" si="796"/>
        <v>0</v>
      </c>
      <c r="LY1127">
        <f t="shared" si="797"/>
        <v>0</v>
      </c>
      <c r="MH1127">
        <f t="shared" si="798"/>
        <v>0</v>
      </c>
      <c r="MQ1127">
        <f t="shared" si="799"/>
        <v>0</v>
      </c>
      <c r="MZ1127">
        <f t="shared" si="800"/>
        <v>0</v>
      </c>
      <c r="NI1127">
        <f t="shared" si="801"/>
        <v>0</v>
      </c>
      <c r="NR1127">
        <f t="shared" si="802"/>
        <v>0</v>
      </c>
      <c r="OA1127">
        <f t="shared" si="803"/>
        <v>0</v>
      </c>
      <c r="OJ1127">
        <f t="shared" si="804"/>
        <v>0</v>
      </c>
      <c r="OS1127">
        <f t="shared" si="805"/>
        <v>0</v>
      </c>
      <c r="PB1127">
        <f t="shared" si="806"/>
        <v>0</v>
      </c>
      <c r="PK1127">
        <f t="shared" si="807"/>
        <v>0</v>
      </c>
      <c r="QC1127">
        <f t="shared" si="808"/>
        <v>0</v>
      </c>
      <c r="QL1127">
        <f t="shared" si="809"/>
        <v>0</v>
      </c>
    </row>
    <row r="1128" spans="315:454" x14ac:dyDescent="0.25">
      <c r="LC1128">
        <v>1126</v>
      </c>
      <c r="LD1128">
        <v>2514</v>
      </c>
      <c r="LE1128">
        <f t="shared" si="810"/>
        <v>1.205367176964248</v>
      </c>
      <c r="LF1128">
        <f t="shared" si="811"/>
        <v>2462.6765975294329</v>
      </c>
      <c r="LP1128">
        <f t="shared" si="796"/>
        <v>0</v>
      </c>
      <c r="LY1128">
        <f t="shared" si="797"/>
        <v>0</v>
      </c>
      <c r="MH1128">
        <f t="shared" si="798"/>
        <v>0</v>
      </c>
      <c r="MQ1128">
        <f t="shared" si="799"/>
        <v>0</v>
      </c>
      <c r="MZ1128">
        <f t="shared" si="800"/>
        <v>0</v>
      </c>
      <c r="NI1128">
        <f t="shared" si="801"/>
        <v>0</v>
      </c>
      <c r="NR1128">
        <f t="shared" si="802"/>
        <v>0</v>
      </c>
      <c r="OA1128">
        <f t="shared" si="803"/>
        <v>0</v>
      </c>
      <c r="OJ1128">
        <f t="shared" si="804"/>
        <v>0</v>
      </c>
      <c r="OS1128">
        <f t="shared" si="805"/>
        <v>0</v>
      </c>
      <c r="PB1128">
        <f t="shared" si="806"/>
        <v>0</v>
      </c>
      <c r="PK1128">
        <f t="shared" si="807"/>
        <v>0</v>
      </c>
      <c r="QC1128">
        <f t="shared" si="808"/>
        <v>0</v>
      </c>
      <c r="QL1128">
        <f t="shared" si="809"/>
        <v>0</v>
      </c>
    </row>
    <row r="1129" spans="315:454" x14ac:dyDescent="0.25">
      <c r="LC1129">
        <v>1127</v>
      </c>
      <c r="LD1129">
        <v>2494</v>
      </c>
      <c r="LE1129">
        <f t="shared" si="810"/>
        <v>1.2064376629118183</v>
      </c>
      <c r="LF1129">
        <f t="shared" si="811"/>
        <v>2475.5134136654633</v>
      </c>
      <c r="LP1129">
        <f t="shared" si="796"/>
        <v>0</v>
      </c>
      <c r="LY1129">
        <f t="shared" si="797"/>
        <v>0</v>
      </c>
      <c r="MH1129">
        <f t="shared" si="798"/>
        <v>0</v>
      </c>
      <c r="MQ1129">
        <f t="shared" si="799"/>
        <v>0</v>
      </c>
      <c r="MZ1129">
        <f t="shared" si="800"/>
        <v>0</v>
      </c>
      <c r="NI1129">
        <f t="shared" si="801"/>
        <v>0</v>
      </c>
      <c r="NR1129">
        <f t="shared" si="802"/>
        <v>0</v>
      </c>
      <c r="OA1129">
        <f t="shared" si="803"/>
        <v>0</v>
      </c>
      <c r="OJ1129">
        <f t="shared" si="804"/>
        <v>0</v>
      </c>
      <c r="OS1129">
        <f t="shared" si="805"/>
        <v>0</v>
      </c>
      <c r="PB1129">
        <f t="shared" si="806"/>
        <v>0</v>
      </c>
      <c r="PK1129">
        <f t="shared" si="807"/>
        <v>0</v>
      </c>
      <c r="QC1129">
        <f t="shared" si="808"/>
        <v>0</v>
      </c>
      <c r="QL1129">
        <f t="shared" si="809"/>
        <v>0</v>
      </c>
    </row>
    <row r="1130" spans="315:454" x14ac:dyDescent="0.25">
      <c r="LC1130">
        <v>1128</v>
      </c>
      <c r="LD1130">
        <v>2544</v>
      </c>
      <c r="LE1130">
        <f t="shared" si="810"/>
        <v>1.2075081488593888</v>
      </c>
      <c r="LF1130">
        <f t="shared" si="811"/>
        <v>2488.3502298014937</v>
      </c>
      <c r="LP1130">
        <f t="shared" si="796"/>
        <v>0</v>
      </c>
      <c r="LY1130">
        <f t="shared" si="797"/>
        <v>0</v>
      </c>
      <c r="MH1130">
        <f t="shared" si="798"/>
        <v>0</v>
      </c>
      <c r="MQ1130">
        <f t="shared" si="799"/>
        <v>0</v>
      </c>
      <c r="MZ1130">
        <f t="shared" si="800"/>
        <v>0</v>
      </c>
      <c r="NI1130">
        <f t="shared" si="801"/>
        <v>0</v>
      </c>
      <c r="NR1130">
        <f t="shared" si="802"/>
        <v>0</v>
      </c>
      <c r="OA1130">
        <f t="shared" si="803"/>
        <v>0</v>
      </c>
      <c r="OJ1130">
        <f t="shared" si="804"/>
        <v>0</v>
      </c>
      <c r="OS1130">
        <f t="shared" si="805"/>
        <v>0</v>
      </c>
      <c r="PB1130">
        <f t="shared" si="806"/>
        <v>0</v>
      </c>
      <c r="PK1130">
        <f t="shared" si="807"/>
        <v>0</v>
      </c>
      <c r="QC1130">
        <f t="shared" si="808"/>
        <v>0</v>
      </c>
      <c r="QL1130">
        <f t="shared" si="809"/>
        <v>0</v>
      </c>
    </row>
    <row r="1131" spans="315:454" x14ac:dyDescent="0.25">
      <c r="LC1131">
        <v>1129</v>
      </c>
      <c r="LD1131">
        <v>2664</v>
      </c>
      <c r="LE1131">
        <f t="shared" si="810"/>
        <v>1.2085786348069592</v>
      </c>
      <c r="LF1131">
        <f t="shared" si="811"/>
        <v>2501.1870459375245</v>
      </c>
      <c r="LP1131">
        <f t="shared" si="796"/>
        <v>0</v>
      </c>
      <c r="LY1131">
        <f t="shared" si="797"/>
        <v>0</v>
      </c>
      <c r="MH1131">
        <f t="shared" si="798"/>
        <v>0</v>
      </c>
      <c r="MQ1131">
        <f t="shared" si="799"/>
        <v>0</v>
      </c>
      <c r="MZ1131">
        <f t="shared" si="800"/>
        <v>0</v>
      </c>
      <c r="NI1131">
        <f t="shared" si="801"/>
        <v>0</v>
      </c>
      <c r="NR1131">
        <f t="shared" si="802"/>
        <v>0</v>
      </c>
      <c r="OA1131">
        <f t="shared" si="803"/>
        <v>0</v>
      </c>
      <c r="OJ1131">
        <f t="shared" si="804"/>
        <v>0</v>
      </c>
      <c r="OS1131">
        <f t="shared" si="805"/>
        <v>0</v>
      </c>
      <c r="PB1131">
        <f t="shared" si="806"/>
        <v>0</v>
      </c>
      <c r="PK1131">
        <f t="shared" si="807"/>
        <v>0</v>
      </c>
      <c r="QC1131">
        <f t="shared" si="808"/>
        <v>0</v>
      </c>
      <c r="QL1131">
        <f t="shared" si="809"/>
        <v>0</v>
      </c>
    </row>
    <row r="1132" spans="315:454" x14ac:dyDescent="0.25">
      <c r="LC1132">
        <v>1130</v>
      </c>
      <c r="LD1132">
        <v>2684</v>
      </c>
      <c r="LE1132">
        <f t="shared" si="810"/>
        <v>1.2096491207545295</v>
      </c>
      <c r="LF1132">
        <f t="shared" si="811"/>
        <v>2514.0238620735549</v>
      </c>
      <c r="LP1132">
        <f t="shared" si="796"/>
        <v>0</v>
      </c>
      <c r="LY1132">
        <f t="shared" si="797"/>
        <v>0</v>
      </c>
      <c r="MH1132">
        <f t="shared" si="798"/>
        <v>0</v>
      </c>
      <c r="MQ1132">
        <f t="shared" si="799"/>
        <v>0</v>
      </c>
      <c r="MZ1132">
        <f t="shared" si="800"/>
        <v>0</v>
      </c>
      <c r="NI1132">
        <f t="shared" si="801"/>
        <v>0</v>
      </c>
      <c r="NR1132">
        <f t="shared" si="802"/>
        <v>0</v>
      </c>
      <c r="OA1132">
        <f t="shared" si="803"/>
        <v>0</v>
      </c>
      <c r="OJ1132">
        <f t="shared" si="804"/>
        <v>0</v>
      </c>
      <c r="OS1132">
        <f t="shared" si="805"/>
        <v>0</v>
      </c>
      <c r="PB1132">
        <f t="shared" si="806"/>
        <v>0</v>
      </c>
      <c r="PK1132">
        <f t="shared" si="807"/>
        <v>0</v>
      </c>
      <c r="QC1132">
        <f t="shared" si="808"/>
        <v>0</v>
      </c>
      <c r="QL1132">
        <f t="shared" si="809"/>
        <v>0</v>
      </c>
    </row>
    <row r="1133" spans="315:454" x14ac:dyDescent="0.25">
      <c r="LC1133">
        <v>1131</v>
      </c>
      <c r="LD1133">
        <v>2654</v>
      </c>
      <c r="LE1133">
        <f t="shared" si="810"/>
        <v>1.2107196067021</v>
      </c>
      <c r="LF1133">
        <f t="shared" si="811"/>
        <v>2526.8606782095853</v>
      </c>
      <c r="LP1133">
        <f t="shared" si="796"/>
        <v>0</v>
      </c>
      <c r="LY1133">
        <f t="shared" si="797"/>
        <v>0</v>
      </c>
      <c r="MH1133">
        <f t="shared" si="798"/>
        <v>0</v>
      </c>
      <c r="MQ1133">
        <f t="shared" si="799"/>
        <v>0</v>
      </c>
      <c r="MZ1133">
        <f t="shared" si="800"/>
        <v>0</v>
      </c>
      <c r="NI1133">
        <f t="shared" si="801"/>
        <v>0</v>
      </c>
      <c r="NR1133">
        <f t="shared" si="802"/>
        <v>0</v>
      </c>
      <c r="OA1133">
        <f t="shared" si="803"/>
        <v>0</v>
      </c>
      <c r="OJ1133">
        <f t="shared" si="804"/>
        <v>0</v>
      </c>
      <c r="OS1133">
        <f t="shared" si="805"/>
        <v>0</v>
      </c>
      <c r="PB1133">
        <f t="shared" si="806"/>
        <v>0</v>
      </c>
      <c r="PK1133">
        <f t="shared" si="807"/>
        <v>0</v>
      </c>
      <c r="QC1133">
        <f t="shared" si="808"/>
        <v>0</v>
      </c>
      <c r="QL1133">
        <f t="shared" si="809"/>
        <v>0</v>
      </c>
    </row>
    <row r="1134" spans="315:454" x14ac:dyDescent="0.25">
      <c r="LC1134">
        <v>1132</v>
      </c>
      <c r="LD1134">
        <v>2604</v>
      </c>
      <c r="LE1134">
        <f t="shared" si="810"/>
        <v>1.2117900926496703</v>
      </c>
      <c r="LF1134">
        <f t="shared" si="811"/>
        <v>2539.6974943456162</v>
      </c>
      <c r="LP1134">
        <f t="shared" si="796"/>
        <v>0</v>
      </c>
      <c r="LY1134">
        <f t="shared" si="797"/>
        <v>0</v>
      </c>
      <c r="MH1134">
        <f t="shared" si="798"/>
        <v>0</v>
      </c>
      <c r="MQ1134">
        <f t="shared" si="799"/>
        <v>0</v>
      </c>
      <c r="MZ1134">
        <f t="shared" si="800"/>
        <v>0</v>
      </c>
      <c r="NI1134">
        <f t="shared" si="801"/>
        <v>0</v>
      </c>
      <c r="NR1134">
        <f t="shared" si="802"/>
        <v>0</v>
      </c>
      <c r="OA1134">
        <f t="shared" si="803"/>
        <v>0</v>
      </c>
      <c r="OJ1134">
        <f t="shared" si="804"/>
        <v>0</v>
      </c>
      <c r="OS1134">
        <f t="shared" si="805"/>
        <v>0</v>
      </c>
      <c r="PB1134">
        <f t="shared" si="806"/>
        <v>0</v>
      </c>
      <c r="PK1134">
        <f t="shared" si="807"/>
        <v>0</v>
      </c>
      <c r="QC1134">
        <f t="shared" si="808"/>
        <v>0</v>
      </c>
      <c r="QL1134">
        <f t="shared" si="809"/>
        <v>0</v>
      </c>
    </row>
    <row r="1135" spans="315:454" x14ac:dyDescent="0.25">
      <c r="LC1135">
        <v>1133</v>
      </c>
      <c r="LD1135">
        <v>2664</v>
      </c>
      <c r="LE1135">
        <f t="shared" si="810"/>
        <v>1.2128605785972406</v>
      </c>
      <c r="LF1135">
        <f t="shared" si="811"/>
        <v>2552.5343104816466</v>
      </c>
      <c r="LP1135">
        <f t="shared" si="796"/>
        <v>0</v>
      </c>
      <c r="LY1135">
        <f t="shared" si="797"/>
        <v>0</v>
      </c>
      <c r="MH1135">
        <f t="shared" si="798"/>
        <v>0</v>
      </c>
      <c r="MQ1135">
        <f t="shared" si="799"/>
        <v>0</v>
      </c>
      <c r="MZ1135">
        <f t="shared" si="800"/>
        <v>0</v>
      </c>
      <c r="NI1135">
        <f t="shared" si="801"/>
        <v>0</v>
      </c>
      <c r="NR1135">
        <f t="shared" si="802"/>
        <v>0</v>
      </c>
      <c r="OA1135">
        <f t="shared" si="803"/>
        <v>0</v>
      </c>
      <c r="OJ1135">
        <f t="shared" si="804"/>
        <v>0</v>
      </c>
      <c r="OS1135">
        <f t="shared" si="805"/>
        <v>0</v>
      </c>
      <c r="PB1135">
        <f t="shared" si="806"/>
        <v>0</v>
      </c>
      <c r="PK1135">
        <f t="shared" si="807"/>
        <v>0</v>
      </c>
      <c r="QC1135">
        <f t="shared" si="808"/>
        <v>0</v>
      </c>
      <c r="QL1135">
        <f t="shared" si="809"/>
        <v>0</v>
      </c>
    </row>
    <row r="1136" spans="315:454" x14ac:dyDescent="0.25">
      <c r="LC1136">
        <v>1134</v>
      </c>
      <c r="LD1136">
        <v>2684</v>
      </c>
      <c r="LE1136">
        <f t="shared" si="810"/>
        <v>1.2139310645448111</v>
      </c>
      <c r="LF1136">
        <f t="shared" si="811"/>
        <v>2565.371126617677</v>
      </c>
      <c r="LP1136">
        <f t="shared" si="796"/>
        <v>0</v>
      </c>
      <c r="LY1136">
        <f t="shared" si="797"/>
        <v>0</v>
      </c>
      <c r="MH1136">
        <f t="shared" si="798"/>
        <v>0</v>
      </c>
      <c r="MQ1136">
        <f t="shared" si="799"/>
        <v>0</v>
      </c>
      <c r="MZ1136">
        <f t="shared" si="800"/>
        <v>0</v>
      </c>
      <c r="NI1136">
        <f t="shared" si="801"/>
        <v>0</v>
      </c>
      <c r="NR1136">
        <f t="shared" si="802"/>
        <v>0</v>
      </c>
      <c r="OA1136">
        <f t="shared" si="803"/>
        <v>0</v>
      </c>
      <c r="OJ1136">
        <f t="shared" si="804"/>
        <v>0</v>
      </c>
      <c r="OS1136">
        <f t="shared" si="805"/>
        <v>0</v>
      </c>
      <c r="PB1136">
        <f t="shared" si="806"/>
        <v>0</v>
      </c>
      <c r="PK1136">
        <f t="shared" si="807"/>
        <v>0</v>
      </c>
      <c r="QC1136">
        <f t="shared" si="808"/>
        <v>0</v>
      </c>
      <c r="QL1136">
        <f t="shared" si="809"/>
        <v>0</v>
      </c>
    </row>
    <row r="1137" spans="315:454" x14ac:dyDescent="0.25">
      <c r="LC1137">
        <v>1135</v>
      </c>
      <c r="LD1137">
        <v>2664</v>
      </c>
      <c r="LE1137">
        <f t="shared" si="810"/>
        <v>1.2150015504923815</v>
      </c>
      <c r="LF1137">
        <f t="shared" si="811"/>
        <v>2578.2079427537074</v>
      </c>
      <c r="LP1137">
        <f t="shared" si="796"/>
        <v>0</v>
      </c>
      <c r="LY1137">
        <f t="shared" si="797"/>
        <v>0</v>
      </c>
      <c r="MH1137">
        <f t="shared" si="798"/>
        <v>0</v>
      </c>
      <c r="MQ1137">
        <f t="shared" si="799"/>
        <v>0</v>
      </c>
      <c r="MZ1137">
        <f t="shared" si="800"/>
        <v>0</v>
      </c>
      <c r="NI1137">
        <f t="shared" si="801"/>
        <v>0</v>
      </c>
      <c r="NR1137">
        <f t="shared" si="802"/>
        <v>0</v>
      </c>
      <c r="OA1137">
        <f t="shared" si="803"/>
        <v>0</v>
      </c>
      <c r="OJ1137">
        <f t="shared" si="804"/>
        <v>0</v>
      </c>
      <c r="OS1137">
        <f t="shared" si="805"/>
        <v>0</v>
      </c>
      <c r="PB1137">
        <f t="shared" si="806"/>
        <v>0</v>
      </c>
      <c r="PK1137">
        <f t="shared" si="807"/>
        <v>0</v>
      </c>
      <c r="QC1137">
        <f t="shared" si="808"/>
        <v>0</v>
      </c>
      <c r="QL1137">
        <f t="shared" si="809"/>
        <v>0</v>
      </c>
    </row>
    <row r="1138" spans="315:454" x14ac:dyDescent="0.25">
      <c r="LC1138">
        <v>1136</v>
      </c>
      <c r="LD1138">
        <v>2634</v>
      </c>
      <c r="LE1138">
        <f t="shared" si="810"/>
        <v>1.2160720364399518</v>
      </c>
      <c r="LF1138">
        <f t="shared" si="811"/>
        <v>2591.0447588897382</v>
      </c>
      <c r="LP1138">
        <f t="shared" si="796"/>
        <v>0</v>
      </c>
      <c r="LY1138">
        <f t="shared" si="797"/>
        <v>0</v>
      </c>
      <c r="MH1138">
        <f t="shared" si="798"/>
        <v>0</v>
      </c>
      <c r="MQ1138">
        <f t="shared" si="799"/>
        <v>0</v>
      </c>
      <c r="MZ1138">
        <f t="shared" si="800"/>
        <v>0</v>
      </c>
      <c r="NI1138">
        <f t="shared" si="801"/>
        <v>0</v>
      </c>
      <c r="NR1138">
        <f t="shared" si="802"/>
        <v>0</v>
      </c>
      <c r="OA1138">
        <f t="shared" si="803"/>
        <v>0</v>
      </c>
      <c r="OJ1138">
        <f t="shared" si="804"/>
        <v>0</v>
      </c>
      <c r="OS1138">
        <f t="shared" si="805"/>
        <v>0</v>
      </c>
      <c r="PB1138">
        <f t="shared" si="806"/>
        <v>0</v>
      </c>
      <c r="PK1138">
        <f t="shared" si="807"/>
        <v>0</v>
      </c>
      <c r="QC1138">
        <f t="shared" si="808"/>
        <v>0</v>
      </c>
      <c r="QL1138">
        <f t="shared" si="809"/>
        <v>0</v>
      </c>
    </row>
    <row r="1139" spans="315:454" x14ac:dyDescent="0.25">
      <c r="LC1139">
        <v>1137</v>
      </c>
      <c r="LD1139">
        <v>2654</v>
      </c>
      <c r="LE1139">
        <f t="shared" si="810"/>
        <v>1.2171425223875221</v>
      </c>
      <c r="LF1139">
        <f t="shared" si="811"/>
        <v>2603.8815750257686</v>
      </c>
      <c r="LP1139">
        <f t="shared" si="796"/>
        <v>0</v>
      </c>
      <c r="LY1139">
        <f t="shared" si="797"/>
        <v>0</v>
      </c>
      <c r="MH1139">
        <f t="shared" si="798"/>
        <v>0</v>
      </c>
      <c r="MQ1139">
        <f t="shared" si="799"/>
        <v>0</v>
      </c>
      <c r="MZ1139">
        <f t="shared" si="800"/>
        <v>0</v>
      </c>
      <c r="NI1139">
        <f t="shared" si="801"/>
        <v>0</v>
      </c>
      <c r="NR1139">
        <f t="shared" si="802"/>
        <v>0</v>
      </c>
      <c r="OA1139">
        <f t="shared" si="803"/>
        <v>0</v>
      </c>
      <c r="OJ1139">
        <f t="shared" si="804"/>
        <v>0</v>
      </c>
      <c r="OS1139">
        <f t="shared" si="805"/>
        <v>0</v>
      </c>
      <c r="PB1139">
        <f t="shared" si="806"/>
        <v>0</v>
      </c>
      <c r="PK1139">
        <f t="shared" si="807"/>
        <v>0</v>
      </c>
      <c r="QC1139">
        <f t="shared" si="808"/>
        <v>0</v>
      </c>
      <c r="QL1139">
        <f t="shared" si="809"/>
        <v>0</v>
      </c>
    </row>
    <row r="1140" spans="315:454" x14ac:dyDescent="0.25">
      <c r="LC1140">
        <v>1138</v>
      </c>
      <c r="LD1140">
        <v>2664</v>
      </c>
      <c r="LE1140">
        <f t="shared" si="810"/>
        <v>1.2182130083350926</v>
      </c>
      <c r="LF1140">
        <f t="shared" si="811"/>
        <v>2616.718391161799</v>
      </c>
      <c r="LP1140">
        <f t="shared" si="796"/>
        <v>0</v>
      </c>
      <c r="LY1140">
        <f t="shared" si="797"/>
        <v>0</v>
      </c>
      <c r="MH1140">
        <f t="shared" si="798"/>
        <v>0</v>
      </c>
      <c r="MQ1140">
        <f t="shared" si="799"/>
        <v>0</v>
      </c>
      <c r="MZ1140">
        <f t="shared" si="800"/>
        <v>0</v>
      </c>
      <c r="NI1140">
        <f t="shared" si="801"/>
        <v>0</v>
      </c>
      <c r="NR1140">
        <f t="shared" si="802"/>
        <v>0</v>
      </c>
      <c r="OA1140">
        <f t="shared" si="803"/>
        <v>0</v>
      </c>
      <c r="OJ1140">
        <f t="shared" si="804"/>
        <v>0</v>
      </c>
      <c r="OS1140">
        <f t="shared" si="805"/>
        <v>0</v>
      </c>
      <c r="PB1140">
        <f t="shared" si="806"/>
        <v>0</v>
      </c>
      <c r="PK1140">
        <f t="shared" si="807"/>
        <v>0</v>
      </c>
      <c r="QC1140">
        <f t="shared" si="808"/>
        <v>0</v>
      </c>
      <c r="QL1140">
        <f t="shared" si="809"/>
        <v>0</v>
      </c>
    </row>
    <row r="1141" spans="315:454" x14ac:dyDescent="0.25">
      <c r="LC1141">
        <v>1139</v>
      </c>
      <c r="LD1141">
        <v>2714</v>
      </c>
      <c r="LE1141">
        <f t="shared" si="810"/>
        <v>1.2192834942826629</v>
      </c>
      <c r="LF1141">
        <f t="shared" si="811"/>
        <v>2629.5552072978298</v>
      </c>
      <c r="LP1141">
        <f t="shared" si="796"/>
        <v>0</v>
      </c>
      <c r="LY1141">
        <f t="shared" si="797"/>
        <v>0</v>
      </c>
      <c r="MH1141">
        <f t="shared" si="798"/>
        <v>0</v>
      </c>
      <c r="MQ1141">
        <f t="shared" si="799"/>
        <v>0</v>
      </c>
      <c r="MZ1141">
        <f t="shared" si="800"/>
        <v>0</v>
      </c>
      <c r="NI1141">
        <f t="shared" si="801"/>
        <v>0</v>
      </c>
      <c r="NR1141">
        <f t="shared" si="802"/>
        <v>0</v>
      </c>
      <c r="OA1141">
        <f t="shared" si="803"/>
        <v>0</v>
      </c>
      <c r="OJ1141">
        <f t="shared" si="804"/>
        <v>0</v>
      </c>
      <c r="OS1141">
        <f t="shared" si="805"/>
        <v>0</v>
      </c>
      <c r="PB1141">
        <f t="shared" si="806"/>
        <v>0</v>
      </c>
      <c r="PK1141">
        <f t="shared" si="807"/>
        <v>0</v>
      </c>
      <c r="QC1141">
        <f t="shared" si="808"/>
        <v>0</v>
      </c>
      <c r="QL1141">
        <f t="shared" si="809"/>
        <v>0</v>
      </c>
    </row>
    <row r="1142" spans="315:454" x14ac:dyDescent="0.25">
      <c r="LC1142">
        <v>1140</v>
      </c>
      <c r="LD1142">
        <v>2664</v>
      </c>
      <c r="LE1142">
        <f t="shared" si="810"/>
        <v>1.2203539802302332</v>
      </c>
      <c r="LF1142">
        <f t="shared" si="811"/>
        <v>2642.3920234338602</v>
      </c>
      <c r="LP1142">
        <f t="shared" si="796"/>
        <v>0</v>
      </c>
      <c r="LY1142">
        <f t="shared" si="797"/>
        <v>0</v>
      </c>
      <c r="MH1142">
        <f t="shared" si="798"/>
        <v>0</v>
      </c>
      <c r="MQ1142">
        <f t="shared" si="799"/>
        <v>0</v>
      </c>
      <c r="MZ1142">
        <f t="shared" si="800"/>
        <v>0</v>
      </c>
      <c r="NI1142">
        <f t="shared" si="801"/>
        <v>0</v>
      </c>
      <c r="NR1142">
        <f t="shared" si="802"/>
        <v>0</v>
      </c>
      <c r="OA1142">
        <f t="shared" si="803"/>
        <v>0</v>
      </c>
      <c r="OJ1142">
        <f t="shared" si="804"/>
        <v>0</v>
      </c>
      <c r="OS1142">
        <f t="shared" si="805"/>
        <v>0</v>
      </c>
      <c r="PB1142">
        <f t="shared" si="806"/>
        <v>0</v>
      </c>
      <c r="PK1142">
        <f t="shared" si="807"/>
        <v>0</v>
      </c>
      <c r="QC1142">
        <f t="shared" si="808"/>
        <v>0</v>
      </c>
      <c r="QL1142">
        <f t="shared" si="809"/>
        <v>0</v>
      </c>
    </row>
    <row r="1143" spans="315:454" x14ac:dyDescent="0.25">
      <c r="LC1143">
        <v>1141</v>
      </c>
      <c r="LD1143">
        <v>2684</v>
      </c>
      <c r="LE1143">
        <f t="shared" si="810"/>
        <v>1.2214244661778038</v>
      </c>
      <c r="LF1143">
        <f t="shared" si="811"/>
        <v>2655.2288395698906</v>
      </c>
      <c r="LP1143">
        <f t="shared" si="796"/>
        <v>0</v>
      </c>
      <c r="LY1143">
        <f t="shared" si="797"/>
        <v>0</v>
      </c>
      <c r="MH1143">
        <f t="shared" si="798"/>
        <v>0</v>
      </c>
      <c r="MQ1143">
        <f t="shared" si="799"/>
        <v>0</v>
      </c>
      <c r="MZ1143">
        <f t="shared" si="800"/>
        <v>0</v>
      </c>
      <c r="NI1143">
        <f t="shared" si="801"/>
        <v>0</v>
      </c>
      <c r="NR1143">
        <f t="shared" si="802"/>
        <v>0</v>
      </c>
      <c r="OA1143">
        <f t="shared" si="803"/>
        <v>0</v>
      </c>
      <c r="OJ1143">
        <f t="shared" si="804"/>
        <v>0</v>
      </c>
      <c r="OS1143">
        <f t="shared" si="805"/>
        <v>0</v>
      </c>
      <c r="PB1143">
        <f t="shared" si="806"/>
        <v>0</v>
      </c>
      <c r="PK1143">
        <f t="shared" si="807"/>
        <v>0</v>
      </c>
      <c r="QC1143">
        <f t="shared" si="808"/>
        <v>0</v>
      </c>
      <c r="QL1143">
        <f t="shared" si="809"/>
        <v>0</v>
      </c>
    </row>
    <row r="1144" spans="315:454" x14ac:dyDescent="0.25">
      <c r="LC1144">
        <v>1142</v>
      </c>
      <c r="LD1144">
        <v>2714</v>
      </c>
      <c r="LE1144">
        <f t="shared" si="810"/>
        <v>1.2224949521253741</v>
      </c>
      <c r="LF1144">
        <f t="shared" si="811"/>
        <v>2668.065655705921</v>
      </c>
      <c r="LP1144">
        <f t="shared" si="796"/>
        <v>0</v>
      </c>
      <c r="LY1144">
        <f t="shared" si="797"/>
        <v>0</v>
      </c>
      <c r="MH1144">
        <f t="shared" si="798"/>
        <v>0</v>
      </c>
      <c r="MQ1144">
        <f t="shared" si="799"/>
        <v>0</v>
      </c>
      <c r="MZ1144">
        <f t="shared" si="800"/>
        <v>0</v>
      </c>
      <c r="NI1144">
        <f t="shared" si="801"/>
        <v>0</v>
      </c>
      <c r="NR1144">
        <f t="shared" si="802"/>
        <v>0</v>
      </c>
      <c r="OA1144">
        <f t="shared" si="803"/>
        <v>0</v>
      </c>
      <c r="OJ1144">
        <f t="shared" si="804"/>
        <v>0</v>
      </c>
      <c r="OS1144">
        <f t="shared" si="805"/>
        <v>0</v>
      </c>
      <c r="PB1144">
        <f t="shared" si="806"/>
        <v>0</v>
      </c>
      <c r="PK1144">
        <f t="shared" si="807"/>
        <v>0</v>
      </c>
      <c r="QC1144">
        <f t="shared" si="808"/>
        <v>0</v>
      </c>
      <c r="QL1144">
        <f t="shared" si="809"/>
        <v>0</v>
      </c>
    </row>
    <row r="1145" spans="315:454" x14ac:dyDescent="0.25">
      <c r="LC1145">
        <v>1143</v>
      </c>
      <c r="LD1145">
        <v>2814</v>
      </c>
      <c r="LE1145">
        <f t="shared" si="810"/>
        <v>1.2235654380729444</v>
      </c>
      <c r="LF1145">
        <f t="shared" si="811"/>
        <v>2680.9024718419519</v>
      </c>
      <c r="LP1145">
        <f t="shared" si="796"/>
        <v>0</v>
      </c>
      <c r="LY1145">
        <f t="shared" si="797"/>
        <v>0</v>
      </c>
      <c r="MH1145">
        <f t="shared" si="798"/>
        <v>0</v>
      </c>
      <c r="MQ1145">
        <f t="shared" si="799"/>
        <v>0</v>
      </c>
      <c r="MZ1145">
        <f t="shared" si="800"/>
        <v>0</v>
      </c>
      <c r="NI1145">
        <f t="shared" si="801"/>
        <v>0</v>
      </c>
      <c r="NR1145">
        <f t="shared" si="802"/>
        <v>0</v>
      </c>
      <c r="OA1145">
        <f t="shared" si="803"/>
        <v>0</v>
      </c>
      <c r="OJ1145">
        <f t="shared" si="804"/>
        <v>0</v>
      </c>
      <c r="OS1145">
        <f t="shared" si="805"/>
        <v>0</v>
      </c>
      <c r="PB1145">
        <f t="shared" si="806"/>
        <v>0</v>
      </c>
      <c r="PK1145">
        <f t="shared" si="807"/>
        <v>0</v>
      </c>
      <c r="QC1145">
        <f t="shared" si="808"/>
        <v>0</v>
      </c>
      <c r="QL1145">
        <f t="shared" si="809"/>
        <v>0</v>
      </c>
    </row>
    <row r="1146" spans="315:454" x14ac:dyDescent="0.25">
      <c r="LC1146">
        <v>1144</v>
      </c>
      <c r="LD1146">
        <v>2764</v>
      </c>
      <c r="LE1146">
        <f t="shared" si="810"/>
        <v>1.2246359240205149</v>
      </c>
      <c r="LF1146">
        <f t="shared" si="811"/>
        <v>2693.7392879779823</v>
      </c>
      <c r="LP1146">
        <f t="shared" si="796"/>
        <v>0</v>
      </c>
      <c r="LY1146">
        <f t="shared" si="797"/>
        <v>0</v>
      </c>
      <c r="MH1146">
        <f t="shared" si="798"/>
        <v>0</v>
      </c>
      <c r="MQ1146">
        <f t="shared" si="799"/>
        <v>0</v>
      </c>
      <c r="MZ1146">
        <f t="shared" si="800"/>
        <v>0</v>
      </c>
      <c r="NI1146">
        <f t="shared" si="801"/>
        <v>0</v>
      </c>
      <c r="NR1146">
        <f t="shared" si="802"/>
        <v>0</v>
      </c>
      <c r="OA1146">
        <f t="shared" si="803"/>
        <v>0</v>
      </c>
      <c r="OJ1146">
        <f t="shared" si="804"/>
        <v>0</v>
      </c>
      <c r="OS1146">
        <f t="shared" si="805"/>
        <v>0</v>
      </c>
      <c r="PB1146">
        <f t="shared" si="806"/>
        <v>0</v>
      </c>
      <c r="PK1146">
        <f t="shared" si="807"/>
        <v>0</v>
      </c>
      <c r="QC1146">
        <f t="shared" si="808"/>
        <v>0</v>
      </c>
      <c r="QL1146">
        <f t="shared" si="809"/>
        <v>0</v>
      </c>
    </row>
    <row r="1147" spans="315:454" x14ac:dyDescent="0.25">
      <c r="LC1147">
        <v>1145</v>
      </c>
      <c r="LD1147">
        <v>2764</v>
      </c>
      <c r="LE1147">
        <f t="shared" si="810"/>
        <v>1.2257064099680852</v>
      </c>
      <c r="LF1147">
        <f t="shared" si="811"/>
        <v>2706.5761041140127</v>
      </c>
      <c r="LP1147">
        <f t="shared" si="796"/>
        <v>0</v>
      </c>
      <c r="LY1147">
        <f t="shared" si="797"/>
        <v>0</v>
      </c>
      <c r="MH1147">
        <f t="shared" si="798"/>
        <v>0</v>
      </c>
      <c r="MQ1147">
        <f t="shared" si="799"/>
        <v>0</v>
      </c>
      <c r="MZ1147">
        <f t="shared" si="800"/>
        <v>0</v>
      </c>
      <c r="NI1147">
        <f t="shared" si="801"/>
        <v>0</v>
      </c>
      <c r="NR1147">
        <f t="shared" si="802"/>
        <v>0</v>
      </c>
      <c r="OA1147">
        <f t="shared" si="803"/>
        <v>0</v>
      </c>
      <c r="OJ1147">
        <f t="shared" si="804"/>
        <v>0</v>
      </c>
      <c r="OS1147">
        <f t="shared" si="805"/>
        <v>0</v>
      </c>
      <c r="PB1147">
        <f t="shared" si="806"/>
        <v>0</v>
      </c>
      <c r="PK1147">
        <f t="shared" si="807"/>
        <v>0</v>
      </c>
      <c r="QC1147">
        <f t="shared" si="808"/>
        <v>0</v>
      </c>
      <c r="QL1147">
        <f t="shared" si="809"/>
        <v>0</v>
      </c>
    </row>
    <row r="1148" spans="315:454" x14ac:dyDescent="0.25">
      <c r="LC1148">
        <v>1146</v>
      </c>
      <c r="LD1148">
        <v>2804</v>
      </c>
      <c r="LE1148">
        <f t="shared" si="810"/>
        <v>1.2267768959156555</v>
      </c>
      <c r="LF1148">
        <f t="shared" si="811"/>
        <v>2719.4129202500435</v>
      </c>
      <c r="LP1148">
        <f t="shared" si="796"/>
        <v>0</v>
      </c>
      <c r="LY1148">
        <f t="shared" si="797"/>
        <v>0</v>
      </c>
      <c r="MH1148">
        <f t="shared" si="798"/>
        <v>0</v>
      </c>
      <c r="MQ1148">
        <f t="shared" si="799"/>
        <v>0</v>
      </c>
      <c r="MZ1148">
        <f t="shared" si="800"/>
        <v>0</v>
      </c>
      <c r="NI1148">
        <f t="shared" si="801"/>
        <v>0</v>
      </c>
      <c r="NR1148">
        <f t="shared" si="802"/>
        <v>0</v>
      </c>
      <c r="OA1148">
        <f t="shared" si="803"/>
        <v>0</v>
      </c>
      <c r="OJ1148">
        <f t="shared" si="804"/>
        <v>0</v>
      </c>
      <c r="OS1148">
        <f t="shared" si="805"/>
        <v>0</v>
      </c>
      <c r="PB1148">
        <f t="shared" si="806"/>
        <v>0</v>
      </c>
      <c r="PK1148">
        <f t="shared" si="807"/>
        <v>0</v>
      </c>
      <c r="QC1148">
        <f t="shared" si="808"/>
        <v>0</v>
      </c>
      <c r="QL1148">
        <f t="shared" si="809"/>
        <v>0</v>
      </c>
    </row>
    <row r="1149" spans="315:454" x14ac:dyDescent="0.25">
      <c r="LC1149">
        <v>1147</v>
      </c>
      <c r="LD1149">
        <v>2764</v>
      </c>
      <c r="LE1149">
        <f t="shared" si="810"/>
        <v>1.2278473818632261</v>
      </c>
      <c r="LF1149">
        <f t="shared" si="811"/>
        <v>2732.2497363860739</v>
      </c>
      <c r="LP1149">
        <f t="shared" si="796"/>
        <v>0</v>
      </c>
      <c r="LY1149">
        <f t="shared" si="797"/>
        <v>0</v>
      </c>
      <c r="MH1149">
        <f t="shared" si="798"/>
        <v>0</v>
      </c>
      <c r="MQ1149">
        <f t="shared" si="799"/>
        <v>0</v>
      </c>
      <c r="MZ1149">
        <f t="shared" si="800"/>
        <v>0</v>
      </c>
      <c r="NI1149">
        <f t="shared" si="801"/>
        <v>0</v>
      </c>
      <c r="NR1149">
        <f t="shared" si="802"/>
        <v>0</v>
      </c>
      <c r="OA1149">
        <f t="shared" si="803"/>
        <v>0</v>
      </c>
      <c r="OJ1149">
        <f t="shared" si="804"/>
        <v>0</v>
      </c>
      <c r="OS1149">
        <f t="shared" si="805"/>
        <v>0</v>
      </c>
      <c r="PB1149">
        <f t="shared" si="806"/>
        <v>0</v>
      </c>
      <c r="PK1149">
        <f t="shared" si="807"/>
        <v>0</v>
      </c>
      <c r="QC1149">
        <f t="shared" si="808"/>
        <v>0</v>
      </c>
      <c r="QL1149">
        <f t="shared" si="809"/>
        <v>0</v>
      </c>
    </row>
    <row r="1150" spans="315:454" x14ac:dyDescent="0.25">
      <c r="LC1150">
        <v>1148</v>
      </c>
      <c r="LD1150">
        <v>2764</v>
      </c>
      <c r="LE1150">
        <f t="shared" si="810"/>
        <v>1.2289178678107964</v>
      </c>
      <c r="LF1150">
        <f t="shared" si="811"/>
        <v>2745.0865525221043</v>
      </c>
      <c r="LP1150">
        <f t="shared" si="796"/>
        <v>0</v>
      </c>
      <c r="LY1150">
        <f t="shared" si="797"/>
        <v>0</v>
      </c>
      <c r="MH1150">
        <f t="shared" si="798"/>
        <v>0</v>
      </c>
      <c r="MQ1150">
        <f t="shared" si="799"/>
        <v>0</v>
      </c>
      <c r="MZ1150">
        <f t="shared" si="800"/>
        <v>0</v>
      </c>
      <c r="NI1150">
        <f t="shared" si="801"/>
        <v>0</v>
      </c>
      <c r="NR1150">
        <f t="shared" si="802"/>
        <v>0</v>
      </c>
      <c r="OA1150">
        <f t="shared" si="803"/>
        <v>0</v>
      </c>
      <c r="OJ1150">
        <f t="shared" si="804"/>
        <v>0</v>
      </c>
      <c r="OS1150">
        <f t="shared" si="805"/>
        <v>0</v>
      </c>
      <c r="PB1150">
        <f t="shared" si="806"/>
        <v>0</v>
      </c>
      <c r="PK1150">
        <f t="shared" si="807"/>
        <v>0</v>
      </c>
      <c r="QC1150">
        <f t="shared" si="808"/>
        <v>0</v>
      </c>
      <c r="QL1150">
        <f t="shared" si="809"/>
        <v>0</v>
      </c>
    </row>
    <row r="1151" spans="315:454" x14ac:dyDescent="0.25">
      <c r="LC1151">
        <v>1149</v>
      </c>
      <c r="LD1151">
        <v>3104</v>
      </c>
      <c r="LE1151">
        <f t="shared" si="810"/>
        <v>1.2299883537583667</v>
      </c>
      <c r="LF1151">
        <f t="shared" si="811"/>
        <v>2757.9233686581347</v>
      </c>
      <c r="LP1151">
        <f t="shared" si="796"/>
        <v>0</v>
      </c>
      <c r="LY1151">
        <f t="shared" si="797"/>
        <v>0</v>
      </c>
      <c r="MH1151">
        <f t="shared" si="798"/>
        <v>0</v>
      </c>
      <c r="MQ1151">
        <f t="shared" si="799"/>
        <v>0</v>
      </c>
      <c r="MZ1151">
        <f t="shared" si="800"/>
        <v>0</v>
      </c>
      <c r="NI1151">
        <f t="shared" si="801"/>
        <v>0</v>
      </c>
      <c r="NR1151">
        <f t="shared" si="802"/>
        <v>0</v>
      </c>
      <c r="OA1151">
        <f t="shared" si="803"/>
        <v>0</v>
      </c>
      <c r="OJ1151">
        <f t="shared" si="804"/>
        <v>0</v>
      </c>
      <c r="OS1151">
        <f t="shared" si="805"/>
        <v>0</v>
      </c>
      <c r="PB1151">
        <f t="shared" si="806"/>
        <v>0</v>
      </c>
      <c r="PK1151">
        <f t="shared" si="807"/>
        <v>0</v>
      </c>
      <c r="QC1151">
        <f t="shared" si="808"/>
        <v>0</v>
      </c>
      <c r="QL1151">
        <f t="shared" si="809"/>
        <v>0</v>
      </c>
    </row>
    <row r="1152" spans="315:454" x14ac:dyDescent="0.25">
      <c r="LC1152">
        <v>1150</v>
      </c>
      <c r="LD1152">
        <v>3034</v>
      </c>
      <c r="LE1152">
        <f t="shared" si="810"/>
        <v>1.2310588397059372</v>
      </c>
      <c r="LF1152">
        <f t="shared" si="811"/>
        <v>2770.7601847941655</v>
      </c>
      <c r="LP1152">
        <f t="shared" si="796"/>
        <v>0</v>
      </c>
      <c r="LY1152">
        <f t="shared" si="797"/>
        <v>0</v>
      </c>
      <c r="MH1152">
        <f t="shared" si="798"/>
        <v>0</v>
      </c>
      <c r="MQ1152">
        <f t="shared" si="799"/>
        <v>0</v>
      </c>
      <c r="MZ1152">
        <f t="shared" si="800"/>
        <v>0</v>
      </c>
      <c r="NI1152">
        <f t="shared" si="801"/>
        <v>0</v>
      </c>
      <c r="NR1152">
        <f t="shared" si="802"/>
        <v>0</v>
      </c>
      <c r="OA1152">
        <f t="shared" si="803"/>
        <v>0</v>
      </c>
      <c r="OJ1152">
        <f t="shared" si="804"/>
        <v>0</v>
      </c>
      <c r="OS1152">
        <f t="shared" si="805"/>
        <v>0</v>
      </c>
      <c r="PB1152">
        <f t="shared" si="806"/>
        <v>0</v>
      </c>
      <c r="PK1152">
        <f t="shared" si="807"/>
        <v>0</v>
      </c>
      <c r="QC1152">
        <f t="shared" si="808"/>
        <v>0</v>
      </c>
      <c r="QL1152">
        <f t="shared" si="809"/>
        <v>0</v>
      </c>
    </row>
    <row r="1153" spans="315:454" x14ac:dyDescent="0.25">
      <c r="LC1153">
        <v>1151</v>
      </c>
      <c r="LD1153">
        <v>3004</v>
      </c>
      <c r="LE1153">
        <f t="shared" si="810"/>
        <v>1.2321293256535075</v>
      </c>
      <c r="LF1153">
        <f t="shared" si="811"/>
        <v>2783.5970009301959</v>
      </c>
      <c r="LP1153">
        <f t="shared" si="796"/>
        <v>0</v>
      </c>
      <c r="LY1153">
        <f t="shared" si="797"/>
        <v>0</v>
      </c>
      <c r="MH1153">
        <f t="shared" si="798"/>
        <v>0</v>
      </c>
      <c r="MQ1153">
        <f t="shared" si="799"/>
        <v>0</v>
      </c>
      <c r="MZ1153">
        <f t="shared" si="800"/>
        <v>0</v>
      </c>
      <c r="NI1153">
        <f t="shared" si="801"/>
        <v>0</v>
      </c>
      <c r="NR1153">
        <f t="shared" si="802"/>
        <v>0</v>
      </c>
      <c r="OA1153">
        <f t="shared" si="803"/>
        <v>0</v>
      </c>
      <c r="OJ1153">
        <f t="shared" si="804"/>
        <v>0</v>
      </c>
      <c r="OS1153">
        <f t="shared" si="805"/>
        <v>0</v>
      </c>
      <c r="PB1153">
        <f t="shared" si="806"/>
        <v>0</v>
      </c>
      <c r="PK1153">
        <f t="shared" si="807"/>
        <v>0</v>
      </c>
      <c r="QC1153">
        <f t="shared" si="808"/>
        <v>0</v>
      </c>
      <c r="QL1153">
        <f t="shared" si="809"/>
        <v>0</v>
      </c>
    </row>
    <row r="1154" spans="315:454" x14ac:dyDescent="0.25">
      <c r="LC1154">
        <v>1152</v>
      </c>
      <c r="LD1154">
        <v>2984</v>
      </c>
      <c r="LE1154">
        <f t="shared" si="810"/>
        <v>1.2331998116010778</v>
      </c>
      <c r="LF1154">
        <f t="shared" si="811"/>
        <v>2796.4338170662263</v>
      </c>
      <c r="LP1154">
        <f t="shared" ref="LP1154:LP1217" si="812">(LO1154-LM1154)^2</f>
        <v>0</v>
      </c>
      <c r="LY1154">
        <f t="shared" ref="LY1154:LY1217" si="813">(LX1154-LV1154)^2</f>
        <v>0</v>
      </c>
      <c r="MH1154">
        <f t="shared" ref="MH1154:MH1217" si="814">(MG1154-ME1154)^2</f>
        <v>0</v>
      </c>
      <c r="MQ1154">
        <f t="shared" ref="MQ1154:MQ1217" si="815">(MP1154-MN1154)^2</f>
        <v>0</v>
      </c>
      <c r="MZ1154">
        <f t="shared" ref="MZ1154:MZ1217" si="816">(MY1154-MW1154)^2</f>
        <v>0</v>
      </c>
      <c r="NI1154">
        <f t="shared" ref="NI1154:NI1217" si="817">(NH1154-NF1154)^2</f>
        <v>0</v>
      </c>
      <c r="NR1154">
        <f t="shared" ref="NR1154:NR1217" si="818">(NQ1154-NO1154)^2</f>
        <v>0</v>
      </c>
      <c r="OA1154">
        <f t="shared" ref="OA1154:OA1217" si="819">(NZ1154-NX1154)^2</f>
        <v>0</v>
      </c>
      <c r="OJ1154">
        <f t="shared" ref="OJ1154:OJ1217" si="820">(OI1154-OG1154)^2</f>
        <v>0</v>
      </c>
      <c r="OS1154">
        <f t="shared" ref="OS1154:OS1217" si="821">(OR1154-OP1154)^2</f>
        <v>0</v>
      </c>
      <c r="PB1154">
        <f t="shared" ref="PB1154:PB1217" si="822">(PA1154-OY1154)^2</f>
        <v>0</v>
      </c>
      <c r="PK1154">
        <f t="shared" ref="PK1154:PK1217" si="823">(PJ1154-PH1154)^2</f>
        <v>0</v>
      </c>
      <c r="QC1154">
        <f t="shared" ref="QC1154:QC1217" si="824">(QB1154-PZ1154)^2</f>
        <v>0</v>
      </c>
      <c r="QL1154">
        <f t="shared" ref="QL1154:QL1217" si="825">(QK1154-QI1154)^2</f>
        <v>0</v>
      </c>
    </row>
    <row r="1155" spans="315:454" x14ac:dyDescent="0.25">
      <c r="LC1155">
        <v>1153</v>
      </c>
      <c r="LD1155">
        <v>2954</v>
      </c>
      <c r="LE1155">
        <f t="shared" ref="LE1155:LE1218" si="826">LC1155/LH$2</f>
        <v>1.2342702975486484</v>
      </c>
      <c r="LF1155">
        <f t="shared" ref="LF1155:LF1218" si="827">IF(LC1155&lt;LH$2,0,(LH$6*LH$2^LI$6)*(LC1155-LH$2))</f>
        <v>2809.2706332022572</v>
      </c>
      <c r="LP1155">
        <f t="shared" si="812"/>
        <v>0</v>
      </c>
      <c r="LY1155">
        <f t="shared" si="813"/>
        <v>0</v>
      </c>
      <c r="MH1155">
        <f t="shared" si="814"/>
        <v>0</v>
      </c>
      <c r="MQ1155">
        <f t="shared" si="815"/>
        <v>0</v>
      </c>
      <c r="MZ1155">
        <f t="shared" si="816"/>
        <v>0</v>
      </c>
      <c r="NI1155">
        <f t="shared" si="817"/>
        <v>0</v>
      </c>
      <c r="NR1155">
        <f t="shared" si="818"/>
        <v>0</v>
      </c>
      <c r="OA1155">
        <f t="shared" si="819"/>
        <v>0</v>
      </c>
      <c r="OJ1155">
        <f t="shared" si="820"/>
        <v>0</v>
      </c>
      <c r="OS1155">
        <f t="shared" si="821"/>
        <v>0</v>
      </c>
      <c r="PB1155">
        <f t="shared" si="822"/>
        <v>0</v>
      </c>
      <c r="PK1155">
        <f t="shared" si="823"/>
        <v>0</v>
      </c>
      <c r="QC1155">
        <f t="shared" si="824"/>
        <v>0</v>
      </c>
      <c r="QL1155">
        <f t="shared" si="825"/>
        <v>0</v>
      </c>
    </row>
    <row r="1156" spans="315:454" x14ac:dyDescent="0.25">
      <c r="LC1156">
        <v>1154</v>
      </c>
      <c r="LD1156">
        <v>2864</v>
      </c>
      <c r="LE1156">
        <f t="shared" si="826"/>
        <v>1.2353407834962187</v>
      </c>
      <c r="LF1156">
        <f t="shared" si="827"/>
        <v>2822.1074493382876</v>
      </c>
      <c r="LP1156">
        <f t="shared" si="812"/>
        <v>0</v>
      </c>
      <c r="LY1156">
        <f t="shared" si="813"/>
        <v>0</v>
      </c>
      <c r="MH1156">
        <f t="shared" si="814"/>
        <v>0</v>
      </c>
      <c r="MQ1156">
        <f t="shared" si="815"/>
        <v>0</v>
      </c>
      <c r="MZ1156">
        <f t="shared" si="816"/>
        <v>0</v>
      </c>
      <c r="NI1156">
        <f t="shared" si="817"/>
        <v>0</v>
      </c>
      <c r="NR1156">
        <f t="shared" si="818"/>
        <v>0</v>
      </c>
      <c r="OA1156">
        <f t="shared" si="819"/>
        <v>0</v>
      </c>
      <c r="OJ1156">
        <f t="shared" si="820"/>
        <v>0</v>
      </c>
      <c r="OS1156">
        <f t="shared" si="821"/>
        <v>0</v>
      </c>
      <c r="PB1156">
        <f t="shared" si="822"/>
        <v>0</v>
      </c>
      <c r="PK1156">
        <f t="shared" si="823"/>
        <v>0</v>
      </c>
      <c r="QC1156">
        <f t="shared" si="824"/>
        <v>0</v>
      </c>
      <c r="QL1156">
        <f t="shared" si="825"/>
        <v>0</v>
      </c>
    </row>
    <row r="1157" spans="315:454" x14ac:dyDescent="0.25">
      <c r="LC1157">
        <v>1155</v>
      </c>
      <c r="LD1157">
        <v>2834</v>
      </c>
      <c r="LE1157">
        <f t="shared" si="826"/>
        <v>1.236411269443789</v>
      </c>
      <c r="LF1157">
        <f t="shared" si="827"/>
        <v>2834.9442654743179</v>
      </c>
      <c r="LP1157">
        <f t="shared" si="812"/>
        <v>0</v>
      </c>
      <c r="LY1157">
        <f t="shared" si="813"/>
        <v>0</v>
      </c>
      <c r="MH1157">
        <f t="shared" si="814"/>
        <v>0</v>
      </c>
      <c r="MQ1157">
        <f t="shared" si="815"/>
        <v>0</v>
      </c>
      <c r="MZ1157">
        <f t="shared" si="816"/>
        <v>0</v>
      </c>
      <c r="NI1157">
        <f t="shared" si="817"/>
        <v>0</v>
      </c>
      <c r="NR1157">
        <f t="shared" si="818"/>
        <v>0</v>
      </c>
      <c r="OA1157">
        <f t="shared" si="819"/>
        <v>0</v>
      </c>
      <c r="OJ1157">
        <f t="shared" si="820"/>
        <v>0</v>
      </c>
      <c r="OS1157">
        <f t="shared" si="821"/>
        <v>0</v>
      </c>
      <c r="PB1157">
        <f t="shared" si="822"/>
        <v>0</v>
      </c>
      <c r="PK1157">
        <f t="shared" si="823"/>
        <v>0</v>
      </c>
      <c r="QC1157">
        <f t="shared" si="824"/>
        <v>0</v>
      </c>
      <c r="QL1157">
        <f t="shared" si="825"/>
        <v>0</v>
      </c>
    </row>
    <row r="1158" spans="315:454" x14ac:dyDescent="0.25">
      <c r="LC1158">
        <v>1156</v>
      </c>
      <c r="LD1158">
        <v>2814</v>
      </c>
      <c r="LE1158">
        <f t="shared" si="826"/>
        <v>1.2374817553913593</v>
      </c>
      <c r="LF1158">
        <f t="shared" si="827"/>
        <v>2847.7810816103483</v>
      </c>
      <c r="LP1158">
        <f t="shared" si="812"/>
        <v>0</v>
      </c>
      <c r="LY1158">
        <f t="shared" si="813"/>
        <v>0</v>
      </c>
      <c r="MH1158">
        <f t="shared" si="814"/>
        <v>0</v>
      </c>
      <c r="MQ1158">
        <f t="shared" si="815"/>
        <v>0</v>
      </c>
      <c r="MZ1158">
        <f t="shared" si="816"/>
        <v>0</v>
      </c>
      <c r="NI1158">
        <f t="shared" si="817"/>
        <v>0</v>
      </c>
      <c r="NR1158">
        <f t="shared" si="818"/>
        <v>0</v>
      </c>
      <c r="OA1158">
        <f t="shared" si="819"/>
        <v>0</v>
      </c>
      <c r="OJ1158">
        <f t="shared" si="820"/>
        <v>0</v>
      </c>
      <c r="OS1158">
        <f t="shared" si="821"/>
        <v>0</v>
      </c>
      <c r="PB1158">
        <f t="shared" si="822"/>
        <v>0</v>
      </c>
      <c r="PK1158">
        <f t="shared" si="823"/>
        <v>0</v>
      </c>
      <c r="QC1158">
        <f t="shared" si="824"/>
        <v>0</v>
      </c>
      <c r="QL1158">
        <f t="shared" si="825"/>
        <v>0</v>
      </c>
    </row>
    <row r="1159" spans="315:454" x14ac:dyDescent="0.25">
      <c r="LC1159">
        <v>1157</v>
      </c>
      <c r="LD1159">
        <v>2754</v>
      </c>
      <c r="LE1159">
        <f t="shared" si="826"/>
        <v>1.2385522413389298</v>
      </c>
      <c r="LF1159">
        <f t="shared" si="827"/>
        <v>2860.6178977463792</v>
      </c>
      <c r="LP1159">
        <f t="shared" si="812"/>
        <v>0</v>
      </c>
      <c r="LY1159">
        <f t="shared" si="813"/>
        <v>0</v>
      </c>
      <c r="MH1159">
        <f t="shared" si="814"/>
        <v>0</v>
      </c>
      <c r="MQ1159">
        <f t="shared" si="815"/>
        <v>0</v>
      </c>
      <c r="MZ1159">
        <f t="shared" si="816"/>
        <v>0</v>
      </c>
      <c r="NI1159">
        <f t="shared" si="817"/>
        <v>0</v>
      </c>
      <c r="NR1159">
        <f t="shared" si="818"/>
        <v>0</v>
      </c>
      <c r="OA1159">
        <f t="shared" si="819"/>
        <v>0</v>
      </c>
      <c r="OJ1159">
        <f t="shared" si="820"/>
        <v>0</v>
      </c>
      <c r="OS1159">
        <f t="shared" si="821"/>
        <v>0</v>
      </c>
      <c r="PB1159">
        <f t="shared" si="822"/>
        <v>0</v>
      </c>
      <c r="PK1159">
        <f t="shared" si="823"/>
        <v>0</v>
      </c>
      <c r="QC1159">
        <f t="shared" si="824"/>
        <v>0</v>
      </c>
      <c r="QL1159">
        <f t="shared" si="825"/>
        <v>0</v>
      </c>
    </row>
    <row r="1160" spans="315:454" x14ac:dyDescent="0.25">
      <c r="LC1160">
        <v>1158</v>
      </c>
      <c r="LD1160">
        <v>2804</v>
      </c>
      <c r="LE1160">
        <f t="shared" si="826"/>
        <v>1.2396227272865001</v>
      </c>
      <c r="LF1160">
        <f t="shared" si="827"/>
        <v>2873.4547138824096</v>
      </c>
      <c r="LP1160">
        <f t="shared" si="812"/>
        <v>0</v>
      </c>
      <c r="LY1160">
        <f t="shared" si="813"/>
        <v>0</v>
      </c>
      <c r="MH1160">
        <f t="shared" si="814"/>
        <v>0</v>
      </c>
      <c r="MQ1160">
        <f t="shared" si="815"/>
        <v>0</v>
      </c>
      <c r="MZ1160">
        <f t="shared" si="816"/>
        <v>0</v>
      </c>
      <c r="NI1160">
        <f t="shared" si="817"/>
        <v>0</v>
      </c>
      <c r="NR1160">
        <f t="shared" si="818"/>
        <v>0</v>
      </c>
      <c r="OA1160">
        <f t="shared" si="819"/>
        <v>0</v>
      </c>
      <c r="OJ1160">
        <f t="shared" si="820"/>
        <v>0</v>
      </c>
      <c r="OS1160">
        <f t="shared" si="821"/>
        <v>0</v>
      </c>
      <c r="PB1160">
        <f t="shared" si="822"/>
        <v>0</v>
      </c>
      <c r="PK1160">
        <f t="shared" si="823"/>
        <v>0</v>
      </c>
      <c r="QC1160">
        <f t="shared" si="824"/>
        <v>0</v>
      </c>
      <c r="QL1160">
        <f t="shared" si="825"/>
        <v>0</v>
      </c>
    </row>
    <row r="1161" spans="315:454" x14ac:dyDescent="0.25">
      <c r="LC1161">
        <v>1159</v>
      </c>
      <c r="LD1161">
        <v>2954</v>
      </c>
      <c r="LE1161">
        <f t="shared" si="826"/>
        <v>1.2406932132340704</v>
      </c>
      <c r="LF1161">
        <f t="shared" si="827"/>
        <v>2886.29153001844</v>
      </c>
      <c r="LP1161">
        <f t="shared" si="812"/>
        <v>0</v>
      </c>
      <c r="LY1161">
        <f t="shared" si="813"/>
        <v>0</v>
      </c>
      <c r="MH1161">
        <f t="shared" si="814"/>
        <v>0</v>
      </c>
      <c r="MQ1161">
        <f t="shared" si="815"/>
        <v>0</v>
      </c>
      <c r="MZ1161">
        <f t="shared" si="816"/>
        <v>0</v>
      </c>
      <c r="NI1161">
        <f t="shared" si="817"/>
        <v>0</v>
      </c>
      <c r="NR1161">
        <f t="shared" si="818"/>
        <v>0</v>
      </c>
      <c r="OA1161">
        <f t="shared" si="819"/>
        <v>0</v>
      </c>
      <c r="OJ1161">
        <f t="shared" si="820"/>
        <v>0</v>
      </c>
      <c r="OS1161">
        <f t="shared" si="821"/>
        <v>0</v>
      </c>
      <c r="PB1161">
        <f t="shared" si="822"/>
        <v>0</v>
      </c>
      <c r="PK1161">
        <f t="shared" si="823"/>
        <v>0</v>
      </c>
      <c r="QC1161">
        <f t="shared" si="824"/>
        <v>0</v>
      </c>
      <c r="QL1161">
        <f t="shared" si="825"/>
        <v>0</v>
      </c>
    </row>
    <row r="1162" spans="315:454" x14ac:dyDescent="0.25">
      <c r="LC1162">
        <v>1160</v>
      </c>
      <c r="LD1162">
        <v>2964</v>
      </c>
      <c r="LE1162">
        <f t="shared" si="826"/>
        <v>1.241763699181641</v>
      </c>
      <c r="LF1162">
        <f t="shared" si="827"/>
        <v>2899.1283461544708</v>
      </c>
      <c r="LP1162">
        <f t="shared" si="812"/>
        <v>0</v>
      </c>
      <c r="LY1162">
        <f t="shared" si="813"/>
        <v>0</v>
      </c>
      <c r="MH1162">
        <f t="shared" si="814"/>
        <v>0</v>
      </c>
      <c r="MQ1162">
        <f t="shared" si="815"/>
        <v>0</v>
      </c>
      <c r="MZ1162">
        <f t="shared" si="816"/>
        <v>0</v>
      </c>
      <c r="NI1162">
        <f t="shared" si="817"/>
        <v>0</v>
      </c>
      <c r="NR1162">
        <f t="shared" si="818"/>
        <v>0</v>
      </c>
      <c r="OA1162">
        <f t="shared" si="819"/>
        <v>0</v>
      </c>
      <c r="OJ1162">
        <f t="shared" si="820"/>
        <v>0</v>
      </c>
      <c r="OS1162">
        <f t="shared" si="821"/>
        <v>0</v>
      </c>
      <c r="PB1162">
        <f t="shared" si="822"/>
        <v>0</v>
      </c>
      <c r="PK1162">
        <f t="shared" si="823"/>
        <v>0</v>
      </c>
      <c r="QC1162">
        <f t="shared" si="824"/>
        <v>0</v>
      </c>
      <c r="QL1162">
        <f t="shared" si="825"/>
        <v>0</v>
      </c>
    </row>
    <row r="1163" spans="315:454" x14ac:dyDescent="0.25">
      <c r="LC1163">
        <v>1161</v>
      </c>
      <c r="LD1163">
        <v>3004</v>
      </c>
      <c r="LE1163">
        <f t="shared" si="826"/>
        <v>1.2428341851292113</v>
      </c>
      <c r="LF1163">
        <f t="shared" si="827"/>
        <v>2911.9651622905012</v>
      </c>
      <c r="LP1163">
        <f t="shared" si="812"/>
        <v>0</v>
      </c>
      <c r="LY1163">
        <f t="shared" si="813"/>
        <v>0</v>
      </c>
      <c r="MH1163">
        <f t="shared" si="814"/>
        <v>0</v>
      </c>
      <c r="MQ1163">
        <f t="shared" si="815"/>
        <v>0</v>
      </c>
      <c r="MZ1163">
        <f t="shared" si="816"/>
        <v>0</v>
      </c>
      <c r="NI1163">
        <f t="shared" si="817"/>
        <v>0</v>
      </c>
      <c r="NR1163">
        <f t="shared" si="818"/>
        <v>0</v>
      </c>
      <c r="OA1163">
        <f t="shared" si="819"/>
        <v>0</v>
      </c>
      <c r="OJ1163">
        <f t="shared" si="820"/>
        <v>0</v>
      </c>
      <c r="OS1163">
        <f t="shared" si="821"/>
        <v>0</v>
      </c>
      <c r="PB1163">
        <f t="shared" si="822"/>
        <v>0</v>
      </c>
      <c r="PK1163">
        <f t="shared" si="823"/>
        <v>0</v>
      </c>
      <c r="QC1163">
        <f t="shared" si="824"/>
        <v>0</v>
      </c>
      <c r="QL1163">
        <f t="shared" si="825"/>
        <v>0</v>
      </c>
    </row>
    <row r="1164" spans="315:454" x14ac:dyDescent="0.25">
      <c r="LC1164">
        <v>1162</v>
      </c>
      <c r="LD1164">
        <v>2964</v>
      </c>
      <c r="LE1164">
        <f t="shared" si="826"/>
        <v>1.2439046710767816</v>
      </c>
      <c r="LF1164">
        <f t="shared" si="827"/>
        <v>2924.8019784265316</v>
      </c>
      <c r="LP1164">
        <f t="shared" si="812"/>
        <v>0</v>
      </c>
      <c r="LY1164">
        <f t="shared" si="813"/>
        <v>0</v>
      </c>
      <c r="MH1164">
        <f t="shared" si="814"/>
        <v>0</v>
      </c>
      <c r="MQ1164">
        <f t="shared" si="815"/>
        <v>0</v>
      </c>
      <c r="MZ1164">
        <f t="shared" si="816"/>
        <v>0</v>
      </c>
      <c r="NI1164">
        <f t="shared" si="817"/>
        <v>0</v>
      </c>
      <c r="NR1164">
        <f t="shared" si="818"/>
        <v>0</v>
      </c>
      <c r="OA1164">
        <f t="shared" si="819"/>
        <v>0</v>
      </c>
      <c r="OJ1164">
        <f t="shared" si="820"/>
        <v>0</v>
      </c>
      <c r="OS1164">
        <f t="shared" si="821"/>
        <v>0</v>
      </c>
      <c r="PB1164">
        <f t="shared" si="822"/>
        <v>0</v>
      </c>
      <c r="PK1164">
        <f t="shared" si="823"/>
        <v>0</v>
      </c>
      <c r="QC1164">
        <f t="shared" si="824"/>
        <v>0</v>
      </c>
      <c r="QL1164">
        <f t="shared" si="825"/>
        <v>0</v>
      </c>
    </row>
    <row r="1165" spans="315:454" x14ac:dyDescent="0.25">
      <c r="LC1165">
        <v>1163</v>
      </c>
      <c r="LD1165">
        <v>3384</v>
      </c>
      <c r="LE1165">
        <f t="shared" si="826"/>
        <v>1.2449751570243521</v>
      </c>
      <c r="LF1165">
        <f t="shared" si="827"/>
        <v>2937.638794562562</v>
      </c>
      <c r="LP1165">
        <f t="shared" si="812"/>
        <v>0</v>
      </c>
      <c r="LY1165">
        <f t="shared" si="813"/>
        <v>0</v>
      </c>
      <c r="MH1165">
        <f t="shared" si="814"/>
        <v>0</v>
      </c>
      <c r="MQ1165">
        <f t="shared" si="815"/>
        <v>0</v>
      </c>
      <c r="MZ1165">
        <f t="shared" si="816"/>
        <v>0</v>
      </c>
      <c r="NI1165">
        <f t="shared" si="817"/>
        <v>0</v>
      </c>
      <c r="NR1165">
        <f t="shared" si="818"/>
        <v>0</v>
      </c>
      <c r="OA1165">
        <f t="shared" si="819"/>
        <v>0</v>
      </c>
      <c r="OJ1165">
        <f t="shared" si="820"/>
        <v>0</v>
      </c>
      <c r="OS1165">
        <f t="shared" si="821"/>
        <v>0</v>
      </c>
      <c r="PB1165">
        <f t="shared" si="822"/>
        <v>0</v>
      </c>
      <c r="PK1165">
        <f t="shared" si="823"/>
        <v>0</v>
      </c>
      <c r="QC1165">
        <f t="shared" si="824"/>
        <v>0</v>
      </c>
      <c r="QL1165">
        <f t="shared" si="825"/>
        <v>0</v>
      </c>
    </row>
    <row r="1166" spans="315:454" x14ac:dyDescent="0.25">
      <c r="LC1166">
        <v>1164</v>
      </c>
      <c r="LD1166">
        <v>3554</v>
      </c>
      <c r="LE1166">
        <f t="shared" si="826"/>
        <v>1.2460456429719224</v>
      </c>
      <c r="LF1166">
        <f t="shared" si="827"/>
        <v>2950.4756106985928</v>
      </c>
      <c r="LP1166">
        <f t="shared" si="812"/>
        <v>0</v>
      </c>
      <c r="LY1166">
        <f t="shared" si="813"/>
        <v>0</v>
      </c>
      <c r="MH1166">
        <f t="shared" si="814"/>
        <v>0</v>
      </c>
      <c r="MQ1166">
        <f t="shared" si="815"/>
        <v>0</v>
      </c>
      <c r="MZ1166">
        <f t="shared" si="816"/>
        <v>0</v>
      </c>
      <c r="NI1166">
        <f t="shared" si="817"/>
        <v>0</v>
      </c>
      <c r="NR1166">
        <f t="shared" si="818"/>
        <v>0</v>
      </c>
      <c r="OA1166">
        <f t="shared" si="819"/>
        <v>0</v>
      </c>
      <c r="OJ1166">
        <f t="shared" si="820"/>
        <v>0</v>
      </c>
      <c r="OS1166">
        <f t="shared" si="821"/>
        <v>0</v>
      </c>
      <c r="PB1166">
        <f t="shared" si="822"/>
        <v>0</v>
      </c>
      <c r="PK1166">
        <f t="shared" si="823"/>
        <v>0</v>
      </c>
      <c r="QC1166">
        <f t="shared" si="824"/>
        <v>0</v>
      </c>
      <c r="QL1166">
        <f t="shared" si="825"/>
        <v>0</v>
      </c>
    </row>
    <row r="1167" spans="315:454" x14ac:dyDescent="0.25">
      <c r="LC1167">
        <v>1165</v>
      </c>
      <c r="LD1167">
        <v>3354</v>
      </c>
      <c r="LE1167">
        <f t="shared" si="826"/>
        <v>1.2471161289194928</v>
      </c>
      <c r="LF1167">
        <f t="shared" si="827"/>
        <v>2963.3124268346232</v>
      </c>
      <c r="LP1167">
        <f t="shared" si="812"/>
        <v>0</v>
      </c>
      <c r="LY1167">
        <f t="shared" si="813"/>
        <v>0</v>
      </c>
      <c r="MH1167">
        <f t="shared" si="814"/>
        <v>0</v>
      </c>
      <c r="MQ1167">
        <f t="shared" si="815"/>
        <v>0</v>
      </c>
      <c r="MZ1167">
        <f t="shared" si="816"/>
        <v>0</v>
      </c>
      <c r="NI1167">
        <f t="shared" si="817"/>
        <v>0</v>
      </c>
      <c r="NR1167">
        <f t="shared" si="818"/>
        <v>0</v>
      </c>
      <c r="OA1167">
        <f t="shared" si="819"/>
        <v>0</v>
      </c>
      <c r="OJ1167">
        <f t="shared" si="820"/>
        <v>0</v>
      </c>
      <c r="OS1167">
        <f t="shared" si="821"/>
        <v>0</v>
      </c>
      <c r="PB1167">
        <f t="shared" si="822"/>
        <v>0</v>
      </c>
      <c r="PK1167">
        <f t="shared" si="823"/>
        <v>0</v>
      </c>
      <c r="QC1167">
        <f t="shared" si="824"/>
        <v>0</v>
      </c>
      <c r="QL1167">
        <f t="shared" si="825"/>
        <v>0</v>
      </c>
    </row>
    <row r="1168" spans="315:454" x14ac:dyDescent="0.25">
      <c r="LC1168">
        <v>1166</v>
      </c>
      <c r="LD1168">
        <v>3314</v>
      </c>
      <c r="LE1168">
        <f t="shared" si="826"/>
        <v>1.2481866148670633</v>
      </c>
      <c r="LF1168">
        <f t="shared" si="827"/>
        <v>2976.1492429706536</v>
      </c>
      <c r="LP1168">
        <f t="shared" si="812"/>
        <v>0</v>
      </c>
      <c r="LY1168">
        <f t="shared" si="813"/>
        <v>0</v>
      </c>
      <c r="MH1168">
        <f t="shared" si="814"/>
        <v>0</v>
      </c>
      <c r="MQ1168">
        <f t="shared" si="815"/>
        <v>0</v>
      </c>
      <c r="MZ1168">
        <f t="shared" si="816"/>
        <v>0</v>
      </c>
      <c r="NI1168">
        <f t="shared" si="817"/>
        <v>0</v>
      </c>
      <c r="NR1168">
        <f t="shared" si="818"/>
        <v>0</v>
      </c>
      <c r="OA1168">
        <f t="shared" si="819"/>
        <v>0</v>
      </c>
      <c r="OJ1168">
        <f t="shared" si="820"/>
        <v>0</v>
      </c>
      <c r="OS1168">
        <f t="shared" si="821"/>
        <v>0</v>
      </c>
      <c r="PB1168">
        <f t="shared" si="822"/>
        <v>0</v>
      </c>
      <c r="PK1168">
        <f t="shared" si="823"/>
        <v>0</v>
      </c>
      <c r="QC1168">
        <f t="shared" si="824"/>
        <v>0</v>
      </c>
      <c r="QL1168">
        <f t="shared" si="825"/>
        <v>0</v>
      </c>
    </row>
    <row r="1169" spans="315:454" x14ac:dyDescent="0.25">
      <c r="LC1169">
        <v>1167</v>
      </c>
      <c r="LD1169">
        <v>3164</v>
      </c>
      <c r="LE1169">
        <f t="shared" si="826"/>
        <v>1.2492571008146336</v>
      </c>
      <c r="LF1169">
        <f t="shared" si="827"/>
        <v>2988.9860591066845</v>
      </c>
      <c r="LP1169">
        <f t="shared" si="812"/>
        <v>0</v>
      </c>
      <c r="LY1169">
        <f t="shared" si="813"/>
        <v>0</v>
      </c>
      <c r="MH1169">
        <f t="shared" si="814"/>
        <v>0</v>
      </c>
      <c r="MQ1169">
        <f t="shared" si="815"/>
        <v>0</v>
      </c>
      <c r="MZ1169">
        <f t="shared" si="816"/>
        <v>0</v>
      </c>
      <c r="NI1169">
        <f t="shared" si="817"/>
        <v>0</v>
      </c>
      <c r="NR1169">
        <f t="shared" si="818"/>
        <v>0</v>
      </c>
      <c r="OA1169">
        <f t="shared" si="819"/>
        <v>0</v>
      </c>
      <c r="OJ1169">
        <f t="shared" si="820"/>
        <v>0</v>
      </c>
      <c r="OS1169">
        <f t="shared" si="821"/>
        <v>0</v>
      </c>
      <c r="PB1169">
        <f t="shared" si="822"/>
        <v>0</v>
      </c>
      <c r="PK1169">
        <f t="shared" si="823"/>
        <v>0</v>
      </c>
      <c r="QC1169">
        <f t="shared" si="824"/>
        <v>0</v>
      </c>
      <c r="QL1169">
        <f t="shared" si="825"/>
        <v>0</v>
      </c>
    </row>
    <row r="1170" spans="315:454" x14ac:dyDescent="0.25">
      <c r="LC1170">
        <v>1168</v>
      </c>
      <c r="LD1170">
        <v>3004</v>
      </c>
      <c r="LE1170">
        <f t="shared" si="826"/>
        <v>1.2503275867622039</v>
      </c>
      <c r="LF1170">
        <f t="shared" si="827"/>
        <v>3001.8228752427149</v>
      </c>
      <c r="LP1170">
        <f t="shared" si="812"/>
        <v>0</v>
      </c>
      <c r="LY1170">
        <f t="shared" si="813"/>
        <v>0</v>
      </c>
      <c r="MH1170">
        <f t="shared" si="814"/>
        <v>0</v>
      </c>
      <c r="MQ1170">
        <f t="shared" si="815"/>
        <v>0</v>
      </c>
      <c r="MZ1170">
        <f t="shared" si="816"/>
        <v>0</v>
      </c>
      <c r="NI1170">
        <f t="shared" si="817"/>
        <v>0</v>
      </c>
      <c r="NR1170">
        <f t="shared" si="818"/>
        <v>0</v>
      </c>
      <c r="OA1170">
        <f t="shared" si="819"/>
        <v>0</v>
      </c>
      <c r="OJ1170">
        <f t="shared" si="820"/>
        <v>0</v>
      </c>
      <c r="OS1170">
        <f t="shared" si="821"/>
        <v>0</v>
      </c>
      <c r="PB1170">
        <f t="shared" si="822"/>
        <v>0</v>
      </c>
      <c r="PK1170">
        <f t="shared" si="823"/>
        <v>0</v>
      </c>
      <c r="QC1170">
        <f t="shared" si="824"/>
        <v>0</v>
      </c>
      <c r="QL1170">
        <f t="shared" si="825"/>
        <v>0</v>
      </c>
    </row>
    <row r="1171" spans="315:454" x14ac:dyDescent="0.25">
      <c r="LC1171">
        <v>1169</v>
      </c>
      <c r="LD1171">
        <v>2914</v>
      </c>
      <c r="LE1171">
        <f t="shared" si="826"/>
        <v>1.2513980727097744</v>
      </c>
      <c r="LF1171">
        <f t="shared" si="827"/>
        <v>3014.6596913787453</v>
      </c>
      <c r="LP1171">
        <f t="shared" si="812"/>
        <v>0</v>
      </c>
      <c r="LY1171">
        <f t="shared" si="813"/>
        <v>0</v>
      </c>
      <c r="MH1171">
        <f t="shared" si="814"/>
        <v>0</v>
      </c>
      <c r="MQ1171">
        <f t="shared" si="815"/>
        <v>0</v>
      </c>
      <c r="MZ1171">
        <f t="shared" si="816"/>
        <v>0</v>
      </c>
      <c r="NI1171">
        <f t="shared" si="817"/>
        <v>0</v>
      </c>
      <c r="NR1171">
        <f t="shared" si="818"/>
        <v>0</v>
      </c>
      <c r="OA1171">
        <f t="shared" si="819"/>
        <v>0</v>
      </c>
      <c r="OJ1171">
        <f t="shared" si="820"/>
        <v>0</v>
      </c>
      <c r="OS1171">
        <f t="shared" si="821"/>
        <v>0</v>
      </c>
      <c r="PB1171">
        <f t="shared" si="822"/>
        <v>0</v>
      </c>
      <c r="PK1171">
        <f t="shared" si="823"/>
        <v>0</v>
      </c>
      <c r="QC1171">
        <f t="shared" si="824"/>
        <v>0</v>
      </c>
      <c r="QL1171">
        <f t="shared" si="825"/>
        <v>0</v>
      </c>
    </row>
    <row r="1172" spans="315:454" x14ac:dyDescent="0.25">
      <c r="LC1172">
        <v>1170</v>
      </c>
      <c r="LD1172">
        <v>2854</v>
      </c>
      <c r="LE1172">
        <f t="shared" si="826"/>
        <v>1.2524685586573447</v>
      </c>
      <c r="LF1172">
        <f t="shared" si="827"/>
        <v>3027.4965075147757</v>
      </c>
      <c r="LP1172">
        <f t="shared" si="812"/>
        <v>0</v>
      </c>
      <c r="LY1172">
        <f t="shared" si="813"/>
        <v>0</v>
      </c>
      <c r="MH1172">
        <f t="shared" si="814"/>
        <v>0</v>
      </c>
      <c r="MQ1172">
        <f t="shared" si="815"/>
        <v>0</v>
      </c>
      <c r="MZ1172">
        <f t="shared" si="816"/>
        <v>0</v>
      </c>
      <c r="NI1172">
        <f t="shared" si="817"/>
        <v>0</v>
      </c>
      <c r="NR1172">
        <f t="shared" si="818"/>
        <v>0</v>
      </c>
      <c r="OA1172">
        <f t="shared" si="819"/>
        <v>0</v>
      </c>
      <c r="OJ1172">
        <f t="shared" si="820"/>
        <v>0</v>
      </c>
      <c r="OS1172">
        <f t="shared" si="821"/>
        <v>0</v>
      </c>
      <c r="PB1172">
        <f t="shared" si="822"/>
        <v>0</v>
      </c>
      <c r="PK1172">
        <f t="shared" si="823"/>
        <v>0</v>
      </c>
      <c r="QC1172">
        <f t="shared" si="824"/>
        <v>0</v>
      </c>
      <c r="QL1172">
        <f t="shared" si="825"/>
        <v>0</v>
      </c>
    </row>
    <row r="1173" spans="315:454" x14ac:dyDescent="0.25">
      <c r="LC1173">
        <v>1171</v>
      </c>
      <c r="LD1173">
        <v>2814</v>
      </c>
      <c r="LE1173">
        <f t="shared" si="826"/>
        <v>1.2535390446049151</v>
      </c>
      <c r="LF1173">
        <f t="shared" si="827"/>
        <v>3040.3333236508065</v>
      </c>
      <c r="LP1173">
        <f t="shared" si="812"/>
        <v>0</v>
      </c>
      <c r="LY1173">
        <f t="shared" si="813"/>
        <v>0</v>
      </c>
      <c r="MH1173">
        <f t="shared" si="814"/>
        <v>0</v>
      </c>
      <c r="MQ1173">
        <f t="shared" si="815"/>
        <v>0</v>
      </c>
      <c r="MZ1173">
        <f t="shared" si="816"/>
        <v>0</v>
      </c>
      <c r="NI1173">
        <f t="shared" si="817"/>
        <v>0</v>
      </c>
      <c r="NR1173">
        <f t="shared" si="818"/>
        <v>0</v>
      </c>
      <c r="OA1173">
        <f t="shared" si="819"/>
        <v>0</v>
      </c>
      <c r="OJ1173">
        <f t="shared" si="820"/>
        <v>0</v>
      </c>
      <c r="OS1173">
        <f t="shared" si="821"/>
        <v>0</v>
      </c>
      <c r="PB1173">
        <f t="shared" si="822"/>
        <v>0</v>
      </c>
      <c r="PK1173">
        <f t="shared" si="823"/>
        <v>0</v>
      </c>
      <c r="QC1173">
        <f t="shared" si="824"/>
        <v>0</v>
      </c>
      <c r="QL1173">
        <f t="shared" si="825"/>
        <v>0</v>
      </c>
    </row>
    <row r="1174" spans="315:454" x14ac:dyDescent="0.25">
      <c r="LC1174">
        <v>1172</v>
      </c>
      <c r="LD1174">
        <v>2904</v>
      </c>
      <c r="LE1174">
        <f t="shared" si="826"/>
        <v>1.2546095305524856</v>
      </c>
      <c r="LF1174">
        <f t="shared" si="827"/>
        <v>3053.1701397868369</v>
      </c>
      <c r="LP1174">
        <f t="shared" si="812"/>
        <v>0</v>
      </c>
      <c r="LY1174">
        <f t="shared" si="813"/>
        <v>0</v>
      </c>
      <c r="MH1174">
        <f t="shared" si="814"/>
        <v>0</v>
      </c>
      <c r="MQ1174">
        <f t="shared" si="815"/>
        <v>0</v>
      </c>
      <c r="MZ1174">
        <f t="shared" si="816"/>
        <v>0</v>
      </c>
      <c r="NI1174">
        <f t="shared" si="817"/>
        <v>0</v>
      </c>
      <c r="NR1174">
        <f t="shared" si="818"/>
        <v>0</v>
      </c>
      <c r="OA1174">
        <f t="shared" si="819"/>
        <v>0</v>
      </c>
      <c r="OJ1174">
        <f t="shared" si="820"/>
        <v>0</v>
      </c>
      <c r="OS1174">
        <f t="shared" si="821"/>
        <v>0</v>
      </c>
      <c r="PB1174">
        <f t="shared" si="822"/>
        <v>0</v>
      </c>
      <c r="PK1174">
        <f t="shared" si="823"/>
        <v>0</v>
      </c>
      <c r="QC1174">
        <f t="shared" si="824"/>
        <v>0</v>
      </c>
      <c r="QL1174">
        <f t="shared" si="825"/>
        <v>0</v>
      </c>
    </row>
    <row r="1175" spans="315:454" x14ac:dyDescent="0.25">
      <c r="LC1175">
        <v>1173</v>
      </c>
      <c r="LD1175">
        <v>2834</v>
      </c>
      <c r="LE1175">
        <f t="shared" si="826"/>
        <v>1.2556800165000559</v>
      </c>
      <c r="LF1175">
        <f t="shared" si="827"/>
        <v>3066.0069559228673</v>
      </c>
      <c r="LP1175">
        <f t="shared" si="812"/>
        <v>0</v>
      </c>
      <c r="LY1175">
        <f t="shared" si="813"/>
        <v>0</v>
      </c>
      <c r="MH1175">
        <f t="shared" si="814"/>
        <v>0</v>
      </c>
      <c r="MQ1175">
        <f t="shared" si="815"/>
        <v>0</v>
      </c>
      <c r="MZ1175">
        <f t="shared" si="816"/>
        <v>0</v>
      </c>
      <c r="NI1175">
        <f t="shared" si="817"/>
        <v>0</v>
      </c>
      <c r="NR1175">
        <f t="shared" si="818"/>
        <v>0</v>
      </c>
      <c r="OA1175">
        <f t="shared" si="819"/>
        <v>0</v>
      </c>
      <c r="OJ1175">
        <f t="shared" si="820"/>
        <v>0</v>
      </c>
      <c r="OS1175">
        <f t="shared" si="821"/>
        <v>0</v>
      </c>
      <c r="PB1175">
        <f t="shared" si="822"/>
        <v>0</v>
      </c>
      <c r="PK1175">
        <f t="shared" si="823"/>
        <v>0</v>
      </c>
      <c r="QC1175">
        <f t="shared" si="824"/>
        <v>0</v>
      </c>
      <c r="QL1175">
        <f t="shared" si="825"/>
        <v>0</v>
      </c>
    </row>
    <row r="1176" spans="315:454" x14ac:dyDescent="0.25">
      <c r="LC1176">
        <v>1174</v>
      </c>
      <c r="LD1176">
        <v>2784</v>
      </c>
      <c r="LE1176">
        <f t="shared" si="826"/>
        <v>1.2567505024476262</v>
      </c>
      <c r="LF1176">
        <f t="shared" si="827"/>
        <v>3078.8437720588981</v>
      </c>
      <c r="LP1176">
        <f t="shared" si="812"/>
        <v>0</v>
      </c>
      <c r="LY1176">
        <f t="shared" si="813"/>
        <v>0</v>
      </c>
      <c r="MH1176">
        <f t="shared" si="814"/>
        <v>0</v>
      </c>
      <c r="MQ1176">
        <f t="shared" si="815"/>
        <v>0</v>
      </c>
      <c r="MZ1176">
        <f t="shared" si="816"/>
        <v>0</v>
      </c>
      <c r="NI1176">
        <f t="shared" si="817"/>
        <v>0</v>
      </c>
      <c r="NR1176">
        <f t="shared" si="818"/>
        <v>0</v>
      </c>
      <c r="OA1176">
        <f t="shared" si="819"/>
        <v>0</v>
      </c>
      <c r="OJ1176">
        <f t="shared" si="820"/>
        <v>0</v>
      </c>
      <c r="OS1176">
        <f t="shared" si="821"/>
        <v>0</v>
      </c>
      <c r="PB1176">
        <f t="shared" si="822"/>
        <v>0</v>
      </c>
      <c r="PK1176">
        <f t="shared" si="823"/>
        <v>0</v>
      </c>
      <c r="QC1176">
        <f t="shared" si="824"/>
        <v>0</v>
      </c>
      <c r="QL1176">
        <f t="shared" si="825"/>
        <v>0</v>
      </c>
    </row>
    <row r="1177" spans="315:454" x14ac:dyDescent="0.25">
      <c r="LC1177">
        <v>1175</v>
      </c>
      <c r="LD1177">
        <v>2784</v>
      </c>
      <c r="LE1177">
        <f t="shared" si="826"/>
        <v>1.2578209883951965</v>
      </c>
      <c r="LF1177">
        <f t="shared" si="827"/>
        <v>3091.6805881949285</v>
      </c>
      <c r="LP1177">
        <f t="shared" si="812"/>
        <v>0</v>
      </c>
      <c r="LY1177">
        <f t="shared" si="813"/>
        <v>0</v>
      </c>
      <c r="MH1177">
        <f t="shared" si="814"/>
        <v>0</v>
      </c>
      <c r="MQ1177">
        <f t="shared" si="815"/>
        <v>0</v>
      </c>
      <c r="MZ1177">
        <f t="shared" si="816"/>
        <v>0</v>
      </c>
      <c r="NI1177">
        <f t="shared" si="817"/>
        <v>0</v>
      </c>
      <c r="NR1177">
        <f t="shared" si="818"/>
        <v>0</v>
      </c>
      <c r="OA1177">
        <f t="shared" si="819"/>
        <v>0</v>
      </c>
      <c r="OJ1177">
        <f t="shared" si="820"/>
        <v>0</v>
      </c>
      <c r="OS1177">
        <f t="shared" si="821"/>
        <v>0</v>
      </c>
      <c r="PB1177">
        <f t="shared" si="822"/>
        <v>0</v>
      </c>
      <c r="PK1177">
        <f t="shared" si="823"/>
        <v>0</v>
      </c>
      <c r="QC1177">
        <f t="shared" si="824"/>
        <v>0</v>
      </c>
      <c r="QL1177">
        <f t="shared" si="825"/>
        <v>0</v>
      </c>
    </row>
    <row r="1178" spans="315:454" x14ac:dyDescent="0.25">
      <c r="LC1178">
        <v>1176</v>
      </c>
      <c r="LD1178">
        <v>2834</v>
      </c>
      <c r="LE1178">
        <f t="shared" si="826"/>
        <v>1.258891474342767</v>
      </c>
      <c r="LF1178">
        <f t="shared" si="827"/>
        <v>3104.5174043309589</v>
      </c>
      <c r="LP1178">
        <f t="shared" si="812"/>
        <v>0</v>
      </c>
      <c r="LY1178">
        <f t="shared" si="813"/>
        <v>0</v>
      </c>
      <c r="MH1178">
        <f t="shared" si="814"/>
        <v>0</v>
      </c>
      <c r="MQ1178">
        <f t="shared" si="815"/>
        <v>0</v>
      </c>
      <c r="MZ1178">
        <f t="shared" si="816"/>
        <v>0</v>
      </c>
      <c r="NI1178">
        <f t="shared" si="817"/>
        <v>0</v>
      </c>
      <c r="NR1178">
        <f t="shared" si="818"/>
        <v>0</v>
      </c>
      <c r="OA1178">
        <f t="shared" si="819"/>
        <v>0</v>
      </c>
      <c r="OJ1178">
        <f t="shared" si="820"/>
        <v>0</v>
      </c>
      <c r="OS1178">
        <f t="shared" si="821"/>
        <v>0</v>
      </c>
      <c r="PB1178">
        <f t="shared" si="822"/>
        <v>0</v>
      </c>
      <c r="PK1178">
        <f t="shared" si="823"/>
        <v>0</v>
      </c>
      <c r="QC1178">
        <f t="shared" si="824"/>
        <v>0</v>
      </c>
      <c r="QL1178">
        <f t="shared" si="825"/>
        <v>0</v>
      </c>
    </row>
    <row r="1179" spans="315:454" x14ac:dyDescent="0.25">
      <c r="LC1179">
        <v>1177</v>
      </c>
      <c r="LD1179">
        <v>2904</v>
      </c>
      <c r="LE1179">
        <f t="shared" si="826"/>
        <v>1.2599619602903374</v>
      </c>
      <c r="LF1179">
        <f t="shared" si="827"/>
        <v>3117.3542204669893</v>
      </c>
      <c r="LP1179">
        <f t="shared" si="812"/>
        <v>0</v>
      </c>
      <c r="LY1179">
        <f t="shared" si="813"/>
        <v>0</v>
      </c>
      <c r="MH1179">
        <f t="shared" si="814"/>
        <v>0</v>
      </c>
      <c r="MQ1179">
        <f t="shared" si="815"/>
        <v>0</v>
      </c>
      <c r="MZ1179">
        <f t="shared" si="816"/>
        <v>0</v>
      </c>
      <c r="NI1179">
        <f t="shared" si="817"/>
        <v>0</v>
      </c>
      <c r="NR1179">
        <f t="shared" si="818"/>
        <v>0</v>
      </c>
      <c r="OA1179">
        <f t="shared" si="819"/>
        <v>0</v>
      </c>
      <c r="OJ1179">
        <f t="shared" si="820"/>
        <v>0</v>
      </c>
      <c r="OS1179">
        <f t="shared" si="821"/>
        <v>0</v>
      </c>
      <c r="PB1179">
        <f t="shared" si="822"/>
        <v>0</v>
      </c>
      <c r="PK1179">
        <f t="shared" si="823"/>
        <v>0</v>
      </c>
      <c r="QC1179">
        <f t="shared" si="824"/>
        <v>0</v>
      </c>
      <c r="QL1179">
        <f t="shared" si="825"/>
        <v>0</v>
      </c>
    </row>
    <row r="1180" spans="315:454" x14ac:dyDescent="0.25">
      <c r="LC1180">
        <v>1178</v>
      </c>
      <c r="LD1180">
        <v>2714</v>
      </c>
      <c r="LE1180">
        <f t="shared" si="826"/>
        <v>1.2610324462379077</v>
      </c>
      <c r="LF1180">
        <f t="shared" si="827"/>
        <v>3130.1910366030202</v>
      </c>
      <c r="LP1180">
        <f t="shared" si="812"/>
        <v>0</v>
      </c>
      <c r="LY1180">
        <f t="shared" si="813"/>
        <v>0</v>
      </c>
      <c r="MH1180">
        <f t="shared" si="814"/>
        <v>0</v>
      </c>
      <c r="MQ1180">
        <f t="shared" si="815"/>
        <v>0</v>
      </c>
      <c r="MZ1180">
        <f t="shared" si="816"/>
        <v>0</v>
      </c>
      <c r="NI1180">
        <f t="shared" si="817"/>
        <v>0</v>
      </c>
      <c r="NR1180">
        <f t="shared" si="818"/>
        <v>0</v>
      </c>
      <c r="OA1180">
        <f t="shared" si="819"/>
        <v>0</v>
      </c>
      <c r="OJ1180">
        <f t="shared" si="820"/>
        <v>0</v>
      </c>
      <c r="OS1180">
        <f t="shared" si="821"/>
        <v>0</v>
      </c>
      <c r="PB1180">
        <f t="shared" si="822"/>
        <v>0</v>
      </c>
      <c r="PK1180">
        <f t="shared" si="823"/>
        <v>0</v>
      </c>
      <c r="QC1180">
        <f t="shared" si="824"/>
        <v>0</v>
      </c>
      <c r="QL1180">
        <f t="shared" si="825"/>
        <v>0</v>
      </c>
    </row>
    <row r="1181" spans="315:454" x14ac:dyDescent="0.25">
      <c r="LC1181">
        <v>1179</v>
      </c>
      <c r="LD1181">
        <v>2804</v>
      </c>
      <c r="LE1181">
        <f t="shared" si="826"/>
        <v>1.2621029321854782</v>
      </c>
      <c r="LF1181">
        <f t="shared" si="827"/>
        <v>3143.0278527390506</v>
      </c>
      <c r="LP1181">
        <f t="shared" si="812"/>
        <v>0</v>
      </c>
      <c r="LY1181">
        <f t="shared" si="813"/>
        <v>0</v>
      </c>
      <c r="MH1181">
        <f t="shared" si="814"/>
        <v>0</v>
      </c>
      <c r="MQ1181">
        <f t="shared" si="815"/>
        <v>0</v>
      </c>
      <c r="MZ1181">
        <f t="shared" si="816"/>
        <v>0</v>
      </c>
      <c r="NI1181">
        <f t="shared" si="817"/>
        <v>0</v>
      </c>
      <c r="NR1181">
        <f t="shared" si="818"/>
        <v>0</v>
      </c>
      <c r="OA1181">
        <f t="shared" si="819"/>
        <v>0</v>
      </c>
      <c r="OJ1181">
        <f t="shared" si="820"/>
        <v>0</v>
      </c>
      <c r="OS1181">
        <f t="shared" si="821"/>
        <v>0</v>
      </c>
      <c r="PB1181">
        <f t="shared" si="822"/>
        <v>0</v>
      </c>
      <c r="PK1181">
        <f t="shared" si="823"/>
        <v>0</v>
      </c>
      <c r="QC1181">
        <f t="shared" si="824"/>
        <v>0</v>
      </c>
      <c r="QL1181">
        <f t="shared" si="825"/>
        <v>0</v>
      </c>
    </row>
    <row r="1182" spans="315:454" x14ac:dyDescent="0.25">
      <c r="LC1182">
        <v>1180</v>
      </c>
      <c r="LD1182">
        <v>2834</v>
      </c>
      <c r="LE1182">
        <f t="shared" si="826"/>
        <v>1.2631734181330485</v>
      </c>
      <c r="LF1182">
        <f t="shared" si="827"/>
        <v>3155.864668875081</v>
      </c>
      <c r="LP1182">
        <f t="shared" si="812"/>
        <v>0</v>
      </c>
      <c r="LY1182">
        <f t="shared" si="813"/>
        <v>0</v>
      </c>
      <c r="MH1182">
        <f t="shared" si="814"/>
        <v>0</v>
      </c>
      <c r="MQ1182">
        <f t="shared" si="815"/>
        <v>0</v>
      </c>
      <c r="MZ1182">
        <f t="shared" si="816"/>
        <v>0</v>
      </c>
      <c r="NI1182">
        <f t="shared" si="817"/>
        <v>0</v>
      </c>
      <c r="NR1182">
        <f t="shared" si="818"/>
        <v>0</v>
      </c>
      <c r="OA1182">
        <f t="shared" si="819"/>
        <v>0</v>
      </c>
      <c r="OJ1182">
        <f t="shared" si="820"/>
        <v>0</v>
      </c>
      <c r="OS1182">
        <f t="shared" si="821"/>
        <v>0</v>
      </c>
      <c r="PB1182">
        <f t="shared" si="822"/>
        <v>0</v>
      </c>
      <c r="PK1182">
        <f t="shared" si="823"/>
        <v>0</v>
      </c>
      <c r="QC1182">
        <f t="shared" si="824"/>
        <v>0</v>
      </c>
      <c r="QL1182">
        <f t="shared" si="825"/>
        <v>0</v>
      </c>
    </row>
    <row r="1183" spans="315:454" x14ac:dyDescent="0.25">
      <c r="LC1183">
        <v>1181</v>
      </c>
      <c r="LD1183">
        <v>2834</v>
      </c>
      <c r="LE1183">
        <f t="shared" si="826"/>
        <v>1.2642439040806188</v>
      </c>
      <c r="LF1183">
        <f t="shared" si="827"/>
        <v>3168.7014850111118</v>
      </c>
      <c r="LP1183">
        <f t="shared" si="812"/>
        <v>0</v>
      </c>
      <c r="LY1183">
        <f t="shared" si="813"/>
        <v>0</v>
      </c>
      <c r="MH1183">
        <f t="shared" si="814"/>
        <v>0</v>
      </c>
      <c r="MQ1183">
        <f t="shared" si="815"/>
        <v>0</v>
      </c>
      <c r="MZ1183">
        <f t="shared" si="816"/>
        <v>0</v>
      </c>
      <c r="NI1183">
        <f t="shared" si="817"/>
        <v>0</v>
      </c>
      <c r="NR1183">
        <f t="shared" si="818"/>
        <v>0</v>
      </c>
      <c r="OA1183">
        <f t="shared" si="819"/>
        <v>0</v>
      </c>
      <c r="OJ1183">
        <f t="shared" si="820"/>
        <v>0</v>
      </c>
      <c r="OS1183">
        <f t="shared" si="821"/>
        <v>0</v>
      </c>
      <c r="PB1183">
        <f t="shared" si="822"/>
        <v>0</v>
      </c>
      <c r="PK1183">
        <f t="shared" si="823"/>
        <v>0</v>
      </c>
      <c r="QC1183">
        <f t="shared" si="824"/>
        <v>0</v>
      </c>
      <c r="QL1183">
        <f t="shared" si="825"/>
        <v>0</v>
      </c>
    </row>
    <row r="1184" spans="315:454" x14ac:dyDescent="0.25">
      <c r="LC1184">
        <v>1182</v>
      </c>
      <c r="LD1184">
        <v>2784</v>
      </c>
      <c r="LE1184">
        <f t="shared" si="826"/>
        <v>1.2653143900281894</v>
      </c>
      <c r="LF1184">
        <f t="shared" si="827"/>
        <v>3181.5383011471422</v>
      </c>
      <c r="LP1184">
        <f t="shared" si="812"/>
        <v>0</v>
      </c>
      <c r="LY1184">
        <f t="shared" si="813"/>
        <v>0</v>
      </c>
      <c r="MH1184">
        <f t="shared" si="814"/>
        <v>0</v>
      </c>
      <c r="MQ1184">
        <f t="shared" si="815"/>
        <v>0</v>
      </c>
      <c r="MZ1184">
        <f t="shared" si="816"/>
        <v>0</v>
      </c>
      <c r="NI1184">
        <f t="shared" si="817"/>
        <v>0</v>
      </c>
      <c r="NR1184">
        <f t="shared" si="818"/>
        <v>0</v>
      </c>
      <c r="OA1184">
        <f t="shared" si="819"/>
        <v>0</v>
      </c>
      <c r="OJ1184">
        <f t="shared" si="820"/>
        <v>0</v>
      </c>
      <c r="OS1184">
        <f t="shared" si="821"/>
        <v>0</v>
      </c>
      <c r="PB1184">
        <f t="shared" si="822"/>
        <v>0</v>
      </c>
      <c r="PK1184">
        <f t="shared" si="823"/>
        <v>0</v>
      </c>
      <c r="QC1184">
        <f t="shared" si="824"/>
        <v>0</v>
      </c>
      <c r="QL1184">
        <f t="shared" si="825"/>
        <v>0</v>
      </c>
    </row>
    <row r="1185" spans="315:454" x14ac:dyDescent="0.25">
      <c r="LC1185">
        <v>1183</v>
      </c>
      <c r="LD1185">
        <v>2834</v>
      </c>
      <c r="LE1185">
        <f t="shared" si="826"/>
        <v>1.2663848759757597</v>
      </c>
      <c r="LF1185">
        <f t="shared" si="827"/>
        <v>3194.3751172831726</v>
      </c>
      <c r="LP1185">
        <f t="shared" si="812"/>
        <v>0</v>
      </c>
      <c r="LY1185">
        <f t="shared" si="813"/>
        <v>0</v>
      </c>
      <c r="MH1185">
        <f t="shared" si="814"/>
        <v>0</v>
      </c>
      <c r="MQ1185">
        <f t="shared" si="815"/>
        <v>0</v>
      </c>
      <c r="MZ1185">
        <f t="shared" si="816"/>
        <v>0</v>
      </c>
      <c r="NI1185">
        <f t="shared" si="817"/>
        <v>0</v>
      </c>
      <c r="NR1185">
        <f t="shared" si="818"/>
        <v>0</v>
      </c>
      <c r="OA1185">
        <f t="shared" si="819"/>
        <v>0</v>
      </c>
      <c r="OJ1185">
        <f t="shared" si="820"/>
        <v>0</v>
      </c>
      <c r="OS1185">
        <f t="shared" si="821"/>
        <v>0</v>
      </c>
      <c r="PB1185">
        <f t="shared" si="822"/>
        <v>0</v>
      </c>
      <c r="PK1185">
        <f t="shared" si="823"/>
        <v>0</v>
      </c>
      <c r="QC1185">
        <f t="shared" si="824"/>
        <v>0</v>
      </c>
      <c r="QL1185">
        <f t="shared" si="825"/>
        <v>0</v>
      </c>
    </row>
    <row r="1186" spans="315:454" x14ac:dyDescent="0.25">
      <c r="LC1186">
        <v>1184</v>
      </c>
      <c r="LD1186">
        <v>2804</v>
      </c>
      <c r="LE1186">
        <f t="shared" si="826"/>
        <v>1.26745536192333</v>
      </c>
      <c r="LF1186">
        <f t="shared" si="827"/>
        <v>3207.211933419203</v>
      </c>
      <c r="LP1186">
        <f t="shared" si="812"/>
        <v>0</v>
      </c>
      <c r="LY1186">
        <f t="shared" si="813"/>
        <v>0</v>
      </c>
      <c r="MH1186">
        <f t="shared" si="814"/>
        <v>0</v>
      </c>
      <c r="MQ1186">
        <f t="shared" si="815"/>
        <v>0</v>
      </c>
      <c r="MZ1186">
        <f t="shared" si="816"/>
        <v>0</v>
      </c>
      <c r="NI1186">
        <f t="shared" si="817"/>
        <v>0</v>
      </c>
      <c r="NR1186">
        <f t="shared" si="818"/>
        <v>0</v>
      </c>
      <c r="OA1186">
        <f t="shared" si="819"/>
        <v>0</v>
      </c>
      <c r="OJ1186">
        <f t="shared" si="820"/>
        <v>0</v>
      </c>
      <c r="OS1186">
        <f t="shared" si="821"/>
        <v>0</v>
      </c>
      <c r="PB1186">
        <f t="shared" si="822"/>
        <v>0</v>
      </c>
      <c r="PK1186">
        <f t="shared" si="823"/>
        <v>0</v>
      </c>
      <c r="QC1186">
        <f t="shared" si="824"/>
        <v>0</v>
      </c>
      <c r="QL1186">
        <f t="shared" si="825"/>
        <v>0</v>
      </c>
    </row>
    <row r="1187" spans="315:454" x14ac:dyDescent="0.25">
      <c r="LC1187">
        <v>1185</v>
      </c>
      <c r="LD1187">
        <v>2804</v>
      </c>
      <c r="LE1187">
        <f t="shared" si="826"/>
        <v>1.2685258478709005</v>
      </c>
      <c r="LF1187">
        <f t="shared" si="827"/>
        <v>3220.0487495552338</v>
      </c>
      <c r="LP1187">
        <f t="shared" si="812"/>
        <v>0</v>
      </c>
      <c r="LY1187">
        <f t="shared" si="813"/>
        <v>0</v>
      </c>
      <c r="MH1187">
        <f t="shared" si="814"/>
        <v>0</v>
      </c>
      <c r="MQ1187">
        <f t="shared" si="815"/>
        <v>0</v>
      </c>
      <c r="MZ1187">
        <f t="shared" si="816"/>
        <v>0</v>
      </c>
      <c r="NI1187">
        <f t="shared" si="817"/>
        <v>0</v>
      </c>
      <c r="NR1187">
        <f t="shared" si="818"/>
        <v>0</v>
      </c>
      <c r="OA1187">
        <f t="shared" si="819"/>
        <v>0</v>
      </c>
      <c r="OJ1187">
        <f t="shared" si="820"/>
        <v>0</v>
      </c>
      <c r="OS1187">
        <f t="shared" si="821"/>
        <v>0</v>
      </c>
      <c r="PB1187">
        <f t="shared" si="822"/>
        <v>0</v>
      </c>
      <c r="PK1187">
        <f t="shared" si="823"/>
        <v>0</v>
      </c>
      <c r="QC1187">
        <f t="shared" si="824"/>
        <v>0</v>
      </c>
      <c r="QL1187">
        <f t="shared" si="825"/>
        <v>0</v>
      </c>
    </row>
    <row r="1188" spans="315:454" x14ac:dyDescent="0.25">
      <c r="LC1188">
        <v>1186</v>
      </c>
      <c r="LD1188">
        <v>2814</v>
      </c>
      <c r="LE1188">
        <f t="shared" si="826"/>
        <v>1.2695963338184708</v>
      </c>
      <c r="LF1188">
        <f t="shared" si="827"/>
        <v>3232.8855656912642</v>
      </c>
      <c r="LP1188">
        <f t="shared" si="812"/>
        <v>0</v>
      </c>
      <c r="LY1188">
        <f t="shared" si="813"/>
        <v>0</v>
      </c>
      <c r="MH1188">
        <f t="shared" si="814"/>
        <v>0</v>
      </c>
      <c r="MQ1188">
        <f t="shared" si="815"/>
        <v>0</v>
      </c>
      <c r="MZ1188">
        <f t="shared" si="816"/>
        <v>0</v>
      </c>
      <c r="NI1188">
        <f t="shared" si="817"/>
        <v>0</v>
      </c>
      <c r="NR1188">
        <f t="shared" si="818"/>
        <v>0</v>
      </c>
      <c r="OA1188">
        <f t="shared" si="819"/>
        <v>0</v>
      </c>
      <c r="OJ1188">
        <f t="shared" si="820"/>
        <v>0</v>
      </c>
      <c r="OS1188">
        <f t="shared" si="821"/>
        <v>0</v>
      </c>
      <c r="PB1188">
        <f t="shared" si="822"/>
        <v>0</v>
      </c>
      <c r="PK1188">
        <f t="shared" si="823"/>
        <v>0</v>
      </c>
      <c r="QC1188">
        <f t="shared" si="824"/>
        <v>0</v>
      </c>
      <c r="QL1188">
        <f t="shared" si="825"/>
        <v>0</v>
      </c>
    </row>
    <row r="1189" spans="315:454" x14ac:dyDescent="0.25">
      <c r="LC1189">
        <v>1187</v>
      </c>
      <c r="LD1189">
        <v>2834</v>
      </c>
      <c r="LE1189">
        <f t="shared" si="826"/>
        <v>1.2706668197660411</v>
      </c>
      <c r="LF1189">
        <f t="shared" si="827"/>
        <v>3245.7223818272946</v>
      </c>
      <c r="LP1189">
        <f t="shared" si="812"/>
        <v>0</v>
      </c>
      <c r="LY1189">
        <f t="shared" si="813"/>
        <v>0</v>
      </c>
      <c r="MH1189">
        <f t="shared" si="814"/>
        <v>0</v>
      </c>
      <c r="MQ1189">
        <f t="shared" si="815"/>
        <v>0</v>
      </c>
      <c r="MZ1189">
        <f t="shared" si="816"/>
        <v>0</v>
      </c>
      <c r="NI1189">
        <f t="shared" si="817"/>
        <v>0</v>
      </c>
      <c r="NR1189">
        <f t="shared" si="818"/>
        <v>0</v>
      </c>
      <c r="OA1189">
        <f t="shared" si="819"/>
        <v>0</v>
      </c>
      <c r="OJ1189">
        <f t="shared" si="820"/>
        <v>0</v>
      </c>
      <c r="OS1189">
        <f t="shared" si="821"/>
        <v>0</v>
      </c>
      <c r="PB1189">
        <f t="shared" si="822"/>
        <v>0</v>
      </c>
      <c r="PK1189">
        <f t="shared" si="823"/>
        <v>0</v>
      </c>
      <c r="QC1189">
        <f t="shared" si="824"/>
        <v>0</v>
      </c>
      <c r="QL1189">
        <f t="shared" si="825"/>
        <v>0</v>
      </c>
    </row>
    <row r="1190" spans="315:454" x14ac:dyDescent="0.25">
      <c r="LC1190">
        <v>1188</v>
      </c>
      <c r="LD1190">
        <v>2864</v>
      </c>
      <c r="LE1190">
        <f t="shared" si="826"/>
        <v>1.2717373057136117</v>
      </c>
      <c r="LF1190">
        <f t="shared" si="827"/>
        <v>3258.5591979633255</v>
      </c>
      <c r="LP1190">
        <f t="shared" si="812"/>
        <v>0</v>
      </c>
      <c r="LY1190">
        <f t="shared" si="813"/>
        <v>0</v>
      </c>
      <c r="MH1190">
        <f t="shared" si="814"/>
        <v>0</v>
      </c>
      <c r="MQ1190">
        <f t="shared" si="815"/>
        <v>0</v>
      </c>
      <c r="MZ1190">
        <f t="shared" si="816"/>
        <v>0</v>
      </c>
      <c r="NI1190">
        <f t="shared" si="817"/>
        <v>0</v>
      </c>
      <c r="NR1190">
        <f t="shared" si="818"/>
        <v>0</v>
      </c>
      <c r="OA1190">
        <f t="shared" si="819"/>
        <v>0</v>
      </c>
      <c r="OJ1190">
        <f t="shared" si="820"/>
        <v>0</v>
      </c>
      <c r="OS1190">
        <f t="shared" si="821"/>
        <v>0</v>
      </c>
      <c r="PB1190">
        <f t="shared" si="822"/>
        <v>0</v>
      </c>
      <c r="PK1190">
        <f t="shared" si="823"/>
        <v>0</v>
      </c>
      <c r="QC1190">
        <f t="shared" si="824"/>
        <v>0</v>
      </c>
      <c r="QL1190">
        <f t="shared" si="825"/>
        <v>0</v>
      </c>
    </row>
    <row r="1191" spans="315:454" x14ac:dyDescent="0.25">
      <c r="LC1191">
        <v>1189</v>
      </c>
      <c r="LD1191">
        <v>2804</v>
      </c>
      <c r="LE1191">
        <f t="shared" si="826"/>
        <v>1.272807791661182</v>
      </c>
      <c r="LF1191">
        <f t="shared" si="827"/>
        <v>3271.3960140993559</v>
      </c>
      <c r="LP1191">
        <f t="shared" si="812"/>
        <v>0</v>
      </c>
      <c r="LY1191">
        <f t="shared" si="813"/>
        <v>0</v>
      </c>
      <c r="MH1191">
        <f t="shared" si="814"/>
        <v>0</v>
      </c>
      <c r="MQ1191">
        <f t="shared" si="815"/>
        <v>0</v>
      </c>
      <c r="MZ1191">
        <f t="shared" si="816"/>
        <v>0</v>
      </c>
      <c r="NI1191">
        <f t="shared" si="817"/>
        <v>0</v>
      </c>
      <c r="NR1191">
        <f t="shared" si="818"/>
        <v>0</v>
      </c>
      <c r="OA1191">
        <f t="shared" si="819"/>
        <v>0</v>
      </c>
      <c r="OJ1191">
        <f t="shared" si="820"/>
        <v>0</v>
      </c>
      <c r="OS1191">
        <f t="shared" si="821"/>
        <v>0</v>
      </c>
      <c r="PB1191">
        <f t="shared" si="822"/>
        <v>0</v>
      </c>
      <c r="PK1191">
        <f t="shared" si="823"/>
        <v>0</v>
      </c>
      <c r="QC1191">
        <f t="shared" si="824"/>
        <v>0</v>
      </c>
      <c r="QL1191">
        <f t="shared" si="825"/>
        <v>0</v>
      </c>
    </row>
    <row r="1192" spans="315:454" x14ac:dyDescent="0.25">
      <c r="LC1192">
        <v>1190</v>
      </c>
      <c r="LD1192">
        <v>2804</v>
      </c>
      <c r="LE1192">
        <f t="shared" si="826"/>
        <v>1.2738782776087523</v>
      </c>
      <c r="LF1192">
        <f t="shared" si="827"/>
        <v>3284.2328302353862</v>
      </c>
      <c r="LP1192">
        <f t="shared" si="812"/>
        <v>0</v>
      </c>
      <c r="LY1192">
        <f t="shared" si="813"/>
        <v>0</v>
      </c>
      <c r="MH1192">
        <f t="shared" si="814"/>
        <v>0</v>
      </c>
      <c r="MQ1192">
        <f t="shared" si="815"/>
        <v>0</v>
      </c>
      <c r="MZ1192">
        <f t="shared" si="816"/>
        <v>0</v>
      </c>
      <c r="NI1192">
        <f t="shared" si="817"/>
        <v>0</v>
      </c>
      <c r="NR1192">
        <f t="shared" si="818"/>
        <v>0</v>
      </c>
      <c r="OA1192">
        <f t="shared" si="819"/>
        <v>0</v>
      </c>
      <c r="OJ1192">
        <f t="shared" si="820"/>
        <v>0</v>
      </c>
      <c r="OS1192">
        <f t="shared" si="821"/>
        <v>0</v>
      </c>
      <c r="PB1192">
        <f t="shared" si="822"/>
        <v>0</v>
      </c>
      <c r="PK1192">
        <f t="shared" si="823"/>
        <v>0</v>
      </c>
      <c r="QC1192">
        <f t="shared" si="824"/>
        <v>0</v>
      </c>
      <c r="QL1192">
        <f t="shared" si="825"/>
        <v>0</v>
      </c>
    </row>
    <row r="1193" spans="315:454" x14ac:dyDescent="0.25">
      <c r="LC1193">
        <v>1191</v>
      </c>
      <c r="LD1193">
        <v>2914</v>
      </c>
      <c r="LE1193">
        <f t="shared" si="826"/>
        <v>1.2749487635563228</v>
      </c>
      <c r="LF1193">
        <f t="shared" si="827"/>
        <v>3297.0696463714166</v>
      </c>
      <c r="LP1193">
        <f t="shared" si="812"/>
        <v>0</v>
      </c>
      <c r="LY1193">
        <f t="shared" si="813"/>
        <v>0</v>
      </c>
      <c r="MH1193">
        <f t="shared" si="814"/>
        <v>0</v>
      </c>
      <c r="MQ1193">
        <f t="shared" si="815"/>
        <v>0</v>
      </c>
      <c r="MZ1193">
        <f t="shared" si="816"/>
        <v>0</v>
      </c>
      <c r="NI1193">
        <f t="shared" si="817"/>
        <v>0</v>
      </c>
      <c r="NR1193">
        <f t="shared" si="818"/>
        <v>0</v>
      </c>
      <c r="OA1193">
        <f t="shared" si="819"/>
        <v>0</v>
      </c>
      <c r="OJ1193">
        <f t="shared" si="820"/>
        <v>0</v>
      </c>
      <c r="OS1193">
        <f t="shared" si="821"/>
        <v>0</v>
      </c>
      <c r="PB1193">
        <f t="shared" si="822"/>
        <v>0</v>
      </c>
      <c r="PK1193">
        <f t="shared" si="823"/>
        <v>0</v>
      </c>
      <c r="QC1193">
        <f t="shared" si="824"/>
        <v>0</v>
      </c>
      <c r="QL1193">
        <f t="shared" si="825"/>
        <v>0</v>
      </c>
    </row>
    <row r="1194" spans="315:454" x14ac:dyDescent="0.25">
      <c r="LC1194">
        <v>1192</v>
      </c>
      <c r="LD1194">
        <v>2854</v>
      </c>
      <c r="LE1194">
        <f t="shared" si="826"/>
        <v>1.2760192495038931</v>
      </c>
      <c r="LF1194">
        <f t="shared" si="827"/>
        <v>3309.9064625074475</v>
      </c>
      <c r="LP1194">
        <f t="shared" si="812"/>
        <v>0</v>
      </c>
      <c r="LY1194">
        <f t="shared" si="813"/>
        <v>0</v>
      </c>
      <c r="MH1194">
        <f t="shared" si="814"/>
        <v>0</v>
      </c>
      <c r="MQ1194">
        <f t="shared" si="815"/>
        <v>0</v>
      </c>
      <c r="MZ1194">
        <f t="shared" si="816"/>
        <v>0</v>
      </c>
      <c r="NI1194">
        <f t="shared" si="817"/>
        <v>0</v>
      </c>
      <c r="NR1194">
        <f t="shared" si="818"/>
        <v>0</v>
      </c>
      <c r="OA1194">
        <f t="shared" si="819"/>
        <v>0</v>
      </c>
      <c r="OJ1194">
        <f t="shared" si="820"/>
        <v>0</v>
      </c>
      <c r="OS1194">
        <f t="shared" si="821"/>
        <v>0</v>
      </c>
      <c r="PB1194">
        <f t="shared" si="822"/>
        <v>0</v>
      </c>
      <c r="PK1194">
        <f t="shared" si="823"/>
        <v>0</v>
      </c>
      <c r="QC1194">
        <f t="shared" si="824"/>
        <v>0</v>
      </c>
      <c r="QL1194">
        <f t="shared" si="825"/>
        <v>0</v>
      </c>
    </row>
    <row r="1195" spans="315:454" x14ac:dyDescent="0.25">
      <c r="LC1195">
        <v>1193</v>
      </c>
      <c r="LD1195">
        <v>2834</v>
      </c>
      <c r="LE1195">
        <f t="shared" si="826"/>
        <v>1.2770897354514634</v>
      </c>
      <c r="LF1195">
        <f t="shared" si="827"/>
        <v>3322.7432786434779</v>
      </c>
      <c r="LP1195">
        <f t="shared" si="812"/>
        <v>0</v>
      </c>
      <c r="LY1195">
        <f t="shared" si="813"/>
        <v>0</v>
      </c>
      <c r="MH1195">
        <f t="shared" si="814"/>
        <v>0</v>
      </c>
      <c r="MQ1195">
        <f t="shared" si="815"/>
        <v>0</v>
      </c>
      <c r="MZ1195">
        <f t="shared" si="816"/>
        <v>0</v>
      </c>
      <c r="NI1195">
        <f t="shared" si="817"/>
        <v>0</v>
      </c>
      <c r="NR1195">
        <f t="shared" si="818"/>
        <v>0</v>
      </c>
      <c r="OA1195">
        <f t="shared" si="819"/>
        <v>0</v>
      </c>
      <c r="OJ1195">
        <f t="shared" si="820"/>
        <v>0</v>
      </c>
      <c r="OS1195">
        <f t="shared" si="821"/>
        <v>0</v>
      </c>
      <c r="PB1195">
        <f t="shared" si="822"/>
        <v>0</v>
      </c>
      <c r="PK1195">
        <f t="shared" si="823"/>
        <v>0</v>
      </c>
      <c r="QC1195">
        <f t="shared" si="824"/>
        <v>0</v>
      </c>
      <c r="QL1195">
        <f t="shared" si="825"/>
        <v>0</v>
      </c>
    </row>
    <row r="1196" spans="315:454" x14ac:dyDescent="0.25">
      <c r="LC1196">
        <v>1194</v>
      </c>
      <c r="LD1196">
        <v>3614</v>
      </c>
      <c r="LE1196">
        <f t="shared" si="826"/>
        <v>1.2781602213990337</v>
      </c>
      <c r="LF1196">
        <f t="shared" si="827"/>
        <v>3335.5800947795083</v>
      </c>
      <c r="LP1196">
        <f t="shared" si="812"/>
        <v>0</v>
      </c>
      <c r="LY1196">
        <f t="shared" si="813"/>
        <v>0</v>
      </c>
      <c r="MH1196">
        <f t="shared" si="814"/>
        <v>0</v>
      </c>
      <c r="MQ1196">
        <f t="shared" si="815"/>
        <v>0</v>
      </c>
      <c r="MZ1196">
        <f t="shared" si="816"/>
        <v>0</v>
      </c>
      <c r="NI1196">
        <f t="shared" si="817"/>
        <v>0</v>
      </c>
      <c r="NR1196">
        <f t="shared" si="818"/>
        <v>0</v>
      </c>
      <c r="OA1196">
        <f t="shared" si="819"/>
        <v>0</v>
      </c>
      <c r="OJ1196">
        <f t="shared" si="820"/>
        <v>0</v>
      </c>
      <c r="OS1196">
        <f t="shared" si="821"/>
        <v>0</v>
      </c>
      <c r="PB1196">
        <f t="shared" si="822"/>
        <v>0</v>
      </c>
      <c r="PK1196">
        <f t="shared" si="823"/>
        <v>0</v>
      </c>
      <c r="QC1196">
        <f t="shared" si="824"/>
        <v>0</v>
      </c>
      <c r="QL1196">
        <f t="shared" si="825"/>
        <v>0</v>
      </c>
    </row>
    <row r="1197" spans="315:454" x14ac:dyDescent="0.25">
      <c r="LC1197">
        <v>1195</v>
      </c>
      <c r="LD1197">
        <v>3514</v>
      </c>
      <c r="LE1197">
        <f t="shared" si="826"/>
        <v>1.2792307073466043</v>
      </c>
      <c r="LF1197">
        <f t="shared" si="827"/>
        <v>3348.4169109155391</v>
      </c>
      <c r="LP1197">
        <f t="shared" si="812"/>
        <v>0</v>
      </c>
      <c r="LY1197">
        <f t="shared" si="813"/>
        <v>0</v>
      </c>
      <c r="MH1197">
        <f t="shared" si="814"/>
        <v>0</v>
      </c>
      <c r="MQ1197">
        <f t="shared" si="815"/>
        <v>0</v>
      </c>
      <c r="MZ1197">
        <f t="shared" si="816"/>
        <v>0</v>
      </c>
      <c r="NI1197">
        <f t="shared" si="817"/>
        <v>0</v>
      </c>
      <c r="NR1197">
        <f t="shared" si="818"/>
        <v>0</v>
      </c>
      <c r="OA1197">
        <f t="shared" si="819"/>
        <v>0</v>
      </c>
      <c r="OJ1197">
        <f t="shared" si="820"/>
        <v>0</v>
      </c>
      <c r="OS1197">
        <f t="shared" si="821"/>
        <v>0</v>
      </c>
      <c r="PB1197">
        <f t="shared" si="822"/>
        <v>0</v>
      </c>
      <c r="PK1197">
        <f t="shared" si="823"/>
        <v>0</v>
      </c>
      <c r="QC1197">
        <f t="shared" si="824"/>
        <v>0</v>
      </c>
      <c r="QL1197">
        <f t="shared" si="825"/>
        <v>0</v>
      </c>
    </row>
    <row r="1198" spans="315:454" x14ac:dyDescent="0.25">
      <c r="LC1198">
        <v>1196</v>
      </c>
      <c r="LD1198">
        <v>3034</v>
      </c>
      <c r="LE1198">
        <f t="shared" si="826"/>
        <v>1.2803011932941746</v>
      </c>
      <c r="LF1198">
        <f t="shared" si="827"/>
        <v>3361.2537270515695</v>
      </c>
      <c r="LP1198">
        <f t="shared" si="812"/>
        <v>0</v>
      </c>
      <c r="LY1198">
        <f t="shared" si="813"/>
        <v>0</v>
      </c>
      <c r="MH1198">
        <f t="shared" si="814"/>
        <v>0</v>
      </c>
      <c r="MQ1198">
        <f t="shared" si="815"/>
        <v>0</v>
      </c>
      <c r="MZ1198">
        <f t="shared" si="816"/>
        <v>0</v>
      </c>
      <c r="NI1198">
        <f t="shared" si="817"/>
        <v>0</v>
      </c>
      <c r="NR1198">
        <f t="shared" si="818"/>
        <v>0</v>
      </c>
      <c r="OA1198">
        <f t="shared" si="819"/>
        <v>0</v>
      </c>
      <c r="OJ1198">
        <f t="shared" si="820"/>
        <v>0</v>
      </c>
      <c r="OS1198">
        <f t="shared" si="821"/>
        <v>0</v>
      </c>
      <c r="PB1198">
        <f t="shared" si="822"/>
        <v>0</v>
      </c>
      <c r="PK1198">
        <f t="shared" si="823"/>
        <v>0</v>
      </c>
      <c r="QC1198">
        <f t="shared" si="824"/>
        <v>0</v>
      </c>
      <c r="QL1198">
        <f t="shared" si="825"/>
        <v>0</v>
      </c>
    </row>
    <row r="1199" spans="315:454" x14ac:dyDescent="0.25">
      <c r="LC1199">
        <v>1197</v>
      </c>
      <c r="LD1199">
        <v>2954</v>
      </c>
      <c r="LE1199">
        <f t="shared" si="826"/>
        <v>1.2813716792417449</v>
      </c>
      <c r="LF1199">
        <f t="shared" si="827"/>
        <v>3374.0905431875999</v>
      </c>
      <c r="LP1199">
        <f t="shared" si="812"/>
        <v>0</v>
      </c>
      <c r="LY1199">
        <f t="shared" si="813"/>
        <v>0</v>
      </c>
      <c r="MH1199">
        <f t="shared" si="814"/>
        <v>0</v>
      </c>
      <c r="MQ1199">
        <f t="shared" si="815"/>
        <v>0</v>
      </c>
      <c r="MZ1199">
        <f t="shared" si="816"/>
        <v>0</v>
      </c>
      <c r="NI1199">
        <f t="shared" si="817"/>
        <v>0</v>
      </c>
      <c r="NR1199">
        <f t="shared" si="818"/>
        <v>0</v>
      </c>
      <c r="OA1199">
        <f t="shared" si="819"/>
        <v>0</v>
      </c>
      <c r="OJ1199">
        <f t="shared" si="820"/>
        <v>0</v>
      </c>
      <c r="OS1199">
        <f t="shared" si="821"/>
        <v>0</v>
      </c>
      <c r="PB1199">
        <f t="shared" si="822"/>
        <v>0</v>
      </c>
      <c r="PK1199">
        <f t="shared" si="823"/>
        <v>0</v>
      </c>
      <c r="QC1199">
        <f t="shared" si="824"/>
        <v>0</v>
      </c>
      <c r="QL1199">
        <f t="shared" si="825"/>
        <v>0</v>
      </c>
    </row>
    <row r="1200" spans="315:454" x14ac:dyDescent="0.25">
      <c r="LC1200">
        <v>1198</v>
      </c>
      <c r="LD1200">
        <v>2954</v>
      </c>
      <c r="LE1200">
        <f t="shared" si="826"/>
        <v>1.2824421651893154</v>
      </c>
      <c r="LF1200">
        <f t="shared" si="827"/>
        <v>3386.9273593236303</v>
      </c>
      <c r="LP1200">
        <f t="shared" si="812"/>
        <v>0</v>
      </c>
      <c r="LY1200">
        <f t="shared" si="813"/>
        <v>0</v>
      </c>
      <c r="MH1200">
        <f t="shared" si="814"/>
        <v>0</v>
      </c>
      <c r="MQ1200">
        <f t="shared" si="815"/>
        <v>0</v>
      </c>
      <c r="MZ1200">
        <f t="shared" si="816"/>
        <v>0</v>
      </c>
      <c r="NI1200">
        <f t="shared" si="817"/>
        <v>0</v>
      </c>
      <c r="NR1200">
        <f t="shared" si="818"/>
        <v>0</v>
      </c>
      <c r="OA1200">
        <f t="shared" si="819"/>
        <v>0</v>
      </c>
      <c r="OJ1200">
        <f t="shared" si="820"/>
        <v>0</v>
      </c>
      <c r="OS1200">
        <f t="shared" si="821"/>
        <v>0</v>
      </c>
      <c r="PB1200">
        <f t="shared" si="822"/>
        <v>0</v>
      </c>
      <c r="PK1200">
        <f t="shared" si="823"/>
        <v>0</v>
      </c>
      <c r="QC1200">
        <f t="shared" si="824"/>
        <v>0</v>
      </c>
      <c r="QL1200">
        <f t="shared" si="825"/>
        <v>0</v>
      </c>
    </row>
    <row r="1201" spans="315:454" x14ac:dyDescent="0.25">
      <c r="LC1201">
        <v>1199</v>
      </c>
      <c r="LD1201">
        <v>2934</v>
      </c>
      <c r="LE1201">
        <f t="shared" si="826"/>
        <v>1.2835126511368857</v>
      </c>
      <c r="LF1201">
        <f t="shared" si="827"/>
        <v>3399.7641754596611</v>
      </c>
      <c r="LP1201">
        <f t="shared" si="812"/>
        <v>0</v>
      </c>
      <c r="LY1201">
        <f t="shared" si="813"/>
        <v>0</v>
      </c>
      <c r="MH1201">
        <f t="shared" si="814"/>
        <v>0</v>
      </c>
      <c r="MQ1201">
        <f t="shared" si="815"/>
        <v>0</v>
      </c>
      <c r="MZ1201">
        <f t="shared" si="816"/>
        <v>0</v>
      </c>
      <c r="NI1201">
        <f t="shared" si="817"/>
        <v>0</v>
      </c>
      <c r="NR1201">
        <f t="shared" si="818"/>
        <v>0</v>
      </c>
      <c r="OA1201">
        <f t="shared" si="819"/>
        <v>0</v>
      </c>
      <c r="OJ1201">
        <f t="shared" si="820"/>
        <v>0</v>
      </c>
      <c r="OS1201">
        <f t="shared" si="821"/>
        <v>0</v>
      </c>
      <c r="PB1201">
        <f t="shared" si="822"/>
        <v>0</v>
      </c>
      <c r="PK1201">
        <f t="shared" si="823"/>
        <v>0</v>
      </c>
      <c r="QC1201">
        <f t="shared" si="824"/>
        <v>0</v>
      </c>
      <c r="QL1201">
        <f t="shared" si="825"/>
        <v>0</v>
      </c>
    </row>
    <row r="1202" spans="315:454" x14ac:dyDescent="0.25">
      <c r="LC1202">
        <v>1200</v>
      </c>
      <c r="LD1202">
        <v>3064</v>
      </c>
      <c r="LE1202">
        <f t="shared" si="826"/>
        <v>1.284583137084456</v>
      </c>
      <c r="LF1202">
        <f t="shared" si="827"/>
        <v>3412.6009915956915</v>
      </c>
      <c r="LP1202">
        <f t="shared" si="812"/>
        <v>0</v>
      </c>
      <c r="LY1202">
        <f t="shared" si="813"/>
        <v>0</v>
      </c>
      <c r="MH1202">
        <f t="shared" si="814"/>
        <v>0</v>
      </c>
      <c r="MQ1202">
        <f t="shared" si="815"/>
        <v>0</v>
      </c>
      <c r="MZ1202">
        <f t="shared" si="816"/>
        <v>0</v>
      </c>
      <c r="NI1202">
        <f t="shared" si="817"/>
        <v>0</v>
      </c>
      <c r="NR1202">
        <f t="shared" si="818"/>
        <v>0</v>
      </c>
      <c r="OA1202">
        <f t="shared" si="819"/>
        <v>0</v>
      </c>
      <c r="OJ1202">
        <f t="shared" si="820"/>
        <v>0</v>
      </c>
      <c r="OS1202">
        <f t="shared" si="821"/>
        <v>0</v>
      </c>
      <c r="PB1202">
        <f t="shared" si="822"/>
        <v>0</v>
      </c>
      <c r="PK1202">
        <f t="shared" si="823"/>
        <v>0</v>
      </c>
      <c r="QC1202">
        <f t="shared" si="824"/>
        <v>0</v>
      </c>
      <c r="QL1202">
        <f t="shared" si="825"/>
        <v>0</v>
      </c>
    </row>
    <row r="1203" spans="315:454" x14ac:dyDescent="0.25">
      <c r="LC1203">
        <v>1201</v>
      </c>
      <c r="LD1203">
        <v>2934</v>
      </c>
      <c r="LE1203">
        <f t="shared" si="826"/>
        <v>1.2856536230320266</v>
      </c>
      <c r="LF1203">
        <f t="shared" si="827"/>
        <v>3425.4378077317219</v>
      </c>
      <c r="LP1203">
        <f t="shared" si="812"/>
        <v>0</v>
      </c>
      <c r="LY1203">
        <f t="shared" si="813"/>
        <v>0</v>
      </c>
      <c r="MH1203">
        <f t="shared" si="814"/>
        <v>0</v>
      </c>
      <c r="MQ1203">
        <f t="shared" si="815"/>
        <v>0</v>
      </c>
      <c r="MZ1203">
        <f t="shared" si="816"/>
        <v>0</v>
      </c>
      <c r="NI1203">
        <f t="shared" si="817"/>
        <v>0</v>
      </c>
      <c r="NR1203">
        <f t="shared" si="818"/>
        <v>0</v>
      </c>
      <c r="OA1203">
        <f t="shared" si="819"/>
        <v>0</v>
      </c>
      <c r="OJ1203">
        <f t="shared" si="820"/>
        <v>0</v>
      </c>
      <c r="OS1203">
        <f t="shared" si="821"/>
        <v>0</v>
      </c>
      <c r="PB1203">
        <f t="shared" si="822"/>
        <v>0</v>
      </c>
      <c r="PK1203">
        <f t="shared" si="823"/>
        <v>0</v>
      </c>
      <c r="QC1203">
        <f t="shared" si="824"/>
        <v>0</v>
      </c>
      <c r="QL1203">
        <f t="shared" si="825"/>
        <v>0</v>
      </c>
    </row>
    <row r="1204" spans="315:454" x14ac:dyDescent="0.25">
      <c r="LC1204">
        <v>1202</v>
      </c>
      <c r="LD1204">
        <v>2954</v>
      </c>
      <c r="LE1204">
        <f t="shared" si="826"/>
        <v>1.2867241089795969</v>
      </c>
      <c r="LF1204">
        <f t="shared" si="827"/>
        <v>3438.2746238677523</v>
      </c>
      <c r="LP1204">
        <f t="shared" si="812"/>
        <v>0</v>
      </c>
      <c r="LY1204">
        <f t="shared" si="813"/>
        <v>0</v>
      </c>
      <c r="MH1204">
        <f t="shared" si="814"/>
        <v>0</v>
      </c>
      <c r="MQ1204">
        <f t="shared" si="815"/>
        <v>0</v>
      </c>
      <c r="MZ1204">
        <f t="shared" si="816"/>
        <v>0</v>
      </c>
      <c r="NI1204">
        <f t="shared" si="817"/>
        <v>0</v>
      </c>
      <c r="NR1204">
        <f t="shared" si="818"/>
        <v>0</v>
      </c>
      <c r="OA1204">
        <f t="shared" si="819"/>
        <v>0</v>
      </c>
      <c r="OJ1204">
        <f t="shared" si="820"/>
        <v>0</v>
      </c>
      <c r="OS1204">
        <f t="shared" si="821"/>
        <v>0</v>
      </c>
      <c r="PB1204">
        <f t="shared" si="822"/>
        <v>0</v>
      </c>
      <c r="PK1204">
        <f t="shared" si="823"/>
        <v>0</v>
      </c>
      <c r="QC1204">
        <f t="shared" si="824"/>
        <v>0</v>
      </c>
      <c r="QL1204">
        <f t="shared" si="825"/>
        <v>0</v>
      </c>
    </row>
    <row r="1205" spans="315:454" x14ac:dyDescent="0.25">
      <c r="LC1205">
        <v>1203</v>
      </c>
      <c r="LD1205">
        <v>2884</v>
      </c>
      <c r="LE1205">
        <f t="shared" si="826"/>
        <v>1.2877945949271672</v>
      </c>
      <c r="LF1205">
        <f t="shared" si="827"/>
        <v>3451.1114400037832</v>
      </c>
      <c r="LP1205">
        <f t="shared" si="812"/>
        <v>0</v>
      </c>
      <c r="LY1205">
        <f t="shared" si="813"/>
        <v>0</v>
      </c>
      <c r="MH1205">
        <f t="shared" si="814"/>
        <v>0</v>
      </c>
      <c r="MQ1205">
        <f t="shared" si="815"/>
        <v>0</v>
      </c>
      <c r="MZ1205">
        <f t="shared" si="816"/>
        <v>0</v>
      </c>
      <c r="NI1205">
        <f t="shared" si="817"/>
        <v>0</v>
      </c>
      <c r="NR1205">
        <f t="shared" si="818"/>
        <v>0</v>
      </c>
      <c r="OA1205">
        <f t="shared" si="819"/>
        <v>0</v>
      </c>
      <c r="OJ1205">
        <f t="shared" si="820"/>
        <v>0</v>
      </c>
      <c r="OS1205">
        <f t="shared" si="821"/>
        <v>0</v>
      </c>
      <c r="PB1205">
        <f t="shared" si="822"/>
        <v>0</v>
      </c>
      <c r="PK1205">
        <f t="shared" si="823"/>
        <v>0</v>
      </c>
      <c r="QC1205">
        <f t="shared" si="824"/>
        <v>0</v>
      </c>
      <c r="QL1205">
        <f t="shared" si="825"/>
        <v>0</v>
      </c>
    </row>
    <row r="1206" spans="315:454" x14ac:dyDescent="0.25">
      <c r="LC1206">
        <v>1204</v>
      </c>
      <c r="LD1206">
        <v>2884</v>
      </c>
      <c r="LE1206">
        <f t="shared" si="826"/>
        <v>1.2888650808747377</v>
      </c>
      <c r="LF1206">
        <f t="shared" si="827"/>
        <v>3463.9482561398136</v>
      </c>
      <c r="LP1206">
        <f t="shared" si="812"/>
        <v>0</v>
      </c>
      <c r="LY1206">
        <f t="shared" si="813"/>
        <v>0</v>
      </c>
      <c r="MH1206">
        <f t="shared" si="814"/>
        <v>0</v>
      </c>
      <c r="MQ1206">
        <f t="shared" si="815"/>
        <v>0</v>
      </c>
      <c r="MZ1206">
        <f t="shared" si="816"/>
        <v>0</v>
      </c>
      <c r="NI1206">
        <f t="shared" si="817"/>
        <v>0</v>
      </c>
      <c r="NR1206">
        <f t="shared" si="818"/>
        <v>0</v>
      </c>
      <c r="OA1206">
        <f t="shared" si="819"/>
        <v>0</v>
      </c>
      <c r="OJ1206">
        <f t="shared" si="820"/>
        <v>0</v>
      </c>
      <c r="OS1206">
        <f t="shared" si="821"/>
        <v>0</v>
      </c>
      <c r="PB1206">
        <f t="shared" si="822"/>
        <v>0</v>
      </c>
      <c r="PK1206">
        <f t="shared" si="823"/>
        <v>0</v>
      </c>
      <c r="QC1206">
        <f t="shared" si="824"/>
        <v>0</v>
      </c>
      <c r="QL1206">
        <f t="shared" si="825"/>
        <v>0</v>
      </c>
    </row>
    <row r="1207" spans="315:454" x14ac:dyDescent="0.25">
      <c r="LC1207">
        <v>1205</v>
      </c>
      <c r="LD1207">
        <v>2914</v>
      </c>
      <c r="LE1207">
        <f t="shared" si="826"/>
        <v>1.289935566822308</v>
      </c>
      <c r="LF1207">
        <f t="shared" si="827"/>
        <v>3476.785072275844</v>
      </c>
      <c r="LP1207">
        <f t="shared" si="812"/>
        <v>0</v>
      </c>
      <c r="LY1207">
        <f t="shared" si="813"/>
        <v>0</v>
      </c>
      <c r="MH1207">
        <f t="shared" si="814"/>
        <v>0</v>
      </c>
      <c r="MQ1207">
        <f t="shared" si="815"/>
        <v>0</v>
      </c>
      <c r="MZ1207">
        <f t="shared" si="816"/>
        <v>0</v>
      </c>
      <c r="NI1207">
        <f t="shared" si="817"/>
        <v>0</v>
      </c>
      <c r="NR1207">
        <f t="shared" si="818"/>
        <v>0</v>
      </c>
      <c r="OA1207">
        <f t="shared" si="819"/>
        <v>0</v>
      </c>
      <c r="OJ1207">
        <f t="shared" si="820"/>
        <v>0</v>
      </c>
      <c r="OS1207">
        <f t="shared" si="821"/>
        <v>0</v>
      </c>
      <c r="PB1207">
        <f t="shared" si="822"/>
        <v>0</v>
      </c>
      <c r="PK1207">
        <f t="shared" si="823"/>
        <v>0</v>
      </c>
      <c r="QC1207">
        <f t="shared" si="824"/>
        <v>0</v>
      </c>
      <c r="QL1207">
        <f t="shared" si="825"/>
        <v>0</v>
      </c>
    </row>
    <row r="1208" spans="315:454" x14ac:dyDescent="0.25">
      <c r="LC1208">
        <v>1206</v>
      </c>
      <c r="LD1208">
        <v>2854</v>
      </c>
      <c r="LE1208">
        <f t="shared" si="826"/>
        <v>1.2910060527698783</v>
      </c>
      <c r="LF1208">
        <f t="shared" si="827"/>
        <v>3489.6218884118748</v>
      </c>
      <c r="LP1208">
        <f t="shared" si="812"/>
        <v>0</v>
      </c>
      <c r="LY1208">
        <f t="shared" si="813"/>
        <v>0</v>
      </c>
      <c r="MH1208">
        <f t="shared" si="814"/>
        <v>0</v>
      </c>
      <c r="MQ1208">
        <f t="shared" si="815"/>
        <v>0</v>
      </c>
      <c r="MZ1208">
        <f t="shared" si="816"/>
        <v>0</v>
      </c>
      <c r="NI1208">
        <f t="shared" si="817"/>
        <v>0</v>
      </c>
      <c r="NR1208">
        <f t="shared" si="818"/>
        <v>0</v>
      </c>
      <c r="OA1208">
        <f t="shared" si="819"/>
        <v>0</v>
      </c>
      <c r="OJ1208">
        <f t="shared" si="820"/>
        <v>0</v>
      </c>
      <c r="OS1208">
        <f t="shared" si="821"/>
        <v>0</v>
      </c>
      <c r="PB1208">
        <f t="shared" si="822"/>
        <v>0</v>
      </c>
      <c r="PK1208">
        <f t="shared" si="823"/>
        <v>0</v>
      </c>
      <c r="QC1208">
        <f t="shared" si="824"/>
        <v>0</v>
      </c>
      <c r="QL1208">
        <f t="shared" si="825"/>
        <v>0</v>
      </c>
    </row>
    <row r="1209" spans="315:454" x14ac:dyDescent="0.25">
      <c r="LC1209">
        <v>1207</v>
      </c>
      <c r="LD1209">
        <v>2854</v>
      </c>
      <c r="LE1209">
        <f t="shared" si="826"/>
        <v>1.2920765387174489</v>
      </c>
      <c r="LF1209">
        <f t="shared" si="827"/>
        <v>3502.4587045479052</v>
      </c>
      <c r="LP1209">
        <f t="shared" si="812"/>
        <v>0</v>
      </c>
      <c r="LY1209">
        <f t="shared" si="813"/>
        <v>0</v>
      </c>
      <c r="MH1209">
        <f t="shared" si="814"/>
        <v>0</v>
      </c>
      <c r="MQ1209">
        <f t="shared" si="815"/>
        <v>0</v>
      </c>
      <c r="MZ1209">
        <f t="shared" si="816"/>
        <v>0</v>
      </c>
      <c r="NI1209">
        <f t="shared" si="817"/>
        <v>0</v>
      </c>
      <c r="NR1209">
        <f t="shared" si="818"/>
        <v>0</v>
      </c>
      <c r="OA1209">
        <f t="shared" si="819"/>
        <v>0</v>
      </c>
      <c r="OJ1209">
        <f t="shared" si="820"/>
        <v>0</v>
      </c>
      <c r="OS1209">
        <f t="shared" si="821"/>
        <v>0</v>
      </c>
      <c r="PB1209">
        <f t="shared" si="822"/>
        <v>0</v>
      </c>
      <c r="PK1209">
        <f t="shared" si="823"/>
        <v>0</v>
      </c>
      <c r="QC1209">
        <f t="shared" si="824"/>
        <v>0</v>
      </c>
      <c r="QL1209">
        <f t="shared" si="825"/>
        <v>0</v>
      </c>
    </row>
    <row r="1210" spans="315:454" x14ac:dyDescent="0.25">
      <c r="LC1210">
        <v>1208</v>
      </c>
      <c r="LD1210">
        <v>2914</v>
      </c>
      <c r="LE1210">
        <f t="shared" si="826"/>
        <v>1.2931470246650192</v>
      </c>
      <c r="LF1210">
        <f t="shared" si="827"/>
        <v>3515.2955206839356</v>
      </c>
      <c r="LP1210">
        <f t="shared" si="812"/>
        <v>0</v>
      </c>
      <c r="LY1210">
        <f t="shared" si="813"/>
        <v>0</v>
      </c>
      <c r="MH1210">
        <f t="shared" si="814"/>
        <v>0</v>
      </c>
      <c r="MQ1210">
        <f t="shared" si="815"/>
        <v>0</v>
      </c>
      <c r="MZ1210">
        <f t="shared" si="816"/>
        <v>0</v>
      </c>
      <c r="NI1210">
        <f t="shared" si="817"/>
        <v>0</v>
      </c>
      <c r="NR1210">
        <f t="shared" si="818"/>
        <v>0</v>
      </c>
      <c r="OA1210">
        <f t="shared" si="819"/>
        <v>0</v>
      </c>
      <c r="OJ1210">
        <f t="shared" si="820"/>
        <v>0</v>
      </c>
      <c r="OS1210">
        <f t="shared" si="821"/>
        <v>0</v>
      </c>
      <c r="PB1210">
        <f t="shared" si="822"/>
        <v>0</v>
      </c>
      <c r="PK1210">
        <f t="shared" si="823"/>
        <v>0</v>
      </c>
      <c r="QC1210">
        <f t="shared" si="824"/>
        <v>0</v>
      </c>
      <c r="QL1210">
        <f t="shared" si="825"/>
        <v>0</v>
      </c>
    </row>
    <row r="1211" spans="315:454" x14ac:dyDescent="0.25">
      <c r="LC1211">
        <v>1209</v>
      </c>
      <c r="LD1211">
        <v>2934</v>
      </c>
      <c r="LE1211">
        <f t="shared" si="826"/>
        <v>1.2942175106125895</v>
      </c>
      <c r="LF1211">
        <f t="shared" si="827"/>
        <v>3528.132336819966</v>
      </c>
      <c r="LP1211">
        <f t="shared" si="812"/>
        <v>0</v>
      </c>
      <c r="LY1211">
        <f t="shared" si="813"/>
        <v>0</v>
      </c>
      <c r="MH1211">
        <f t="shared" si="814"/>
        <v>0</v>
      </c>
      <c r="MQ1211">
        <f t="shared" si="815"/>
        <v>0</v>
      </c>
      <c r="MZ1211">
        <f t="shared" si="816"/>
        <v>0</v>
      </c>
      <c r="NI1211">
        <f t="shared" si="817"/>
        <v>0</v>
      </c>
      <c r="NR1211">
        <f t="shared" si="818"/>
        <v>0</v>
      </c>
      <c r="OA1211">
        <f t="shared" si="819"/>
        <v>0</v>
      </c>
      <c r="OJ1211">
        <f t="shared" si="820"/>
        <v>0</v>
      </c>
      <c r="OS1211">
        <f t="shared" si="821"/>
        <v>0</v>
      </c>
      <c r="PB1211">
        <f t="shared" si="822"/>
        <v>0</v>
      </c>
      <c r="PK1211">
        <f t="shared" si="823"/>
        <v>0</v>
      </c>
      <c r="QC1211">
        <f t="shared" si="824"/>
        <v>0</v>
      </c>
      <c r="QL1211">
        <f t="shared" si="825"/>
        <v>0</v>
      </c>
    </row>
    <row r="1212" spans="315:454" x14ac:dyDescent="0.25">
      <c r="LC1212">
        <v>1210</v>
      </c>
      <c r="LD1212">
        <v>2804</v>
      </c>
      <c r="LE1212">
        <f t="shared" si="826"/>
        <v>1.29528799656016</v>
      </c>
      <c r="LF1212">
        <f t="shared" si="827"/>
        <v>3540.9691529559968</v>
      </c>
      <c r="LP1212">
        <f t="shared" si="812"/>
        <v>0</v>
      </c>
      <c r="LY1212">
        <f t="shared" si="813"/>
        <v>0</v>
      </c>
      <c r="MH1212">
        <f t="shared" si="814"/>
        <v>0</v>
      </c>
      <c r="MQ1212">
        <f t="shared" si="815"/>
        <v>0</v>
      </c>
      <c r="MZ1212">
        <f t="shared" si="816"/>
        <v>0</v>
      </c>
      <c r="NI1212">
        <f t="shared" si="817"/>
        <v>0</v>
      </c>
      <c r="NR1212">
        <f t="shared" si="818"/>
        <v>0</v>
      </c>
      <c r="OA1212">
        <f t="shared" si="819"/>
        <v>0</v>
      </c>
      <c r="OJ1212">
        <f t="shared" si="820"/>
        <v>0</v>
      </c>
      <c r="OS1212">
        <f t="shared" si="821"/>
        <v>0</v>
      </c>
      <c r="PB1212">
        <f t="shared" si="822"/>
        <v>0</v>
      </c>
      <c r="PK1212">
        <f t="shared" si="823"/>
        <v>0</v>
      </c>
      <c r="QC1212">
        <f t="shared" si="824"/>
        <v>0</v>
      </c>
      <c r="QL1212">
        <f t="shared" si="825"/>
        <v>0</v>
      </c>
    </row>
    <row r="1213" spans="315:454" x14ac:dyDescent="0.25">
      <c r="LC1213">
        <v>1211</v>
      </c>
      <c r="LD1213">
        <v>2864</v>
      </c>
      <c r="LE1213">
        <f t="shared" si="826"/>
        <v>1.2963584825077303</v>
      </c>
      <c r="LF1213">
        <f t="shared" si="827"/>
        <v>3553.8059690920272</v>
      </c>
      <c r="LP1213">
        <f t="shared" si="812"/>
        <v>0</v>
      </c>
      <c r="LY1213">
        <f t="shared" si="813"/>
        <v>0</v>
      </c>
      <c r="MH1213">
        <f t="shared" si="814"/>
        <v>0</v>
      </c>
      <c r="MQ1213">
        <f t="shared" si="815"/>
        <v>0</v>
      </c>
      <c r="MZ1213">
        <f t="shared" si="816"/>
        <v>0</v>
      </c>
      <c r="NI1213">
        <f t="shared" si="817"/>
        <v>0</v>
      </c>
      <c r="NR1213">
        <f t="shared" si="818"/>
        <v>0</v>
      </c>
      <c r="OA1213">
        <f t="shared" si="819"/>
        <v>0</v>
      </c>
      <c r="OJ1213">
        <f t="shared" si="820"/>
        <v>0</v>
      </c>
      <c r="OS1213">
        <f t="shared" si="821"/>
        <v>0</v>
      </c>
      <c r="PB1213">
        <f t="shared" si="822"/>
        <v>0</v>
      </c>
      <c r="PK1213">
        <f t="shared" si="823"/>
        <v>0</v>
      </c>
      <c r="QC1213">
        <f t="shared" si="824"/>
        <v>0</v>
      </c>
      <c r="QL1213">
        <f t="shared" si="825"/>
        <v>0</v>
      </c>
    </row>
    <row r="1214" spans="315:454" x14ac:dyDescent="0.25">
      <c r="LC1214">
        <v>1212</v>
      </c>
      <c r="LD1214">
        <v>2864</v>
      </c>
      <c r="LE1214">
        <f t="shared" si="826"/>
        <v>1.2974289684553006</v>
      </c>
      <c r="LF1214">
        <f t="shared" si="827"/>
        <v>3566.6427852280576</v>
      </c>
      <c r="LP1214">
        <f t="shared" si="812"/>
        <v>0</v>
      </c>
      <c r="LY1214">
        <f t="shared" si="813"/>
        <v>0</v>
      </c>
      <c r="MH1214">
        <f t="shared" si="814"/>
        <v>0</v>
      </c>
      <c r="MQ1214">
        <f t="shared" si="815"/>
        <v>0</v>
      </c>
      <c r="MZ1214">
        <f t="shared" si="816"/>
        <v>0</v>
      </c>
      <c r="NI1214">
        <f t="shared" si="817"/>
        <v>0</v>
      </c>
      <c r="NR1214">
        <f t="shared" si="818"/>
        <v>0</v>
      </c>
      <c r="OA1214">
        <f t="shared" si="819"/>
        <v>0</v>
      </c>
      <c r="OJ1214">
        <f t="shared" si="820"/>
        <v>0</v>
      </c>
      <c r="OS1214">
        <f t="shared" si="821"/>
        <v>0</v>
      </c>
      <c r="PB1214">
        <f t="shared" si="822"/>
        <v>0</v>
      </c>
      <c r="PK1214">
        <f t="shared" si="823"/>
        <v>0</v>
      </c>
      <c r="QC1214">
        <f t="shared" si="824"/>
        <v>0</v>
      </c>
      <c r="QL1214">
        <f t="shared" si="825"/>
        <v>0</v>
      </c>
    </row>
    <row r="1215" spans="315:454" x14ac:dyDescent="0.25">
      <c r="LC1215">
        <v>1213</v>
      </c>
      <c r="LD1215">
        <v>2914</v>
      </c>
      <c r="LE1215">
        <f t="shared" si="826"/>
        <v>1.298499454402871</v>
      </c>
      <c r="LF1215">
        <f t="shared" si="827"/>
        <v>3579.4796013640885</v>
      </c>
      <c r="LP1215">
        <f t="shared" si="812"/>
        <v>0</v>
      </c>
      <c r="LY1215">
        <f t="shared" si="813"/>
        <v>0</v>
      </c>
      <c r="MH1215">
        <f t="shared" si="814"/>
        <v>0</v>
      </c>
      <c r="MQ1215">
        <f t="shared" si="815"/>
        <v>0</v>
      </c>
      <c r="MZ1215">
        <f t="shared" si="816"/>
        <v>0</v>
      </c>
      <c r="NI1215">
        <f t="shared" si="817"/>
        <v>0</v>
      </c>
      <c r="NR1215">
        <f t="shared" si="818"/>
        <v>0</v>
      </c>
      <c r="OA1215">
        <f t="shared" si="819"/>
        <v>0</v>
      </c>
      <c r="OJ1215">
        <f t="shared" si="820"/>
        <v>0</v>
      </c>
      <c r="OS1215">
        <f t="shared" si="821"/>
        <v>0</v>
      </c>
      <c r="PB1215">
        <f t="shared" si="822"/>
        <v>0</v>
      </c>
      <c r="PK1215">
        <f t="shared" si="823"/>
        <v>0</v>
      </c>
      <c r="QC1215">
        <f t="shared" si="824"/>
        <v>0</v>
      </c>
      <c r="QL1215">
        <f t="shared" si="825"/>
        <v>0</v>
      </c>
    </row>
    <row r="1216" spans="315:454" x14ac:dyDescent="0.25">
      <c r="LC1216">
        <v>1214</v>
      </c>
      <c r="LD1216">
        <v>2964</v>
      </c>
      <c r="LE1216">
        <f t="shared" si="826"/>
        <v>1.2995699403504415</v>
      </c>
      <c r="LF1216">
        <f t="shared" si="827"/>
        <v>3592.3164175001189</v>
      </c>
      <c r="LP1216">
        <f t="shared" si="812"/>
        <v>0</v>
      </c>
      <c r="LY1216">
        <f t="shared" si="813"/>
        <v>0</v>
      </c>
      <c r="MH1216">
        <f t="shared" si="814"/>
        <v>0</v>
      </c>
      <c r="MQ1216">
        <f t="shared" si="815"/>
        <v>0</v>
      </c>
      <c r="MZ1216">
        <f t="shared" si="816"/>
        <v>0</v>
      </c>
      <c r="NI1216">
        <f t="shared" si="817"/>
        <v>0</v>
      </c>
      <c r="NR1216">
        <f t="shared" si="818"/>
        <v>0</v>
      </c>
      <c r="OA1216">
        <f t="shared" si="819"/>
        <v>0</v>
      </c>
      <c r="OJ1216">
        <f t="shared" si="820"/>
        <v>0</v>
      </c>
      <c r="OS1216">
        <f t="shared" si="821"/>
        <v>0</v>
      </c>
      <c r="PB1216">
        <f t="shared" si="822"/>
        <v>0</v>
      </c>
      <c r="PK1216">
        <f t="shared" si="823"/>
        <v>0</v>
      </c>
      <c r="QC1216">
        <f t="shared" si="824"/>
        <v>0</v>
      </c>
      <c r="QL1216">
        <f t="shared" si="825"/>
        <v>0</v>
      </c>
    </row>
    <row r="1217" spans="315:454" x14ac:dyDescent="0.25">
      <c r="LC1217">
        <v>1215</v>
      </c>
      <c r="LD1217">
        <v>2864</v>
      </c>
      <c r="LE1217">
        <f t="shared" si="826"/>
        <v>1.3006404262980118</v>
      </c>
      <c r="LF1217">
        <f t="shared" si="827"/>
        <v>3605.1532336361493</v>
      </c>
      <c r="LP1217">
        <f t="shared" si="812"/>
        <v>0</v>
      </c>
      <c r="LY1217">
        <f t="shared" si="813"/>
        <v>0</v>
      </c>
      <c r="MH1217">
        <f t="shared" si="814"/>
        <v>0</v>
      </c>
      <c r="MQ1217">
        <f t="shared" si="815"/>
        <v>0</v>
      </c>
      <c r="MZ1217">
        <f t="shared" si="816"/>
        <v>0</v>
      </c>
      <c r="NI1217">
        <f t="shared" si="817"/>
        <v>0</v>
      </c>
      <c r="NR1217">
        <f t="shared" si="818"/>
        <v>0</v>
      </c>
      <c r="OA1217">
        <f t="shared" si="819"/>
        <v>0</v>
      </c>
      <c r="OJ1217">
        <f t="shared" si="820"/>
        <v>0</v>
      </c>
      <c r="OS1217">
        <f t="shared" si="821"/>
        <v>0</v>
      </c>
      <c r="PB1217">
        <f t="shared" si="822"/>
        <v>0</v>
      </c>
      <c r="PK1217">
        <f t="shared" si="823"/>
        <v>0</v>
      </c>
      <c r="QC1217">
        <f t="shared" si="824"/>
        <v>0</v>
      </c>
      <c r="QL1217">
        <f t="shared" si="825"/>
        <v>0</v>
      </c>
    </row>
    <row r="1218" spans="315:454" x14ac:dyDescent="0.25">
      <c r="LC1218">
        <v>1216</v>
      </c>
      <c r="LD1218">
        <v>2884</v>
      </c>
      <c r="LE1218">
        <f t="shared" si="826"/>
        <v>1.3017109122455821</v>
      </c>
      <c r="LF1218">
        <f t="shared" si="827"/>
        <v>3617.9900497721796</v>
      </c>
      <c r="LP1218">
        <f t="shared" ref="LP1218:LP1235" si="828">(LO1218-LM1218)^2</f>
        <v>0</v>
      </c>
      <c r="LY1218">
        <f t="shared" ref="LY1218:LY1235" si="829">(LX1218-LV1218)^2</f>
        <v>0</v>
      </c>
      <c r="MH1218">
        <f t="shared" ref="MH1218:MH1235" si="830">(MG1218-ME1218)^2</f>
        <v>0</v>
      </c>
      <c r="MQ1218">
        <f t="shared" ref="MQ1218:MQ1235" si="831">(MP1218-MN1218)^2</f>
        <v>0</v>
      </c>
      <c r="MZ1218">
        <f t="shared" ref="MZ1218:MZ1235" si="832">(MY1218-MW1218)^2</f>
        <v>0</v>
      </c>
      <c r="NI1218">
        <f t="shared" ref="NI1218:NI1235" si="833">(NH1218-NF1218)^2</f>
        <v>0</v>
      </c>
      <c r="NR1218">
        <f t="shared" ref="NR1218:NR1235" si="834">(NQ1218-NO1218)^2</f>
        <v>0</v>
      </c>
      <c r="OA1218">
        <f t="shared" ref="OA1218:OA1235" si="835">(NZ1218-NX1218)^2</f>
        <v>0</v>
      </c>
      <c r="OJ1218">
        <f t="shared" ref="OJ1218:OJ1235" si="836">(OI1218-OG1218)^2</f>
        <v>0</v>
      </c>
      <c r="OS1218">
        <f t="shared" ref="OS1218:OS1235" si="837">(OR1218-OP1218)^2</f>
        <v>0</v>
      </c>
      <c r="PB1218">
        <f t="shared" ref="PB1218:PB1235" si="838">(PA1218-OY1218)^2</f>
        <v>0</v>
      </c>
      <c r="PK1218">
        <f t="shared" ref="PK1218:PK1235" si="839">(PJ1218-PH1218)^2</f>
        <v>0</v>
      </c>
      <c r="QC1218">
        <f t="shared" ref="QC1218:QC1235" si="840">(QB1218-PZ1218)^2</f>
        <v>0</v>
      </c>
      <c r="QL1218">
        <f t="shared" ref="QL1218:QL1235" si="841">(QK1218-QI1218)^2</f>
        <v>0</v>
      </c>
    </row>
    <row r="1219" spans="315:454" x14ac:dyDescent="0.25">
      <c r="LC1219">
        <v>1217</v>
      </c>
      <c r="LD1219">
        <v>2854</v>
      </c>
      <c r="LE1219">
        <f t="shared" ref="LE1219:LE1235" si="842">LC1219/LH$2</f>
        <v>1.3027813981931526</v>
      </c>
      <c r="LF1219">
        <f t="shared" ref="LF1219:LF1235" si="843">IF(LC1219&lt;LH$2,0,(LH$6*LH$2^LI$6)*(LC1219-LH$2))</f>
        <v>3630.8268659082105</v>
      </c>
      <c r="LP1219">
        <f t="shared" si="828"/>
        <v>0</v>
      </c>
      <c r="LY1219">
        <f t="shared" si="829"/>
        <v>0</v>
      </c>
      <c r="MH1219">
        <f t="shared" si="830"/>
        <v>0</v>
      </c>
      <c r="MQ1219">
        <f t="shared" si="831"/>
        <v>0</v>
      </c>
      <c r="MZ1219">
        <f t="shared" si="832"/>
        <v>0</v>
      </c>
      <c r="NI1219">
        <f t="shared" si="833"/>
        <v>0</v>
      </c>
      <c r="NR1219">
        <f t="shared" si="834"/>
        <v>0</v>
      </c>
      <c r="OA1219">
        <f t="shared" si="835"/>
        <v>0</v>
      </c>
      <c r="OJ1219">
        <f t="shared" si="836"/>
        <v>0</v>
      </c>
      <c r="OS1219">
        <f t="shared" si="837"/>
        <v>0</v>
      </c>
      <c r="PB1219">
        <f t="shared" si="838"/>
        <v>0</v>
      </c>
      <c r="PK1219">
        <f t="shared" si="839"/>
        <v>0</v>
      </c>
      <c r="QC1219">
        <f t="shared" si="840"/>
        <v>0</v>
      </c>
      <c r="QL1219">
        <f t="shared" si="841"/>
        <v>0</v>
      </c>
    </row>
    <row r="1220" spans="315:454" x14ac:dyDescent="0.25">
      <c r="LC1220">
        <v>1218</v>
      </c>
      <c r="LD1220">
        <v>2784</v>
      </c>
      <c r="LE1220">
        <f t="shared" si="842"/>
        <v>1.3038518841407229</v>
      </c>
      <c r="LF1220">
        <f t="shared" si="843"/>
        <v>3643.6636820442409</v>
      </c>
      <c r="LP1220">
        <f t="shared" si="828"/>
        <v>0</v>
      </c>
      <c r="LY1220">
        <f t="shared" si="829"/>
        <v>0</v>
      </c>
      <c r="MH1220">
        <f t="shared" si="830"/>
        <v>0</v>
      </c>
      <c r="MQ1220">
        <f t="shared" si="831"/>
        <v>0</v>
      </c>
      <c r="MZ1220">
        <f t="shared" si="832"/>
        <v>0</v>
      </c>
      <c r="NI1220">
        <f t="shared" si="833"/>
        <v>0</v>
      </c>
      <c r="NR1220">
        <f t="shared" si="834"/>
        <v>0</v>
      </c>
      <c r="OA1220">
        <f t="shared" si="835"/>
        <v>0</v>
      </c>
      <c r="OJ1220">
        <f t="shared" si="836"/>
        <v>0</v>
      </c>
      <c r="OS1220">
        <f t="shared" si="837"/>
        <v>0</v>
      </c>
      <c r="PB1220">
        <f t="shared" si="838"/>
        <v>0</v>
      </c>
      <c r="PK1220">
        <f t="shared" si="839"/>
        <v>0</v>
      </c>
      <c r="QC1220">
        <f t="shared" si="840"/>
        <v>0</v>
      </c>
      <c r="QL1220">
        <f t="shared" si="841"/>
        <v>0</v>
      </c>
    </row>
    <row r="1221" spans="315:454" x14ac:dyDescent="0.25">
      <c r="LC1221">
        <v>1219</v>
      </c>
      <c r="LD1221">
        <v>2834</v>
      </c>
      <c r="LE1221">
        <f t="shared" si="842"/>
        <v>1.3049223700882933</v>
      </c>
      <c r="LF1221">
        <f t="shared" si="843"/>
        <v>3656.5004981802713</v>
      </c>
      <c r="LP1221">
        <f t="shared" si="828"/>
        <v>0</v>
      </c>
      <c r="LY1221">
        <f t="shared" si="829"/>
        <v>0</v>
      </c>
      <c r="MH1221">
        <f t="shared" si="830"/>
        <v>0</v>
      </c>
      <c r="MQ1221">
        <f t="shared" si="831"/>
        <v>0</v>
      </c>
      <c r="MZ1221">
        <f t="shared" si="832"/>
        <v>0</v>
      </c>
      <c r="NI1221">
        <f t="shared" si="833"/>
        <v>0</v>
      </c>
      <c r="NR1221">
        <f t="shared" si="834"/>
        <v>0</v>
      </c>
      <c r="OA1221">
        <f t="shared" si="835"/>
        <v>0</v>
      </c>
      <c r="OJ1221">
        <f t="shared" si="836"/>
        <v>0</v>
      </c>
      <c r="OS1221">
        <f t="shared" si="837"/>
        <v>0</v>
      </c>
      <c r="PB1221">
        <f t="shared" si="838"/>
        <v>0</v>
      </c>
      <c r="PK1221">
        <f t="shared" si="839"/>
        <v>0</v>
      </c>
      <c r="QC1221">
        <f t="shared" si="840"/>
        <v>0</v>
      </c>
      <c r="QL1221">
        <f t="shared" si="841"/>
        <v>0</v>
      </c>
    </row>
    <row r="1222" spans="315:454" x14ac:dyDescent="0.25">
      <c r="LC1222">
        <v>1220</v>
      </c>
      <c r="LD1222">
        <v>2834</v>
      </c>
      <c r="LE1222">
        <f t="shared" si="842"/>
        <v>1.3059928560358638</v>
      </c>
      <c r="LF1222">
        <f t="shared" si="843"/>
        <v>3669.3373143163021</v>
      </c>
      <c r="LP1222">
        <f t="shared" si="828"/>
        <v>0</v>
      </c>
      <c r="LY1222">
        <f t="shared" si="829"/>
        <v>0</v>
      </c>
      <c r="MH1222">
        <f t="shared" si="830"/>
        <v>0</v>
      </c>
      <c r="MQ1222">
        <f t="shared" si="831"/>
        <v>0</v>
      </c>
      <c r="MZ1222">
        <f t="shared" si="832"/>
        <v>0</v>
      </c>
      <c r="NI1222">
        <f t="shared" si="833"/>
        <v>0</v>
      </c>
      <c r="NR1222">
        <f t="shared" si="834"/>
        <v>0</v>
      </c>
      <c r="OA1222">
        <f t="shared" si="835"/>
        <v>0</v>
      </c>
      <c r="OJ1222">
        <f t="shared" si="836"/>
        <v>0</v>
      </c>
      <c r="OS1222">
        <f t="shared" si="837"/>
        <v>0</v>
      </c>
      <c r="PB1222">
        <f t="shared" si="838"/>
        <v>0</v>
      </c>
      <c r="PK1222">
        <f t="shared" si="839"/>
        <v>0</v>
      </c>
      <c r="QC1222">
        <f t="shared" si="840"/>
        <v>0</v>
      </c>
      <c r="QL1222">
        <f t="shared" si="841"/>
        <v>0</v>
      </c>
    </row>
    <row r="1223" spans="315:454" x14ac:dyDescent="0.25">
      <c r="LC1223">
        <v>1221</v>
      </c>
      <c r="LD1223">
        <v>2884</v>
      </c>
      <c r="LE1223">
        <f t="shared" si="842"/>
        <v>1.3070633419834341</v>
      </c>
      <c r="LF1223">
        <f t="shared" si="843"/>
        <v>3682.1741304523325</v>
      </c>
      <c r="LP1223">
        <f t="shared" si="828"/>
        <v>0</v>
      </c>
      <c r="LY1223">
        <f t="shared" si="829"/>
        <v>0</v>
      </c>
      <c r="MH1223">
        <f t="shared" si="830"/>
        <v>0</v>
      </c>
      <c r="MQ1223">
        <f t="shared" si="831"/>
        <v>0</v>
      </c>
      <c r="MZ1223">
        <f t="shared" si="832"/>
        <v>0</v>
      </c>
      <c r="NI1223">
        <f t="shared" si="833"/>
        <v>0</v>
      </c>
      <c r="NR1223">
        <f t="shared" si="834"/>
        <v>0</v>
      </c>
      <c r="OA1223">
        <f t="shared" si="835"/>
        <v>0</v>
      </c>
      <c r="OJ1223">
        <f t="shared" si="836"/>
        <v>0</v>
      </c>
      <c r="OS1223">
        <f t="shared" si="837"/>
        <v>0</v>
      </c>
      <c r="PB1223">
        <f t="shared" si="838"/>
        <v>0</v>
      </c>
      <c r="PK1223">
        <f t="shared" si="839"/>
        <v>0</v>
      </c>
      <c r="QC1223">
        <f t="shared" si="840"/>
        <v>0</v>
      </c>
      <c r="QL1223">
        <f t="shared" si="841"/>
        <v>0</v>
      </c>
    </row>
    <row r="1224" spans="315:454" x14ac:dyDescent="0.25">
      <c r="LC1224">
        <v>1222</v>
      </c>
      <c r="LD1224">
        <v>2864</v>
      </c>
      <c r="LE1224">
        <f t="shared" si="842"/>
        <v>1.3081338279310044</v>
      </c>
      <c r="LF1224">
        <f t="shared" si="843"/>
        <v>3695.0109465883629</v>
      </c>
      <c r="LP1224">
        <f t="shared" si="828"/>
        <v>0</v>
      </c>
      <c r="LY1224">
        <f t="shared" si="829"/>
        <v>0</v>
      </c>
      <c r="MH1224">
        <f t="shared" si="830"/>
        <v>0</v>
      </c>
      <c r="MQ1224">
        <f t="shared" si="831"/>
        <v>0</v>
      </c>
      <c r="MZ1224">
        <f t="shared" si="832"/>
        <v>0</v>
      </c>
      <c r="NI1224">
        <f t="shared" si="833"/>
        <v>0</v>
      </c>
      <c r="NR1224">
        <f t="shared" si="834"/>
        <v>0</v>
      </c>
      <c r="OA1224">
        <f t="shared" si="835"/>
        <v>0</v>
      </c>
      <c r="OJ1224">
        <f t="shared" si="836"/>
        <v>0</v>
      </c>
      <c r="OS1224">
        <f t="shared" si="837"/>
        <v>0</v>
      </c>
      <c r="PB1224">
        <f t="shared" si="838"/>
        <v>0</v>
      </c>
      <c r="PK1224">
        <f t="shared" si="839"/>
        <v>0</v>
      </c>
      <c r="QC1224">
        <f t="shared" si="840"/>
        <v>0</v>
      </c>
      <c r="QL1224">
        <f t="shared" si="841"/>
        <v>0</v>
      </c>
    </row>
    <row r="1225" spans="315:454" x14ac:dyDescent="0.25">
      <c r="LC1225">
        <v>1223</v>
      </c>
      <c r="LD1225">
        <v>2854</v>
      </c>
      <c r="LE1225">
        <f t="shared" si="842"/>
        <v>1.3092043138785749</v>
      </c>
      <c r="LF1225">
        <f t="shared" si="843"/>
        <v>3707.8477627243933</v>
      </c>
      <c r="LP1225">
        <f t="shared" si="828"/>
        <v>0</v>
      </c>
      <c r="LY1225">
        <f t="shared" si="829"/>
        <v>0</v>
      </c>
      <c r="MH1225">
        <f t="shared" si="830"/>
        <v>0</v>
      </c>
      <c r="MQ1225">
        <f t="shared" si="831"/>
        <v>0</v>
      </c>
      <c r="MZ1225">
        <f t="shared" si="832"/>
        <v>0</v>
      </c>
      <c r="NI1225">
        <f t="shared" si="833"/>
        <v>0</v>
      </c>
      <c r="NR1225">
        <f t="shared" si="834"/>
        <v>0</v>
      </c>
      <c r="OA1225">
        <f t="shared" si="835"/>
        <v>0</v>
      </c>
      <c r="OJ1225">
        <f t="shared" si="836"/>
        <v>0</v>
      </c>
      <c r="OS1225">
        <f t="shared" si="837"/>
        <v>0</v>
      </c>
      <c r="PB1225">
        <f t="shared" si="838"/>
        <v>0</v>
      </c>
      <c r="PK1225">
        <f t="shared" si="839"/>
        <v>0</v>
      </c>
      <c r="QC1225">
        <f t="shared" si="840"/>
        <v>0</v>
      </c>
      <c r="QL1225">
        <f t="shared" si="841"/>
        <v>0</v>
      </c>
    </row>
    <row r="1226" spans="315:454" x14ac:dyDescent="0.25">
      <c r="LC1226">
        <v>1224</v>
      </c>
      <c r="LD1226">
        <v>2854</v>
      </c>
      <c r="LE1226">
        <f t="shared" si="842"/>
        <v>1.3102747998261453</v>
      </c>
      <c r="LF1226">
        <f t="shared" si="843"/>
        <v>3720.6845788604242</v>
      </c>
      <c r="LP1226">
        <f t="shared" si="828"/>
        <v>0</v>
      </c>
      <c r="LY1226">
        <f t="shared" si="829"/>
        <v>0</v>
      </c>
      <c r="MH1226">
        <f t="shared" si="830"/>
        <v>0</v>
      </c>
      <c r="MQ1226">
        <f t="shared" si="831"/>
        <v>0</v>
      </c>
      <c r="MZ1226">
        <f t="shared" si="832"/>
        <v>0</v>
      </c>
      <c r="NI1226">
        <f t="shared" si="833"/>
        <v>0</v>
      </c>
      <c r="NR1226">
        <f t="shared" si="834"/>
        <v>0</v>
      </c>
      <c r="OA1226">
        <f t="shared" si="835"/>
        <v>0</v>
      </c>
      <c r="OJ1226">
        <f t="shared" si="836"/>
        <v>0</v>
      </c>
      <c r="OS1226">
        <f t="shared" si="837"/>
        <v>0</v>
      </c>
      <c r="PB1226">
        <f t="shared" si="838"/>
        <v>0</v>
      </c>
      <c r="PK1226">
        <f t="shared" si="839"/>
        <v>0</v>
      </c>
      <c r="QC1226">
        <f t="shared" si="840"/>
        <v>0</v>
      </c>
      <c r="QL1226">
        <f t="shared" si="841"/>
        <v>0</v>
      </c>
    </row>
    <row r="1227" spans="315:454" x14ac:dyDescent="0.25">
      <c r="LC1227">
        <v>1225</v>
      </c>
      <c r="LD1227">
        <v>2864</v>
      </c>
      <c r="LE1227">
        <f t="shared" si="842"/>
        <v>1.3113452857737156</v>
      </c>
      <c r="LF1227">
        <f t="shared" si="843"/>
        <v>3733.5213949964545</v>
      </c>
      <c r="LP1227">
        <f t="shared" si="828"/>
        <v>0</v>
      </c>
      <c r="LY1227">
        <f t="shared" si="829"/>
        <v>0</v>
      </c>
      <c r="MH1227">
        <f t="shared" si="830"/>
        <v>0</v>
      </c>
      <c r="MQ1227">
        <f t="shared" si="831"/>
        <v>0</v>
      </c>
      <c r="MZ1227">
        <f t="shared" si="832"/>
        <v>0</v>
      </c>
      <c r="NI1227">
        <f t="shared" si="833"/>
        <v>0</v>
      </c>
      <c r="NR1227">
        <f t="shared" si="834"/>
        <v>0</v>
      </c>
      <c r="OA1227">
        <f t="shared" si="835"/>
        <v>0</v>
      </c>
      <c r="OJ1227">
        <f t="shared" si="836"/>
        <v>0</v>
      </c>
      <c r="OS1227">
        <f t="shared" si="837"/>
        <v>0</v>
      </c>
      <c r="PB1227">
        <f t="shared" si="838"/>
        <v>0</v>
      </c>
      <c r="PK1227">
        <f t="shared" si="839"/>
        <v>0</v>
      </c>
      <c r="QC1227">
        <f t="shared" si="840"/>
        <v>0</v>
      </c>
      <c r="QL1227">
        <f t="shared" si="841"/>
        <v>0</v>
      </c>
    </row>
    <row r="1228" spans="315:454" x14ac:dyDescent="0.25">
      <c r="LC1228">
        <v>1226</v>
      </c>
      <c r="LD1228">
        <v>2904</v>
      </c>
      <c r="LE1228">
        <f t="shared" si="842"/>
        <v>1.3124157717212861</v>
      </c>
      <c r="LF1228">
        <f t="shared" si="843"/>
        <v>3746.3582111324849</v>
      </c>
      <c r="LP1228">
        <f t="shared" si="828"/>
        <v>0</v>
      </c>
      <c r="LY1228">
        <f t="shared" si="829"/>
        <v>0</v>
      </c>
      <c r="MH1228">
        <f t="shared" si="830"/>
        <v>0</v>
      </c>
      <c r="MQ1228">
        <f t="shared" si="831"/>
        <v>0</v>
      </c>
      <c r="MZ1228">
        <f t="shared" si="832"/>
        <v>0</v>
      </c>
      <c r="NI1228">
        <f t="shared" si="833"/>
        <v>0</v>
      </c>
      <c r="NR1228">
        <f t="shared" si="834"/>
        <v>0</v>
      </c>
      <c r="OA1228">
        <f t="shared" si="835"/>
        <v>0</v>
      </c>
      <c r="OJ1228">
        <f t="shared" si="836"/>
        <v>0</v>
      </c>
      <c r="OS1228">
        <f t="shared" si="837"/>
        <v>0</v>
      </c>
      <c r="PB1228">
        <f t="shared" si="838"/>
        <v>0</v>
      </c>
      <c r="PK1228">
        <f t="shared" si="839"/>
        <v>0</v>
      </c>
      <c r="QC1228">
        <f t="shared" si="840"/>
        <v>0</v>
      </c>
      <c r="QL1228">
        <f t="shared" si="841"/>
        <v>0</v>
      </c>
    </row>
    <row r="1229" spans="315:454" x14ac:dyDescent="0.25">
      <c r="LC1229">
        <v>1227</v>
      </c>
      <c r="LD1229">
        <v>2834</v>
      </c>
      <c r="LE1229">
        <f t="shared" si="842"/>
        <v>1.3134862576688564</v>
      </c>
      <c r="LF1229">
        <f t="shared" si="843"/>
        <v>3759.1950272685158</v>
      </c>
      <c r="LP1229">
        <f t="shared" si="828"/>
        <v>0</v>
      </c>
      <c r="LY1229">
        <f t="shared" si="829"/>
        <v>0</v>
      </c>
      <c r="MH1229">
        <f t="shared" si="830"/>
        <v>0</v>
      </c>
      <c r="MQ1229">
        <f t="shared" si="831"/>
        <v>0</v>
      </c>
      <c r="MZ1229">
        <f t="shared" si="832"/>
        <v>0</v>
      </c>
      <c r="NI1229">
        <f t="shared" si="833"/>
        <v>0</v>
      </c>
      <c r="NR1229">
        <f t="shared" si="834"/>
        <v>0</v>
      </c>
      <c r="OA1229">
        <f t="shared" si="835"/>
        <v>0</v>
      </c>
      <c r="OJ1229">
        <f t="shared" si="836"/>
        <v>0</v>
      </c>
      <c r="OS1229">
        <f t="shared" si="837"/>
        <v>0</v>
      </c>
      <c r="PB1229">
        <f t="shared" si="838"/>
        <v>0</v>
      </c>
      <c r="PK1229">
        <f t="shared" si="839"/>
        <v>0</v>
      </c>
      <c r="QC1229">
        <f t="shared" si="840"/>
        <v>0</v>
      </c>
      <c r="QL1229">
        <f t="shared" si="841"/>
        <v>0</v>
      </c>
    </row>
    <row r="1230" spans="315:454" x14ac:dyDescent="0.25">
      <c r="LC1230">
        <v>1228</v>
      </c>
      <c r="LD1230">
        <v>2854</v>
      </c>
      <c r="LE1230">
        <f t="shared" si="842"/>
        <v>1.3145567436164267</v>
      </c>
      <c r="LF1230">
        <f t="shared" si="843"/>
        <v>3772.0318434045462</v>
      </c>
      <c r="LP1230">
        <f t="shared" si="828"/>
        <v>0</v>
      </c>
      <c r="LY1230">
        <f t="shared" si="829"/>
        <v>0</v>
      </c>
      <c r="MH1230">
        <f t="shared" si="830"/>
        <v>0</v>
      </c>
      <c r="MQ1230">
        <f t="shared" si="831"/>
        <v>0</v>
      </c>
      <c r="MZ1230">
        <f t="shared" si="832"/>
        <v>0</v>
      </c>
      <c r="NI1230">
        <f t="shared" si="833"/>
        <v>0</v>
      </c>
      <c r="NR1230">
        <f t="shared" si="834"/>
        <v>0</v>
      </c>
      <c r="OA1230">
        <f t="shared" si="835"/>
        <v>0</v>
      </c>
      <c r="OJ1230">
        <f t="shared" si="836"/>
        <v>0</v>
      </c>
      <c r="OS1230">
        <f t="shared" si="837"/>
        <v>0</v>
      </c>
      <c r="PB1230">
        <f t="shared" si="838"/>
        <v>0</v>
      </c>
      <c r="PK1230">
        <f t="shared" si="839"/>
        <v>0</v>
      </c>
      <c r="QC1230">
        <f t="shared" si="840"/>
        <v>0</v>
      </c>
      <c r="QL1230">
        <f t="shared" si="841"/>
        <v>0</v>
      </c>
    </row>
    <row r="1231" spans="315:454" x14ac:dyDescent="0.25">
      <c r="LC1231">
        <v>1229</v>
      </c>
      <c r="LD1231">
        <v>2834</v>
      </c>
      <c r="LE1231">
        <f t="shared" si="842"/>
        <v>1.3156272295639972</v>
      </c>
      <c r="LF1231">
        <f t="shared" si="843"/>
        <v>3784.8686595405766</v>
      </c>
      <c r="LP1231">
        <f t="shared" si="828"/>
        <v>0</v>
      </c>
      <c r="LY1231">
        <f t="shared" si="829"/>
        <v>0</v>
      </c>
      <c r="MH1231">
        <f t="shared" si="830"/>
        <v>0</v>
      </c>
      <c r="MQ1231">
        <f t="shared" si="831"/>
        <v>0</v>
      </c>
      <c r="MZ1231">
        <f t="shared" si="832"/>
        <v>0</v>
      </c>
      <c r="NI1231">
        <f t="shared" si="833"/>
        <v>0</v>
      </c>
      <c r="NR1231">
        <f t="shared" si="834"/>
        <v>0</v>
      </c>
      <c r="OA1231">
        <f t="shared" si="835"/>
        <v>0</v>
      </c>
      <c r="OJ1231">
        <f t="shared" si="836"/>
        <v>0</v>
      </c>
      <c r="OS1231">
        <f t="shared" si="837"/>
        <v>0</v>
      </c>
      <c r="PB1231">
        <f t="shared" si="838"/>
        <v>0</v>
      </c>
      <c r="PK1231">
        <f t="shared" si="839"/>
        <v>0</v>
      </c>
      <c r="QC1231">
        <f t="shared" si="840"/>
        <v>0</v>
      </c>
      <c r="QL1231">
        <f t="shared" si="841"/>
        <v>0</v>
      </c>
    </row>
    <row r="1232" spans="315:454" x14ac:dyDescent="0.25">
      <c r="LC1232">
        <v>1230</v>
      </c>
      <c r="LD1232">
        <v>2884</v>
      </c>
      <c r="LE1232">
        <f t="shared" si="842"/>
        <v>1.3166977155115676</v>
      </c>
      <c r="LF1232">
        <f t="shared" si="843"/>
        <v>3797.705475676607</v>
      </c>
      <c r="LP1232">
        <f t="shared" si="828"/>
        <v>0</v>
      </c>
      <c r="LY1232">
        <f t="shared" si="829"/>
        <v>0</v>
      </c>
      <c r="MH1232">
        <f t="shared" si="830"/>
        <v>0</v>
      </c>
      <c r="MQ1232">
        <f t="shared" si="831"/>
        <v>0</v>
      </c>
      <c r="MZ1232">
        <f t="shared" si="832"/>
        <v>0</v>
      </c>
      <c r="NI1232">
        <f t="shared" si="833"/>
        <v>0</v>
      </c>
      <c r="NR1232">
        <f t="shared" si="834"/>
        <v>0</v>
      </c>
      <c r="OA1232">
        <f t="shared" si="835"/>
        <v>0</v>
      </c>
      <c r="OJ1232">
        <f t="shared" si="836"/>
        <v>0</v>
      </c>
      <c r="OS1232">
        <f t="shared" si="837"/>
        <v>0</v>
      </c>
      <c r="PB1232">
        <f t="shared" si="838"/>
        <v>0</v>
      </c>
      <c r="PK1232">
        <f t="shared" si="839"/>
        <v>0</v>
      </c>
      <c r="QC1232">
        <f t="shared" si="840"/>
        <v>0</v>
      </c>
      <c r="QL1232">
        <f t="shared" si="841"/>
        <v>0</v>
      </c>
    </row>
    <row r="1233" spans="315:454" x14ac:dyDescent="0.25">
      <c r="LC1233">
        <v>1231</v>
      </c>
      <c r="LD1233">
        <v>2934</v>
      </c>
      <c r="LE1233">
        <f t="shared" si="842"/>
        <v>1.3177682014591379</v>
      </c>
      <c r="LF1233">
        <f t="shared" si="843"/>
        <v>3810.5422918126378</v>
      </c>
      <c r="LP1233">
        <f t="shared" si="828"/>
        <v>0</v>
      </c>
      <c r="LY1233">
        <f t="shared" si="829"/>
        <v>0</v>
      </c>
      <c r="MH1233">
        <f t="shared" si="830"/>
        <v>0</v>
      </c>
      <c r="MQ1233">
        <f t="shared" si="831"/>
        <v>0</v>
      </c>
      <c r="MZ1233">
        <f t="shared" si="832"/>
        <v>0</v>
      </c>
      <c r="NI1233">
        <f t="shared" si="833"/>
        <v>0</v>
      </c>
      <c r="NR1233">
        <f t="shared" si="834"/>
        <v>0</v>
      </c>
      <c r="OA1233">
        <f t="shared" si="835"/>
        <v>0</v>
      </c>
      <c r="OJ1233">
        <f t="shared" si="836"/>
        <v>0</v>
      </c>
      <c r="OS1233">
        <f t="shared" si="837"/>
        <v>0</v>
      </c>
      <c r="PB1233">
        <f t="shared" si="838"/>
        <v>0</v>
      </c>
      <c r="PK1233">
        <f t="shared" si="839"/>
        <v>0</v>
      </c>
      <c r="QC1233">
        <f t="shared" si="840"/>
        <v>0</v>
      </c>
      <c r="QL1233">
        <f t="shared" si="841"/>
        <v>0</v>
      </c>
    </row>
    <row r="1234" spans="315:454" x14ac:dyDescent="0.25">
      <c r="LC1234">
        <v>1232</v>
      </c>
      <c r="LD1234">
        <v>2934</v>
      </c>
      <c r="LE1234">
        <f t="shared" si="842"/>
        <v>1.3188386874067082</v>
      </c>
      <c r="LF1234">
        <f t="shared" si="843"/>
        <v>3823.3791079486682</v>
      </c>
      <c r="LP1234">
        <f t="shared" si="828"/>
        <v>0</v>
      </c>
      <c r="LY1234">
        <f t="shared" si="829"/>
        <v>0</v>
      </c>
      <c r="MH1234">
        <f t="shared" si="830"/>
        <v>0</v>
      </c>
      <c r="MQ1234">
        <f t="shared" si="831"/>
        <v>0</v>
      </c>
      <c r="MZ1234">
        <f t="shared" si="832"/>
        <v>0</v>
      </c>
      <c r="NI1234">
        <f t="shared" si="833"/>
        <v>0</v>
      </c>
      <c r="NR1234">
        <f t="shared" si="834"/>
        <v>0</v>
      </c>
      <c r="OA1234">
        <f t="shared" si="835"/>
        <v>0</v>
      </c>
      <c r="OJ1234">
        <f t="shared" si="836"/>
        <v>0</v>
      </c>
      <c r="OS1234">
        <f t="shared" si="837"/>
        <v>0</v>
      </c>
      <c r="PB1234">
        <f t="shared" si="838"/>
        <v>0</v>
      </c>
      <c r="PK1234">
        <f t="shared" si="839"/>
        <v>0</v>
      </c>
      <c r="QC1234">
        <f t="shared" si="840"/>
        <v>0</v>
      </c>
      <c r="QL1234">
        <f t="shared" si="841"/>
        <v>0</v>
      </c>
    </row>
    <row r="1235" spans="315:454" x14ac:dyDescent="0.25">
      <c r="LC1235">
        <v>1233</v>
      </c>
      <c r="LD1235">
        <v>3814</v>
      </c>
      <c r="LE1235">
        <f t="shared" si="842"/>
        <v>1.3199091733542787</v>
      </c>
      <c r="LF1235">
        <f t="shared" si="843"/>
        <v>3836.2159240846986</v>
      </c>
      <c r="LP1235">
        <f t="shared" si="828"/>
        <v>0</v>
      </c>
      <c r="LY1235">
        <f t="shared" si="829"/>
        <v>0</v>
      </c>
      <c r="MH1235">
        <f t="shared" si="830"/>
        <v>0</v>
      </c>
      <c r="MQ1235">
        <f t="shared" si="831"/>
        <v>0</v>
      </c>
      <c r="MZ1235">
        <f t="shared" si="832"/>
        <v>0</v>
      </c>
      <c r="NI1235">
        <f t="shared" si="833"/>
        <v>0</v>
      </c>
      <c r="NR1235">
        <f t="shared" si="834"/>
        <v>0</v>
      </c>
      <c r="OA1235">
        <f t="shared" si="835"/>
        <v>0</v>
      </c>
      <c r="OJ1235">
        <f t="shared" si="836"/>
        <v>0</v>
      </c>
      <c r="OS1235">
        <f t="shared" si="837"/>
        <v>0</v>
      </c>
      <c r="PB1235">
        <f t="shared" si="838"/>
        <v>0</v>
      </c>
      <c r="PK1235">
        <f t="shared" si="839"/>
        <v>0</v>
      </c>
      <c r="QC1235">
        <f t="shared" si="840"/>
        <v>0</v>
      </c>
      <c r="QL1235">
        <f t="shared" si="841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1"/>
  <sheetViews>
    <sheetView zoomScale="70" zoomScaleNormal="70" workbookViewId="0">
      <selection activeCell="C1" sqref="C1:C1048576"/>
    </sheetView>
  </sheetViews>
  <sheetFormatPr defaultRowHeight="15.75" x14ac:dyDescent="0.25"/>
  <cols>
    <col min="1" max="1" width="14.25" bestFit="1" customWidth="1"/>
  </cols>
  <sheetData>
    <row r="1" spans="1:2" x14ac:dyDescent="0.25">
      <c r="A1" t="s">
        <v>4</v>
      </c>
      <c r="B1" t="s">
        <v>5</v>
      </c>
    </row>
    <row r="2" spans="1:2" x14ac:dyDescent="0.25">
      <c r="A2">
        <v>83.017782558331874</v>
      </c>
      <c r="B2">
        <v>53.453020023167305</v>
      </c>
    </row>
    <row r="3" spans="1:2" x14ac:dyDescent="0.25">
      <c r="A3">
        <v>150.16027125140999</v>
      </c>
      <c r="B3">
        <v>118.59001130214209</v>
      </c>
    </row>
    <row r="4" spans="1:2" x14ac:dyDescent="0.25">
      <c r="A4">
        <v>0</v>
      </c>
      <c r="B4">
        <v>39.237436988979454</v>
      </c>
    </row>
    <row r="5" spans="1:2" x14ac:dyDescent="0.25">
      <c r="A5">
        <v>185.2884197454207</v>
      </c>
      <c r="B5">
        <v>107.7628065818069</v>
      </c>
    </row>
    <row r="6" spans="1:2" x14ac:dyDescent="0.25">
      <c r="A6">
        <v>244.48346176474843</v>
      </c>
      <c r="B6">
        <v>32.309821057012066</v>
      </c>
    </row>
    <row r="7" spans="1:2" x14ac:dyDescent="0.25">
      <c r="A7">
        <v>314.97493096647031</v>
      </c>
      <c r="B7">
        <v>40.355424063116374</v>
      </c>
    </row>
    <row r="8" spans="1:2" x14ac:dyDescent="0.25">
      <c r="A8">
        <v>110.1925520239306</v>
      </c>
      <c r="B8">
        <v>87.653305429426084</v>
      </c>
    </row>
    <row r="9" spans="1:2" x14ac:dyDescent="0.25">
      <c r="A9">
        <v>392.1918345590384</v>
      </c>
      <c r="B9">
        <v>227.61356538351058</v>
      </c>
    </row>
    <row r="10" spans="1:2" x14ac:dyDescent="0.25">
      <c r="A10">
        <v>496.82106967396066</v>
      </c>
      <c r="B10">
        <v>35.514012952210805</v>
      </c>
    </row>
    <row r="11" spans="1:2" x14ac:dyDescent="0.25">
      <c r="A11">
        <v>650.15399209486168</v>
      </c>
      <c r="B11">
        <v>48.85533596837945</v>
      </c>
    </row>
    <row r="12" spans="1:2" x14ac:dyDescent="0.25">
      <c r="A12">
        <v>322.85151555992525</v>
      </c>
      <c r="B12">
        <v>69.060584069023733</v>
      </c>
    </row>
    <row r="13" spans="1:2" x14ac:dyDescent="0.25">
      <c r="A13">
        <v>74.961952600649965</v>
      </c>
      <c r="B13">
        <v>145.23493651251354</v>
      </c>
    </row>
    <row r="14" spans="1:2" x14ac:dyDescent="0.25">
      <c r="A14">
        <v>291.72437447637185</v>
      </c>
      <c r="B14">
        <v>400.64369787303099</v>
      </c>
    </row>
    <row r="15" spans="1:2" x14ac:dyDescent="0.25">
      <c r="A15">
        <v>592.15461819202847</v>
      </c>
      <c r="B15">
        <v>44.733085345311629</v>
      </c>
    </row>
    <row r="16" spans="1:2" x14ac:dyDescent="0.25">
      <c r="A16">
        <v>582.953777032586</v>
      </c>
      <c r="B16">
        <v>53.106640072788828</v>
      </c>
    </row>
    <row r="17" spans="1:2" x14ac:dyDescent="0.25">
      <c r="A17">
        <v>478.73135991217168</v>
      </c>
      <c r="B17">
        <v>66.310447882570585</v>
      </c>
    </row>
    <row r="18" spans="1:2" x14ac:dyDescent="0.25">
      <c r="A18">
        <v>357.49975023771549</v>
      </c>
      <c r="B18">
        <v>129.38771400175389</v>
      </c>
    </row>
    <row r="19" spans="1:2" x14ac:dyDescent="0.25">
      <c r="A19">
        <v>206.0669207869505</v>
      </c>
      <c r="B19">
        <v>324.13704268415449</v>
      </c>
    </row>
    <row r="20" spans="1:2" x14ac:dyDescent="0.25">
      <c r="A20">
        <v>670.16170212765792</v>
      </c>
      <c r="B20">
        <v>60.583304130162695</v>
      </c>
    </row>
    <row r="21" spans="1:2" x14ac:dyDescent="0.25">
      <c r="A21">
        <v>620.8793540597635</v>
      </c>
      <c r="B21">
        <v>67.537277392091752</v>
      </c>
    </row>
    <row r="22" spans="1:2" x14ac:dyDescent="0.25">
      <c r="A22">
        <v>682.581210263088</v>
      </c>
      <c r="B22">
        <v>89.745973175606622</v>
      </c>
    </row>
    <row r="23" spans="1:2" x14ac:dyDescent="0.25">
      <c r="A23">
        <v>642.57542471585202</v>
      </c>
      <c r="B23">
        <v>77.72939341606758</v>
      </c>
    </row>
    <row r="24" spans="1:2" x14ac:dyDescent="0.25">
      <c r="A24">
        <v>449.38103686181739</v>
      </c>
      <c r="B24">
        <v>134.84363081617087</v>
      </c>
    </row>
    <row r="25" spans="1:2" x14ac:dyDescent="0.25">
      <c r="A25">
        <v>411.3817911177066</v>
      </c>
      <c r="B25">
        <v>156.41885044158099</v>
      </c>
    </row>
    <row r="26" spans="1:2" x14ac:dyDescent="0.25">
      <c r="A26">
        <v>530.80302724067406</v>
      </c>
      <c r="B26">
        <v>288.95396258617978</v>
      </c>
    </row>
    <row r="27" spans="1:2" x14ac:dyDescent="0.25">
      <c r="A27">
        <v>902.10432405555366</v>
      </c>
      <c r="B27">
        <v>235.60659719715588</v>
      </c>
    </row>
    <row r="28" spans="1:2" x14ac:dyDescent="0.25">
      <c r="A28">
        <v>427.12264817312007</v>
      </c>
      <c r="B28">
        <v>689.04088272437332</v>
      </c>
    </row>
    <row r="29" spans="1:2" x14ac:dyDescent="0.25">
      <c r="A29">
        <v>538.2040301803595</v>
      </c>
      <c r="B29">
        <v>765.85100754508994</v>
      </c>
    </row>
    <row r="30" spans="1:2" x14ac:dyDescent="0.25">
      <c r="A30">
        <v>16.367671204936073</v>
      </c>
      <c r="B30">
        <v>79.091917801234018</v>
      </c>
    </row>
    <row r="31" spans="1:2" x14ac:dyDescent="0.25">
      <c r="A31">
        <v>357.82876712328834</v>
      </c>
      <c r="B31">
        <v>55.087328767123289</v>
      </c>
    </row>
    <row r="32" spans="1:2" x14ac:dyDescent="0.25">
      <c r="A32">
        <v>349.59064824216421</v>
      </c>
      <c r="B32">
        <v>65.243557526186706</v>
      </c>
    </row>
    <row r="33" spans="1:2" x14ac:dyDescent="0.25">
      <c r="A33">
        <v>360.41719301058038</v>
      </c>
      <c r="B33">
        <v>98.068972427059961</v>
      </c>
    </row>
    <row r="34" spans="1:2" x14ac:dyDescent="0.25">
      <c r="A34">
        <v>418.09777455518815</v>
      </c>
      <c r="B34">
        <v>181.2999609571086</v>
      </c>
    </row>
    <row r="35" spans="1:2" x14ac:dyDescent="0.25">
      <c r="A35">
        <v>430.77299177735404</v>
      </c>
      <c r="B35">
        <v>465.12043010752694</v>
      </c>
    </row>
    <row r="36" spans="1:2" x14ac:dyDescent="0.25">
      <c r="A36">
        <v>22.032883291892631</v>
      </c>
      <c r="B36">
        <v>763.34429443063084</v>
      </c>
    </row>
    <row r="37" spans="1:2" x14ac:dyDescent="0.25">
      <c r="A37">
        <v>155.02529186571428</v>
      </c>
      <c r="B37">
        <v>105.33799080345085</v>
      </c>
    </row>
    <row r="38" spans="1:2" x14ac:dyDescent="0.25">
      <c r="A38">
        <v>123.47044410196395</v>
      </c>
      <c r="B38">
        <v>49.845417116425637</v>
      </c>
    </row>
    <row r="39" spans="1:2" x14ac:dyDescent="0.25">
      <c r="A39">
        <v>182.1947373783687</v>
      </c>
      <c r="B39">
        <v>24.827474654847418</v>
      </c>
    </row>
    <row r="40" spans="1:2" x14ac:dyDescent="0.25">
      <c r="A40">
        <v>249.59056234046693</v>
      </c>
      <c r="B40">
        <v>236.81968541134884</v>
      </c>
    </row>
    <row r="41" spans="1:2" x14ac:dyDescent="0.25">
      <c r="A41">
        <v>424.96864576384178</v>
      </c>
      <c r="B41">
        <v>43.880045030020007</v>
      </c>
    </row>
    <row r="42" spans="1:2" x14ac:dyDescent="0.25">
      <c r="A42">
        <v>641.64588450054362</v>
      </c>
      <c r="B42">
        <v>68.998929753475991</v>
      </c>
    </row>
    <row r="43" spans="1:2" x14ac:dyDescent="0.25">
      <c r="A43">
        <v>675.92425962437119</v>
      </c>
      <c r="B43">
        <v>90.162817827685714</v>
      </c>
    </row>
    <row r="44" spans="1:2" x14ac:dyDescent="0.25">
      <c r="A44">
        <v>607.27535929364876</v>
      </c>
      <c r="B44">
        <v>162.25098970704673</v>
      </c>
    </row>
    <row r="45" spans="1:2" x14ac:dyDescent="0.25">
      <c r="A45">
        <v>709.09625668449189</v>
      </c>
      <c r="B45">
        <v>824.0320855614973</v>
      </c>
    </row>
    <row r="46" spans="1:2" x14ac:dyDescent="0.25">
      <c r="A46">
        <v>881.79294861725975</v>
      </c>
      <c r="B46">
        <v>817.7533037397892</v>
      </c>
    </row>
    <row r="47" spans="1:2" x14ac:dyDescent="0.25">
      <c r="A47">
        <v>428.80648899188873</v>
      </c>
      <c r="B47">
        <v>6.1051564310544615</v>
      </c>
    </row>
    <row r="48" spans="1:2" x14ac:dyDescent="0.25">
      <c r="A48">
        <v>103.53157894736705</v>
      </c>
      <c r="B48">
        <v>81.828947368421055</v>
      </c>
    </row>
    <row r="49" spans="1:2" x14ac:dyDescent="0.25">
      <c r="A49">
        <v>1221.8959558986735</v>
      </c>
      <c r="B49">
        <v>44.782341046760806</v>
      </c>
    </row>
    <row r="50" spans="1:2" x14ac:dyDescent="0.25">
      <c r="A50">
        <v>1457.6193788144283</v>
      </c>
      <c r="B50">
        <v>41.889298447036069</v>
      </c>
    </row>
    <row r="51" spans="1:2" x14ac:dyDescent="0.25">
      <c r="A51">
        <v>1587.6168175200983</v>
      </c>
      <c r="B51">
        <v>39.186340907652387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Viscosity</vt:lpstr>
      <vt:lpstr>Viscosity at gel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Wong</dc:creator>
  <cp:lastModifiedBy>Matteo Pedrotti</cp:lastModifiedBy>
  <dcterms:created xsi:type="dcterms:W3CDTF">2014-11-29T16:50:35Z</dcterms:created>
  <dcterms:modified xsi:type="dcterms:W3CDTF">2023-09-05T10:09:25Z</dcterms:modified>
</cp:coreProperties>
</file>